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showInkAnnotation="0" codeName="ThisWorkbook" defaultThemeVersion="124226"/>
  <mc:AlternateContent xmlns:mc="http://schemas.openxmlformats.org/markup-compatibility/2006">
    <mc:Choice Requires="x15">
      <x15ac:absPath xmlns:x15ac="http://schemas.microsoft.com/office/spreadsheetml/2010/11/ac" url="C:\Users\mprad\Downloads\"/>
    </mc:Choice>
  </mc:AlternateContent>
  <xr:revisionPtr revIDLastSave="0" documentId="13_ncr:1_{0033356C-5301-4760-A99C-03BCD9E01845}" xr6:coauthVersionLast="47" xr6:coauthVersionMax="47" xr10:uidLastSave="{00000000-0000-0000-0000-000000000000}"/>
  <bookViews>
    <workbookView xWindow="-110" yWindow="-110" windowWidth="19420" windowHeight="11500" firstSheet="3" activeTab="4" xr2:uid="{00000000-000D-0000-FFFF-FFFF00000000}"/>
  </bookViews>
  <sheets>
    <sheet name="1 INSTRUCTIVO" sheetId="38" r:id="rId1"/>
    <sheet name="2 IDENTIFICACIÓN" sheetId="30" r:id="rId2"/>
    <sheet name="3 PROBABIL E IMPACTO INHERENTE" sheetId="15" r:id="rId3"/>
    <sheet name="4 MAPA CALOR INHERENTE" sheetId="31" r:id="rId4"/>
    <sheet name="5 VALORACIÓN DEL CONTROL" sheetId="9" r:id="rId5"/>
    <sheet name="11 FORMULAS" sheetId="34" state="hidden" r:id="rId6"/>
    <sheet name="6 MAPA CALOR RESIDUAL" sheetId="35" r:id="rId7"/>
    <sheet name="7 MAPA CALOR INHEREN Y RESIDUAL" sheetId="37" r:id="rId8"/>
    <sheet name="8 MAPA RIESGOS" sheetId="36" r:id="rId9"/>
    <sheet name="9 RIESGO DEL PROCESO" sheetId="33" r:id="rId10"/>
  </sheets>
  <externalReferences>
    <externalReference r:id="rId11"/>
  </externalReferences>
  <definedNames>
    <definedName name="_xlnm._FilterDatabase" localSheetId="0" hidden="1">'1 INSTRUCTIVO'!$B$81:$H$111</definedName>
    <definedName name="_xlnm._FilterDatabase" localSheetId="1" hidden="1">'2 IDENTIFICACIÓN'!$F$8:$J$9</definedName>
    <definedName name="_xlnm._FilterDatabase" localSheetId="2" hidden="1">'3 PROBABIL E IMPACTO INHERENTE'!$A$9:$N$9</definedName>
    <definedName name="_xlnm._FilterDatabase" localSheetId="3" hidden="1">'4 MAPA CALOR INHERENTE'!$A$9:$AJ$9</definedName>
    <definedName name="_xlnm._FilterDatabase" localSheetId="4" hidden="1">'5 VALORACIÓN DEL CONTROL'!$A$9:$X$189</definedName>
    <definedName name="_xlnm._FilterDatabase" localSheetId="6" hidden="1">'6 MAPA CALOR RESIDUAL'!$A$9:$AL$9</definedName>
    <definedName name="_xlnm._FilterDatabase" localSheetId="7" hidden="1">'7 MAPA CALOR INHEREN Y RESIDUAL'!$A$9:$AL$9</definedName>
    <definedName name="_xlnm._FilterDatabase" localSheetId="8" hidden="1">'8 MAPA RIESGOS'!$A$8:$AT$8</definedName>
    <definedName name="Afectación_Económica">'3 PROBABIL E IMPACTO INHERENTE'!$X$10:$X$15</definedName>
    <definedName name="_xlnm.Print_Area" localSheetId="2">'3 PROBABIL E IMPACTO INHERENTE'!$A$1:$Y$39</definedName>
    <definedName name="Definicion_tratamiento">'11 FORMULAS'!#REF!</definedName>
    <definedName name="E_Relaciones_Laborales">'11 FORMULAS'!$C$12:$C$17</definedName>
    <definedName name="Ejecución_administración_de_procesos">Tabla2[Ejecución_administración_de_procesos]</definedName>
    <definedName name="Evento_externo">'11 FORMULAS'!$F$39:$F$42</definedName>
    <definedName name="F_Usuarios_Productos_y_Prácticas_Organizacionales">'11 FORMULAS'!$C$18:$C$23</definedName>
    <definedName name="Fiscal">'11 FORMULAS'!$B$32:$B$35</definedName>
    <definedName name="Fiscal_A">'11 FORMULAS'!#REF!</definedName>
    <definedName name="Fiscal_B">'11 FORMULAS'!#REF!</definedName>
    <definedName name="G_Daños_Activos_Físicos">'11 FORMULAS'!$C$24:$C$26</definedName>
    <definedName name="Gestión">'11 FORMULAS'!$A$32:$A$34</definedName>
    <definedName name="Gestiòn">'11 FORMULAS'!#REF!</definedName>
    <definedName name="Gestión_A">'11 FORMULAS'!#REF!</definedName>
    <definedName name="Gestión_B">'11 FORMULAS'!#REF!</definedName>
    <definedName name="IMPACTO_PROCESOS" localSheetId="1">'[1]LISTAS FORMULAS'!$C$3:$C$7</definedName>
    <definedName name="IMPACTO_PROCESOS" localSheetId="3">'[1]LISTAS FORMULAS'!$C$3:$C$7</definedName>
    <definedName name="IMPACTO_PROCESOS" localSheetId="6">'[1]LISTAS FORMULAS'!$C$3:$C$7</definedName>
    <definedName name="IMPACTO_PROCESOS" localSheetId="7">'[1]LISTAS FORMULAS'!$C$3:$C$7</definedName>
    <definedName name="IMPACTO_PROCESOS" localSheetId="8">'[1]LISTAS FORMULAS'!$C$3:$C$7</definedName>
    <definedName name="IMPACTO_PROCESOS" localSheetId="9">'[1]LISTAS FORMULAS'!$C$3:$C$7</definedName>
    <definedName name="Infraestructura">'11 FORMULAS'!$E$39:$E$42</definedName>
    <definedName name="Integridad_Pública_Corrupción">'11 FORMULAS'!$D$32:$D$34</definedName>
    <definedName name="Integridad_Pública_LA_FT_FP">'11 FORMULAS'!$E$32:$E$34</definedName>
    <definedName name="IntegridadPública_Corrupción">'11 FORMULAS'!#REF!</definedName>
    <definedName name="IntegridadPública_LA_FT_FP">'11 FORMULAS'!#REF!</definedName>
    <definedName name="opciones" localSheetId="1">'[1]LISTAS FORMULAS'!$F$3:$F$4</definedName>
    <definedName name="opciones" localSheetId="3">'[1]LISTAS FORMULAS'!$F$3:$F$4</definedName>
    <definedName name="opciones" localSheetId="6">'[1]LISTAS FORMULAS'!$F$3:$F$4</definedName>
    <definedName name="opciones" localSheetId="7">'[1]LISTAS FORMULAS'!$F$3:$F$4</definedName>
    <definedName name="opciones" localSheetId="8">'[1]LISTAS FORMULAS'!$F$3:$F$4</definedName>
    <definedName name="opciones" localSheetId="9">'[1]LISTAS FORMULAS'!$F$3:$F$4</definedName>
    <definedName name="opciones2" localSheetId="1">'[1]LISTAS FORMULAS'!$G$3:$G$5</definedName>
    <definedName name="opciones2" localSheetId="3">'[1]LISTAS FORMULAS'!$G$3:$G$5</definedName>
    <definedName name="opciones2" localSheetId="6">'[1]LISTAS FORMULAS'!$G$3:$G$5</definedName>
    <definedName name="opciones2" localSheetId="7">'[1]LISTAS FORMULAS'!$G$3:$G$5</definedName>
    <definedName name="opciones2" localSheetId="8">'[1]LISTAS FORMULAS'!$G$3:$G$5</definedName>
    <definedName name="opciones2" localSheetId="9">'[1]LISTAS FORMULAS'!$G$3:$G$5</definedName>
    <definedName name="Plan_accion">'11 FORMULAS'!#REF!</definedName>
    <definedName name="Plan_acción">'11 FORMULAS'!#REF!</definedName>
    <definedName name="Plan_de_acción">'11 FORMULAS'!#REF!</definedName>
    <definedName name="Posibilidad__de_efecto_dañoso_sobre_el_interes_patrimonial">'11 FORMULAS'!#REF!</definedName>
    <definedName name="Posibilidad_de_pérdida_Económica">'11 FORMULAS'!#REF!</definedName>
    <definedName name="Quince_Cero" localSheetId="1">'[1]LISTAS FORMULAS'!$F$14:$F$15</definedName>
    <definedName name="Quince_Cero" localSheetId="3">'[1]LISTAS FORMULAS'!$F$14:$F$15</definedName>
    <definedName name="Quince_Cero" localSheetId="6">'[1]LISTAS FORMULAS'!$F$14:$F$15</definedName>
    <definedName name="Quince_Cero" localSheetId="7">'[1]LISTAS FORMULAS'!$F$14:$F$15</definedName>
    <definedName name="Quince_Cero" localSheetId="8">'[1]LISTAS FORMULAS'!$F$14:$F$15</definedName>
    <definedName name="Quince_Cero" localSheetId="9">'[1]LISTAS FORMULAS'!$F$14:$F$15</definedName>
    <definedName name="Rango_Calificacion_Ejecucion" localSheetId="1">'[1]LISTAS FORMULAS'!$H$3:$H$5</definedName>
    <definedName name="Rango_Calificacion_Ejecucion" localSheetId="3">'[1]LISTAS FORMULAS'!$H$3:$H$5</definedName>
    <definedName name="Rango_Calificacion_Ejecucion" localSheetId="6">'[1]LISTAS FORMULAS'!$H$3:$H$5</definedName>
    <definedName name="Rango_Calificacion_Ejecucion" localSheetId="7">'[1]LISTAS FORMULAS'!$H$3:$H$5</definedName>
    <definedName name="Rango_Calificacion_Ejecucion" localSheetId="8">'[1]LISTAS FORMULAS'!$H$3:$H$5</definedName>
    <definedName name="Rango_Calificacion_Ejecucion" localSheetId="9">'[1]LISTAS FORMULAS'!$H$3:$H$5</definedName>
    <definedName name="Reducir_mitigar_Transferir_Evitar">'8 MAPA RIESGOS'!$AF$24:$AF$26</definedName>
    <definedName name="Reputacional">'3 PROBABIL E IMPACTO INHERENTE'!$Y$10:$Y$15</definedName>
    <definedName name="Requiere_Plan_de_Acción">'8 MAPA RIESGOS'!$AF$24:$AF$26</definedName>
    <definedName name="Seg.Información">'11 FORMULAS'!#REF!</definedName>
    <definedName name="Seguridad_Información">'11 FORMULAS'!$C$32:$C$34</definedName>
    <definedName name="Talento_Humano">'11 FORMULAS'!$C$39:$C$42</definedName>
    <definedName name="Tecnología">'11 FORMULAS'!$D$39:$D$43</definedName>
    <definedName name="TIPO" localSheetId="3">'[1]CONTEXTO E IDENTIFICACIÓN'!$E$29:$E$32</definedName>
    <definedName name="TIPO" localSheetId="6">'[1]CONTEXTO E IDENTIFICACIÓN'!$E$29:$E$32</definedName>
    <definedName name="TIPO" localSheetId="7">'[1]CONTEXTO E IDENTIFICACIÓN'!$E$29:$E$32</definedName>
    <definedName name="TIPO" localSheetId="8">'[1]CONTEXTO E IDENTIFICACIÓN'!$E$29:$E$32</definedName>
    <definedName name="TIPO" localSheetId="9">'[1]CONTEXTO E IDENTIFICACIÓN'!$E$29:$E$32</definedName>
    <definedName name="Tipo">'11 FORMULAS'!$A$4:$A$11</definedName>
    <definedName name="_xlnm.Print_Titles" localSheetId="1">'2 IDENTIFICACIÓN'!$8:$9</definedName>
    <definedName name="_xlnm.Print_Titles" localSheetId="2">'3 PROBABIL E IMPACTO INHERENTE'!$6:$9</definedName>
    <definedName name="_xlnm.Print_Titles" localSheetId="4">'5 VALORACIÓN DEL CONTROL'!$3:$9</definedName>
    <definedName name="Transacción_u_Operación_aplica_para_LA_FT_FP">'11 FORMULAS'!$B$39:$B$42</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9" i="33" l="1"/>
  <c r="J5" i="36"/>
  <c r="Q30" i="36"/>
  <c r="Q29" i="36"/>
  <c r="Q27" i="36"/>
  <c r="Q26" i="36"/>
  <c r="Q25" i="36"/>
  <c r="Q24" i="36"/>
  <c r="Q23" i="36"/>
  <c r="Q22" i="36"/>
  <c r="Q21" i="36"/>
  <c r="Q19" i="36"/>
  <c r="L101" i="9"/>
  <c r="U101" i="9"/>
  <c r="L102" i="9"/>
  <c r="U102" i="9"/>
  <c r="L103" i="9"/>
  <c r="U103" i="9"/>
  <c r="L104" i="9"/>
  <c r="U104" i="9"/>
  <c r="L105" i="9"/>
  <c r="U105" i="9"/>
  <c r="L100" i="9"/>
  <c r="U100" i="9"/>
  <c r="L95" i="9"/>
  <c r="U95" i="9"/>
  <c r="L96" i="9"/>
  <c r="U96" i="9"/>
  <c r="L97" i="9"/>
  <c r="U97" i="9"/>
  <c r="L98" i="9"/>
  <c r="U98" i="9"/>
  <c r="L99" i="9"/>
  <c r="U99" i="9"/>
  <c r="L94" i="9"/>
  <c r="U94" i="9"/>
  <c r="W94" i="9"/>
  <c r="Q17" i="36"/>
  <c r="Q14" i="36"/>
  <c r="Q13" i="36"/>
  <c r="Q12" i="36"/>
  <c r="B5" i="9"/>
  <c r="N77" i="9"/>
  <c r="N78" i="9"/>
  <c r="N79" i="9"/>
  <c r="N80" i="9"/>
  <c r="N81" i="9"/>
  <c r="B22" i="15"/>
  <c r="A38" i="15"/>
  <c r="J10" i="30"/>
  <c r="J11" i="30"/>
  <c r="J12" i="30"/>
  <c r="J13" i="30"/>
  <c r="J14" i="30"/>
  <c r="J15" i="30"/>
  <c r="J16" i="30"/>
  <c r="J17" i="30"/>
  <c r="J18" i="30"/>
  <c r="J19" i="30"/>
  <c r="J20" i="30"/>
  <c r="J21" i="30"/>
  <c r="J22" i="30"/>
  <c r="J23" i="30"/>
  <c r="J24" i="30"/>
  <c r="J25" i="30"/>
  <c r="J26" i="30"/>
  <c r="J27" i="30"/>
  <c r="J28" i="30"/>
  <c r="J29" i="30"/>
  <c r="J30" i="30"/>
  <c r="J31" i="30"/>
  <c r="J32" i="30"/>
  <c r="J33" i="30"/>
  <c r="J34" i="30"/>
  <c r="J35" i="30"/>
  <c r="J36" i="30"/>
  <c r="J37" i="30"/>
  <c r="J38" i="30"/>
  <c r="J39" i="30"/>
  <c r="Q37" i="36"/>
  <c r="L125" i="9"/>
  <c r="U125" i="9"/>
  <c r="I38" i="36"/>
  <c r="K38" i="36"/>
  <c r="Q38" i="36"/>
  <c r="L126" i="9"/>
  <c r="U126" i="9"/>
  <c r="I39" i="36"/>
  <c r="K39" i="36"/>
  <c r="Q39" i="36"/>
  <c r="L127" i="9"/>
  <c r="U127" i="9"/>
  <c r="I40" i="36"/>
  <c r="K40" i="36"/>
  <c r="Q40" i="36"/>
  <c r="L128" i="9"/>
  <c r="U128" i="9"/>
  <c r="I41" i="36"/>
  <c r="K41" i="36"/>
  <c r="Q41" i="36"/>
  <c r="L129" i="9"/>
  <c r="U129" i="9"/>
  <c r="I42" i="36"/>
  <c r="K42" i="36"/>
  <c r="I34" i="9"/>
  <c r="Q42" i="36"/>
  <c r="Q43" i="36"/>
  <c r="L131" i="9"/>
  <c r="U131" i="9"/>
  <c r="I44" i="36"/>
  <c r="K44" i="36"/>
  <c r="Q44" i="36"/>
  <c r="L132" i="9"/>
  <c r="U132" i="9"/>
  <c r="I45" i="36"/>
  <c r="K45" i="36"/>
  <c r="Q45" i="36"/>
  <c r="L133" i="9"/>
  <c r="U133" i="9"/>
  <c r="I46" i="36"/>
  <c r="K46" i="36"/>
  <c r="Q46" i="36"/>
  <c r="L134" i="9"/>
  <c r="U134" i="9"/>
  <c r="I47" i="36"/>
  <c r="K47" i="36"/>
  <c r="Q47" i="36"/>
  <c r="A37" i="36"/>
  <c r="A38" i="36"/>
  <c r="A39" i="36"/>
  <c r="A40" i="36"/>
  <c r="A41" i="36"/>
  <c r="A42" i="36"/>
  <c r="A43" i="36"/>
  <c r="A44" i="36"/>
  <c r="A45" i="36"/>
  <c r="A46" i="36"/>
  <c r="A47" i="36"/>
  <c r="L183" i="9"/>
  <c r="U183" i="9"/>
  <c r="D38" i="35"/>
  <c r="F38" i="35"/>
  <c r="L177" i="9"/>
  <c r="U177" i="9"/>
  <c r="D37" i="35"/>
  <c r="F37" i="35"/>
  <c r="L171" i="9"/>
  <c r="U171" i="9"/>
  <c r="D36" i="35"/>
  <c r="F36" i="35"/>
  <c r="L165" i="9"/>
  <c r="U165" i="9"/>
  <c r="D35" i="35"/>
  <c r="F35" i="35"/>
  <c r="L159" i="9"/>
  <c r="U159" i="9"/>
  <c r="D34" i="35"/>
  <c r="F34" i="35"/>
  <c r="L153" i="9"/>
  <c r="U153" i="9"/>
  <c r="D33" i="35"/>
  <c r="F33" i="35"/>
  <c r="L147" i="9"/>
  <c r="U147" i="9"/>
  <c r="D32" i="35"/>
  <c r="F32" i="35"/>
  <c r="L141" i="9"/>
  <c r="U141" i="9"/>
  <c r="D31" i="35"/>
  <c r="F31" i="35"/>
  <c r="L135" i="9"/>
  <c r="U135" i="9"/>
  <c r="D30" i="35"/>
  <c r="F30" i="35"/>
  <c r="D29" i="35"/>
  <c r="F29" i="35"/>
  <c r="A29" i="35"/>
  <c r="A30" i="35"/>
  <c r="A31" i="35"/>
  <c r="A32" i="35"/>
  <c r="A33" i="35"/>
  <c r="A34" i="35"/>
  <c r="A35" i="35"/>
  <c r="A36" i="35"/>
  <c r="A37" i="35"/>
  <c r="A38" i="35"/>
  <c r="N183" i="9"/>
  <c r="K183" i="9"/>
  <c r="I183" i="9"/>
  <c r="N182" i="9"/>
  <c r="L182" i="9"/>
  <c r="U182" i="9"/>
  <c r="K182" i="9"/>
  <c r="S182" i="9"/>
  <c r="I182" i="9"/>
  <c r="N181" i="9"/>
  <c r="L181" i="9"/>
  <c r="K181" i="9"/>
  <c r="S181" i="9"/>
  <c r="I181" i="9"/>
  <c r="N180" i="9"/>
  <c r="L180" i="9"/>
  <c r="U180" i="9"/>
  <c r="K180" i="9"/>
  <c r="I180" i="9"/>
  <c r="N179" i="9"/>
  <c r="L179" i="9"/>
  <c r="U179" i="9"/>
  <c r="K179" i="9"/>
  <c r="I179" i="9"/>
  <c r="N178" i="9"/>
  <c r="L178" i="9"/>
  <c r="K178" i="9"/>
  <c r="S178" i="9"/>
  <c r="I178" i="9"/>
  <c r="N177" i="9"/>
  <c r="K177" i="9"/>
  <c r="S177" i="9"/>
  <c r="I177" i="9"/>
  <c r="N176" i="9"/>
  <c r="L176" i="9"/>
  <c r="U176" i="9"/>
  <c r="K176" i="9"/>
  <c r="S176" i="9"/>
  <c r="I176" i="9"/>
  <c r="N175" i="9"/>
  <c r="L175" i="9"/>
  <c r="U175" i="9"/>
  <c r="K175" i="9"/>
  <c r="I175" i="9"/>
  <c r="N174" i="9"/>
  <c r="L174" i="9"/>
  <c r="K174" i="9"/>
  <c r="S174" i="9"/>
  <c r="I174" i="9"/>
  <c r="N173" i="9"/>
  <c r="L173" i="9"/>
  <c r="K173" i="9"/>
  <c r="S173" i="9"/>
  <c r="I173" i="9"/>
  <c r="N172" i="9"/>
  <c r="L172" i="9"/>
  <c r="K172" i="9"/>
  <c r="S172" i="9"/>
  <c r="I172" i="9"/>
  <c r="N171" i="9"/>
  <c r="K171" i="9"/>
  <c r="I171" i="9"/>
  <c r="N170" i="9"/>
  <c r="L170" i="9"/>
  <c r="U170" i="9"/>
  <c r="K170" i="9"/>
  <c r="S170" i="9"/>
  <c r="I170" i="9"/>
  <c r="N169" i="9"/>
  <c r="L169" i="9"/>
  <c r="U169" i="9"/>
  <c r="K169" i="9"/>
  <c r="S169" i="9"/>
  <c r="I169" i="9"/>
  <c r="N168" i="9"/>
  <c r="L168" i="9"/>
  <c r="K168" i="9"/>
  <c r="I168" i="9"/>
  <c r="N167" i="9"/>
  <c r="L167" i="9"/>
  <c r="U167" i="9"/>
  <c r="K167" i="9"/>
  <c r="I167" i="9"/>
  <c r="N166" i="9"/>
  <c r="L166" i="9"/>
  <c r="K166" i="9"/>
  <c r="S166" i="9"/>
  <c r="I166" i="9"/>
  <c r="N165" i="9"/>
  <c r="K165" i="9"/>
  <c r="S165" i="9"/>
  <c r="I165" i="9"/>
  <c r="N164" i="9"/>
  <c r="L164" i="9"/>
  <c r="U164" i="9"/>
  <c r="K164" i="9"/>
  <c r="I164" i="9"/>
  <c r="N163" i="9"/>
  <c r="L163" i="9"/>
  <c r="K163" i="9"/>
  <c r="I163" i="9"/>
  <c r="N162" i="9"/>
  <c r="L162" i="9"/>
  <c r="U162" i="9"/>
  <c r="K162" i="9"/>
  <c r="S162" i="9"/>
  <c r="I162" i="9"/>
  <c r="N161" i="9"/>
  <c r="L161" i="9"/>
  <c r="U161" i="9"/>
  <c r="K161" i="9"/>
  <c r="S161" i="9"/>
  <c r="I161" i="9"/>
  <c r="N160" i="9"/>
  <c r="L160" i="9"/>
  <c r="K160" i="9"/>
  <c r="I160" i="9"/>
  <c r="N159" i="9"/>
  <c r="W154" i="9"/>
  <c r="K159" i="9"/>
  <c r="I159" i="9"/>
  <c r="N158" i="9"/>
  <c r="L158" i="9"/>
  <c r="K158" i="9"/>
  <c r="I158" i="9"/>
  <c r="N157" i="9"/>
  <c r="L157" i="9"/>
  <c r="U157" i="9"/>
  <c r="K157" i="9"/>
  <c r="S157" i="9"/>
  <c r="I157" i="9"/>
  <c r="N156" i="9"/>
  <c r="L156" i="9"/>
  <c r="U156" i="9"/>
  <c r="K156" i="9"/>
  <c r="I156" i="9"/>
  <c r="N155" i="9"/>
  <c r="L155" i="9"/>
  <c r="U155" i="9"/>
  <c r="K155" i="9"/>
  <c r="I155" i="9"/>
  <c r="N154" i="9"/>
  <c r="L154" i="9"/>
  <c r="K154" i="9"/>
  <c r="I154" i="9"/>
  <c r="N153" i="9"/>
  <c r="W148" i="9"/>
  <c r="K153" i="9"/>
  <c r="S153" i="9"/>
  <c r="I153" i="9"/>
  <c r="N152" i="9"/>
  <c r="L152" i="9"/>
  <c r="K152" i="9"/>
  <c r="I152" i="9"/>
  <c r="N151" i="9"/>
  <c r="L151" i="9"/>
  <c r="U151" i="9"/>
  <c r="K151" i="9"/>
  <c r="I151" i="9"/>
  <c r="N150" i="9"/>
  <c r="L150" i="9"/>
  <c r="U150" i="9"/>
  <c r="K150" i="9"/>
  <c r="S150" i="9"/>
  <c r="I150" i="9"/>
  <c r="N149" i="9"/>
  <c r="L149" i="9"/>
  <c r="K149" i="9"/>
  <c r="S149" i="9"/>
  <c r="I149" i="9"/>
  <c r="N148" i="9"/>
  <c r="L148" i="9"/>
  <c r="K148" i="9"/>
  <c r="I148" i="9"/>
  <c r="N147" i="9"/>
  <c r="W142" i="9"/>
  <c r="K147" i="9"/>
  <c r="S147" i="9"/>
  <c r="I147" i="9"/>
  <c r="N146" i="9"/>
  <c r="L146" i="9"/>
  <c r="U146" i="9"/>
  <c r="K146" i="9"/>
  <c r="S146" i="9"/>
  <c r="I146" i="9"/>
  <c r="N145" i="9"/>
  <c r="L145" i="9"/>
  <c r="U145" i="9"/>
  <c r="K145" i="9"/>
  <c r="S145" i="9"/>
  <c r="I145" i="9"/>
  <c r="N144" i="9"/>
  <c r="L144" i="9"/>
  <c r="K144" i="9"/>
  <c r="I144" i="9"/>
  <c r="N143" i="9"/>
  <c r="L143" i="9"/>
  <c r="U143" i="9"/>
  <c r="K143" i="9"/>
  <c r="I143" i="9"/>
  <c r="N142" i="9"/>
  <c r="L142" i="9"/>
  <c r="K142" i="9"/>
  <c r="S142" i="9"/>
  <c r="I142" i="9"/>
  <c r="N141" i="9"/>
  <c r="K141" i="9"/>
  <c r="I141" i="9"/>
  <c r="N140" i="9"/>
  <c r="L140" i="9"/>
  <c r="U140" i="9"/>
  <c r="K140" i="9"/>
  <c r="I140" i="9"/>
  <c r="N139" i="9"/>
  <c r="L139" i="9"/>
  <c r="U139" i="9"/>
  <c r="K139" i="9"/>
  <c r="I139" i="9"/>
  <c r="N138" i="9"/>
  <c r="L138" i="9"/>
  <c r="K138" i="9"/>
  <c r="S138" i="9"/>
  <c r="I138" i="9"/>
  <c r="N137" i="9"/>
  <c r="L137" i="9"/>
  <c r="U137" i="9"/>
  <c r="K137" i="9"/>
  <c r="I137" i="9"/>
  <c r="N136" i="9"/>
  <c r="L136" i="9"/>
  <c r="K136" i="9"/>
  <c r="I136" i="9"/>
  <c r="N135" i="9"/>
  <c r="K135" i="9"/>
  <c r="I135" i="9"/>
  <c r="N134" i="9"/>
  <c r="K134" i="9"/>
  <c r="S134" i="9"/>
  <c r="I134" i="9"/>
  <c r="N133" i="9"/>
  <c r="K133" i="9"/>
  <c r="I133" i="9"/>
  <c r="N132" i="9"/>
  <c r="K132" i="9"/>
  <c r="I132" i="9"/>
  <c r="N131" i="9"/>
  <c r="K131" i="9"/>
  <c r="I131" i="9"/>
  <c r="N130" i="9"/>
  <c r="L130" i="9"/>
  <c r="K130" i="9"/>
  <c r="S130" i="9"/>
  <c r="I130" i="9"/>
  <c r="N129" i="9"/>
  <c r="W124" i="9"/>
  <c r="K129" i="9"/>
  <c r="I129" i="9"/>
  <c r="N128" i="9"/>
  <c r="K128" i="9"/>
  <c r="I128" i="9"/>
  <c r="N127" i="9"/>
  <c r="K127" i="9"/>
  <c r="I127" i="9"/>
  <c r="N126" i="9"/>
  <c r="K126" i="9"/>
  <c r="S126" i="9"/>
  <c r="I126" i="9"/>
  <c r="N125" i="9"/>
  <c r="K125" i="9"/>
  <c r="I125" i="9"/>
  <c r="N124" i="9"/>
  <c r="L124" i="9"/>
  <c r="K124" i="9"/>
  <c r="I124" i="9"/>
  <c r="A178" i="9"/>
  <c r="A172" i="9"/>
  <c r="A166" i="9"/>
  <c r="A160" i="9"/>
  <c r="A154" i="9"/>
  <c r="A148" i="9"/>
  <c r="A142" i="9"/>
  <c r="A136" i="9"/>
  <c r="A130" i="9"/>
  <c r="A124" i="9"/>
  <c r="S127" i="9"/>
  <c r="S131" i="9"/>
  <c r="S135" i="9"/>
  <c r="W130" i="9"/>
  <c r="S139" i="9"/>
  <c r="S143" i="9"/>
  <c r="S155" i="9"/>
  <c r="S159" i="9"/>
  <c r="S163" i="9"/>
  <c r="S124" i="9"/>
  <c r="S128" i="9"/>
  <c r="S132" i="9"/>
  <c r="S136" i="9"/>
  <c r="S140" i="9"/>
  <c r="S144" i="9"/>
  <c r="S148" i="9"/>
  <c r="S171" i="9"/>
  <c r="S175" i="9"/>
  <c r="S179" i="9"/>
  <c r="S183" i="9"/>
  <c r="W178" i="9"/>
  <c r="S129" i="9"/>
  <c r="S152" i="9"/>
  <c r="S156" i="9"/>
  <c r="S160" i="9"/>
  <c r="S164" i="9"/>
  <c r="S168" i="9"/>
  <c r="U163" i="9"/>
  <c r="U181" i="9"/>
  <c r="U174" i="9"/>
  <c r="S154" i="9"/>
  <c r="S158" i="9"/>
  <c r="U152" i="9"/>
  <c r="W160" i="9"/>
  <c r="S141" i="9"/>
  <c r="S180" i="9"/>
  <c r="S133" i="9"/>
  <c r="S151" i="9"/>
  <c r="S167" i="9"/>
  <c r="W172" i="9"/>
  <c r="U144" i="9"/>
  <c r="U173" i="9"/>
  <c r="S137" i="9"/>
  <c r="U149" i="9"/>
  <c r="U158" i="9"/>
  <c r="S125" i="9"/>
  <c r="W166" i="9"/>
  <c r="U168" i="9"/>
  <c r="W136" i="9"/>
  <c r="U138" i="9"/>
  <c r="A29" i="31"/>
  <c r="A30" i="31"/>
  <c r="A31" i="31"/>
  <c r="A32" i="31"/>
  <c r="A33" i="31"/>
  <c r="A34" i="31"/>
  <c r="A35" i="31"/>
  <c r="A36" i="31"/>
  <c r="A37" i="31"/>
  <c r="A38" i="31"/>
  <c r="A39" i="31"/>
  <c r="L29" i="15"/>
  <c r="L30" i="15"/>
  <c r="L31" i="15"/>
  <c r="L32" i="15"/>
  <c r="L33" i="15"/>
  <c r="L34" i="15"/>
  <c r="L35" i="15"/>
  <c r="L36" i="15"/>
  <c r="L37" i="15"/>
  <c r="L38" i="15"/>
  <c r="L39" i="15"/>
  <c r="K29" i="15"/>
  <c r="K30" i="15"/>
  <c r="K31" i="15"/>
  <c r="K32" i="15"/>
  <c r="K33" i="15"/>
  <c r="M33" i="15"/>
  <c r="K34" i="15"/>
  <c r="K35" i="15"/>
  <c r="M35" i="15"/>
  <c r="K36" i="15"/>
  <c r="M36" i="15"/>
  <c r="K37" i="15"/>
  <c r="M37" i="15"/>
  <c r="K38" i="15"/>
  <c r="K39" i="15"/>
  <c r="I29" i="15"/>
  <c r="I30" i="15"/>
  <c r="I31" i="15"/>
  <c r="I32" i="15"/>
  <c r="I33" i="15"/>
  <c r="I34" i="15"/>
  <c r="I35" i="15"/>
  <c r="I36" i="15"/>
  <c r="I37" i="15"/>
  <c r="I38" i="15"/>
  <c r="I39" i="15"/>
  <c r="H29" i="15"/>
  <c r="M29" i="15"/>
  <c r="H30" i="15"/>
  <c r="M30" i="15"/>
  <c r="H31" i="15"/>
  <c r="M31" i="15"/>
  <c r="H32" i="15"/>
  <c r="M32" i="15"/>
  <c r="H33" i="15"/>
  <c r="H34" i="15"/>
  <c r="M34" i="15"/>
  <c r="H35" i="15"/>
  <c r="H36" i="15"/>
  <c r="H37" i="15"/>
  <c r="H38" i="15"/>
  <c r="H39" i="15"/>
  <c r="M39" i="15"/>
  <c r="F31" i="15"/>
  <c r="C31" i="31"/>
  <c r="F32" i="15"/>
  <c r="C32" i="31"/>
  <c r="F33" i="15"/>
  <c r="C33" i="31"/>
  <c r="F34" i="15"/>
  <c r="C34" i="31"/>
  <c r="F35" i="15"/>
  <c r="C35" i="31"/>
  <c r="F36" i="15"/>
  <c r="C36" i="31"/>
  <c r="E31" i="15"/>
  <c r="E32" i="15"/>
  <c r="E33" i="15"/>
  <c r="E34" i="15"/>
  <c r="E35" i="15"/>
  <c r="E36" i="15"/>
  <c r="E37" i="15"/>
  <c r="E39" i="15"/>
  <c r="C47" i="36"/>
  <c r="D29" i="15"/>
  <c r="E29" i="15"/>
  <c r="D30" i="15"/>
  <c r="E30" i="15"/>
  <c r="D31" i="15"/>
  <c r="D32" i="15"/>
  <c r="D33" i="15"/>
  <c r="D34" i="15"/>
  <c r="D35" i="15"/>
  <c r="D36" i="15"/>
  <c r="D37" i="15"/>
  <c r="F37" i="15"/>
  <c r="C37" i="31"/>
  <c r="D38" i="15"/>
  <c r="F38" i="15"/>
  <c r="C38" i="31"/>
  <c r="D39" i="15"/>
  <c r="F39" i="15"/>
  <c r="C39" i="31"/>
  <c r="B37" i="15"/>
  <c r="A29" i="15"/>
  <c r="A30" i="15"/>
  <c r="A31" i="15"/>
  <c r="A32" i="15"/>
  <c r="A33" i="15"/>
  <c r="A34" i="15"/>
  <c r="A35" i="15"/>
  <c r="A36" i="15"/>
  <c r="A37" i="15"/>
  <c r="A39" i="15"/>
  <c r="B32" i="15"/>
  <c r="B34" i="31"/>
  <c r="B35" i="15"/>
  <c r="B38" i="15"/>
  <c r="B39" i="31"/>
  <c r="E11" i="30"/>
  <c r="E12" i="30"/>
  <c r="E13" i="30"/>
  <c r="E14" i="30"/>
  <c r="E15" i="30"/>
  <c r="E16" i="30"/>
  <c r="E17" i="30"/>
  <c r="E18" i="30"/>
  <c r="E19" i="30"/>
  <c r="E20" i="30"/>
  <c r="E21" i="30"/>
  <c r="E22" i="30"/>
  <c r="E23" i="30"/>
  <c r="E24" i="30"/>
  <c r="E25" i="30"/>
  <c r="E26" i="30"/>
  <c r="E27" i="30"/>
  <c r="E28" i="30"/>
  <c r="E29" i="30"/>
  <c r="E30" i="30"/>
  <c r="E31" i="30"/>
  <c r="E32" i="30"/>
  <c r="E33" i="30"/>
  <c r="E34" i="30"/>
  <c r="E35" i="30"/>
  <c r="E36" i="30"/>
  <c r="E37" i="30"/>
  <c r="E38" i="30"/>
  <c r="E39" i="30"/>
  <c r="J5" i="33"/>
  <c r="G5" i="33"/>
  <c r="B5" i="33"/>
  <c r="G5" i="36"/>
  <c r="B5" i="36"/>
  <c r="J5" i="37"/>
  <c r="G5" i="37"/>
  <c r="B5" i="37"/>
  <c r="J5" i="35"/>
  <c r="G5" i="35"/>
  <c r="B5" i="35"/>
  <c r="J5" i="9"/>
  <c r="G5" i="9"/>
  <c r="J5" i="31"/>
  <c r="G5" i="31"/>
  <c r="B5" i="31"/>
  <c r="J5" i="15"/>
  <c r="G5" i="15"/>
  <c r="B5" i="15"/>
  <c r="E10" i="30"/>
  <c r="N11" i="9"/>
  <c r="N12" i="9"/>
  <c r="N13" i="9"/>
  <c r="N14" i="9"/>
  <c r="N15" i="9"/>
  <c r="N16" i="9"/>
  <c r="N17" i="9"/>
  <c r="N18" i="9"/>
  <c r="N19" i="9"/>
  <c r="N20" i="9"/>
  <c r="N21" i="9"/>
  <c r="N22" i="9"/>
  <c r="N23" i="9"/>
  <c r="N24" i="9"/>
  <c r="N25" i="9"/>
  <c r="N26" i="9"/>
  <c r="N27" i="9"/>
  <c r="N28" i="9"/>
  <c r="N29" i="9"/>
  <c r="N30" i="9"/>
  <c r="N31" i="9"/>
  <c r="N32" i="9"/>
  <c r="N33" i="9"/>
  <c r="N34" i="9"/>
  <c r="N35" i="9"/>
  <c r="N36" i="9"/>
  <c r="N37" i="9"/>
  <c r="N38" i="9"/>
  <c r="N39" i="9"/>
  <c r="N40" i="9"/>
  <c r="N41" i="9"/>
  <c r="N42" i="9"/>
  <c r="N43" i="9"/>
  <c r="N44" i="9"/>
  <c r="N45" i="9"/>
  <c r="N46" i="9"/>
  <c r="N47" i="9"/>
  <c r="N48" i="9"/>
  <c r="N49" i="9"/>
  <c r="N50" i="9"/>
  <c r="N51" i="9"/>
  <c r="N52" i="9"/>
  <c r="N53" i="9"/>
  <c r="N54" i="9"/>
  <c r="N55" i="9"/>
  <c r="N56" i="9"/>
  <c r="N57" i="9"/>
  <c r="N58" i="9"/>
  <c r="N59" i="9"/>
  <c r="N60" i="9"/>
  <c r="N61" i="9"/>
  <c r="N62" i="9"/>
  <c r="N63" i="9"/>
  <c r="N64" i="9"/>
  <c r="N65" i="9"/>
  <c r="N66" i="9"/>
  <c r="N67" i="9"/>
  <c r="N68" i="9"/>
  <c r="N69" i="9"/>
  <c r="N70" i="9"/>
  <c r="N71" i="9"/>
  <c r="N72" i="9"/>
  <c r="N73" i="9"/>
  <c r="N74" i="9"/>
  <c r="N75" i="9"/>
  <c r="N76" i="9"/>
  <c r="N82" i="9"/>
  <c r="N83" i="9"/>
  <c r="N84" i="9"/>
  <c r="N85" i="9"/>
  <c r="N86" i="9"/>
  <c r="N87" i="9"/>
  <c r="N88" i="9"/>
  <c r="N89" i="9"/>
  <c r="N90" i="9"/>
  <c r="N91" i="9"/>
  <c r="N92" i="9"/>
  <c r="N93" i="9"/>
  <c r="N94" i="9"/>
  <c r="N95" i="9"/>
  <c r="N96" i="9"/>
  <c r="N97" i="9"/>
  <c r="N98" i="9"/>
  <c r="N99" i="9"/>
  <c r="N100" i="9"/>
  <c r="N101" i="9"/>
  <c r="N102" i="9"/>
  <c r="N103" i="9"/>
  <c r="N104" i="9"/>
  <c r="N105" i="9"/>
  <c r="N106" i="9"/>
  <c r="N107" i="9"/>
  <c r="N108" i="9"/>
  <c r="N109" i="9"/>
  <c r="N110" i="9"/>
  <c r="N111" i="9"/>
  <c r="N112" i="9"/>
  <c r="N113" i="9"/>
  <c r="N114" i="9"/>
  <c r="N115" i="9"/>
  <c r="N116" i="9"/>
  <c r="N117" i="9"/>
  <c r="N118" i="9"/>
  <c r="N119" i="9"/>
  <c r="N120" i="9"/>
  <c r="N121" i="9"/>
  <c r="N122" i="9"/>
  <c r="N123" i="9"/>
  <c r="N184" i="9"/>
  <c r="N185" i="9"/>
  <c r="N186" i="9"/>
  <c r="N187" i="9"/>
  <c r="N188" i="9"/>
  <c r="N189" i="9"/>
  <c r="N10" i="9"/>
  <c r="L11" i="9"/>
  <c r="L12" i="9"/>
  <c r="L13" i="9"/>
  <c r="L14" i="9"/>
  <c r="L15" i="9"/>
  <c r="L16" i="9"/>
  <c r="L17" i="9"/>
  <c r="L18" i="9"/>
  <c r="L19" i="9"/>
  <c r="L20" i="9"/>
  <c r="L21" i="9"/>
  <c r="L22" i="9"/>
  <c r="L23" i="9"/>
  <c r="L24" i="9"/>
  <c r="L25" i="9"/>
  <c r="L26" i="9"/>
  <c r="L27" i="9"/>
  <c r="L28" i="9"/>
  <c r="L29" i="9"/>
  <c r="L30" i="9"/>
  <c r="L31" i="9"/>
  <c r="L32" i="9"/>
  <c r="L33" i="9"/>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86" i="9"/>
  <c r="L87" i="9"/>
  <c r="L88" i="9"/>
  <c r="L89" i="9"/>
  <c r="L90" i="9"/>
  <c r="L91" i="9"/>
  <c r="L92" i="9"/>
  <c r="L93" i="9"/>
  <c r="L106" i="9"/>
  <c r="L107" i="9"/>
  <c r="U107" i="9"/>
  <c r="L108" i="9"/>
  <c r="U108" i="9"/>
  <c r="L109" i="9"/>
  <c r="L110" i="9"/>
  <c r="L111" i="9"/>
  <c r="L112" i="9"/>
  <c r="L113" i="9"/>
  <c r="U113" i="9"/>
  <c r="L114" i="9"/>
  <c r="U114" i="9"/>
  <c r="L115" i="9"/>
  <c r="U115" i="9"/>
  <c r="L116" i="9"/>
  <c r="U116" i="9"/>
  <c r="L117" i="9"/>
  <c r="L118" i="9"/>
  <c r="L119" i="9"/>
  <c r="L120" i="9"/>
  <c r="L121" i="9"/>
  <c r="U121" i="9"/>
  <c r="L122" i="9"/>
  <c r="U122" i="9"/>
  <c r="L123" i="9"/>
  <c r="L184" i="9"/>
  <c r="L185" i="9"/>
  <c r="L186" i="9"/>
  <c r="L187" i="9"/>
  <c r="L188" i="9"/>
  <c r="L189" i="9"/>
  <c r="U189" i="9"/>
  <c r="L10" i="9"/>
  <c r="K11" i="9"/>
  <c r="S11" i="9"/>
  <c r="K12" i="9"/>
  <c r="S12" i="9"/>
  <c r="K13" i="9"/>
  <c r="S13" i="9"/>
  <c r="K14" i="9"/>
  <c r="S14" i="9"/>
  <c r="K15" i="9"/>
  <c r="S15" i="9"/>
  <c r="K16" i="9"/>
  <c r="K17" i="9"/>
  <c r="S17" i="9"/>
  <c r="K18" i="9"/>
  <c r="S18" i="9"/>
  <c r="K19" i="9"/>
  <c r="S19" i="9"/>
  <c r="K20" i="9"/>
  <c r="S20" i="9"/>
  <c r="K21" i="9"/>
  <c r="S21" i="9"/>
  <c r="K22" i="9"/>
  <c r="S22" i="9"/>
  <c r="K23" i="9"/>
  <c r="S23" i="9"/>
  <c r="K24" i="9"/>
  <c r="S24" i="9"/>
  <c r="K25" i="9"/>
  <c r="S25" i="9"/>
  <c r="K26" i="9"/>
  <c r="S26" i="9"/>
  <c r="K27" i="9"/>
  <c r="S27" i="9"/>
  <c r="K28" i="9"/>
  <c r="S28" i="9"/>
  <c r="K29" i="9"/>
  <c r="S29" i="9"/>
  <c r="K30" i="9"/>
  <c r="S30" i="9"/>
  <c r="K31" i="9"/>
  <c r="S31" i="9"/>
  <c r="K32" i="9"/>
  <c r="S32" i="9"/>
  <c r="K33" i="9"/>
  <c r="S33" i="9"/>
  <c r="K34" i="9"/>
  <c r="S34" i="9"/>
  <c r="K35" i="9"/>
  <c r="K36" i="9"/>
  <c r="S36" i="9"/>
  <c r="K37" i="9"/>
  <c r="S37" i="9"/>
  <c r="K38" i="9"/>
  <c r="S38" i="9"/>
  <c r="K39" i="9"/>
  <c r="S39" i="9"/>
  <c r="K40" i="9"/>
  <c r="S40" i="9"/>
  <c r="K41" i="9"/>
  <c r="S41" i="9"/>
  <c r="K42" i="9"/>
  <c r="K43" i="9"/>
  <c r="S43" i="9"/>
  <c r="K44" i="9"/>
  <c r="S44" i="9"/>
  <c r="K45" i="9"/>
  <c r="S45" i="9"/>
  <c r="K46" i="9"/>
  <c r="S46" i="9"/>
  <c r="K47" i="9"/>
  <c r="S47" i="9"/>
  <c r="K48" i="9"/>
  <c r="S48" i="9"/>
  <c r="K49" i="9"/>
  <c r="S49" i="9"/>
  <c r="K50" i="9"/>
  <c r="S50" i="9"/>
  <c r="K51" i="9"/>
  <c r="S51" i="9"/>
  <c r="K52" i="9"/>
  <c r="S52" i="9"/>
  <c r="K53" i="9"/>
  <c r="S53" i="9"/>
  <c r="K54" i="9"/>
  <c r="S54" i="9"/>
  <c r="K55" i="9"/>
  <c r="S55" i="9"/>
  <c r="K56" i="9"/>
  <c r="S56" i="9"/>
  <c r="K57" i="9"/>
  <c r="S57" i="9"/>
  <c r="K58" i="9"/>
  <c r="S58" i="9"/>
  <c r="K59" i="9"/>
  <c r="S59" i="9"/>
  <c r="K60" i="9"/>
  <c r="S60" i="9"/>
  <c r="K61" i="9"/>
  <c r="S61" i="9"/>
  <c r="K62" i="9"/>
  <c r="S62" i="9"/>
  <c r="K63" i="9"/>
  <c r="S63" i="9"/>
  <c r="K64" i="9"/>
  <c r="S64" i="9"/>
  <c r="K65" i="9"/>
  <c r="S65" i="9"/>
  <c r="K66" i="9"/>
  <c r="S66" i="9"/>
  <c r="K67" i="9"/>
  <c r="S67" i="9"/>
  <c r="K68" i="9"/>
  <c r="S68" i="9"/>
  <c r="K69" i="9"/>
  <c r="S69" i="9"/>
  <c r="K70" i="9"/>
  <c r="S70" i="9"/>
  <c r="K71" i="9"/>
  <c r="S71" i="9"/>
  <c r="K72" i="9"/>
  <c r="S72" i="9"/>
  <c r="K73" i="9"/>
  <c r="S73" i="9"/>
  <c r="K74" i="9"/>
  <c r="S74" i="9"/>
  <c r="K75" i="9"/>
  <c r="S75" i="9"/>
  <c r="K76" i="9"/>
  <c r="S76" i="9"/>
  <c r="K77" i="9"/>
  <c r="S77" i="9"/>
  <c r="K78" i="9"/>
  <c r="S78" i="9"/>
  <c r="K79" i="9"/>
  <c r="S79" i="9"/>
  <c r="K80" i="9"/>
  <c r="K81" i="9"/>
  <c r="S81" i="9"/>
  <c r="K82" i="9"/>
  <c r="S82" i="9"/>
  <c r="K83" i="9"/>
  <c r="S83" i="9"/>
  <c r="K84" i="9"/>
  <c r="S84" i="9"/>
  <c r="K85" i="9"/>
  <c r="S85" i="9"/>
  <c r="K86" i="9"/>
  <c r="S86" i="9"/>
  <c r="K87" i="9"/>
  <c r="S87" i="9"/>
  <c r="K88" i="9"/>
  <c r="S88" i="9"/>
  <c r="K89" i="9"/>
  <c r="S89" i="9"/>
  <c r="K90" i="9"/>
  <c r="K91" i="9"/>
  <c r="S91" i="9"/>
  <c r="K92" i="9"/>
  <c r="S92" i="9"/>
  <c r="K93" i="9"/>
  <c r="S93" i="9"/>
  <c r="K94" i="9"/>
  <c r="S94" i="9"/>
  <c r="K95" i="9"/>
  <c r="S95" i="9"/>
  <c r="K96" i="9"/>
  <c r="S96" i="9"/>
  <c r="K97" i="9"/>
  <c r="S97" i="9"/>
  <c r="K98" i="9"/>
  <c r="S98" i="9"/>
  <c r="K99" i="9"/>
  <c r="K100" i="9"/>
  <c r="S100" i="9"/>
  <c r="K101" i="9"/>
  <c r="S101" i="9"/>
  <c r="K102" i="9"/>
  <c r="S102" i="9"/>
  <c r="K103" i="9"/>
  <c r="S103" i="9"/>
  <c r="K104" i="9"/>
  <c r="S104" i="9"/>
  <c r="K105" i="9"/>
  <c r="S105" i="9"/>
  <c r="K106" i="9"/>
  <c r="S106" i="9"/>
  <c r="K107" i="9"/>
  <c r="S107" i="9"/>
  <c r="K108" i="9"/>
  <c r="S108" i="9"/>
  <c r="K109" i="9"/>
  <c r="S109" i="9"/>
  <c r="K110" i="9"/>
  <c r="S110" i="9"/>
  <c r="K111" i="9"/>
  <c r="S111" i="9"/>
  <c r="K112" i="9"/>
  <c r="S112" i="9"/>
  <c r="K113" i="9"/>
  <c r="S113" i="9"/>
  <c r="K114" i="9"/>
  <c r="S114" i="9"/>
  <c r="K115" i="9"/>
  <c r="S115" i="9"/>
  <c r="K116" i="9"/>
  <c r="S116" i="9"/>
  <c r="K117" i="9"/>
  <c r="S117" i="9"/>
  <c r="K118" i="9"/>
  <c r="S118" i="9"/>
  <c r="K119" i="9"/>
  <c r="S119" i="9"/>
  <c r="K120" i="9"/>
  <c r="S120" i="9"/>
  <c r="K121" i="9"/>
  <c r="S121" i="9"/>
  <c r="K122" i="9"/>
  <c r="S122" i="9"/>
  <c r="K123" i="9"/>
  <c r="S123" i="9"/>
  <c r="K184" i="9"/>
  <c r="S184" i="9"/>
  <c r="K185" i="9"/>
  <c r="S185" i="9"/>
  <c r="K186" i="9"/>
  <c r="S186" i="9"/>
  <c r="K187" i="9"/>
  <c r="S187" i="9"/>
  <c r="K188" i="9"/>
  <c r="S188" i="9"/>
  <c r="K189" i="9"/>
  <c r="S189" i="9"/>
  <c r="I11" i="9"/>
  <c r="I12" i="9"/>
  <c r="I13" i="9"/>
  <c r="I14" i="9"/>
  <c r="I15" i="9"/>
  <c r="I16" i="9"/>
  <c r="I17" i="9"/>
  <c r="I18" i="9"/>
  <c r="I19" i="9"/>
  <c r="I20" i="9"/>
  <c r="I21" i="9"/>
  <c r="I22" i="9"/>
  <c r="I23" i="9"/>
  <c r="I24" i="9"/>
  <c r="Q32" i="36"/>
  <c r="I25" i="9"/>
  <c r="Q33" i="36"/>
  <c r="I26" i="9"/>
  <c r="Q34" i="36"/>
  <c r="I27" i="9"/>
  <c r="Q35" i="36"/>
  <c r="I28" i="9"/>
  <c r="Q36" i="36"/>
  <c r="I29" i="9"/>
  <c r="I30" i="9"/>
  <c r="I31" i="9"/>
  <c r="I32" i="9"/>
  <c r="I33" i="9"/>
  <c r="I35" i="9"/>
  <c r="I36" i="9"/>
  <c r="I37" i="9"/>
  <c r="I38" i="9"/>
  <c r="I39" i="9"/>
  <c r="I40" i="9"/>
  <c r="I41" i="9"/>
  <c r="I42" i="9"/>
  <c r="I43" i="9"/>
  <c r="I44" i="9"/>
  <c r="I45" i="9"/>
  <c r="I46" i="9"/>
  <c r="I47" i="9"/>
  <c r="I48" i="9"/>
  <c r="I49" i="9"/>
  <c r="I50" i="9"/>
  <c r="I51" i="9"/>
  <c r="I52" i="9"/>
  <c r="I53" i="9"/>
  <c r="I54" i="9"/>
  <c r="I55" i="9"/>
  <c r="I56" i="9"/>
  <c r="I57" i="9"/>
  <c r="I58" i="9"/>
  <c r="I59" i="9"/>
  <c r="I60" i="9"/>
  <c r="I61" i="9"/>
  <c r="I62" i="9"/>
  <c r="I63" i="9"/>
  <c r="I64" i="9"/>
  <c r="I65" i="9"/>
  <c r="I66" i="9"/>
  <c r="I67" i="9"/>
  <c r="I68" i="9"/>
  <c r="I69" i="9"/>
  <c r="I70" i="9"/>
  <c r="I71" i="9"/>
  <c r="I72" i="9"/>
  <c r="I73" i="9"/>
  <c r="I74" i="9"/>
  <c r="I75" i="9"/>
  <c r="I76" i="9"/>
  <c r="Q28" i="36" s="1"/>
  <c r="I77" i="9"/>
  <c r="I78" i="9"/>
  <c r="I79" i="9"/>
  <c r="I80" i="9"/>
  <c r="I81" i="9"/>
  <c r="I82" i="9"/>
  <c r="I83" i="9"/>
  <c r="I84" i="9"/>
  <c r="I85" i="9"/>
  <c r="I86" i="9"/>
  <c r="I87" i="9"/>
  <c r="I88" i="9"/>
  <c r="I89" i="9"/>
  <c r="I90" i="9"/>
  <c r="I91" i="9"/>
  <c r="I92" i="9"/>
  <c r="I93" i="9"/>
  <c r="I94" i="9"/>
  <c r="I95" i="9"/>
  <c r="I96" i="9"/>
  <c r="I97" i="9"/>
  <c r="I98" i="9"/>
  <c r="I99" i="9"/>
  <c r="I100" i="9"/>
  <c r="I101" i="9"/>
  <c r="I102" i="9"/>
  <c r="I103" i="9"/>
  <c r="I104" i="9"/>
  <c r="I105" i="9"/>
  <c r="I106" i="9"/>
  <c r="I107" i="9"/>
  <c r="I108" i="9"/>
  <c r="I109" i="9"/>
  <c r="I110" i="9"/>
  <c r="I111" i="9"/>
  <c r="I112" i="9"/>
  <c r="I113" i="9"/>
  <c r="I114" i="9"/>
  <c r="I115" i="9"/>
  <c r="I116" i="9"/>
  <c r="I117" i="9"/>
  <c r="I118" i="9"/>
  <c r="I119" i="9"/>
  <c r="I120" i="9"/>
  <c r="I121" i="9"/>
  <c r="I122" i="9"/>
  <c r="I123" i="9"/>
  <c r="I184" i="9"/>
  <c r="I185" i="9"/>
  <c r="I186" i="9"/>
  <c r="I187" i="9"/>
  <c r="I188" i="9"/>
  <c r="I189" i="9"/>
  <c r="K10" i="9"/>
  <c r="M38" i="15"/>
  <c r="D130" i="9"/>
  <c r="U130" i="9"/>
  <c r="I43" i="36"/>
  <c r="K43" i="36"/>
  <c r="D38" i="36"/>
  <c r="N30" i="15"/>
  <c r="D30" i="31"/>
  <c r="F38" i="36"/>
  <c r="D166" i="9"/>
  <c r="U166" i="9"/>
  <c r="D44" i="36"/>
  <c r="N36" i="15"/>
  <c r="D36" i="31"/>
  <c r="F44" i="36"/>
  <c r="D148" i="9"/>
  <c r="U148" i="9"/>
  <c r="D41" i="36"/>
  <c r="N33" i="15"/>
  <c r="D33" i="31"/>
  <c r="F41" i="36"/>
  <c r="E42" i="36"/>
  <c r="E34" i="31"/>
  <c r="G42" i="36"/>
  <c r="E39" i="36"/>
  <c r="E31" i="31"/>
  <c r="G39" i="36"/>
  <c r="E43" i="36"/>
  <c r="E35" i="31"/>
  <c r="G43" i="36"/>
  <c r="E40" i="36"/>
  <c r="E32" i="31"/>
  <c r="G40" i="36"/>
  <c r="C130" i="9"/>
  <c r="C38" i="36"/>
  <c r="D47" i="36"/>
  <c r="N39" i="15"/>
  <c r="D39" i="31"/>
  <c r="F47" i="36"/>
  <c r="D43" i="36"/>
  <c r="D160" i="9"/>
  <c r="U160" i="9"/>
  <c r="N35" i="15"/>
  <c r="D35" i="31"/>
  <c r="F43" i="36"/>
  <c r="C37" i="36"/>
  <c r="C124" i="9"/>
  <c r="E36" i="31"/>
  <c r="G44" i="36"/>
  <c r="E44" i="36"/>
  <c r="D46" i="36"/>
  <c r="D178" i="9"/>
  <c r="U178" i="9"/>
  <c r="N38" i="15"/>
  <c r="D38" i="31"/>
  <c r="F46" i="36"/>
  <c r="E37" i="31"/>
  <c r="G45" i="36"/>
  <c r="E45" i="36"/>
  <c r="D154" i="9"/>
  <c r="U154" i="9"/>
  <c r="D42" i="36"/>
  <c r="N34" i="15"/>
  <c r="D34" i="31"/>
  <c r="F42" i="36"/>
  <c r="D37" i="36"/>
  <c r="D124" i="9"/>
  <c r="U124" i="9"/>
  <c r="I37" i="36"/>
  <c r="K37" i="36"/>
  <c r="N29" i="15"/>
  <c r="D29" i="31"/>
  <c r="F37" i="36"/>
  <c r="E41" i="36"/>
  <c r="E33" i="31"/>
  <c r="G41" i="36"/>
  <c r="E39" i="31"/>
  <c r="G47" i="36"/>
  <c r="E47" i="36"/>
  <c r="D142" i="9"/>
  <c r="U142" i="9"/>
  <c r="D40" i="36"/>
  <c r="N32" i="15"/>
  <c r="D32" i="31"/>
  <c r="F40" i="36"/>
  <c r="E38" i="31"/>
  <c r="G46" i="36"/>
  <c r="E46" i="36"/>
  <c r="D136" i="9"/>
  <c r="U136" i="9"/>
  <c r="D39" i="36"/>
  <c r="N31" i="15"/>
  <c r="D31" i="31"/>
  <c r="F39" i="36"/>
  <c r="D172" i="9"/>
  <c r="U172" i="9"/>
  <c r="D45" i="36"/>
  <c r="N37" i="15"/>
  <c r="D37" i="31"/>
  <c r="F45" i="36"/>
  <c r="E38" i="15"/>
  <c r="C45" i="36"/>
  <c r="C172" i="9"/>
  <c r="C166" i="9"/>
  <c r="C44" i="36"/>
  <c r="C160" i="9"/>
  <c r="C43" i="36"/>
  <c r="F30" i="15"/>
  <c r="C30" i="31"/>
  <c r="C154" i="9"/>
  <c r="C42" i="36"/>
  <c r="F29" i="15"/>
  <c r="C29" i="31"/>
  <c r="C41" i="36"/>
  <c r="C148" i="9"/>
  <c r="C40" i="36"/>
  <c r="C142" i="9"/>
  <c r="C39" i="36"/>
  <c r="C136" i="9"/>
  <c r="B36" i="35"/>
  <c r="B166" i="9"/>
  <c r="B44" i="36"/>
  <c r="B36" i="31"/>
  <c r="B39" i="36"/>
  <c r="B136" i="9"/>
  <c r="B31" i="35"/>
  <c r="B31" i="31"/>
  <c r="B33" i="35"/>
  <c r="B148" i="9"/>
  <c r="B41" i="36"/>
  <c r="B130" i="9"/>
  <c r="B30" i="35"/>
  <c r="B38" i="36"/>
  <c r="B30" i="31"/>
  <c r="B124" i="9"/>
  <c r="B37" i="36"/>
  <c r="B29" i="35"/>
  <c r="B36" i="15"/>
  <c r="B29" i="31"/>
  <c r="B35" i="31"/>
  <c r="B34" i="35"/>
  <c r="B154" i="9"/>
  <c r="B42" i="36"/>
  <c r="B34" i="15"/>
  <c r="B33" i="15"/>
  <c r="B40" i="36"/>
  <c r="B142" i="9"/>
  <c r="B32" i="35"/>
  <c r="B31" i="15"/>
  <c r="B30" i="15"/>
  <c r="B35" i="35"/>
  <c r="B160" i="9"/>
  <c r="B43" i="36"/>
  <c r="B33" i="31"/>
  <c r="B178" i="9"/>
  <c r="B38" i="35"/>
  <c r="B46" i="36"/>
  <c r="B29" i="15"/>
  <c r="B38" i="31"/>
  <c r="B32" i="31"/>
  <c r="B37" i="35"/>
  <c r="B172" i="9"/>
  <c r="B45" i="36"/>
  <c r="B37" i="31"/>
  <c r="S35" i="9"/>
  <c r="S42" i="9"/>
  <c r="S99" i="9"/>
  <c r="S80" i="9"/>
  <c r="S16" i="9"/>
  <c r="S10" i="9"/>
  <c r="U123" i="9"/>
  <c r="U188" i="9"/>
  <c r="U120" i="9"/>
  <c r="U187" i="9"/>
  <c r="U119" i="9"/>
  <c r="U111" i="9"/>
  <c r="U186" i="9"/>
  <c r="U110" i="9"/>
  <c r="U185" i="9"/>
  <c r="U117" i="9"/>
  <c r="U109" i="9"/>
  <c r="S90" i="9"/>
  <c r="E38" i="36"/>
  <c r="E30" i="31"/>
  <c r="G38" i="36"/>
  <c r="C46" i="36"/>
  <c r="C178" i="9"/>
  <c r="E29" i="31"/>
  <c r="G37" i="36"/>
  <c r="E37" i="36"/>
  <c r="D10" i="15"/>
  <c r="F10" i="15"/>
  <c r="C10" i="31"/>
  <c r="D10" i="30"/>
  <c r="A184" i="9"/>
  <c r="A118" i="9"/>
  <c r="A112" i="9"/>
  <c r="A106" i="9"/>
  <c r="A100" i="9"/>
  <c r="A94" i="9"/>
  <c r="A88" i="9"/>
  <c r="A82" i="9"/>
  <c r="A76" i="9"/>
  <c r="A70" i="9"/>
  <c r="A64" i="9"/>
  <c r="A58" i="9"/>
  <c r="A52" i="9"/>
  <c r="A46" i="9"/>
  <c r="A40" i="9"/>
  <c r="A34" i="9"/>
  <c r="A28" i="9"/>
  <c r="A22" i="9"/>
  <c r="A16" i="9"/>
  <c r="I10" i="9"/>
  <c r="Q9" i="36"/>
  <c r="D11" i="30"/>
  <c r="D12" i="30"/>
  <c r="D13" i="30"/>
  <c r="D14" i="30"/>
  <c r="D15" i="30"/>
  <c r="D16" i="30"/>
  <c r="D17" i="30"/>
  <c r="D18" i="30"/>
  <c r="D19" i="30"/>
  <c r="D20" i="30"/>
  <c r="D21" i="30"/>
  <c r="D22" i="30"/>
  <c r="D23" i="30"/>
  <c r="D24" i="30"/>
  <c r="D25" i="30"/>
  <c r="D26" i="30"/>
  <c r="D27" i="30"/>
  <c r="D28" i="30"/>
  <c r="D39" i="30"/>
  <c r="H10" i="15"/>
  <c r="H11" i="15"/>
  <c r="H12" i="15"/>
  <c r="H13" i="15"/>
  <c r="H14" i="15"/>
  <c r="H15" i="15"/>
  <c r="H16" i="15"/>
  <c r="H17" i="15"/>
  <c r="H18" i="15"/>
  <c r="H19" i="15"/>
  <c r="H20" i="15"/>
  <c r="H21" i="15"/>
  <c r="H22" i="15"/>
  <c r="H23" i="15"/>
  <c r="H24" i="15"/>
  <c r="H25" i="15"/>
  <c r="H26" i="15"/>
  <c r="H27" i="15"/>
  <c r="H28" i="15"/>
  <c r="L10" i="15"/>
  <c r="K11" i="15"/>
  <c r="L11" i="15"/>
  <c r="K12" i="15"/>
  <c r="L12" i="15"/>
  <c r="K13" i="15"/>
  <c r="L13" i="15"/>
  <c r="K14" i="15"/>
  <c r="L14" i="15"/>
  <c r="K15" i="15"/>
  <c r="L15" i="15"/>
  <c r="K16" i="15"/>
  <c r="L16" i="15"/>
  <c r="K17" i="15"/>
  <c r="L17" i="15"/>
  <c r="K18" i="15"/>
  <c r="L18" i="15"/>
  <c r="K19" i="15"/>
  <c r="L19" i="15"/>
  <c r="K20" i="15"/>
  <c r="L20" i="15"/>
  <c r="K21" i="15"/>
  <c r="L21" i="15"/>
  <c r="K22" i="15"/>
  <c r="L22" i="15"/>
  <c r="K23" i="15"/>
  <c r="L23" i="15"/>
  <c r="K24" i="15"/>
  <c r="L24" i="15"/>
  <c r="K25" i="15"/>
  <c r="L25" i="15"/>
  <c r="K26" i="15"/>
  <c r="L26" i="15"/>
  <c r="K27" i="15"/>
  <c r="L27" i="15"/>
  <c r="K28" i="15"/>
  <c r="L28" i="15"/>
  <c r="K10" i="15"/>
  <c r="I11" i="15"/>
  <c r="I12" i="15"/>
  <c r="I13" i="15"/>
  <c r="I14" i="15"/>
  <c r="I15" i="15"/>
  <c r="I16" i="15"/>
  <c r="I17" i="15"/>
  <c r="I18" i="15"/>
  <c r="I19" i="15"/>
  <c r="I20" i="15"/>
  <c r="I21" i="15"/>
  <c r="I22" i="15"/>
  <c r="I23" i="15"/>
  <c r="I24" i="15"/>
  <c r="I25" i="15"/>
  <c r="I26" i="15"/>
  <c r="I27" i="15"/>
  <c r="I28" i="15"/>
  <c r="I10" i="15"/>
  <c r="D11" i="15"/>
  <c r="D12" i="15"/>
  <c r="D13" i="15"/>
  <c r="D14" i="15"/>
  <c r="F14" i="15"/>
  <c r="C14" i="31"/>
  <c r="D15" i="15"/>
  <c r="F15" i="15"/>
  <c r="C15" i="31"/>
  <c r="D16" i="15"/>
  <c r="F16" i="15"/>
  <c r="C16" i="31"/>
  <c r="D17" i="15"/>
  <c r="F17" i="15"/>
  <c r="C17" i="31"/>
  <c r="D18" i="15"/>
  <c r="F18" i="15"/>
  <c r="C18" i="31"/>
  <c r="M18" i="15"/>
  <c r="N18" i="15"/>
  <c r="D18" i="31"/>
  <c r="E18" i="31"/>
  <c r="G25" i="36"/>
  <c r="D19" i="15"/>
  <c r="F19" i="15"/>
  <c r="C19" i="31"/>
  <c r="D20" i="15"/>
  <c r="D21" i="15"/>
  <c r="D22" i="15"/>
  <c r="F22" i="15"/>
  <c r="C22" i="31"/>
  <c r="D23" i="15"/>
  <c r="F23" i="15"/>
  <c r="C23" i="31"/>
  <c r="D24" i="15"/>
  <c r="E24" i="15"/>
  <c r="D25" i="15"/>
  <c r="D26" i="15"/>
  <c r="F26" i="15"/>
  <c r="C26" i="31"/>
  <c r="D27" i="15"/>
  <c r="F27" i="15"/>
  <c r="C27" i="31"/>
  <c r="D28" i="15"/>
  <c r="E22" i="15"/>
  <c r="E17" i="15"/>
  <c r="C24" i="36"/>
  <c r="B11" i="15"/>
  <c r="B22" i="9"/>
  <c r="B28" i="9"/>
  <c r="B34" i="9"/>
  <c r="B15" i="31"/>
  <c r="B16" i="35"/>
  <c r="B52" i="9"/>
  <c r="B58" i="9"/>
  <c r="B64" i="9"/>
  <c r="B20" i="35"/>
  <c r="B76" i="9"/>
  <c r="B82" i="9"/>
  <c r="B88" i="9"/>
  <c r="B94" i="9"/>
  <c r="B100" i="9"/>
  <c r="B26" i="31"/>
  <c r="B27" i="35"/>
  <c r="B118" i="9"/>
  <c r="B39" i="15"/>
  <c r="B10" i="15"/>
  <c r="A36" i="36"/>
  <c r="A35" i="36"/>
  <c r="A34" i="36"/>
  <c r="A33" i="36"/>
  <c r="B32" i="36"/>
  <c r="A32" i="36"/>
  <c r="A30" i="36"/>
  <c r="A29" i="36"/>
  <c r="A28" i="36"/>
  <c r="A27" i="36"/>
  <c r="A26" i="36"/>
  <c r="A25" i="36"/>
  <c r="A24" i="36"/>
  <c r="A23" i="36"/>
  <c r="A21" i="36"/>
  <c r="B19" i="36"/>
  <c r="A19" i="36"/>
  <c r="A17" i="36"/>
  <c r="A14" i="36"/>
  <c r="A12" i="36"/>
  <c r="A9" i="36"/>
  <c r="A39" i="35"/>
  <c r="A28" i="35"/>
  <c r="A27" i="35"/>
  <c r="A26" i="35"/>
  <c r="A25" i="35"/>
  <c r="A24" i="35"/>
  <c r="A23" i="35"/>
  <c r="A22" i="35"/>
  <c r="A21" i="35"/>
  <c r="A20" i="35"/>
  <c r="A19" i="35"/>
  <c r="A18" i="35"/>
  <c r="A17" i="35"/>
  <c r="A16" i="35"/>
  <c r="A15" i="35"/>
  <c r="A14" i="35"/>
  <c r="A13" i="35"/>
  <c r="A12" i="35"/>
  <c r="A11" i="35"/>
  <c r="A10" i="35"/>
  <c r="A10" i="9"/>
  <c r="A11" i="31"/>
  <c r="A12" i="31"/>
  <c r="A10" i="31"/>
  <c r="A13" i="31"/>
  <c r="A14" i="31"/>
  <c r="A15" i="31"/>
  <c r="A16" i="31"/>
  <c r="A17" i="31"/>
  <c r="A18" i="31"/>
  <c r="A19" i="31"/>
  <c r="A20" i="31"/>
  <c r="A21" i="31"/>
  <c r="A22" i="31"/>
  <c r="A23" i="31"/>
  <c r="A24" i="31"/>
  <c r="A25" i="31"/>
  <c r="A26" i="31"/>
  <c r="A27" i="31"/>
  <c r="A28" i="31"/>
  <c r="A18" i="15"/>
  <c r="A19" i="15"/>
  <c r="A20" i="15"/>
  <c r="A21" i="15"/>
  <c r="A22" i="15"/>
  <c r="A23" i="15"/>
  <c r="A24" i="15"/>
  <c r="B24" i="15"/>
  <c r="A25" i="15"/>
  <c r="A26" i="15"/>
  <c r="A27" i="15"/>
  <c r="A28" i="15"/>
  <c r="A17" i="15"/>
  <c r="A16" i="15"/>
  <c r="A15" i="15"/>
  <c r="A14" i="15"/>
  <c r="A13" i="15"/>
  <c r="A12" i="15"/>
  <c r="A11" i="15"/>
  <c r="A10" i="15"/>
  <c r="E14" i="15"/>
  <c r="C19" i="36"/>
  <c r="E18" i="15"/>
  <c r="E23" i="15"/>
  <c r="C88" i="9"/>
  <c r="E27" i="15"/>
  <c r="E15" i="15"/>
  <c r="C40" i="9"/>
  <c r="E26" i="15"/>
  <c r="C106" i="9"/>
  <c r="M20" i="15"/>
  <c r="M11" i="15"/>
  <c r="N11" i="15"/>
  <c r="D11" i="31"/>
  <c r="F12" i="36"/>
  <c r="M13" i="15"/>
  <c r="D28" i="9"/>
  <c r="M15" i="15"/>
  <c r="D21" i="36"/>
  <c r="M16" i="15"/>
  <c r="N16" i="15"/>
  <c r="D16" i="31"/>
  <c r="F23" i="36"/>
  <c r="F25" i="36"/>
  <c r="M21" i="15"/>
  <c r="N21" i="15"/>
  <c r="D21" i="31"/>
  <c r="F28" i="36"/>
  <c r="D184" i="9"/>
  <c r="U184" i="9"/>
  <c r="M19" i="15"/>
  <c r="D26" i="36"/>
  <c r="M23" i="15"/>
  <c r="D30" i="36"/>
  <c r="M24" i="15"/>
  <c r="N24" i="15"/>
  <c r="D24" i="31"/>
  <c r="F32" i="36"/>
  <c r="M27" i="15"/>
  <c r="D35" i="36"/>
  <c r="E11" i="15"/>
  <c r="F11" i="15"/>
  <c r="C11" i="31"/>
  <c r="E12" i="15"/>
  <c r="F12" i="15"/>
  <c r="C12" i="31"/>
  <c r="E13" i="15"/>
  <c r="C17" i="36"/>
  <c r="F13" i="15"/>
  <c r="C13" i="31"/>
  <c r="N13" i="15"/>
  <c r="D13" i="31"/>
  <c r="E13" i="31"/>
  <c r="G17" i="36"/>
  <c r="E21" i="36"/>
  <c r="N15" i="15"/>
  <c r="D15" i="31"/>
  <c r="E15" i="31"/>
  <c r="G21" i="36"/>
  <c r="E20" i="15"/>
  <c r="F20" i="15"/>
  <c r="C20" i="31"/>
  <c r="E21" i="15"/>
  <c r="C76" i="9"/>
  <c r="F21" i="15"/>
  <c r="C21" i="31"/>
  <c r="E28" i="36"/>
  <c r="E25" i="15"/>
  <c r="C100" i="9"/>
  <c r="F25" i="15"/>
  <c r="C25" i="31"/>
  <c r="E28" i="15"/>
  <c r="F28" i="15"/>
  <c r="C28" i="31"/>
  <c r="E28" i="31"/>
  <c r="G36" i="36"/>
  <c r="C29" i="36"/>
  <c r="C82" i="9"/>
  <c r="C58" i="9"/>
  <c r="C25" i="36"/>
  <c r="C184" i="9"/>
  <c r="C112" i="9"/>
  <c r="C35" i="36"/>
  <c r="C30" i="36"/>
  <c r="M28" i="15"/>
  <c r="M26" i="15"/>
  <c r="M25" i="15"/>
  <c r="M22" i="15"/>
  <c r="M17" i="15"/>
  <c r="M14" i="15"/>
  <c r="M12" i="15"/>
  <c r="B112" i="9"/>
  <c r="B14" i="15"/>
  <c r="B14" i="35"/>
  <c r="B13" i="31"/>
  <c r="B26" i="36"/>
  <c r="B27" i="36"/>
  <c r="B27" i="15"/>
  <c r="B13" i="15"/>
  <c r="B17" i="31"/>
  <c r="B19" i="15"/>
  <c r="B34" i="36"/>
  <c r="B18" i="35"/>
  <c r="B26" i="35"/>
  <c r="B106" i="9"/>
  <c r="B20" i="31"/>
  <c r="B14" i="31"/>
  <c r="B26" i="15"/>
  <c r="B20" i="15"/>
  <c r="B40" i="9"/>
  <c r="B15" i="15"/>
  <c r="B21" i="31"/>
  <c r="B15" i="35"/>
  <c r="B21" i="36"/>
  <c r="B16" i="9"/>
  <c r="B70" i="9"/>
  <c r="B16" i="31"/>
  <c r="B12" i="31"/>
  <c r="B12" i="36"/>
  <c r="B28" i="15"/>
  <c r="B24" i="35"/>
  <c r="B24" i="31"/>
  <c r="B21" i="35"/>
  <c r="B21" i="15"/>
  <c r="B19" i="31"/>
  <c r="B12" i="35"/>
  <c r="B14" i="36"/>
  <c r="B35" i="36"/>
  <c r="B28" i="31"/>
  <c r="B17" i="35"/>
  <c r="B22" i="35"/>
  <c r="B25" i="36"/>
  <c r="B30" i="36"/>
  <c r="B18" i="15"/>
  <c r="B12" i="15"/>
  <c r="B17" i="15"/>
  <c r="B22" i="31"/>
  <c r="B18" i="31"/>
  <c r="B13" i="35"/>
  <c r="B28" i="35"/>
  <c r="B36" i="36"/>
  <c r="B46" i="9"/>
  <c r="B23" i="15"/>
  <c r="B27" i="31"/>
  <c r="B23" i="31"/>
  <c r="B11" i="35"/>
  <c r="B19" i="35"/>
  <c r="B23" i="35"/>
  <c r="B23" i="36"/>
  <c r="B11" i="31"/>
  <c r="B16" i="15"/>
  <c r="B29" i="36"/>
  <c r="B25" i="15"/>
  <c r="B25" i="31"/>
  <c r="B25" i="35"/>
  <c r="B39" i="35"/>
  <c r="N22" i="15"/>
  <c r="D22" i="31"/>
  <c r="E22" i="31"/>
  <c r="G29" i="36"/>
  <c r="E29" i="36"/>
  <c r="N19" i="15"/>
  <c r="D19" i="31"/>
  <c r="E19" i="31"/>
  <c r="G26" i="36"/>
  <c r="E26" i="36"/>
  <c r="C94" i="9"/>
  <c r="C32" i="36"/>
  <c r="E24" i="36"/>
  <c r="N17" i="15"/>
  <c r="D17" i="31"/>
  <c r="E17" i="31"/>
  <c r="G24" i="36"/>
  <c r="N23" i="15"/>
  <c r="D23" i="31"/>
  <c r="E23" i="31"/>
  <c r="G30" i="36"/>
  <c r="E30" i="36"/>
  <c r="E16" i="31"/>
  <c r="G23" i="36"/>
  <c r="E23" i="36"/>
  <c r="N27" i="15"/>
  <c r="D27" i="31"/>
  <c r="F35" i="36"/>
  <c r="D112" i="9"/>
  <c r="U112" i="9"/>
  <c r="E27" i="31"/>
  <c r="G35" i="36"/>
  <c r="E35" i="36"/>
  <c r="E19" i="36"/>
  <c r="N14" i="15"/>
  <c r="D14" i="31"/>
  <c r="E14" i="31"/>
  <c r="G19" i="36"/>
  <c r="E34" i="36"/>
  <c r="E26" i="31"/>
  <c r="G34" i="36"/>
  <c r="B17" i="36"/>
  <c r="B24" i="36"/>
  <c r="B28" i="36"/>
  <c r="B33" i="36"/>
  <c r="B47" i="36"/>
  <c r="C52" i="9"/>
  <c r="C34" i="9"/>
  <c r="B184" i="9"/>
  <c r="E16" i="15"/>
  <c r="E19" i="15"/>
  <c r="E25" i="36"/>
  <c r="F24" i="15"/>
  <c r="C24" i="31"/>
  <c r="E10" i="15"/>
  <c r="C10" i="9"/>
  <c r="E9" i="36"/>
  <c r="M10" i="15"/>
  <c r="D10" i="9"/>
  <c r="B10" i="35"/>
  <c r="B9" i="36"/>
  <c r="B10" i="9"/>
  <c r="B10" i="31"/>
  <c r="T10" i="9"/>
  <c r="T132" i="9"/>
  <c r="H45" i="36"/>
  <c r="J45" i="36"/>
  <c r="L45" i="36"/>
  <c r="N45" i="36"/>
  <c r="M45" i="36"/>
  <c r="P45" i="36"/>
  <c r="T168" i="9"/>
  <c r="T127" i="9"/>
  <c r="H40" i="36"/>
  <c r="J40" i="36"/>
  <c r="L40" i="36"/>
  <c r="N40" i="36"/>
  <c r="M40" i="36"/>
  <c r="P40" i="36"/>
  <c r="T156" i="9"/>
  <c r="T137" i="9"/>
  <c r="T172" i="9"/>
  <c r="T170" i="9"/>
  <c r="T164" i="9"/>
  <c r="T158" i="9"/>
  <c r="T153" i="9"/>
  <c r="T162" i="9"/>
  <c r="T182" i="9"/>
  <c r="T124" i="9"/>
  <c r="H37" i="36"/>
  <c r="J37" i="36"/>
  <c r="L37" i="36"/>
  <c r="N37" i="36"/>
  <c r="M37" i="36"/>
  <c r="P37" i="36"/>
  <c r="T144" i="9"/>
  <c r="T177" i="9"/>
  <c r="T159" i="9"/>
  <c r="T142" i="9"/>
  <c r="T129" i="9"/>
  <c r="T138" i="9"/>
  <c r="T175" i="9"/>
  <c r="T181" i="9"/>
  <c r="T133" i="9"/>
  <c r="H46" i="36"/>
  <c r="J46" i="36"/>
  <c r="L46" i="36"/>
  <c r="N46" i="36"/>
  <c r="M46" i="36"/>
  <c r="P46" i="36"/>
  <c r="T130" i="9"/>
  <c r="H43" i="36"/>
  <c r="J43" i="36"/>
  <c r="L43" i="36"/>
  <c r="N43" i="36"/>
  <c r="M43" i="36"/>
  <c r="P43" i="36"/>
  <c r="T176" i="9"/>
  <c r="T166" i="9"/>
  <c r="T146" i="9"/>
  <c r="T160" i="9"/>
  <c r="T161" i="9"/>
  <c r="T157" i="9"/>
  <c r="T147" i="9"/>
  <c r="T128" i="9"/>
  <c r="H41" i="36"/>
  <c r="J41" i="36"/>
  <c r="L41" i="36"/>
  <c r="N41" i="36"/>
  <c r="M41" i="36"/>
  <c r="P41" i="36"/>
  <c r="T178" i="9"/>
  <c r="T165" i="9"/>
  <c r="T135" i="9"/>
  <c r="T150" i="9"/>
  <c r="T179" i="9"/>
  <c r="T134" i="9"/>
  <c r="H47" i="36"/>
  <c r="J47" i="36"/>
  <c r="L47" i="36"/>
  <c r="N47" i="36"/>
  <c r="M47" i="36"/>
  <c r="P47" i="36"/>
  <c r="T167" i="9"/>
  <c r="T163" i="9"/>
  <c r="T145" i="9"/>
  <c r="T171" i="9"/>
  <c r="T183" i="9"/>
  <c r="T141" i="9"/>
  <c r="T154" i="9"/>
  <c r="T149" i="9"/>
  <c r="T169" i="9"/>
  <c r="T155" i="9"/>
  <c r="T126" i="9"/>
  <c r="H39" i="36"/>
  <c r="J39" i="36"/>
  <c r="L39" i="36"/>
  <c r="N39" i="36"/>
  <c r="M39" i="36"/>
  <c r="P39" i="36"/>
  <c r="T143" i="9"/>
  <c r="T151" i="9"/>
  <c r="T139" i="9"/>
  <c r="T140" i="9"/>
  <c r="T174" i="9"/>
  <c r="T125" i="9"/>
  <c r="H38" i="36"/>
  <c r="J38" i="36"/>
  <c r="L38" i="36"/>
  <c r="N38" i="36"/>
  <c r="M38" i="36"/>
  <c r="P38" i="36"/>
  <c r="T136" i="9"/>
  <c r="T152" i="9"/>
  <c r="T148" i="9"/>
  <c r="T180" i="9"/>
  <c r="T131" i="9"/>
  <c r="H44" i="36"/>
  <c r="J44" i="36"/>
  <c r="L44" i="36"/>
  <c r="N44" i="36"/>
  <c r="M44" i="36"/>
  <c r="P44" i="36"/>
  <c r="T173" i="9"/>
  <c r="E21" i="31"/>
  <c r="G28" i="36"/>
  <c r="C34" i="36"/>
  <c r="D25" i="36"/>
  <c r="D58" i="9"/>
  <c r="U58" i="9"/>
  <c r="C21" i="36"/>
  <c r="D46" i="9"/>
  <c r="D23" i="36"/>
  <c r="F21" i="36"/>
  <c r="F26" i="36"/>
  <c r="D64" i="9"/>
  <c r="U69" i="9"/>
  <c r="C28" i="9"/>
  <c r="C33" i="36"/>
  <c r="D40" i="9"/>
  <c r="U40" i="9"/>
  <c r="D94" i="9"/>
  <c r="D17" i="36"/>
  <c r="D32" i="36"/>
  <c r="D12" i="36"/>
  <c r="E17" i="36"/>
  <c r="D28" i="36"/>
  <c r="D16" i="9"/>
  <c r="U18" i="9"/>
  <c r="C28" i="36"/>
  <c r="F17" i="36"/>
  <c r="E36" i="36"/>
  <c r="D76" i="9"/>
  <c r="U76" i="9"/>
  <c r="U31" i="9"/>
  <c r="U30" i="9"/>
  <c r="U29" i="9"/>
  <c r="U32" i="9"/>
  <c r="U33" i="9"/>
  <c r="D13" i="35"/>
  <c r="F13" i="35"/>
  <c r="U28" i="9"/>
  <c r="D27" i="36"/>
  <c r="N20" i="15"/>
  <c r="D20" i="31"/>
  <c r="F27" i="36"/>
  <c r="D70" i="9"/>
  <c r="U70" i="9"/>
  <c r="C16" i="9"/>
  <c r="C12" i="36"/>
  <c r="D88" i="9"/>
  <c r="U91" i="9"/>
  <c r="F30" i="36"/>
  <c r="F24" i="36"/>
  <c r="D24" i="36"/>
  <c r="D52" i="9"/>
  <c r="U52" i="9"/>
  <c r="C70" i="9"/>
  <c r="C27" i="36"/>
  <c r="E27" i="36"/>
  <c r="E20" i="31"/>
  <c r="G27" i="36"/>
  <c r="E33" i="36"/>
  <c r="E25" i="31"/>
  <c r="G33" i="36"/>
  <c r="C36" i="36"/>
  <c r="C118" i="9"/>
  <c r="E11" i="31"/>
  <c r="G12" i="36"/>
  <c r="E12" i="36"/>
  <c r="C14" i="36"/>
  <c r="C22" i="9"/>
  <c r="E14" i="36"/>
  <c r="N12" i="15"/>
  <c r="D12" i="31"/>
  <c r="E12" i="31"/>
  <c r="G14" i="36"/>
  <c r="N28" i="15"/>
  <c r="D28" i="31"/>
  <c r="F36" i="36"/>
  <c r="D36" i="36"/>
  <c r="D118" i="9"/>
  <c r="U118" i="9"/>
  <c r="D34" i="36"/>
  <c r="D106" i="9"/>
  <c r="U106" i="9"/>
  <c r="N26" i="15"/>
  <c r="D26" i="31"/>
  <c r="F34" i="36"/>
  <c r="D33" i="36"/>
  <c r="D100" i="9"/>
  <c r="N25" i="15"/>
  <c r="D25" i="31"/>
  <c r="F33" i="36"/>
  <c r="F29" i="36"/>
  <c r="D29" i="36"/>
  <c r="D82" i="9"/>
  <c r="D19" i="36"/>
  <c r="D34" i="9"/>
  <c r="F19" i="36"/>
  <c r="D14" i="36"/>
  <c r="D22" i="9"/>
  <c r="U27" i="9"/>
  <c r="F14" i="36"/>
  <c r="N10" i="15"/>
  <c r="D10" i="31"/>
  <c r="D9" i="36"/>
  <c r="U15" i="9"/>
  <c r="W10" i="9"/>
  <c r="U11" i="9"/>
  <c r="U10" i="9"/>
  <c r="U14" i="9"/>
  <c r="U13" i="9"/>
  <c r="U12" i="9"/>
  <c r="E24" i="31"/>
  <c r="G32" i="36"/>
  <c r="E32" i="36"/>
  <c r="C9" i="36"/>
  <c r="C23" i="36"/>
  <c r="C46" i="9"/>
  <c r="T188" i="9"/>
  <c r="T117" i="9"/>
  <c r="T53" i="9"/>
  <c r="T56" i="9"/>
  <c r="T12" i="9"/>
  <c r="T15" i="9"/>
  <c r="V10" i="9"/>
  <c r="T68" i="9"/>
  <c r="T83" i="9"/>
  <c r="T19" i="9"/>
  <c r="T90" i="9"/>
  <c r="T26" i="9"/>
  <c r="T105" i="9"/>
  <c r="V100" i="9"/>
  <c r="T41" i="9"/>
  <c r="T71" i="9"/>
  <c r="T96" i="9"/>
  <c r="T120" i="9"/>
  <c r="T109" i="9"/>
  <c r="T45" i="9"/>
  <c r="T32" i="9"/>
  <c r="T104" i="9"/>
  <c r="T184" i="9"/>
  <c r="T60" i="9"/>
  <c r="T75" i="9"/>
  <c r="H27" i="36"/>
  <c r="J27" i="36"/>
  <c r="T82" i="9"/>
  <c r="T18" i="9"/>
  <c r="T97" i="9"/>
  <c r="T33" i="9"/>
  <c r="C13" i="35"/>
  <c r="E13" i="35"/>
  <c r="T63" i="9"/>
  <c r="C18" i="35"/>
  <c r="E18" i="35"/>
  <c r="T85" i="9"/>
  <c r="T40" i="9"/>
  <c r="T88" i="9"/>
  <c r="T118" i="9"/>
  <c r="T101" i="9"/>
  <c r="T119" i="9"/>
  <c r="T186" i="9"/>
  <c r="T11" i="9"/>
  <c r="T116" i="9"/>
  <c r="T52" i="9"/>
  <c r="T67" i="9"/>
  <c r="T74" i="9"/>
  <c r="T89" i="9"/>
  <c r="T25" i="9"/>
  <c r="T47" i="9"/>
  <c r="T61" i="9"/>
  <c r="T64" i="9"/>
  <c r="T94" i="9"/>
  <c r="T93" i="9"/>
  <c r="C23" i="35"/>
  <c r="E23" i="35"/>
  <c r="T29" i="9"/>
  <c r="T95" i="9"/>
  <c r="T102" i="9"/>
  <c r="T108" i="9"/>
  <c r="T44" i="9"/>
  <c r="T123" i="9"/>
  <c r="V118" i="9"/>
  <c r="T59" i="9"/>
  <c r="T16" i="9"/>
  <c r="T66" i="9"/>
  <c r="T81" i="9"/>
  <c r="T17" i="9"/>
  <c r="T13" i="9"/>
  <c r="T39" i="9"/>
  <c r="V34" i="9"/>
  <c r="T37" i="9"/>
  <c r="T78" i="9"/>
  <c r="T21" i="9"/>
  <c r="V16" i="9"/>
  <c r="T79" i="9"/>
  <c r="T70" i="9"/>
  <c r="T100" i="9"/>
  <c r="T36" i="9"/>
  <c r="T115" i="9"/>
  <c r="T51" i="9"/>
  <c r="H23" i="36"/>
  <c r="J23" i="36"/>
  <c r="T122" i="9"/>
  <c r="T58" i="9"/>
  <c r="T14" i="9"/>
  <c r="T73" i="9"/>
  <c r="T72" i="9"/>
  <c r="T23" i="9"/>
  <c r="T187" i="9"/>
  <c r="T54" i="9"/>
  <c r="T77" i="9"/>
  <c r="T55" i="9"/>
  <c r="T111" i="9"/>
  <c r="V106" i="9"/>
  <c r="T46" i="9"/>
  <c r="T92" i="9"/>
  <c r="T28" i="9"/>
  <c r="T107" i="9"/>
  <c r="T43" i="9"/>
  <c r="T114" i="9"/>
  <c r="T50" i="9"/>
  <c r="T189" i="9"/>
  <c r="T65" i="9"/>
  <c r="T48" i="9"/>
  <c r="T86" i="9"/>
  <c r="T103" i="9"/>
  <c r="T30" i="9"/>
  <c r="T69" i="9"/>
  <c r="H26" i="36"/>
  <c r="J26" i="36"/>
  <c r="T112" i="9"/>
  <c r="T31" i="9"/>
  <c r="T22" i="9"/>
  <c r="T84" i="9"/>
  <c r="T20" i="9"/>
  <c r="T99" i="9"/>
  <c r="C24" i="35"/>
  <c r="E24" i="35"/>
  <c r="T35" i="9"/>
  <c r="T106" i="9"/>
  <c r="T42" i="9"/>
  <c r="T121" i="9"/>
  <c r="T57" i="9"/>
  <c r="T24" i="9"/>
  <c r="T62" i="9"/>
  <c r="T185" i="9"/>
  <c r="T80" i="9"/>
  <c r="T110" i="9"/>
  <c r="T76" i="9"/>
  <c r="T91" i="9"/>
  <c r="T27" i="9"/>
  <c r="C12" i="35"/>
  <c r="E12" i="35"/>
  <c r="T98" i="9"/>
  <c r="T34" i="9"/>
  <c r="T113" i="9"/>
  <c r="T49" i="9"/>
  <c r="T87" i="9"/>
  <c r="C22" i="35"/>
  <c r="E22" i="35"/>
  <c r="T38" i="9"/>
  <c r="C64" i="9"/>
  <c r="C26" i="36"/>
  <c r="D28" i="35"/>
  <c r="F28" i="35"/>
  <c r="W118" i="9"/>
  <c r="I36" i="36"/>
  <c r="K36" i="36"/>
  <c r="W106" i="9"/>
  <c r="I34" i="36"/>
  <c r="K34" i="36"/>
  <c r="D26" i="35"/>
  <c r="F26" i="35"/>
  <c r="D39" i="35"/>
  <c r="F39" i="35"/>
  <c r="W184" i="9"/>
  <c r="I35" i="36"/>
  <c r="K35" i="36"/>
  <c r="D27" i="35"/>
  <c r="F27" i="35"/>
  <c r="W112" i="9"/>
  <c r="D24" i="35"/>
  <c r="F24" i="35"/>
  <c r="I32" i="36"/>
  <c r="K32" i="36"/>
  <c r="I33" i="36"/>
  <c r="K33" i="36"/>
  <c r="W100" i="9"/>
  <c r="D25" i="35"/>
  <c r="F25" i="35"/>
  <c r="V172" i="9"/>
  <c r="C37" i="35"/>
  <c r="E37" i="35"/>
  <c r="G37" i="35"/>
  <c r="V142" i="9"/>
  <c r="C32" i="35"/>
  <c r="E32" i="35"/>
  <c r="G32" i="35"/>
  <c r="V136" i="9"/>
  <c r="C31" i="35"/>
  <c r="E31" i="35"/>
  <c r="G31" i="35"/>
  <c r="V178" i="9"/>
  <c r="C38" i="35"/>
  <c r="E38" i="35"/>
  <c r="G38" i="35"/>
  <c r="V148" i="9"/>
  <c r="C33" i="35"/>
  <c r="E33" i="35"/>
  <c r="G33" i="35"/>
  <c r="V166" i="9"/>
  <c r="C36" i="35"/>
  <c r="E36" i="35"/>
  <c r="G36" i="35"/>
  <c r="V130" i="9"/>
  <c r="C30" i="35"/>
  <c r="E30" i="35"/>
  <c r="G30" i="35"/>
  <c r="V124" i="9"/>
  <c r="C29" i="35"/>
  <c r="E29" i="35"/>
  <c r="G29" i="35"/>
  <c r="H42" i="36"/>
  <c r="J42" i="36"/>
  <c r="L42" i="36"/>
  <c r="N42" i="36"/>
  <c r="M42" i="36"/>
  <c r="P42" i="36"/>
  <c r="V160" i="9"/>
  <c r="C35" i="35"/>
  <c r="E35" i="35"/>
  <c r="G35" i="35"/>
  <c r="V154" i="9"/>
  <c r="C34" i="35"/>
  <c r="E34" i="35"/>
  <c r="G34" i="35"/>
  <c r="U68" i="9"/>
  <c r="U61" i="9"/>
  <c r="U59" i="9"/>
  <c r="U66" i="9"/>
  <c r="U60" i="9"/>
  <c r="U62" i="9"/>
  <c r="U17" i="9"/>
  <c r="U21" i="9"/>
  <c r="D11" i="35"/>
  <c r="F11" i="35"/>
  <c r="U22" i="9"/>
  <c r="U63" i="9"/>
  <c r="I25" i="36"/>
  <c r="K25" i="36"/>
  <c r="U79" i="9"/>
  <c r="U89" i="9"/>
  <c r="W28" i="9"/>
  <c r="U53" i="9"/>
  <c r="U45" i="9"/>
  <c r="I21" i="36"/>
  <c r="K21" i="36"/>
  <c r="I17" i="36"/>
  <c r="K17" i="36"/>
  <c r="U43" i="9"/>
  <c r="U64" i="9"/>
  <c r="U67" i="9"/>
  <c r="U16" i="9"/>
  <c r="U51" i="9"/>
  <c r="U47" i="9"/>
  <c r="U50" i="9"/>
  <c r="U46" i="9"/>
  <c r="U48" i="9"/>
  <c r="U49" i="9"/>
  <c r="U65" i="9"/>
  <c r="U19" i="9"/>
  <c r="U57" i="9"/>
  <c r="I24" i="36"/>
  <c r="K24" i="36"/>
  <c r="U72" i="9"/>
  <c r="U41" i="9"/>
  <c r="U55" i="9"/>
  <c r="U44" i="9"/>
  <c r="U54" i="9"/>
  <c r="U56" i="9"/>
  <c r="U42" i="9"/>
  <c r="U75" i="9"/>
  <c r="D20" i="35"/>
  <c r="F20" i="35"/>
  <c r="U73" i="9"/>
  <c r="U20" i="9"/>
  <c r="U88" i="9"/>
  <c r="U93" i="9"/>
  <c r="D23" i="35"/>
  <c r="F23" i="35"/>
  <c r="G23" i="35"/>
  <c r="U78" i="9"/>
  <c r="U92" i="9"/>
  <c r="U90" i="9"/>
  <c r="U80" i="9"/>
  <c r="U77" i="9"/>
  <c r="U71" i="9"/>
  <c r="U26" i="9"/>
  <c r="U81" i="9"/>
  <c r="U25" i="9"/>
  <c r="U74" i="9"/>
  <c r="U24" i="9"/>
  <c r="M11" i="31"/>
  <c r="G11" i="37"/>
  <c r="U23" i="9"/>
  <c r="I13" i="31"/>
  <c r="C13" i="37"/>
  <c r="E10" i="31"/>
  <c r="G9" i="36"/>
  <c r="B17" i="33"/>
  <c r="L14" i="31"/>
  <c r="F14" i="37"/>
  <c r="K12" i="31"/>
  <c r="E12" i="37"/>
  <c r="M10" i="31"/>
  <c r="G10" i="37"/>
  <c r="I10" i="31"/>
  <c r="C10" i="37"/>
  <c r="K10" i="31"/>
  <c r="E10" i="37"/>
  <c r="J12" i="31"/>
  <c r="D12" i="37"/>
  <c r="L13" i="31"/>
  <c r="F13" i="37"/>
  <c r="M13" i="31"/>
  <c r="G13" i="37"/>
  <c r="L10" i="31"/>
  <c r="F10" i="37"/>
  <c r="J10" i="31"/>
  <c r="D10" i="37"/>
  <c r="K13" i="31"/>
  <c r="E13" i="37"/>
  <c r="J14" i="31"/>
  <c r="D14" i="37"/>
  <c r="K11" i="31"/>
  <c r="E11" i="37"/>
  <c r="L11" i="31"/>
  <c r="F11" i="37"/>
  <c r="D10" i="35"/>
  <c r="I9" i="36"/>
  <c r="U86" i="9"/>
  <c r="U83" i="9"/>
  <c r="U85" i="9"/>
  <c r="U82" i="9"/>
  <c r="U87" i="9"/>
  <c r="U84" i="9"/>
  <c r="L12" i="31"/>
  <c r="F12" i="37"/>
  <c r="I14" i="31"/>
  <c r="C14" i="37"/>
  <c r="I11" i="31"/>
  <c r="C11" i="37"/>
  <c r="J11" i="31"/>
  <c r="D11" i="37"/>
  <c r="M14" i="31"/>
  <c r="G14" i="37"/>
  <c r="I12" i="31"/>
  <c r="C12" i="37"/>
  <c r="K14" i="31"/>
  <c r="E14" i="37"/>
  <c r="J13" i="31"/>
  <c r="D13" i="37"/>
  <c r="M12" i="31"/>
  <c r="G12" i="37"/>
  <c r="D19" i="35"/>
  <c r="F19" i="35"/>
  <c r="I26" i="36"/>
  <c r="K26" i="36"/>
  <c r="L26" i="36"/>
  <c r="N26" i="36"/>
  <c r="M26" i="36"/>
  <c r="P26" i="36"/>
  <c r="W64" i="9"/>
  <c r="H35" i="36"/>
  <c r="J35" i="36"/>
  <c r="L35" i="36"/>
  <c r="N35" i="36"/>
  <c r="M35" i="36"/>
  <c r="P35" i="36"/>
  <c r="V112" i="9"/>
  <c r="V40" i="9"/>
  <c r="C15" i="35"/>
  <c r="E15" i="35"/>
  <c r="H21" i="36"/>
  <c r="J21" i="36"/>
  <c r="C21" i="35"/>
  <c r="E21" i="35"/>
  <c r="V76" i="9"/>
  <c r="H28" i="36"/>
  <c r="J28" i="36"/>
  <c r="V52" i="9"/>
  <c r="H24" i="36"/>
  <c r="J24" i="36"/>
  <c r="C17" i="35"/>
  <c r="E17" i="35"/>
  <c r="U39" i="9"/>
  <c r="U37" i="9"/>
  <c r="U38" i="9"/>
  <c r="U34" i="9"/>
  <c r="U36" i="9"/>
  <c r="U35" i="9"/>
  <c r="W22" i="9"/>
  <c r="I14" i="36"/>
  <c r="K14" i="36"/>
  <c r="D12" i="35"/>
  <c r="F12" i="35"/>
  <c r="G12" i="35"/>
  <c r="G24" i="35"/>
  <c r="F9" i="36"/>
  <c r="H25" i="36"/>
  <c r="J25" i="36"/>
  <c r="H33" i="36"/>
  <c r="J33" i="36"/>
  <c r="L33" i="36"/>
  <c r="N33" i="36"/>
  <c r="M33" i="36"/>
  <c r="P33" i="36"/>
  <c r="C28" i="35"/>
  <c r="E28" i="35"/>
  <c r="G28" i="35"/>
  <c r="C14" i="35"/>
  <c r="E14" i="35"/>
  <c r="C16" i="35"/>
  <c r="E16" i="35"/>
  <c r="C10" i="35"/>
  <c r="H19" i="36"/>
  <c r="J19" i="36"/>
  <c r="V46" i="9"/>
  <c r="H36" i="36"/>
  <c r="J36" i="36"/>
  <c r="L36" i="36"/>
  <c r="N36" i="36"/>
  <c r="M36" i="36"/>
  <c r="P36" i="36"/>
  <c r="C20" i="35"/>
  <c r="E20" i="35"/>
  <c r="G20" i="35"/>
  <c r="H29" i="36"/>
  <c r="J29" i="36"/>
  <c r="H30" i="36"/>
  <c r="J30" i="36"/>
  <c r="V58" i="9"/>
  <c r="V70" i="9"/>
  <c r="V82" i="9"/>
  <c r="C25" i="35"/>
  <c r="E25" i="35"/>
  <c r="G25" i="35"/>
  <c r="G13" i="35"/>
  <c r="C27" i="35"/>
  <c r="E27" i="35"/>
  <c r="G27" i="35"/>
  <c r="V88" i="9"/>
  <c r="V184" i="9"/>
  <c r="C39" i="35"/>
  <c r="E39" i="35"/>
  <c r="G39" i="35"/>
  <c r="C26" i="35"/>
  <c r="E26" i="35"/>
  <c r="G26" i="35"/>
  <c r="V28" i="9"/>
  <c r="H17" i="36"/>
  <c r="J17" i="36"/>
  <c r="V64" i="9"/>
  <c r="C19" i="35"/>
  <c r="E19" i="35"/>
  <c r="V94" i="9"/>
  <c r="H12" i="36"/>
  <c r="J12" i="36"/>
  <c r="H32" i="36"/>
  <c r="J32" i="36"/>
  <c r="L32" i="36"/>
  <c r="N32" i="36"/>
  <c r="M32" i="36"/>
  <c r="P32" i="36"/>
  <c r="C11" i="35"/>
  <c r="E11" i="35"/>
  <c r="V22" i="9"/>
  <c r="H14" i="36"/>
  <c r="J14" i="36"/>
  <c r="H34" i="36"/>
  <c r="J34" i="36"/>
  <c r="L34" i="36"/>
  <c r="N34" i="36"/>
  <c r="M34" i="36"/>
  <c r="P34" i="36"/>
  <c r="G11" i="35"/>
  <c r="G19" i="35"/>
  <c r="L21" i="36"/>
  <c r="N21" i="36"/>
  <c r="M21" i="36"/>
  <c r="P21" i="36"/>
  <c r="L24" i="36"/>
  <c r="N24" i="36"/>
  <c r="M24" i="36"/>
  <c r="P24" i="36"/>
  <c r="L17" i="36"/>
  <c r="N17" i="36"/>
  <c r="M17" i="36"/>
  <c r="P17" i="36"/>
  <c r="L25" i="36"/>
  <c r="N25" i="36"/>
  <c r="M25" i="36"/>
  <c r="P25" i="36"/>
  <c r="W16" i="9"/>
  <c r="D17" i="35"/>
  <c r="F17" i="35"/>
  <c r="G17" i="35"/>
  <c r="W52" i="9"/>
  <c r="D15" i="35"/>
  <c r="F15" i="35"/>
  <c r="G15" i="35"/>
  <c r="I12" i="36"/>
  <c r="K12" i="36"/>
  <c r="L12" i="36"/>
  <c r="N12" i="36"/>
  <c r="M12" i="36"/>
  <c r="P12" i="36"/>
  <c r="W40" i="9"/>
  <c r="D18" i="35"/>
  <c r="F18" i="35"/>
  <c r="G18" i="35"/>
  <c r="W58" i="9"/>
  <c r="I23" i="36"/>
  <c r="K23" i="36"/>
  <c r="L23" i="36"/>
  <c r="N23" i="36"/>
  <c r="M23" i="36"/>
  <c r="P23" i="36"/>
  <c r="W46" i="9"/>
  <c r="D16" i="35"/>
  <c r="F16" i="35"/>
  <c r="G16" i="35"/>
  <c r="I30" i="36"/>
  <c r="K30" i="36"/>
  <c r="L30" i="36"/>
  <c r="N31" i="36"/>
  <c r="M30" i="36"/>
  <c r="P31" i="36"/>
  <c r="W70" i="9"/>
  <c r="W88" i="9"/>
  <c r="I27" i="36"/>
  <c r="K27" i="36"/>
  <c r="L27" i="36"/>
  <c r="N27" i="36"/>
  <c r="M27" i="36"/>
  <c r="P27" i="36"/>
  <c r="D21" i="35"/>
  <c r="F21" i="35"/>
  <c r="G21" i="35"/>
  <c r="W76" i="9"/>
  <c r="I28" i="36"/>
  <c r="K28" i="36"/>
  <c r="L28" i="36"/>
  <c r="N28" i="36"/>
  <c r="M28" i="36"/>
  <c r="P28" i="36"/>
  <c r="F10" i="35"/>
  <c r="K9" i="36"/>
  <c r="B18" i="33"/>
  <c r="B16" i="33"/>
  <c r="B15" i="33"/>
  <c r="W82" i="9"/>
  <c r="D22" i="35"/>
  <c r="F22" i="35"/>
  <c r="G22" i="35"/>
  <c r="I29" i="36"/>
  <c r="K29" i="36"/>
  <c r="L29" i="36"/>
  <c r="N29" i="36"/>
  <c r="M29" i="36"/>
  <c r="P29" i="36"/>
  <c r="L14" i="36"/>
  <c r="N14" i="36"/>
  <c r="M14" i="36"/>
  <c r="P14" i="36"/>
  <c r="D14" i="35"/>
  <c r="F14" i="35"/>
  <c r="G14" i="35"/>
  <c r="I19" i="36"/>
  <c r="K19" i="36"/>
  <c r="L19" i="36"/>
  <c r="N19" i="36"/>
  <c r="M19" i="36"/>
  <c r="P19" i="36"/>
  <c r="W34" i="9"/>
  <c r="H9" i="36"/>
  <c r="E10" i="35"/>
  <c r="B19" i="33"/>
  <c r="C18" i="33"/>
  <c r="N13" i="35"/>
  <c r="N13" i="37"/>
  <c r="N11" i="35"/>
  <c r="N11" i="37"/>
  <c r="O12" i="35"/>
  <c r="O12" i="37"/>
  <c r="N14" i="35"/>
  <c r="N14" i="37"/>
  <c r="K14" i="35"/>
  <c r="K14" i="37"/>
  <c r="L11" i="35"/>
  <c r="L11" i="37"/>
  <c r="N10" i="35"/>
  <c r="N10" i="37"/>
  <c r="M11" i="35"/>
  <c r="M11" i="37"/>
  <c r="O13" i="35"/>
  <c r="O13" i="37"/>
  <c r="L12" i="35"/>
  <c r="L12" i="37"/>
  <c r="K11" i="35"/>
  <c r="K11" i="37"/>
  <c r="O10" i="35"/>
  <c r="O10" i="37"/>
  <c r="M13" i="35"/>
  <c r="M13" i="37"/>
  <c r="L13" i="35"/>
  <c r="L13" i="37"/>
  <c r="L14" i="35"/>
  <c r="L14" i="37"/>
  <c r="G10" i="35"/>
  <c r="L9" i="36"/>
  <c r="N12" i="35"/>
  <c r="N12" i="37"/>
  <c r="K13" i="35"/>
  <c r="K13" i="37"/>
  <c r="M10" i="35"/>
  <c r="M10" i="37"/>
  <c r="K10" i="35"/>
  <c r="K10" i="37"/>
  <c r="K12" i="35"/>
  <c r="K12" i="37"/>
  <c r="M12" i="35"/>
  <c r="M12" i="37"/>
  <c r="J9" i="36"/>
  <c r="O11" i="35"/>
  <c r="O11" i="37"/>
  <c r="L10" i="35"/>
  <c r="L10" i="37"/>
  <c r="O14" i="35"/>
  <c r="O14" i="37"/>
  <c r="M14" i="35"/>
  <c r="M14" i="37"/>
  <c r="C16" i="33"/>
  <c r="C17" i="33"/>
  <c r="B22" i="33"/>
  <c r="C15" i="33"/>
  <c r="N9" i="36"/>
  <c r="M9" i="36"/>
  <c r="P9" i="36"/>
  <c r="D15" i="33"/>
  <c r="D17" i="33"/>
  <c r="D18" i="33"/>
  <c r="D16" i="33"/>
  <c r="D19" i="33"/>
  <c r="E16" i="33"/>
  <c r="D22" i="33"/>
  <c r="E15" i="33"/>
  <c r="E19" i="33"/>
  <c r="E18" i="33"/>
  <c r="E17" i="33"/>
</calcChain>
</file>

<file path=xl/sharedStrings.xml><?xml version="1.0" encoding="utf-8"?>
<sst xmlns="http://schemas.openxmlformats.org/spreadsheetml/2006/main" count="1746" uniqueCount="519">
  <si>
    <r>
      <t xml:space="preserve">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En este marco general, el proceso de administración del riesgo es un esfuerzo conjunto entre la Alta Dirección y los servidores en todos sus niveles, ejercicio que inicia con la formulación de la política de Administración del Riesgo, la cual incluye los niveles de responsabilidad frente al seguimiento y evaluación, aspectos que deberán definirse acorde con el Esquema de Líneas de Defensa vinculado a la Dimensión 7.
Teniendo en cuenta lo anterior y dada la necesidad de las entidades frente a la estructuración de los mapas de riesgos, como herramienta fundamental frente a la gestión del riesgo, el presente formato desarrolla un esquema completo acorde con los contenidos metodológicos de la </t>
    </r>
    <r>
      <rPr>
        <b/>
        <sz val="10"/>
        <color theme="9" tint="-0.249977111117893"/>
        <rFont val="Arial Narrow"/>
        <family val="2"/>
      </rPr>
      <t>Guía para la Administración del Riesgo y el diseño de controles V5</t>
    </r>
    <r>
      <rPr>
        <sz val="10"/>
        <rFont val="Arial Narrow"/>
        <family val="2"/>
      </rPr>
      <t>. El formato cuenta con celdas parametrizadas y permite contar con los respectivos mapas de calor para riesgo inherente y riesgo residual.</t>
    </r>
  </si>
  <si>
    <t>Orientaciones Generales</t>
  </si>
  <si>
    <r>
      <t xml:space="preserve">Antes de iniciar con el diligenciamiento de la información en la matriz, se requiere haber avanzado en el análisis del </t>
    </r>
    <r>
      <rPr>
        <b/>
        <sz val="11"/>
        <rFont val="Arial Narrow"/>
        <family val="2"/>
      </rPr>
      <t>proceso, su objetivo, alcance, actividades clave</t>
    </r>
    <r>
      <rPr>
        <sz val="11"/>
        <rFont val="Arial Narrow"/>
        <family val="2"/>
      </rPr>
      <t xml:space="preserve">, considere los lineamientos establecidos en el </t>
    </r>
    <r>
      <rPr>
        <b/>
        <sz val="11"/>
        <color theme="9" tint="-0.249977111117893"/>
        <rFont val="Arial Narrow"/>
        <family val="2"/>
      </rPr>
      <t>Paso 2: identificación del riesgo</t>
    </r>
    <r>
      <rPr>
        <sz val="11"/>
        <rFont val="Arial Narrow"/>
        <family val="2"/>
      </rPr>
      <t xml:space="preserve">, donde se explica ampliamente las bases para adelantar este análisis.
Así mismo, considere en el </t>
    </r>
    <r>
      <rPr>
        <b/>
        <sz val="11"/>
        <color theme="9" tint="-0.249977111117893"/>
        <rFont val="Arial Narrow"/>
        <family val="2"/>
      </rPr>
      <t>Paso 3: valoración del riesgo</t>
    </r>
    <r>
      <rPr>
        <sz val="11"/>
        <rFont val="Arial Narrow"/>
        <family val="2"/>
      </rPr>
      <t xml:space="preserve"> los lineamientos para definir el No. de veces que se hace la actividad con la cual se relaciona el riesgo y su impacto en términos económicos o reputacionales. En este mismo paso se analizan los controles que deben responder a los atributos de eficiencia e informativos.</t>
    </r>
  </si>
  <si>
    <t>Las hojas se encuentran protegidas para evidar dañar las formulas, para desprotegerlas no se requiere contraseña</t>
  </si>
  <si>
    <t>Se debe ingresar información solo en las celdas identificadas con color NARANJA CLARO, las demás contienen formulas de autollenado</t>
  </si>
  <si>
    <t>El formato de fecha es: DD/MM/AAAA</t>
  </si>
  <si>
    <t>El archivo contiene las siguientes hojas:</t>
  </si>
  <si>
    <r>
      <t>1 INSTRUCTIVO:</t>
    </r>
    <r>
      <rPr>
        <sz val="11"/>
        <rFont val="Arial Narrow"/>
        <family val="2"/>
      </rPr>
      <t xml:space="preserve"> Identifica el contenido del archivo y su funcionalidad</t>
    </r>
  </si>
  <si>
    <r>
      <t>2 CONTEXTO E IDENTIFICACIÓN:</t>
    </r>
    <r>
      <rPr>
        <sz val="11"/>
        <rFont val="Arial Narrow"/>
        <family val="2"/>
      </rPr>
      <t xml:space="preserve"> Se establece el Número, Descripción y Factor del riesgo</t>
    </r>
  </si>
  <si>
    <t>Columna</t>
  </si>
  <si>
    <t>Descripción - Lineamientos para el diligenciamiento</t>
  </si>
  <si>
    <t>Proceso</t>
  </si>
  <si>
    <t>Diligencie el nombre del proceso al cual se le identificarán y valorarán los riesgos.</t>
  </si>
  <si>
    <t>Objetivo del Proceso</t>
  </si>
  <si>
    <t>Diligencie el objetivo del proceso.</t>
  </si>
  <si>
    <t>Vigencia:</t>
  </si>
  <si>
    <t>Vigencia que tiene el mapa de riesgos fecha inicio fecha final, formato (DD/MM/AAAA)</t>
  </si>
  <si>
    <t>No. de Riesgo</t>
  </si>
  <si>
    <t xml:space="preserve">Permite definir unl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</si>
  <si>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t>¿QUÉ? 
IMPACTO</t>
  </si>
  <si>
    <t>Analice las consecuencias que puede ocasionar a la organización la materialización del riesgo, Seleccione de la lista desplegable entre: 
Posibilidad de pérdida Económica
Posibilidad de pérdida Reputacional
Posibilidad de pérdida Económica y Reputacional</t>
  </si>
  <si>
    <t xml:space="preserve">¿CÓMO?
CAUSA INMEDIATA </t>
  </si>
  <si>
    <r>
      <t xml:space="preserve">Circunstancias bajo las cuales se presenta el riesgo, es la situación más evidente frente al riesgo, redacte de la forma más concreta posible.
(Iniciar con la palabra </t>
    </r>
    <r>
      <rPr>
        <b/>
        <sz val="9"/>
        <rFont val="Arial Narrow"/>
        <family val="2"/>
      </rPr>
      <t>por</t>
    </r>
    <r>
      <rPr>
        <sz val="9"/>
        <rFont val="Arial Narrow"/>
        <family val="2"/>
      </rPr>
      <t>)</t>
    </r>
  </si>
  <si>
    <t>¿PORQUÉ?
CAUSA RAÍZ</t>
  </si>
  <si>
    <r>
      <t xml:space="preserve">Causa  principal  o básica, corresponde a las razones por la cuales se puede presentar  el riesgo, redacte de la forma más concreta posible.
(Iniciar </t>
    </r>
    <r>
      <rPr>
        <b/>
        <sz val="9"/>
        <rFont val="Arial Narrow"/>
        <family val="2"/>
      </rPr>
      <t>con debido a</t>
    </r>
    <r>
      <rPr>
        <sz val="9"/>
        <rFont val="Arial Narrow"/>
        <family val="2"/>
      </rPr>
      <t>)</t>
    </r>
  </si>
  <si>
    <t>DESCRIPCIÓN DEL RIESGO</t>
  </si>
  <si>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theme="9" tint="-0.249977111117893"/>
        <rFont val="Arial Narrow"/>
        <family val="2"/>
      </rPr>
      <t>POSIBILIDAD DE + Impacto para la entidad (Qué) + Causa Inmediata (Cómo) + Causa Raíz (Por qué)</t>
    </r>
    <r>
      <rPr>
        <sz val="9"/>
        <rFont val="Arial Narrow"/>
        <family val="2"/>
      </rPr>
      <t xml:space="preserve"> 
(Se genera automáticamente)</t>
    </r>
  </si>
  <si>
    <t>FACTOR DEL RIESGO / TIPO</t>
  </si>
  <si>
    <t>Seleccione de la lista desplegable entre las opiciones:
A_Ejecución_y_Administración_de_procesos
B_Fraude_Externo
C_Fraude_Interno
D_Fallas_Tecnológicas
E_Relaciones_Laborales
F_Usuarios_Productos_y_Prácticas_Organizacionales
G_Daños_Activos_Físicos</t>
  </si>
  <si>
    <t>FACTOR DEL RIESGO / SELECCIONE FUENTE GENERADORA DEL EVENTO PARA TIPO E,F,G</t>
  </si>
  <si>
    <r>
      <rPr>
        <b/>
        <sz val="9"/>
        <rFont val="Arial Narrow"/>
        <family val="2"/>
      </rPr>
      <t>Si en TIPO seleccioneó las opiciones:</t>
    </r>
    <r>
      <rPr>
        <sz val="9"/>
        <rFont val="Arial Narrow"/>
        <family val="2"/>
      </rPr>
      <t xml:space="preserve">
E_Relaciones_Laborales
F_Usuarios_Productos_y_Prácticas_Organizacionales
G_Daños_Activos_Físicos
</t>
    </r>
    <r>
      <rPr>
        <b/>
        <sz val="9"/>
        <rFont val="Arial Narrow"/>
        <family val="2"/>
      </rPr>
      <t>Debe definir la fuente generadora de la lista desplegable</t>
    </r>
  </si>
  <si>
    <t>RESULTADO FUENTE GENERADORA DEL EVENTO</t>
  </si>
  <si>
    <t>Se rellena automáticamente según lo seleccinado de FACTOR DEL RIESGO</t>
  </si>
  <si>
    <t xml:space="preserve">3 PROBABIL E IMPACTO INHERENTE: </t>
  </si>
  <si>
    <t>No. veces que realiza la actividad al año</t>
  </si>
  <si>
    <r>
      <t xml:space="preserve">Defina el número de veces que se ejecuta la actividad durante el año, (Recuerde la probabilidad e ocurrencia del riesgo se define como el No. de veces que se pasa por el punto de riesgo en el periodo de 1 año). La matriz automáticamente hará el cálculo para el nivel de probabilidad inherente.
</t>
    </r>
    <r>
      <rPr>
        <b/>
        <sz val="9"/>
        <rFont val="Arial Narrow"/>
        <family val="2"/>
      </rPr>
      <t>La matriz calcula automáticamente:</t>
    </r>
    <r>
      <rPr>
        <sz val="9"/>
        <rFont val="Arial Narrow"/>
        <family val="2"/>
      </rPr>
      <t xml:space="preserve">
Frecuencia de la Actividad
% Probabilidad
Nivel Probabilidad
</t>
    </r>
  </si>
  <si>
    <t>Afectación Económica</t>
  </si>
  <si>
    <t>Selecciona de la lista desplegable el rango de afectación económica y la matriz calcula:
%
Nivel</t>
  </si>
  <si>
    <t>Reputacional</t>
  </si>
  <si>
    <t>Selecciona de la lista desplegable el rango de afectación reputacional y la matriz calcula:
%
Nivel</t>
  </si>
  <si>
    <t>Resultado / Porcentaje de Impacto / Nivel de Impacto</t>
  </si>
  <si>
    <t>Se calcula automáticamente según la información de afectación económica y reputacional</t>
  </si>
  <si>
    <r>
      <t>4 MAPA CALOR INHERENTE:</t>
    </r>
    <r>
      <rPr>
        <sz val="11"/>
        <rFont val="Arial Narrow"/>
        <family val="2"/>
      </rPr>
      <t xml:space="preserve"> Representación gráfica de la ubicación de cada riesgo inherente en el mapa de calor (En esta hoja no se ingresan datos)</t>
    </r>
  </si>
  <si>
    <r>
      <t>5 VALORACIÓN DEL CONTROL:</t>
    </r>
    <r>
      <rPr>
        <sz val="11"/>
        <rFont val="Arial Narrow"/>
        <family val="2"/>
      </rPr>
      <t xml:space="preserve"> Se realiza la descripción y atributos del control, calcula automáticamente el Valor Total del Control, Probabilidad residual e Impacto Residual</t>
    </r>
  </si>
  <si>
    <t>Descripción del Control</t>
  </si>
  <si>
    <r>
      <t xml:space="preserve">Recuerde que el control se define como la medida que permite reducir o mitigar un riesgo. Defina el control (es) que atacan la causa raíz del riesgo, considere la estructura explicada en la guía: </t>
    </r>
    <r>
      <rPr>
        <b/>
        <sz val="9"/>
        <color theme="9" tint="-0.249977111117893"/>
        <rFont val="Arial Narrow"/>
        <family val="2"/>
      </rPr>
      <t>Responsable de ejecutar el control + Acción + Complemento</t>
    </r>
  </si>
  <si>
    <t>Tipo de control</t>
  </si>
  <si>
    <t>Debe seleccionar de lista desplegable entre:
Preventivo
Detectivo
Correctivo</t>
  </si>
  <si>
    <t>Peso del Control</t>
  </si>
  <si>
    <t>Se calcula automáticamente según lo seleccionado en Tipo de Control
Preventivo: 25 %
Detectivo: 15 %
Correctivo: 10 %</t>
  </si>
  <si>
    <t>Afectación o Desplazamiento en la Matriz</t>
  </si>
  <si>
    <t>Implementación</t>
  </si>
  <si>
    <t>Debe seleccionar de lista desplegable entre:
Automático: 25 %
Manual: 15 %</t>
  </si>
  <si>
    <t>Peso de la implementación</t>
  </si>
  <si>
    <t>Se calcula automáticamente según lo seleccionado en Implementación
Manual
Automático</t>
  </si>
  <si>
    <t>Informativos</t>
  </si>
  <si>
    <t>Debe seleccionar de listas desplegables
Documentación: Documentado - Sin Documentar
Frecuencia: Continua - Aleatoria
Evidencia: Con registro - Sin registro</t>
  </si>
  <si>
    <t>Valor Total del Control</t>
  </si>
  <si>
    <t>Se calcula automáticamente:
Peso del Control + Peso de la implementación</t>
  </si>
  <si>
    <t>Probabilidad residual</t>
  </si>
  <si>
    <t>Se calcula automáticamente:
% Probabilidad Riesgo Inherente-(% Probabilidad Riesgo Inherente*Valor Total del Control)</t>
  </si>
  <si>
    <t>Impacto Residual</t>
  </si>
  <si>
    <t>% Impacto Riesgo Inherente-(% Impacto Riesgo Inherente*Valor Total del Control)</t>
  </si>
  <si>
    <r>
      <t>6 MAPA CALOR RESIDUAL:</t>
    </r>
    <r>
      <rPr>
        <sz val="11"/>
        <rFont val="Arial Narrow"/>
        <family val="2"/>
      </rPr>
      <t xml:space="preserve"> Representación gráfica de la ubicación de cada riesgo residual en el mapa de calor (En esta hoja no se ingresan datos)</t>
    </r>
  </si>
  <si>
    <r>
      <t>7 MAPA CALOR INHEREN Y RESIDUAL:</t>
    </r>
    <r>
      <rPr>
        <sz val="11"/>
        <rFont val="Arial Narrow"/>
        <family val="2"/>
      </rPr>
      <t xml:space="preserve"> Comparación gráfica de la ubicación de cada riesgo inherente y residual en el mapa de calor (En esta hoja no se ingresan dados)</t>
    </r>
  </si>
  <si>
    <r>
      <t>8 MAPA RIESGOS:</t>
    </r>
    <r>
      <rPr>
        <sz val="11"/>
        <rFont val="Arial Narrow"/>
        <family val="2"/>
      </rPr>
      <t xml:space="preserve"> Establece el Tratamiento, Plan de Acción, Seguimientos por parte del Líder del Proceso, Verificación por parte de segunda línea de defensa o quien haga sus veces, Verificación por parte de la Oficina de Control Interno o quien haga sus veces y el estado de la acción.</t>
    </r>
  </si>
  <si>
    <t>SEVERIDAD (NIVEL DE RIESGO)</t>
  </si>
  <si>
    <t>Se calcula automáticamente según CALIFICACIÓN RIESGO RESIDUAL / PROBABILIDAD E IMPACTO</t>
  </si>
  <si>
    <t>Tratamiento</t>
  </si>
  <si>
    <t>Se calcula automáticamente según SEVERIDAD (NIVEL DE RIESGO):
Extremo, Alto, Moderado: Reducir, mitigar, Transferir, Evitar
Bajo: Aceptar</t>
  </si>
  <si>
    <t>¿Requiere Plan de Acción?</t>
  </si>
  <si>
    <t>Se calcula automáticamente según Tratamiento
Reducir, mitigar, Transferir, Evitar: Requiere plan de acción
Aceptar: No requiere plan de acción</t>
  </si>
  <si>
    <t>Estado</t>
  </si>
  <si>
    <r>
      <t>9 RIESGO DEL PROCESO:</t>
    </r>
    <r>
      <rPr>
        <sz val="11"/>
        <rFont val="Arial Narrow"/>
        <family val="2"/>
      </rPr>
      <t xml:space="preserve"> Calcula el nivel de riesgo del proceso (En esta hoja no se ingresan datos)</t>
    </r>
  </si>
  <si>
    <r>
      <t>10 CONTROL DE CAMBIOS:</t>
    </r>
    <r>
      <rPr>
        <sz val="11"/>
        <rFont val="Arial Narrow"/>
        <family val="2"/>
      </rPr>
      <t xml:space="preserve"> En ella se debe registrar los cambios al formato y al contenido del mismo</t>
    </r>
  </si>
  <si>
    <r>
      <t>11 FORMULAS:</t>
    </r>
    <r>
      <rPr>
        <sz val="11"/>
        <rFont val="Arial Narrow"/>
        <family val="2"/>
      </rPr>
      <t xml:space="preserve"> La información que contiene se utiliza para realizar operaciones en las demás hojas (En esta hoja no se ingresan datos)</t>
    </r>
  </si>
  <si>
    <t>Lista de datos de la matriz:</t>
  </si>
  <si>
    <t>Hoja</t>
  </si>
  <si>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rFont val="Arial Narrow"/>
        <family val="2"/>
      </rPr>
      <t>POSIBILIDAD DE + Impacto para la entidad (Qué) + Causa Inmediata (Cómo) + Causa Raíz (Por qué)</t>
    </r>
    <r>
      <rPr>
        <sz val="9"/>
        <rFont val="Arial Narrow"/>
        <family val="2"/>
      </rPr>
      <t xml:space="preserve"> 
(Se genera automáticamente)</t>
    </r>
  </si>
  <si>
    <r>
      <t xml:space="preserve">Recuerde que el control se define como la medida que permite reducir o mitigar un riesgo. Defina el control (es) que atacan la causa raíz del riesgo, considere la estructura explicada en la guía: </t>
    </r>
    <r>
      <rPr>
        <b/>
        <sz val="9"/>
        <rFont val="Arial Narrow"/>
        <family val="2"/>
      </rPr>
      <t>Responsable de ejecutar el control + Acción + Complemento</t>
    </r>
  </si>
  <si>
    <t>ENTIDAD:</t>
  </si>
  <si>
    <t>PROCESO:</t>
  </si>
  <si>
    <t>OBJETIVO DEL PROCESO:</t>
  </si>
  <si>
    <t>No. de Riesgo
(Mismo consecutivo para toda la entidad)</t>
  </si>
  <si>
    <t>FACTOR DEL RIESGO</t>
  </si>
  <si>
    <t>FACTOR DE RIESGO</t>
  </si>
  <si>
    <t>SELECCIONE FUENTE GENERADORA DEL EVENTO PARA TIPO E,F,G</t>
  </si>
  <si>
    <t>VALIDACIÓN FUENTE GENERADORA DEL EVENTO PARA TIPO A,B,C,D</t>
  </si>
  <si>
    <t>DESCRIPCIÓN DEL TIPO DE FACTOR DE RIESGO</t>
  </si>
  <si>
    <t>TIPOLOGÍA</t>
  </si>
  <si>
    <r>
      <t>¿CÓMO?
CAUSA INMEDIATA 
(</t>
    </r>
    <r>
      <rPr>
        <sz val="11"/>
        <rFont val="Arial"/>
        <family val="2"/>
      </rPr>
      <t xml:space="preserve">Iniciar con la palabra 
</t>
    </r>
    <r>
      <rPr>
        <b/>
        <sz val="11"/>
        <rFont val="Arial"/>
        <family val="2"/>
      </rPr>
      <t>por)</t>
    </r>
  </si>
  <si>
    <r>
      <t>¿PORQUÉ?
CAUSA RAÍZ
(</t>
    </r>
    <r>
      <rPr>
        <sz val="11"/>
        <rFont val="Arial"/>
        <family val="2"/>
      </rPr>
      <t xml:space="preserve">Iniciar con 
</t>
    </r>
    <r>
      <rPr>
        <b/>
        <sz val="11"/>
        <rFont val="Arial"/>
        <family val="2"/>
      </rPr>
      <t>debido a/a causa de)</t>
    </r>
  </si>
  <si>
    <t>SUB CAUSAS (Si aplica)</t>
  </si>
  <si>
    <t>R1</t>
  </si>
  <si>
    <t>Transacción_u_Operación_aplica_para_LA_FT_FP</t>
  </si>
  <si>
    <t xml:space="preserve">Productos (bienes o servicios) que oferta/requiere </t>
  </si>
  <si>
    <t>Fiscal</t>
  </si>
  <si>
    <t>Posibilidad  de efecto dañoso sobre bienes de uso público</t>
  </si>
  <si>
    <t>R2</t>
  </si>
  <si>
    <t>R3</t>
  </si>
  <si>
    <t>R4</t>
  </si>
  <si>
    <t>R5</t>
  </si>
  <si>
    <t>R6</t>
  </si>
  <si>
    <t>R7</t>
  </si>
  <si>
    <t>R8</t>
  </si>
  <si>
    <t>R9</t>
  </si>
  <si>
    <t>R10</t>
  </si>
  <si>
    <t>R11</t>
  </si>
  <si>
    <t>R12</t>
  </si>
  <si>
    <t>R13</t>
  </si>
  <si>
    <t>R14</t>
  </si>
  <si>
    <t>R15</t>
  </si>
  <si>
    <t>R16</t>
  </si>
  <si>
    <t>R17</t>
  </si>
  <si>
    <t>R18</t>
  </si>
  <si>
    <t>R19</t>
  </si>
  <si>
    <t>R20</t>
  </si>
  <si>
    <t>Esta hoja se utiliza para realizar cálculos en las demás, en ella no se ingresan datos</t>
  </si>
  <si>
    <t>NO REQUIERE CLAVE PARA DESBLOQUEAR LAS HOJAS</t>
  </si>
  <si>
    <t>Eficiencia</t>
  </si>
  <si>
    <t xml:space="preserve">Atributos formalización del control </t>
  </si>
  <si>
    <t>¿QUÉ? IMPACTO</t>
  </si>
  <si>
    <t>TIPO</t>
  </si>
  <si>
    <t>Documentación</t>
  </si>
  <si>
    <t>Frecuencia</t>
  </si>
  <si>
    <t>Evidencia</t>
  </si>
  <si>
    <t>Ejecuión</t>
  </si>
  <si>
    <t>Afecta</t>
  </si>
  <si>
    <t>Reducir</t>
  </si>
  <si>
    <t>Posibilidad de pérdida Económica</t>
  </si>
  <si>
    <t>Sin Iniciar</t>
  </si>
  <si>
    <t>A_Ejecución_y_Administración_de_procesos</t>
  </si>
  <si>
    <t>Procesos</t>
  </si>
  <si>
    <t>Preventivo</t>
  </si>
  <si>
    <t>Automático</t>
  </si>
  <si>
    <t>Procedimientos</t>
  </si>
  <si>
    <t xml:space="preserve">Siempre que se ejecuta la actividad </t>
  </si>
  <si>
    <t>Con registro manual</t>
  </si>
  <si>
    <t>Interna</t>
  </si>
  <si>
    <t>Probabilidad</t>
  </si>
  <si>
    <t>Mitigar</t>
  </si>
  <si>
    <t>Posibilidad de pérdida Reputacional</t>
  </si>
  <si>
    <t>En proceso</t>
  </si>
  <si>
    <t>B_Fraude_Externo</t>
  </si>
  <si>
    <t>Detectivo</t>
  </si>
  <si>
    <t>Manual</t>
  </si>
  <si>
    <t>Sistemas de información</t>
  </si>
  <si>
    <t>Periódicamente (diario, mensual, bimestral, trimestral, semestral).</t>
  </si>
  <si>
    <t>Con registro electrónico</t>
  </si>
  <si>
    <t>Externa</t>
  </si>
  <si>
    <t>Transferir</t>
  </si>
  <si>
    <t>Posibilidad de pérdida Económica y Reputacional</t>
  </si>
  <si>
    <t>Cerrado</t>
  </si>
  <si>
    <t>C_Fraude_Interno</t>
  </si>
  <si>
    <t>Evento_Externo</t>
  </si>
  <si>
    <t>Correctivo</t>
  </si>
  <si>
    <t>Otros Esquemas</t>
  </si>
  <si>
    <t>Mixta</t>
  </si>
  <si>
    <t>Impacto</t>
  </si>
  <si>
    <t>Aceptar</t>
  </si>
  <si>
    <t>Posibilidad de pérdida Reputacional y Económica</t>
  </si>
  <si>
    <t>D_Fallas_Tecnológicas</t>
  </si>
  <si>
    <t>Evitar</t>
  </si>
  <si>
    <t>E_Relaciones_Laborales</t>
  </si>
  <si>
    <t>Talento_Humano</t>
  </si>
  <si>
    <t>F_Usuarios_Productos_y_Prácticas_Organizacionales</t>
  </si>
  <si>
    <t>G_Daños_Activos_Físicos</t>
  </si>
  <si>
    <t>Tecnologías</t>
  </si>
  <si>
    <t>Gestión</t>
  </si>
  <si>
    <t>Seg. de la Información</t>
  </si>
  <si>
    <t>Infraestructura</t>
  </si>
  <si>
    <t>Integridad Pùblica - Corrupción</t>
  </si>
  <si>
    <t>Integridad Pùblica - LA/FT/FP</t>
  </si>
  <si>
    <t>Seguridad_Información</t>
  </si>
  <si>
    <t>Integridad_Pública_Corrupción</t>
  </si>
  <si>
    <t>Integridad_Pública_LA_FT_FP</t>
  </si>
  <si>
    <t>Posibilidad de afectación económica</t>
  </si>
  <si>
    <t>Posibilidad  de efecto dañoso sobre el recurso público</t>
  </si>
  <si>
    <t>Posibilidad de perdida de integridad</t>
  </si>
  <si>
    <t>Posibilidad de pérdida económica</t>
  </si>
  <si>
    <t>Posibilidad de afectación reputacional</t>
  </si>
  <si>
    <t>Posibilidad de perdida de confidencialidad</t>
  </si>
  <si>
    <t>Posibilidad de pérdida reputacional</t>
  </si>
  <si>
    <t>Posibilidad de afectación económica y reputacional</t>
  </si>
  <si>
    <t>Posibilidad  de efecto dañoso sobre bienes de uso fiscal</t>
  </si>
  <si>
    <t>Posibilidad de perdida de disponibilidad</t>
  </si>
  <si>
    <t>Posibilidad de pérdida económica y reputacional</t>
  </si>
  <si>
    <t>Posibilidad  de efecto dañoso sobre el interes patrimonial</t>
  </si>
  <si>
    <t>Descripción</t>
  </si>
  <si>
    <t>Ejecución_administración_de_procesos</t>
  </si>
  <si>
    <t>Tecnología</t>
  </si>
  <si>
    <t>Evento_externo</t>
  </si>
  <si>
    <t>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t>
  </si>
  <si>
    <t>Falta de aplicación de los procedimientos</t>
  </si>
  <si>
    <t>Contrapartes de la entidad (naturales o jurídicas)</t>
  </si>
  <si>
    <t>Fraude interno</t>
  </si>
  <si>
    <t>Daño de equipos</t>
  </si>
  <si>
    <t>Derrumbes</t>
  </si>
  <si>
    <t>Fraude Externo</t>
  </si>
  <si>
    <t>Eventos relacionados con transacciones y Operaciones realizadas por un cliente o usuario, que accede o entrega un bien o servicio a la entidad, a través de los canales dispuestos y en una jurisdicción específica.</t>
  </si>
  <si>
    <t>Falta segregación de funciones</t>
  </si>
  <si>
    <t>Soborno</t>
  </si>
  <si>
    <t>Caída de sistemas de información y aplicaciones</t>
  </si>
  <si>
    <t>Incendios</t>
  </si>
  <si>
    <t>Suplantación de identidad</t>
  </si>
  <si>
    <t>Eventos relacionados con las conductas o comportamientos de los empleados que afectan la Integridad Pública</t>
  </si>
  <si>
    <t>Errores de grabación, autorización</t>
  </si>
  <si>
    <t>Canales utilizados para la operación</t>
  </si>
  <si>
    <t xml:space="preserve">Gestión inadecuada de conflicto de Intereses </t>
  </si>
  <si>
    <t>Caída de redes</t>
  </si>
  <si>
    <t>Inundaciones</t>
  </si>
  <si>
    <t>Asalto a la oficina</t>
  </si>
  <si>
    <t>Eventos relacionados con la infraestructura tecnológica de la entidad.</t>
  </si>
  <si>
    <t>Errores en cálculos para pagos internos y externos</t>
  </si>
  <si>
    <t>Jurisdicciones (nacional o territorial)</t>
  </si>
  <si>
    <t>Corrupción</t>
  </si>
  <si>
    <t>Errores en hardware o software</t>
  </si>
  <si>
    <t>Daños a activos fijos</t>
  </si>
  <si>
    <t>Atentados, vandalismo, orden público</t>
  </si>
  <si>
    <t>Eventos relacionados con la infraestructura física de la entidad.</t>
  </si>
  <si>
    <t>Falta de supervisión o interventoría</t>
  </si>
  <si>
    <t>Errores en programas</t>
  </si>
  <si>
    <t>Eventos por situaciones externas que afectan la entidad.</t>
  </si>
  <si>
    <t xml:space="preserve">Alta rotación o insuficiencia de personal </t>
  </si>
  <si>
    <t>Acciones contrarias a las leyes o acuerdos de empleo, salud o seguridad en el trabajo</t>
  </si>
  <si>
    <t>Acciones contrarias a las leyes o acuerdos contractuales</t>
  </si>
  <si>
    <t>Falta de capacitación y otros temas relacionados con el personal</t>
  </si>
  <si>
    <t>Características de Eficiencia</t>
  </si>
  <si>
    <t>Peso</t>
  </si>
  <si>
    <t>Factor</t>
  </si>
  <si>
    <t>Tipo</t>
  </si>
  <si>
    <r>
      <t>*</t>
    </r>
    <r>
      <rPr>
        <b/>
        <sz val="9"/>
        <color rgb="FF4D4D4D"/>
        <rFont val="Arial"/>
        <family val="2"/>
      </rPr>
      <t>Implementación</t>
    </r>
  </si>
  <si>
    <r>
      <t xml:space="preserve">*Nota: </t>
    </r>
    <r>
      <rPr>
        <sz val="7"/>
        <color rgb="FF4D4D4D"/>
        <rFont val="Arial"/>
        <family val="2"/>
      </rPr>
      <t>En implementación no se tienen controles semiautomáticos.</t>
    </r>
  </si>
  <si>
    <t>Atributos adicionales del control no tienen valoración pero deben cumplir con todos</t>
  </si>
  <si>
    <t>Basados en la estructura del Modelo de Operación por procesos, despliegue desde cada proceso, sus procedimientos y esquemas asociados, que se encuentren documentados.</t>
  </si>
  <si>
    <t>Sistemas de información de apoyo a la ejecución del control (si existen).</t>
  </si>
  <si>
    <t>Políticas de operación, manuales o guías específicas.</t>
  </si>
  <si>
    <t>Diario</t>
  </si>
  <si>
    <t>La oportunidad en que se ejecuta el control debe ayudar a prevenir la mitigación del riesgo o a detectar la materialización del riesgo de manera oportuna.</t>
  </si>
  <si>
    <t>Mensual</t>
  </si>
  <si>
    <t>Bimestral</t>
  </si>
  <si>
    <t>Trimestral</t>
  </si>
  <si>
    <t>Semestral</t>
  </si>
  <si>
    <r>
      <t xml:space="preserve">Evidencia
</t>
    </r>
    <r>
      <rPr>
        <sz val="9"/>
        <color rgb="FF4D4D4D"/>
        <rFont val="Arial"/>
        <family val="2"/>
      </rPr>
      <t>(Trazabilidad de la ejecución)</t>
    </r>
  </si>
  <si>
    <t>Se deja evidencia o rastro de la ejecución del control.</t>
  </si>
  <si>
    <r>
      <t xml:space="preserve">Ejecución 
</t>
    </r>
    <r>
      <rPr>
        <sz val="9"/>
        <color rgb="FF4D4D4D"/>
        <rFont val="Arial"/>
        <family val="2"/>
      </rPr>
      <t>(Fuentes de información internas o externas)</t>
    </r>
  </si>
  <si>
    <t>Formatos o registros internos formales.</t>
  </si>
  <si>
    <t xml:space="preserve">Externa </t>
  </si>
  <si>
    <t>Registros externos confiables (extractos bancarios, confirmaciones de autenticidad de documentos, SECOP, SIIF, SIGEP, bases de datos).</t>
  </si>
  <si>
    <t>Combinación de datos de fuentes internas y externas formales.</t>
  </si>
  <si>
    <t>IMPACTO INHERENTE</t>
  </si>
  <si>
    <t>PROBABILIDAD INHERENTE</t>
  </si>
  <si>
    <t>Resultado</t>
  </si>
  <si>
    <t>PROBABILIDAD</t>
  </si>
  <si>
    <t>IMPACTO</t>
  </si>
  <si>
    <t>No. Riesgo</t>
  </si>
  <si>
    <t>Riesgo</t>
  </si>
  <si>
    <t>Frecuencia de la Actividad</t>
  </si>
  <si>
    <t>% Probabilidad</t>
  </si>
  <si>
    <t>Nivel Probabilidad</t>
  </si>
  <si>
    <t>%</t>
  </si>
  <si>
    <t>Nivel</t>
  </si>
  <si>
    <t>Porcentaje de Impacto</t>
  </si>
  <si>
    <t>Nivel de Impacto</t>
  </si>
  <si>
    <t>Mínimo</t>
  </si>
  <si>
    <t>Máximo</t>
  </si>
  <si>
    <t>% Impacto</t>
  </si>
  <si>
    <t>Afectación_Económica</t>
  </si>
  <si>
    <t>Entre 10 y 50 SMLMV</t>
  </si>
  <si>
    <t>El riesgo afecta la imagen de algún área de la organización.</t>
  </si>
  <si>
    <t>Muy Baja</t>
  </si>
  <si>
    <t>La actividad que conlleva el riesgo se ejecuta como máximos 2 veces por año</t>
  </si>
  <si>
    <t>Leve</t>
  </si>
  <si>
    <t>Menor a 10 SMLMV</t>
  </si>
  <si>
    <t>Baja</t>
  </si>
  <si>
    <t>La actividad que conlleva el riesgo se ejecuta de 3 a 24 veces por año</t>
  </si>
  <si>
    <t>Menor</t>
  </si>
  <si>
    <t>El riesgo afecta la imagen de la entidad internamente, de conocimiento general nivel interno, de junta directiva y accionistas y/o de proveedores.</t>
  </si>
  <si>
    <t>Media</t>
  </si>
  <si>
    <t>La actividad que conlleva el riesgo se ejecuta de 24 a 500 veces por año</t>
  </si>
  <si>
    <t>Moderado</t>
  </si>
  <si>
    <t>Entre 50 y 100 SMLMV</t>
  </si>
  <si>
    <t>El riesgo afecta la imagen de la entidad con algunos usuarios de relevancia frente al logro de los objetivos.</t>
  </si>
  <si>
    <t>Alta</t>
  </si>
  <si>
    <t>La actividad que conlleva el riesgo se ejecuta mínimo 500 veces al año y máximo 5.000 veces por año</t>
  </si>
  <si>
    <t>Mayor</t>
  </si>
  <si>
    <t>Entre 100 y 500 SMLMV</t>
  </si>
  <si>
    <t>El riesgo afecta la imagen de la entidad con efecto publicitario sostenido a nivel de sector administrativo, nivel departamental o municipal.</t>
  </si>
  <si>
    <t>Muy Alta</t>
  </si>
  <si>
    <t>La actividad que conlleva el riesgo se ejecuta más de 5.000 veces por año</t>
  </si>
  <si>
    <t>Catastrófico</t>
  </si>
  <si>
    <t>Mayor a 500 SMLMV</t>
  </si>
  <si>
    <t>El riesgo afecta la imagen de la entidad a nivel nacional, con efecto publicitario sostenido a nivel país</t>
  </si>
  <si>
    <t>N/A</t>
  </si>
  <si>
    <t>MAPA DE CALOR RIESGO INHERENTE</t>
  </si>
  <si>
    <t>CALIFICACIÓN RIESGO INHERENTE</t>
  </si>
  <si>
    <t>No. DEL RIESGO</t>
  </si>
  <si>
    <t>RIESGO</t>
  </si>
  <si>
    <t>Alto</t>
  </si>
  <si>
    <t>Extremo</t>
  </si>
  <si>
    <t>Bajo</t>
  </si>
  <si>
    <t>NIVELES DE RIESGO</t>
  </si>
  <si>
    <t>VALORACIÓN DEL CONTROL</t>
  </si>
  <si>
    <t xml:space="preserve">Peso del Control + Peso de la implementación </t>
  </si>
  <si>
    <t>% Probabilidad Riesgo Inherente-(% Probabilidad Riesgo Inherente*Valor Total del Control)</t>
  </si>
  <si>
    <t>Atributos del control</t>
  </si>
  <si>
    <t>% MIN</t>
  </si>
  <si>
    <t>% MAX</t>
  </si>
  <si>
    <t>% Probabilidad Riesgo Inherente</t>
  </si>
  <si>
    <t>% Impacto Riesgo Inherente</t>
  </si>
  <si>
    <t>No. Control</t>
  </si>
  <si>
    <t xml:space="preserve">Formalización del control </t>
  </si>
  <si>
    <t>Responsable
(Cargo y/o Aplicativo)</t>
  </si>
  <si>
    <t>Acción
(Inicia con un verbo)</t>
  </si>
  <si>
    <t>Complemento (Periodicidad - Observaciones o Desviaciones)</t>
  </si>
  <si>
    <t>Descripción del control</t>
  </si>
  <si>
    <t>Evidencia
(Trazabilidad de la ejecución)</t>
  </si>
  <si>
    <t>Ejecución</t>
  </si>
  <si>
    <t>Probabilidad residual Final</t>
  </si>
  <si>
    <t>Impacto Residual Final</t>
  </si>
  <si>
    <t>MAPA DE CALOR RIESGO RESIDUAL</t>
  </si>
  <si>
    <t>CALIFICACIÓN RIESGO RESIDUAL</t>
  </si>
  <si>
    <t>Probabilidad Residual</t>
  </si>
  <si>
    <t>Severidad 
(Nivel de Riesgo)</t>
  </si>
  <si>
    <t>Plan de Acción</t>
  </si>
  <si>
    <t>% Probabilidad Inherente</t>
  </si>
  <si>
    <t>% Impacto Inherente</t>
  </si>
  <si>
    <t>% Probabilidad Residual</t>
  </si>
  <si>
    <t>% Impacto Residual</t>
  </si>
  <si>
    <t>Definición del Tratamiento</t>
  </si>
  <si>
    <t>Descripción de la Acción, basado en el análisis de causas</t>
  </si>
  <si>
    <t>Responsable 
(Cargo)</t>
  </si>
  <si>
    <t>Fecha de Inicio</t>
  </si>
  <si>
    <t>Fecha de Finalización</t>
  </si>
  <si>
    <t>Reducir_Mitigar</t>
  </si>
  <si>
    <t>Reducir_mitigar_Transferir_Evitar</t>
  </si>
  <si>
    <t>Requiere Plan de Acción</t>
  </si>
  <si>
    <t>Reducir_Transferir</t>
  </si>
  <si>
    <t>No requiere Plan de Acción</t>
  </si>
  <si>
    <t>RIESGO INHERENTE Y RESIDUAL DEL PROCESO</t>
  </si>
  <si>
    <r>
      <rPr>
        <b/>
        <sz val="11"/>
        <color theme="1"/>
        <rFont val="Calibri"/>
        <family val="2"/>
        <scheme val="minor"/>
      </rPr>
      <t>Explicaciones Para realizar la ponderación de Riesgos.</t>
    </r>
    <r>
      <rPr>
        <sz val="11"/>
        <color theme="1"/>
        <rFont val="Calibri"/>
        <family val="2"/>
        <scheme val="minor"/>
      </rPr>
      <t xml:space="preserve">
1. Si en la sumatoria de los riesgos los Extremos representan mas o igual al 20% de los Riesgos, la calificación del Proceso será EXTREMO.</t>
    </r>
  </si>
  <si>
    <t>2. Si en la sumatoria de los riesgos Extermos y altos representan mas o igual al 30% de los Riesgos Calificados, y menos del 20% de los Riesgos Extremos la calificación del Proceso será ALTO.</t>
  </si>
  <si>
    <t>3. Si en la sumatoria de los riesgos Extremos, altos y moderados representan mas o igual al  40% de los Riesgos Calificados, y menos del 30% de los Riesgos Extremos y Altos, y Menos del 20% de los Riesgos Extremos, la calificación del Proceso será MODERADO.</t>
  </si>
  <si>
    <r>
      <t xml:space="preserve">4. Si en la sumatoria de los riesgos Extremos, altos,  moderados y bajos representan mas o igual al  50% de los Riesgos Calificados, y menos del 40% de los riesgos Extremos, altos y moderados, y menos del 30% de los riesgos calificados en Extremos y Altos, y menos del 20% de los riesgos Extremos, la calificación del proceso sera BAJO.
</t>
    </r>
    <r>
      <rPr>
        <b/>
        <sz val="11"/>
        <color theme="1"/>
        <rFont val="Calibri"/>
        <family val="2"/>
        <scheme val="minor"/>
      </rPr>
      <t xml:space="preserve">Nota: </t>
    </r>
    <r>
      <rPr>
        <sz val="11"/>
        <color theme="1"/>
        <rFont val="Calibri"/>
        <family val="2"/>
        <scheme val="minor"/>
      </rPr>
      <t>Adapatado de Instituto de Auditores Internos</t>
    </r>
    <r>
      <rPr>
        <b/>
        <sz val="11"/>
        <color theme="1"/>
        <rFont val="Calibri"/>
        <family val="2"/>
        <scheme val="minor"/>
      </rPr>
      <t xml:space="preserve"> COSO ERM </t>
    </r>
    <r>
      <rPr>
        <sz val="11"/>
        <color theme="1"/>
        <rFont val="Calibri"/>
        <family val="2"/>
        <scheme val="minor"/>
      </rPr>
      <t>Agosto 2014</t>
    </r>
  </si>
  <si>
    <t>RIESGO INHERENTE DEL PROCESO</t>
  </si>
  <si>
    <t>RIESGO RESIDUAL DEL PROCESO</t>
  </si>
  <si>
    <t>Sumatoria de riesgos Extremos</t>
  </si>
  <si>
    <t>Sumatoria de riesgos altos</t>
  </si>
  <si>
    <t>Sumatoria de riesgos moderados</t>
  </si>
  <si>
    <t>Sumatoria de Riesgos bajos</t>
  </si>
  <si>
    <t>Total</t>
  </si>
  <si>
    <t xml:space="preserve">Determine el tratamiento a seguir </t>
  </si>
  <si>
    <t>ALCANCE</t>
  </si>
  <si>
    <t>VIGENCIA:</t>
  </si>
  <si>
    <t>Soporte</t>
  </si>
  <si>
    <t>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terceración), indicando información relevante. 
Se registra las evidencias que soporta la ejecución de la acción</t>
  </si>
  <si>
    <t>Plan de Acción
Descripción de la Acción, basado en el análisis de causas
Responsable (Cargo)
Soporte
Fecha de Inicio
Fecha de Finalización</t>
  </si>
  <si>
    <t>Alcance del Proceso</t>
  </si>
  <si>
    <t>Diligencie el alcance del proceso.</t>
  </si>
  <si>
    <t>MAPA DE RIESGOS INTEGRALES</t>
  </si>
  <si>
    <t>Matriz Mapa de Riesgos Integrales</t>
  </si>
  <si>
    <t>R21</t>
  </si>
  <si>
    <t>R22</t>
  </si>
  <si>
    <t>R23</t>
  </si>
  <si>
    <t>R24</t>
  </si>
  <si>
    <t>R25</t>
  </si>
  <si>
    <t>R26</t>
  </si>
  <si>
    <t>R27</t>
  </si>
  <si>
    <t>R28</t>
  </si>
  <si>
    <t>R29</t>
  </si>
  <si>
    <t>R30</t>
  </si>
  <si>
    <t>Cuatrimestral</t>
  </si>
  <si>
    <t>Anual</t>
  </si>
  <si>
    <t>Código: F-DPM-10100-238,37-068</t>
  </si>
  <si>
    <t>Versión: 0.0</t>
  </si>
  <si>
    <t>PROCESO PLANEACIÓN ESTRATÉGICA</t>
  </si>
  <si>
    <t>Fecha: 21-05-2026</t>
  </si>
  <si>
    <t>CONTROL DE CAMBIOS</t>
  </si>
  <si>
    <t>VERSIÓN</t>
  </si>
  <si>
    <t>FECHA</t>
  </si>
  <si>
    <t>DESCRIPCIÓN</t>
  </si>
  <si>
    <t>RESPONSABLE</t>
  </si>
  <si>
    <t>0.0</t>
  </si>
  <si>
    <t xml:space="preserve">Creación del documento. Este documento estará en prueba durante 3 meses, pasado este tiempo, se ajustará de versión con los cambios respectivos o se deja en firme, pero con cambio de versión. </t>
  </si>
  <si>
    <t>Profesional Especializado</t>
  </si>
  <si>
    <t>ALCALDÍA DE BUCARAMANGA</t>
  </si>
  <si>
    <t>PROYECCIÓN Y DESARROLLO COMUNITARIO</t>
  </si>
  <si>
    <t>inconsistencias, pérdida o uso inadecuado de la información contenida en las bases de datos de beneficiarios,</t>
  </si>
  <si>
    <t>deficiencias en la seguridad, actualización y control de la información administrada por la Secretaría de Desarrollo Social.</t>
  </si>
  <si>
    <t>deficiencias en la gestión de los procesos de contratación pública adelantados por la Secretaría de Desarrollo Social,</t>
  </si>
  <si>
    <t>incumplimiento de los lineamientos y requisitos establecidos en la normatividad vigente.</t>
  </si>
  <si>
    <t>investigaciones y sanciones disciplinarias por entes de control,</t>
  </si>
  <si>
    <t>incumplimiento de la Ley 594 de 2000 en la gestión documental de la Secretaría de Desarrollo Social.</t>
  </si>
  <si>
    <t>retrasos en la ejecución y pago de los convenios financiados con recursos de la estampilla departamental pro adulto mayor,</t>
  </si>
  <si>
    <t>demoras en el giro de los recursos por parte del ente departamental.</t>
  </si>
  <si>
    <t>interrupción en la prestación de los programas y servicios sociales ofrecidos por la Secretaría de Desarrollo Social,</t>
  </si>
  <si>
    <t>trámite inoportuno de las vigencias futuras requeridas para garantizar su continuidad presupuestal y operativa.</t>
  </si>
  <si>
    <t>incumplimiento en el pago de seguridad social y póliza de vida a los ediles activos,</t>
  </si>
  <si>
    <t>incumplimiento de los lineamientos establecidos en la Ley 1551 de 2012 y demás normatividad aplicable.</t>
  </si>
  <si>
    <t>debilidades en la publicación y actualización de la información obligatoria en la página web institucional,</t>
  </si>
  <si>
    <t>incumplimiento de los lineamientos establecidos en la Ley 1712 de 2014 y la Resolución 1519 de 2020 del MINTIC</t>
  </si>
  <si>
    <t>incumplimiento de las acciones establecidas en los planes de mejoramiento derivados de auditorías internas y externas,</t>
  </si>
  <si>
    <t>debilidades en el seguimiento y cumplimiento de los tiempos definidos para su ejecución.</t>
  </si>
  <si>
    <t>la falta de seguimiento al cumplimiento de metas del Plan de Desarrollo Municipal programadas para la vigencia.</t>
  </si>
  <si>
    <t>deficiencias en la actualización, verificación y control del inventario de bienes muebles.</t>
  </si>
  <si>
    <t>pérdida, extravío, hurto o faltantes en inventario de bienes muebles de la entidad,</t>
  </si>
  <si>
    <t>pago total de contratos con ejecución parcial de las obligaciones contractuales,</t>
  </si>
  <si>
    <t>deficiencias en las funciones de supervisión e interventoría de los contratos de la entidad.</t>
  </si>
  <si>
    <t>pago de sanción e intereses moratorios,</t>
  </si>
  <si>
    <t>trámite inoportuno a los requerimientos de los entes de control y vigilancia, de acuerdo con sus lineamientos y términos de ley.</t>
  </si>
  <si>
    <t>pago de agencias en derecho y costas procesales derivadas de fallos judiciales en contra del ente territorial,</t>
  </si>
  <si>
    <t>deficiencias en la atención y seguimiento de las actuaciones procesales en las acciones constitucionales</t>
  </si>
  <si>
    <t>corrupción en la entrega de ayudas humanitarias, donaciones y demás beneficios sociales,</t>
  </si>
  <si>
    <t>recibir o solicitar ventajas indebidas para favorecer o entregar beneficios a personas que no cumplen los requisitos establecidos.</t>
  </si>
  <si>
    <t>El líder encargado de la administración del Observatorio Social Digital de la Secretaría de Desarrollo Social</t>
  </si>
  <si>
    <t>mediante la asignación de usuarios y claves de acuerdo con los roles autorizados para cada programa.</t>
  </si>
  <si>
    <t>implementa y verifica controles de seguridad para el acceso, manejo, consulta y administración de las bases de datos,</t>
  </si>
  <si>
    <t>El Secretario de Desarrollo Social</t>
  </si>
  <si>
    <t>La Subsecretaria de Despacho</t>
  </si>
  <si>
    <t>emite lineamientos dirigidos a supervisores y contratistas sobre la obligatoriedad de publicar oportunamente los documentos contractuales en la plataforma SECOP,</t>
  </si>
  <si>
    <t>de conformidad con la normatividad vigente.</t>
  </si>
  <si>
    <t>con el fin de verificar el cumplimiento de los términos establecidos en la normatividad vigente.</t>
  </si>
  <si>
    <t>realiza seguimiento y monitoreo aleatorio a la publicación de documentos contractuales en la plataforma SECOP,</t>
  </si>
  <si>
    <t>El Área de Archivo de la Secretaría de Desarrollo Social</t>
  </si>
  <si>
    <t>de conformidad con las Tablas de Retención Documental, Tablas de Valoración Documental y las directrices emitidas por el Archivo General de la Nación.</t>
  </si>
  <si>
    <t>aplica los lineamientos y procedimientos establecidos para la organización, inventario, conservación y transferencias documentales,</t>
  </si>
  <si>
    <t>El Secretario de Desarrollo Social del Municipio</t>
  </si>
  <si>
    <t>con el fin de garantizar la ejecución y pago de los convenios financiados con dichos recursos.</t>
  </si>
  <si>
    <t>gestiona ante la Secretaría de Desarrollo Social del Departamento de Santander la transferencia oportuna de los recursos de la estampilla para el Bienestar del Adulto Mayor,</t>
  </si>
  <si>
    <t>El Secretario de Desarrollo Social junto con el equipo de trabajo</t>
  </si>
  <si>
    <t>para garantizar su sostenibilidad presupuestal y operativa.</t>
  </si>
  <si>
    <t>identifican los programas y servicios sociales que requieren continuidad y gestionan oportunamente la solicitud de cupo de vigencias futuras,</t>
  </si>
  <si>
    <t>El líder de UNDECO</t>
  </si>
  <si>
    <t>entrega al área financiera la liquidación de la planilla de seguridad social de los ediles activos,</t>
  </si>
  <si>
    <t>con el fin de gestionar oportunamente el trámite de pago correspondiente.</t>
  </si>
  <si>
    <t>verifica el listado de ediles activos del Municipio de Bucaramanga,</t>
  </si>
  <si>
    <t>para gestionar oportunamente la adquisición y continuidad de la póliza de vida correspondiente.</t>
  </si>
  <si>
    <t>El profesional asignado por el líder del proceso</t>
  </si>
  <si>
    <t>de acuerdo con los lineamientos establecidos en la Resolución 1519 de 2020 y sus anexos.</t>
  </si>
  <si>
    <t>verifica la información sujeta a publicación y actualización en la página web institucional,</t>
  </si>
  <si>
    <t>La profesional encargada</t>
  </si>
  <si>
    <t>a través de seguimientos con los responsables de su cumplimiento</t>
  </si>
  <si>
    <t>revisa las acciones correctivas establecidas y plasmadas en los Planes de Mejoramiento de auditorías internas y externas suscritos,</t>
  </si>
  <si>
    <t>La Secretaría de Desarrollo Social</t>
  </si>
  <si>
    <t>con el fin de gestionar oportunamente la apropiación de recursos y la solicitud de vigencias futuras que garanticen el cumplimiento de las metas programadas para la vigencia.</t>
  </si>
  <si>
    <t>verifica el avance en el cumplimiento físico de las metas y la ejecución de los recursos financieros del Plan de Desarrollo Municipal 2026-2027, mediante seguimiento periódico,</t>
  </si>
  <si>
    <t>El servidor público</t>
  </si>
  <si>
    <t>a través de la revisión y validación de la información registrada en el formato Estado Actual del Inventario Resumido del Servidor Público F-INV-8500-238,37-015 y el reporte oportuno de novedades o inconsistencias al área de Inventarios.</t>
  </si>
  <si>
    <t>verifica la existencia y estado de los bienes muebles asignados a su cargo,</t>
  </si>
  <si>
    <t>El personal designado</t>
  </si>
  <si>
    <t>realiza revisión aleatoria a los procesos contractuales de la Secretaría de Desarrollo Social para verificar el cumplimiento de las obligaciones contractuales y los soportes de ejecución en las diferentes etapas contractuales,</t>
  </si>
  <si>
    <t>La persona encargada</t>
  </si>
  <si>
    <t>a través del seguimiento y validación de las fechas de vencimiento y respuesta registradas en los mecanismos institucionales de control y seguimiento, identificando alertas frente a posibles incumplimientos.</t>
  </si>
  <si>
    <t>El apoderado judicial de las acciones constitucionales</t>
  </si>
  <si>
    <t>con el fin de fortalecer la defensa judicial del ente territorial.</t>
  </si>
  <si>
    <t>realiza seguimiento y atención oportuna a las actuaciones procesales y términos judiciales, de conformidad con la Ley 472 de 1998 y demás normatividad aplicable,</t>
  </si>
  <si>
    <t>El coordinador de cada programa</t>
  </si>
  <si>
    <t>con el fin de garantizar la trazabilidad y cumplimiento de los requisitos establecidos.</t>
  </si>
  <si>
    <t>verifica cuatrimestralmente la entrega de las ayudas humanitarias y demás beneficios sociales asignados a los beneficiarios, mediante la revisión de los soportes y el diligenciamiento del formato “Entrega de ayudas humanitarias F-PDC-6000-238,37-131”,</t>
  </si>
  <si>
    <t>Realizar cada vez que se requiera la firma de compromisos de confidencialidad por parte de los líderes y apoyos designados para el manejo de las bases de datos de los diferentes programas de la Secretaría de Desarrollo Social.</t>
  </si>
  <si>
    <t>Formato Compromiso de Confidencialidad</t>
  </si>
  <si>
    <t>Realizar semestralmente la validación y actualización de usuarios, claves y permisos de acceso autorizados para el manejo de las bases de datos de los programas de la Secretaría de Desarrollo Social.</t>
  </si>
  <si>
    <t>Acta de reunión en donde se evidencia el cambio de contraseñas (2)</t>
  </si>
  <si>
    <t>Realizar un (1) informe cuatrimestral de seguimiento al manejo, acceso y administración de las bases de datos de los programas de la Secretaría de Desarrollo Social.</t>
  </si>
  <si>
    <t>Informe de seguimiento (3)</t>
  </si>
  <si>
    <t>Expedir una (1) circular interna sobre la obligatoriedad de publicar los documentos contractuales en la plataforma SECOP, conforme a los términos y lineamientos establecidos en la normatividad vigente.</t>
  </si>
  <si>
    <t>Circular Expedida (1)</t>
  </si>
  <si>
    <t>Realizar un (1) informe cuatrimestral de seguimiento al 20% de los procesos contractuales publicados en la plataforma SECOP.</t>
  </si>
  <si>
    <t>Secretario de Desarrollo Social</t>
  </si>
  <si>
    <t>Realizar el 100% de las Transferencias documentales primarias de la Secretaría de Desarrollo Social en los tiempos establecidos en el cronograma para la vigencia que aplique la tabla de retención documental vigentes.</t>
  </si>
  <si>
    <t>Acta de transferencia documental F-GDO-8600-238,37-022</t>
  </si>
  <si>
    <t>Organizar el 20% de los expedientes producidos por la Secretaría de Desarrollo Social</t>
  </si>
  <si>
    <t>Informe de seguimiento a la organización documental F-GDO-8600-238,37-033</t>
  </si>
  <si>
    <t>Elaborar el 20% de los inventarios documentales de los archivos producidos por la Secretaría de Desarrollo Social</t>
  </si>
  <si>
    <t>Informe de seguimiento a la organización documental F-GDO-8600-238,37-003</t>
  </si>
  <si>
    <t>Enviar 1 comunicación semestral, a la Secretaría de Desarrollo Social del Departamento de Santander solicitando la transferencia oportuna de los recursos de la estampilla para el Bienestar del Adulto Mayor.</t>
  </si>
  <si>
    <t>Comunicaciones enviadas (2)</t>
  </si>
  <si>
    <t>Realizar un (1) informe semestral de seguimiento a la ejecución y priorización de los recursos provenientes de la estampilla departamental pro-adulto mayor, de conformidad con la Ordenanza 008 de 2023.</t>
  </si>
  <si>
    <t>Informe de Seguimiento (2)</t>
  </si>
  <si>
    <t>Realizar un (1) informe de priorización de los programas y servicios sociales que requieren continuidad para garantizar la prestación oportuna de los servicios ofrecidos por la Secretaría de Desarrollo Social.</t>
  </si>
  <si>
    <t>Informe de Priorización (1)</t>
  </si>
  <si>
    <t>Realizar el trámite de solicitud de cupo de vigencias futuras para los programas y servicios sociales priorizados por la Secretaría de Desarrollo Social.</t>
  </si>
  <si>
    <t>Correo electrónico de solicitud de vigencias futuras y anexos</t>
  </si>
  <si>
    <t>Realizar mensualmente el trámite para el pago de la seguridad social de los ediles activos, mediante solicitud remitida a la Tesorería Municipal a través de correo electrónico.</t>
  </si>
  <si>
    <t>Correo electrónico de solicitud (12)</t>
  </si>
  <si>
    <t>Realizar la adquisición de la póliza de vida para los ediles activos del Municipio de Bucaramanga, garantizando su continuidad durante la vigencia correspondiente.</t>
  </si>
  <si>
    <t>Póliza adquirida (1)</t>
  </si>
  <si>
    <t>Solicitar al área TIC la publicación del 100% de la información y documentos a cargo de la Secretaría de Educación, de conformidad con los lineamientos y estándares establecidos en la Resolución 1519 de 2020.</t>
  </si>
  <si>
    <t>Solicitudes de publicación enviados al área TIC</t>
  </si>
  <si>
    <t>Realizar seguimiento trimestral a las acciones correctivas establecidas en los Planes de Mejoramiento derivados de auditorías internas y externas, en articulación con los responsables de su cumplimiento, con el fin de verificar el avance y evidencias de las actividades dentro de los términos establecidos.</t>
  </si>
  <si>
    <t>Actas de seguimiento (3)</t>
  </si>
  <si>
    <t>Realizar reuniones trimestrales de seguimiento, lideradas por el Secretario de Despacho, para verificar el cumplimiento de las metas del Plan de Desarrollo Municipal 2026-2027, mediante el análisis y validación de los reportes de avance físico y financiero, e identificar oportunamente posibles desviaciones o incumplimientos frente a lo programado, con el fin de adoptar las acciones correctivas a que haya lugar.</t>
  </si>
  <si>
    <t>Acta de reunión (4)</t>
  </si>
  <si>
    <t>Realizar un seguimiento del inventario de bienes muebles asignado a los servidores públicos de la Secretaría de Desarrollo Social, de acuerdo con el formato ESTADO ACTUAL DEL INVENTARIO RESUMIDO DEL SERVIDOR PÚBLICO F-INV-8500-238,37-015 reportado por el área de Inventarios y dar respuesta a través de correo al área de inventarios informando la conformidad o novedad que presenta del mismo.</t>
  </si>
  <si>
    <t>Correo de reporte de conformidad o novedad al proceso de inventarios</t>
  </si>
  <si>
    <t>Realizar un (1) informe semestral de seguimiento al 80% de los contratos celebrados por la Secretaría de Desarrollo Social, diferentes a contratos de prestación de servicios, verificando el cumplimiento de las obligaciones contractuales y los soportes de ejecución.</t>
  </si>
  <si>
    <t>Realizar seguimiento cuatrimestral al cumplimiento de los tiempos de respuesta de los requerimientos asignados por los entes de control y vigilancia, identificando alertas y posibles vencimientos para su atención oportuna.</t>
  </si>
  <si>
    <t>Indicador cuatrimestral de respuesta a tiempo / total de PQRSD de entes de control asignadas mediante el GSC</t>
  </si>
  <si>
    <t>Realizar una mesa de trabajo trimestral con la Secretaría Jurídica Municipal y el equipo de defensa judicial de la Secretaría de Desarrollo Social para revisar el estado de las acciones constitucionales y las actuaciones procesales adelantadas.</t>
  </si>
  <si>
    <t>Acta de seguimiento (2)</t>
  </si>
  <si>
    <t>Expedir circular interna recordando la obligatoriedad del diligenciamiento y uso del formato “Entrega de ayudas humanitarias F-PDC-6000-238,37-131” para la entrega de ayudas y beneficios sociales.</t>
  </si>
  <si>
    <t>Realizar seguimiento cuatrimestral a los soportes de entrega de ayudas humanitarias y demás beneficios sociales entregados por los programas de la Secretaría de Desarrollo Social.</t>
  </si>
  <si>
    <t>Formato de entregas diligenciados</t>
  </si>
  <si>
    <t>Secretario de  Desarrollo Social</t>
  </si>
  <si>
    <t>Secretario de Desarrollo Social / líder del programa-encargado de manejo de plataforma bases de datos</t>
  </si>
  <si>
    <t>Subsecretaria  de Desarrollo de Social / equipo de contratación, supervisores de contratos.</t>
  </si>
  <si>
    <t>Servidores públicos y contratistas</t>
  </si>
  <si>
    <t>Secretario de Desarrollo Social / Coordinador área financiera y  jurídica de la SDS.</t>
  </si>
  <si>
    <t>Lider de programas  y profesional asignado</t>
  </si>
  <si>
    <t>Lider de proceso y
Profesional encargada</t>
  </si>
  <si>
    <t>Lider de proceso y profesional asignado</t>
  </si>
  <si>
    <t xml:space="preserve">Cada funcionario de la SDS que tenga a su  cargo inventarios de bienes muebles </t>
  </si>
  <si>
    <t>Lider de contratacion y abogado de apoyo</t>
  </si>
  <si>
    <t>Profesional encargado</t>
  </si>
  <si>
    <t>Profesional Encargado</t>
  </si>
  <si>
    <t>Coordinadores de programas.</t>
  </si>
  <si>
    <t>Fortalecer el proceso de Gestión del Riesgo y Desastres en el Municipio de Bucaramanga, garantizando el mejoramiento del bienestar, la seguridad y medios de vida de sus comunidades, contribuyendo así, al desarrollo sostenible del territorio.</t>
  </si>
  <si>
    <t>Inicia con la Identificación de las necesidades de la población del área Metropolitana de la ciudad de Bucaramanga y finaliza con la gestión y el cumplimiento de los proyectos ejecutados por el Área Municipal de Gestión del Riesgo y Desastres.</t>
  </si>
  <si>
    <t>verifica el cumplimiento de los términos establecidos para la atención de los requerimientos de los entes de control y vigilancia asignados a la Secretaría de Desarrollo Social,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</si>
</sst>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55" x14ac:knownFonts="1">
    <font>
      <sz val="11"/>
      <color theme="1"/>
      <name val="Calibri"/>
      <family val="2"/>
      <scheme val="minor"/>
    </font>
    <font>
      <sz val="11"/>
      <color indexed="8"/>
      <name val="Calibri"/>
      <family val="2"/>
    </font>
    <font>
      <sz val="10"/>
      <name val="Arial"/>
      <family val="2"/>
    </font>
    <font>
      <sz val="10"/>
      <name val="Tahoma"/>
      <family val="2"/>
    </font>
    <font>
      <sz val="11"/>
      <name val="Tahoma"/>
      <family val="2"/>
    </font>
    <font>
      <b/>
      <sz val="11"/>
      <name val="Tahoma"/>
      <family val="2"/>
    </font>
    <font>
      <sz val="11"/>
      <name val="Arial"/>
      <family val="2"/>
    </font>
    <font>
      <b/>
      <sz val="12"/>
      <name val="Tahoma"/>
      <family val="2"/>
    </font>
    <font>
      <b/>
      <sz val="11"/>
      <color theme="1"/>
      <name val="Calibri"/>
      <family val="2"/>
      <scheme val="minor"/>
    </font>
    <font>
      <sz val="12"/>
      <name val="Tahoma"/>
      <family val="2"/>
    </font>
    <font>
      <sz val="10"/>
      <name val="Tahoma"/>
      <family val="2"/>
    </font>
    <font>
      <sz val="11"/>
      <name val="Tahoma"/>
      <family val="2"/>
    </font>
    <font>
      <b/>
      <sz val="11"/>
      <name val="Arial"/>
      <family val="2"/>
    </font>
    <font>
      <b/>
      <sz val="10"/>
      <name val="Arial"/>
      <family val="2"/>
    </font>
    <font>
      <sz val="14"/>
      <name val="Arial"/>
      <family val="2"/>
    </font>
    <font>
      <sz val="8"/>
      <name val="Calibri"/>
      <family val="2"/>
      <scheme val="minor"/>
    </font>
    <font>
      <b/>
      <sz val="11"/>
      <name val="Calibri"/>
      <family val="2"/>
      <scheme val="minor"/>
    </font>
    <font>
      <sz val="16"/>
      <color theme="1"/>
      <name val="Calibri"/>
      <family val="2"/>
      <scheme val="minor"/>
    </font>
    <font>
      <b/>
      <sz val="12"/>
      <color theme="1"/>
      <name val="Arial"/>
      <family val="2"/>
    </font>
    <font>
      <sz val="12"/>
      <color theme="1"/>
      <name val="Arial"/>
      <family val="2"/>
    </font>
    <font>
      <sz val="10"/>
      <color theme="1"/>
      <name val="Arial"/>
      <family val="2"/>
    </font>
    <font>
      <sz val="10"/>
      <color rgb="FF202124"/>
      <name val="Arial"/>
      <family val="2"/>
    </font>
    <font>
      <b/>
      <sz val="10"/>
      <color theme="1"/>
      <name val="Arial"/>
      <family val="2"/>
    </font>
    <font>
      <sz val="10"/>
      <color rgb="FFFF0000"/>
      <name val="Arial"/>
      <family val="2"/>
    </font>
    <font>
      <b/>
      <sz val="10"/>
      <color rgb="FF000000"/>
      <name val="Arial"/>
      <family val="2"/>
    </font>
    <font>
      <sz val="10"/>
      <color indexed="8"/>
      <name val="Arial"/>
      <family val="2"/>
    </font>
    <font>
      <sz val="10"/>
      <color rgb="FF000000"/>
      <name val="Arial"/>
      <family val="2"/>
    </font>
    <font>
      <b/>
      <sz val="10"/>
      <color rgb="FF7030A0"/>
      <name val="Arial"/>
      <family val="2"/>
    </font>
    <font>
      <b/>
      <sz val="10"/>
      <color indexed="8"/>
      <name val="Arial"/>
      <family val="2"/>
    </font>
    <font>
      <sz val="10"/>
      <color rgb="FF7030A0"/>
      <name val="Arial"/>
      <family val="2"/>
    </font>
    <font>
      <b/>
      <sz val="10"/>
      <name val="Tahoma"/>
      <family val="2"/>
    </font>
    <font>
      <sz val="8"/>
      <name val="Arial"/>
      <family val="2"/>
    </font>
    <font>
      <b/>
      <sz val="14"/>
      <name val="Arial Narrow"/>
      <family val="2"/>
    </font>
    <font>
      <sz val="10"/>
      <name val="Arial Narrow"/>
      <family val="2"/>
    </font>
    <font>
      <b/>
      <sz val="10"/>
      <color theme="9" tint="-0.249977111117893"/>
      <name val="Arial Narrow"/>
      <family val="2"/>
    </font>
    <font>
      <b/>
      <u/>
      <sz val="11"/>
      <name val="Arial Narrow"/>
      <family val="2"/>
    </font>
    <font>
      <b/>
      <sz val="11"/>
      <name val="Arial Narrow"/>
      <family val="2"/>
    </font>
    <font>
      <sz val="11"/>
      <name val="Arial Narrow"/>
      <family val="2"/>
    </font>
    <font>
      <b/>
      <sz val="11"/>
      <color theme="9" tint="-0.249977111117893"/>
      <name val="Arial Narrow"/>
      <family val="2"/>
    </font>
    <font>
      <b/>
      <sz val="10"/>
      <name val="Arial Narrow"/>
      <family val="2"/>
    </font>
    <font>
      <sz val="12"/>
      <name val="Times New Roman"/>
      <family val="1"/>
    </font>
    <font>
      <b/>
      <sz val="9"/>
      <name val="Arial Narrow"/>
      <family val="2"/>
    </font>
    <font>
      <sz val="9"/>
      <name val="Arial Narrow"/>
      <family val="2"/>
    </font>
    <font>
      <b/>
      <sz val="9"/>
      <color theme="9" tint="-0.249977111117893"/>
      <name val="Arial Narrow"/>
      <family val="2"/>
    </font>
    <font>
      <b/>
      <sz val="8"/>
      <name val="Tahoma"/>
      <family val="2"/>
    </font>
    <font>
      <sz val="11"/>
      <color theme="1"/>
      <name val="Helvetica"/>
      <family val="2"/>
    </font>
    <font>
      <sz val="11"/>
      <color rgb="FF000000"/>
      <name val="Helvetica"/>
      <family val="2"/>
    </font>
    <font>
      <sz val="11"/>
      <color theme="1"/>
      <name val="Calibri"/>
      <family val="2"/>
      <scheme val="minor"/>
    </font>
    <font>
      <b/>
      <sz val="9"/>
      <color rgb="FFFFFFFF"/>
      <name val="Arial"/>
      <family val="2"/>
    </font>
    <font>
      <b/>
      <sz val="9"/>
      <color rgb="FF4D4D4D"/>
      <name val="Arial"/>
      <family val="2"/>
    </font>
    <font>
      <sz val="9"/>
      <color rgb="FF4D4D4D"/>
      <name val="Arial"/>
      <family val="2"/>
    </font>
    <font>
      <sz val="7"/>
      <color rgb="FF4D4D4D"/>
      <name val="Arial"/>
      <family val="2"/>
    </font>
    <font>
      <sz val="11"/>
      <name val="Arial"/>
      <family val="2"/>
    </font>
    <font>
      <b/>
      <sz val="12"/>
      <name val="Arial"/>
      <family val="2"/>
    </font>
    <font>
      <sz val="8"/>
      <color theme="1"/>
      <name val="Arial"/>
      <family val="2"/>
    </font>
  </fonts>
  <fills count="17">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0"/>
        <bgColor indexed="64"/>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
      <patternFill patternType="solid">
        <fgColor rgb="FFFF6600"/>
        <bgColor indexed="64"/>
      </patternFill>
    </fill>
    <fill>
      <patternFill patternType="solid">
        <fgColor rgb="FFFFFF66"/>
        <bgColor indexed="64"/>
      </patternFill>
    </fill>
    <fill>
      <patternFill patternType="solid">
        <fgColor rgb="FFADDB7B"/>
        <bgColor indexed="64"/>
      </patternFill>
    </fill>
    <fill>
      <patternFill patternType="solid">
        <fgColor rgb="FF01B150"/>
        <bgColor indexed="64"/>
      </patternFill>
    </fill>
    <fill>
      <patternFill patternType="solid">
        <fgColor rgb="FFFFFC66"/>
        <bgColor indexed="64"/>
      </patternFill>
    </fill>
    <fill>
      <patternFill patternType="solid">
        <fgColor rgb="FFFF2500"/>
        <bgColor indexed="64"/>
      </patternFill>
    </fill>
    <fill>
      <patternFill patternType="solid">
        <fgColor theme="4" tint="0.79998168889431442"/>
        <bgColor theme="4" tint="0.79998168889431442"/>
      </patternFill>
    </fill>
    <fill>
      <patternFill patternType="solid">
        <fgColor rgb="FF4F81BD"/>
        <bgColor indexed="64"/>
      </patternFill>
    </fill>
    <fill>
      <patternFill patternType="solid">
        <fgColor theme="6" tint="0.59999389629810485"/>
        <bgColor indexed="64"/>
      </patternFill>
    </fill>
  </fills>
  <borders count="101">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top style="hair">
        <color indexed="64"/>
      </top>
      <bottom style="double">
        <color indexed="64"/>
      </bottom>
      <diagonal/>
    </border>
    <border>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right style="double">
        <color indexed="64"/>
      </right>
      <top style="hair">
        <color indexed="64"/>
      </top>
      <bottom style="double">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top style="double">
        <color indexed="64"/>
      </top>
      <bottom/>
      <diagonal/>
    </border>
    <border>
      <left/>
      <right style="hair">
        <color indexed="64"/>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dotted">
        <color rgb="FF1F497D"/>
      </left>
      <right/>
      <top style="dotted">
        <color rgb="FF1F497D"/>
      </top>
      <bottom style="dotted">
        <color rgb="FF1F497D"/>
      </bottom>
      <diagonal/>
    </border>
    <border>
      <left/>
      <right style="dotted">
        <color rgb="FF1F497D"/>
      </right>
      <top style="dotted">
        <color rgb="FF1F497D"/>
      </top>
      <bottom style="dotted">
        <color rgb="FF1F497D"/>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double">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s>
  <cellStyleXfs count="7">
    <xf numFmtId="0" fontId="0" fillId="0" borderId="0"/>
    <xf numFmtId="0" fontId="2" fillId="0" borderId="0"/>
    <xf numFmtId="0" fontId="2" fillId="0" borderId="0"/>
    <xf numFmtId="0" fontId="1" fillId="0" borderId="0"/>
    <xf numFmtId="0" fontId="2" fillId="0" borderId="0"/>
    <xf numFmtId="0" fontId="40" fillId="0" borderId="0"/>
    <xf numFmtId="9" fontId="47" fillId="0" borderId="0" applyFont="0" applyFill="0" applyBorder="0" applyAlignment="0" applyProtection="0"/>
  </cellStyleXfs>
  <cellXfs count="576">
    <xf numFmtId="0" fontId="0" fillId="0" borderId="0" xfId="0"/>
    <xf numFmtId="0" fontId="6" fillId="3" borderId="1" xfId="2" applyFont="1" applyFill="1" applyBorder="1" applyAlignment="1" applyProtection="1">
      <alignment horizontal="center" vertical="center" wrapText="1"/>
      <protection locked="0"/>
    </xf>
    <xf numFmtId="0" fontId="6" fillId="3" borderId="1" xfId="2" applyFont="1" applyFill="1" applyBorder="1" applyAlignment="1" applyProtection="1">
      <alignment horizontal="left" vertical="center" wrapText="1"/>
      <protection locked="0"/>
    </xf>
    <xf numFmtId="0" fontId="3" fillId="2" borderId="0" xfId="2" applyFont="1" applyFill="1"/>
    <xf numFmtId="0" fontId="4" fillId="0" borderId="0" xfId="2" applyFont="1" applyAlignment="1">
      <alignment vertical="center" wrapText="1"/>
    </xf>
    <xf numFmtId="0" fontId="4" fillId="0" borderId="0" xfId="2" applyFont="1" applyAlignment="1">
      <alignment horizontal="justify" vertical="top" wrapText="1"/>
    </xf>
    <xf numFmtId="0" fontId="9" fillId="0" borderId="0" xfId="2" applyFont="1" applyAlignment="1">
      <alignment vertical="center" wrapText="1"/>
    </xf>
    <xf numFmtId="0" fontId="6" fillId="0" borderId="0" xfId="2" applyFont="1" applyAlignment="1">
      <alignment horizontal="center" vertical="center" wrapText="1"/>
    </xf>
    <xf numFmtId="0" fontId="14" fillId="0" borderId="0" xfId="0" applyFont="1" applyAlignment="1">
      <alignment horizontal="left" vertical="center" wrapText="1"/>
    </xf>
    <xf numFmtId="0" fontId="2" fillId="0" borderId="0" xfId="0" applyFont="1" applyAlignment="1">
      <alignment vertical="center" wrapText="1"/>
    </xf>
    <xf numFmtId="0" fontId="4" fillId="2" borderId="0" xfId="2" applyFont="1" applyFill="1" applyAlignment="1">
      <alignment vertical="center" wrapText="1"/>
    </xf>
    <xf numFmtId="0" fontId="6" fillId="0" borderId="1" xfId="0" applyFont="1" applyBorder="1" applyAlignment="1" applyProtection="1">
      <alignment horizontal="left" vertical="center" wrapText="1"/>
      <protection locked="0"/>
    </xf>
    <xf numFmtId="0" fontId="12" fillId="0" borderId="1" xfId="2" applyFont="1" applyBorder="1" applyAlignment="1">
      <alignment vertical="center" wrapText="1"/>
    </xf>
    <xf numFmtId="9" fontId="4" fillId="0" borderId="0" xfId="2" applyNumberFormat="1" applyFont="1" applyAlignment="1">
      <alignment vertical="center" wrapText="1"/>
    </xf>
    <xf numFmtId="0" fontId="13" fillId="0" borderId="0" xfId="0" applyFont="1" applyAlignment="1">
      <alignment vertical="center" wrapText="1"/>
    </xf>
    <xf numFmtId="0" fontId="5" fillId="0" borderId="34" xfId="2" applyFont="1" applyBorder="1" applyAlignment="1">
      <alignment vertical="center" wrapText="1"/>
    </xf>
    <xf numFmtId="0" fontId="5" fillId="0" borderId="0" xfId="2" applyFont="1" applyAlignment="1">
      <alignment vertical="center" wrapText="1"/>
    </xf>
    <xf numFmtId="0" fontId="18" fillId="0" borderId="3"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26" xfId="0" applyFont="1" applyBorder="1" applyAlignment="1">
      <alignment horizontal="center" vertical="center" wrapText="1"/>
    </xf>
    <xf numFmtId="0" fontId="6" fillId="0" borderId="3" xfId="2" applyFont="1" applyBorder="1" applyAlignment="1">
      <alignment horizontal="center" vertical="center" wrapText="1"/>
    </xf>
    <xf numFmtId="9" fontId="0" fillId="0" borderId="33" xfId="0" applyNumberFormat="1" applyBorder="1" applyAlignment="1">
      <alignment horizontal="center" vertical="center" wrapText="1"/>
    </xf>
    <xf numFmtId="0" fontId="19" fillId="0" borderId="1" xfId="0" applyFont="1" applyBorder="1" applyAlignment="1">
      <alignment vertical="center" wrapText="1"/>
    </xf>
    <xf numFmtId="9" fontId="19" fillId="0" borderId="26" xfId="0" applyNumberFormat="1" applyFont="1" applyBorder="1" applyAlignment="1">
      <alignment horizontal="center" vertical="center" wrapText="1"/>
    </xf>
    <xf numFmtId="9" fontId="19" fillId="0" borderId="1" xfId="0" applyNumberFormat="1" applyFont="1" applyBorder="1" applyAlignment="1">
      <alignment horizontal="center" vertical="center" wrapText="1"/>
    </xf>
    <xf numFmtId="0" fontId="19" fillId="0" borderId="1" xfId="0" applyFont="1" applyBorder="1" applyAlignment="1">
      <alignment horizontal="justify" vertical="center" wrapText="1"/>
    </xf>
    <xf numFmtId="0" fontId="19" fillId="7" borderId="3" xfId="0" applyFont="1" applyFill="1" applyBorder="1" applyAlignment="1">
      <alignment horizontal="center" vertical="center" wrapText="1"/>
    </xf>
    <xf numFmtId="0" fontId="6" fillId="0" borderId="27" xfId="2" applyFont="1" applyBorder="1" applyAlignment="1">
      <alignment horizontal="center" vertical="center" wrapText="1"/>
    </xf>
    <xf numFmtId="0" fontId="4" fillId="0" borderId="0" xfId="2" applyFont="1" applyAlignment="1">
      <alignment horizontal="center" vertical="center" wrapText="1"/>
    </xf>
    <xf numFmtId="0" fontId="11" fillId="0" borderId="0" xfId="2" applyFont="1" applyAlignment="1">
      <alignment horizontal="center" vertical="center" wrapText="1"/>
    </xf>
    <xf numFmtId="0" fontId="7" fillId="0" borderId="0" xfId="2" applyFont="1" applyAlignment="1">
      <alignment vertical="center"/>
    </xf>
    <xf numFmtId="0" fontId="3" fillId="0" borderId="0" xfId="2" applyFont="1" applyAlignment="1">
      <alignment vertical="center" wrapText="1"/>
    </xf>
    <xf numFmtId="0" fontId="10" fillId="0" borderId="0" xfId="2" applyFont="1" applyAlignment="1">
      <alignment horizontal="center" vertical="center" wrapText="1"/>
    </xf>
    <xf numFmtId="9" fontId="5" fillId="0" borderId="5" xfId="2" applyNumberFormat="1" applyFont="1" applyBorder="1" applyAlignment="1">
      <alignment horizontal="center" vertical="center" wrapText="1"/>
    </xf>
    <xf numFmtId="9" fontId="11" fillId="0" borderId="0" xfId="2" applyNumberFormat="1" applyFont="1" applyAlignment="1">
      <alignment horizontal="center" vertical="center" wrapText="1"/>
    </xf>
    <xf numFmtId="0" fontId="4" fillId="3" borderId="6" xfId="2" applyFont="1" applyFill="1" applyBorder="1" applyAlignment="1" applyProtection="1">
      <alignment horizontal="left" vertical="center" wrapText="1"/>
      <protection locked="0"/>
    </xf>
    <xf numFmtId="0" fontId="2" fillId="0" borderId="1" xfId="2" applyBorder="1" applyAlignment="1" applyProtection="1">
      <alignment horizontal="justify" vertical="center" wrapText="1"/>
      <protection locked="0"/>
    </xf>
    <xf numFmtId="0" fontId="2" fillId="2" borderId="0" xfId="2" applyFill="1"/>
    <xf numFmtId="0" fontId="2" fillId="2" borderId="0" xfId="2" applyFill="1" applyAlignment="1">
      <alignment horizontal="center" vertical="center"/>
    </xf>
    <xf numFmtId="0" fontId="13" fillId="0" borderId="0" xfId="2" applyFont="1" applyAlignment="1">
      <alignment horizontal="center" vertical="center"/>
    </xf>
    <xf numFmtId="0" fontId="13" fillId="0" borderId="0" xfId="2" applyFont="1" applyAlignment="1">
      <alignment vertical="center"/>
    </xf>
    <xf numFmtId="0" fontId="2" fillId="2" borderId="18" xfId="2" applyFill="1" applyBorder="1"/>
    <xf numFmtId="0" fontId="2" fillId="2" borderId="17" xfId="2" applyFill="1" applyBorder="1"/>
    <xf numFmtId="0" fontId="13" fillId="0" borderId="0" xfId="2" applyFont="1" applyAlignment="1">
      <alignment horizontal="center" vertical="center" wrapText="1"/>
    </xf>
    <xf numFmtId="0" fontId="2" fillId="0" borderId="18" xfId="2" applyBorder="1" applyAlignment="1">
      <alignment vertical="center" wrapText="1"/>
    </xf>
    <xf numFmtId="0" fontId="2" fillId="0" borderId="17" xfId="2" applyBorder="1" applyAlignment="1">
      <alignment vertical="center" wrapText="1"/>
    </xf>
    <xf numFmtId="0" fontId="2" fillId="0" borderId="0" xfId="2" applyAlignment="1">
      <alignment vertical="center" wrapText="1"/>
    </xf>
    <xf numFmtId="0" fontId="2" fillId="0" borderId="15" xfId="2" applyBorder="1" applyAlignment="1">
      <alignment vertical="center" wrapText="1"/>
    </xf>
    <xf numFmtId="9" fontId="2" fillId="0" borderId="1" xfId="2" applyNumberFormat="1" applyBorder="1" applyAlignment="1">
      <alignment horizontal="center" vertical="center" wrapText="1"/>
    </xf>
    <xf numFmtId="9" fontId="2" fillId="0" borderId="26" xfId="2" applyNumberFormat="1" applyBorder="1" applyAlignment="1">
      <alignment horizontal="center" vertical="center" wrapText="1"/>
    </xf>
    <xf numFmtId="0" fontId="23" fillId="0" borderId="0" xfId="2" applyFont="1" applyAlignment="1">
      <alignment vertical="center" wrapText="1"/>
    </xf>
    <xf numFmtId="0" fontId="2" fillId="0" borderId="0" xfId="2" applyAlignment="1">
      <alignment horizontal="center" vertical="center" wrapText="1"/>
    </xf>
    <xf numFmtId="0" fontId="13" fillId="0" borderId="4" xfId="2" applyFont="1" applyBorder="1" applyAlignment="1">
      <alignment horizontal="center" vertical="center" wrapText="1"/>
    </xf>
    <xf numFmtId="0" fontId="13" fillId="0" borderId="1"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1" xfId="2" applyFont="1" applyBorder="1" applyAlignment="1">
      <alignment vertical="center" wrapText="1"/>
    </xf>
    <xf numFmtId="0" fontId="24" fillId="0" borderId="1" xfId="0" applyFont="1" applyBorder="1" applyAlignment="1">
      <alignment horizontal="center" vertical="center" wrapText="1" readingOrder="1"/>
    </xf>
    <xf numFmtId="0" fontId="24" fillId="0" borderId="26" xfId="0" applyFont="1" applyBorder="1" applyAlignment="1">
      <alignment horizontal="center" vertical="center" wrapText="1" readingOrder="1"/>
    </xf>
    <xf numFmtId="0" fontId="2" fillId="0" borderId="1" xfId="2" applyBorder="1" applyAlignment="1">
      <alignment vertical="center" wrapText="1"/>
    </xf>
    <xf numFmtId="0" fontId="2" fillId="0" borderId="1" xfId="0" applyFont="1" applyBorder="1" applyAlignment="1">
      <alignment horizontal="center" vertical="center" wrapText="1" readingOrder="1"/>
    </xf>
    <xf numFmtId="0" fontId="2" fillId="0" borderId="26" xfId="0" applyFont="1" applyBorder="1" applyAlignment="1">
      <alignment horizontal="center" vertical="center" wrapText="1" readingOrder="1"/>
    </xf>
    <xf numFmtId="0" fontId="25" fillId="0" borderId="0" xfId="3" applyFont="1"/>
    <xf numFmtId="0" fontId="2" fillId="0" borderId="3" xfId="2" applyBorder="1" applyAlignment="1">
      <alignment horizontal="center" vertical="center" wrapText="1"/>
    </xf>
    <xf numFmtId="0" fontId="2" fillId="0" borderId="1" xfId="2" applyBorder="1" applyAlignment="1">
      <alignment horizontal="justify" vertical="center" wrapText="1"/>
    </xf>
    <xf numFmtId="9" fontId="20" fillId="0" borderId="4" xfId="0" applyNumberFormat="1" applyFont="1" applyBorder="1" applyAlignment="1">
      <alignment horizontal="center" vertical="center" wrapText="1"/>
    </xf>
    <xf numFmtId="0" fontId="2" fillId="0" borderId="0" xfId="2" applyAlignment="1">
      <alignment horizontal="justify" vertical="center" wrapText="1"/>
    </xf>
    <xf numFmtId="0" fontId="26" fillId="8" borderId="1" xfId="0" applyFont="1" applyFill="1" applyBorder="1" applyAlignment="1">
      <alignment horizontal="center" vertical="center" wrapText="1" readingOrder="1"/>
    </xf>
    <xf numFmtId="0" fontId="2" fillId="6" borderId="26" xfId="0" applyFont="1" applyFill="1" applyBorder="1" applyAlignment="1">
      <alignment horizontal="center" vertical="center" wrapText="1" readingOrder="1"/>
    </xf>
    <xf numFmtId="9" fontId="2" fillId="0" borderId="3" xfId="2" applyNumberFormat="1" applyBorder="1" applyAlignment="1">
      <alignment horizontal="center" vertical="center" wrapText="1"/>
    </xf>
    <xf numFmtId="0" fontId="25" fillId="0" borderId="0" xfId="3" applyFont="1" applyAlignment="1">
      <alignment horizontal="center" vertical="center"/>
    </xf>
    <xf numFmtId="0" fontId="26" fillId="9" borderId="1" xfId="0" applyFont="1" applyFill="1" applyBorder="1" applyAlignment="1">
      <alignment horizontal="center" vertical="center" wrapText="1" readingOrder="1"/>
    </xf>
    <xf numFmtId="0" fontId="27" fillId="0" borderId="0" xfId="3" applyFont="1" applyAlignment="1">
      <alignment vertical="center" textRotation="90" wrapText="1"/>
    </xf>
    <xf numFmtId="0" fontId="28" fillId="0" borderId="0" xfId="3" applyFont="1" applyAlignment="1">
      <alignment horizontal="center" vertical="center" wrapText="1"/>
    </xf>
    <xf numFmtId="0" fontId="25" fillId="0" borderId="0" xfId="3" applyFont="1" applyAlignment="1">
      <alignment horizontal="center" vertical="center" wrapText="1"/>
    </xf>
    <xf numFmtId="0" fontId="26" fillId="5" borderId="1" xfId="0" applyFont="1" applyFill="1" applyBorder="1" applyAlignment="1">
      <alignment horizontal="center" vertical="center" wrapText="1" readingOrder="1"/>
    </xf>
    <xf numFmtId="0" fontId="24" fillId="0" borderId="28" xfId="0" applyFont="1" applyBorder="1" applyAlignment="1">
      <alignment horizontal="center" vertical="center" wrapText="1" readingOrder="1"/>
    </xf>
    <xf numFmtId="0" fontId="26" fillId="5" borderId="28" xfId="0" applyFont="1" applyFill="1" applyBorder="1" applyAlignment="1">
      <alignment horizontal="center" vertical="center" wrapText="1" readingOrder="1"/>
    </xf>
    <xf numFmtId="0" fontId="26" fillId="9" borderId="28" xfId="0" applyFont="1" applyFill="1" applyBorder="1" applyAlignment="1">
      <alignment horizontal="center" vertical="center" wrapText="1" readingOrder="1"/>
    </xf>
    <xf numFmtId="0" fontId="26" fillId="8" borderId="28" xfId="0" applyFont="1" applyFill="1" applyBorder="1" applyAlignment="1">
      <alignment horizontal="center" vertical="center" wrapText="1" readingOrder="1"/>
    </xf>
    <xf numFmtId="0" fontId="2" fillId="6" borderId="29" xfId="0" applyFont="1" applyFill="1" applyBorder="1" applyAlignment="1">
      <alignment horizontal="center" vertical="center" wrapText="1" readingOrder="1"/>
    </xf>
    <xf numFmtId="9" fontId="2" fillId="0" borderId="27" xfId="2" applyNumberFormat="1" applyBorder="1" applyAlignment="1">
      <alignment horizontal="center" vertical="center" wrapText="1"/>
    </xf>
    <xf numFmtId="0" fontId="2" fillId="0" borderId="28" xfId="0" applyFont="1" applyBorder="1" applyAlignment="1">
      <alignment horizontal="center" vertical="center" wrapText="1" readingOrder="1"/>
    </xf>
    <xf numFmtId="0" fontId="25" fillId="0" borderId="0" xfId="3" applyFont="1" applyAlignment="1">
      <alignment vertical="center"/>
    </xf>
    <xf numFmtId="0" fontId="2" fillId="6" borderId="1" xfId="0" applyFont="1" applyFill="1" applyBorder="1" applyAlignment="1">
      <alignment horizontal="center" vertical="center" wrapText="1" readingOrder="1"/>
    </xf>
    <xf numFmtId="0" fontId="23" fillId="0" borderId="0" xfId="0" applyFont="1" applyAlignment="1">
      <alignment vertical="center" readingOrder="1"/>
    </xf>
    <xf numFmtId="0" fontId="29" fillId="0" borderId="0" xfId="3" applyFont="1"/>
    <xf numFmtId="0" fontId="2" fillId="0" borderId="0" xfId="0" applyFont="1" applyAlignment="1">
      <alignment vertical="center"/>
    </xf>
    <xf numFmtId="0" fontId="2" fillId="0" borderId="0" xfId="0" applyFont="1" applyAlignment="1">
      <alignment vertical="center" readingOrder="1"/>
    </xf>
    <xf numFmtId="0" fontId="2" fillId="0" borderId="0" xfId="3" applyFont="1" applyAlignment="1">
      <alignment vertical="center"/>
    </xf>
    <xf numFmtId="9" fontId="2" fillId="0" borderId="4" xfId="2" applyNumberFormat="1" applyBorder="1" applyAlignment="1">
      <alignment horizontal="center" vertical="center" wrapText="1"/>
    </xf>
    <xf numFmtId="0" fontId="2" fillId="0" borderId="0" xfId="2" applyAlignment="1">
      <alignment horizontal="left" vertical="center" wrapText="1"/>
    </xf>
    <xf numFmtId="14" fontId="13" fillId="0" borderId="1" xfId="2" applyNumberFormat="1" applyFont="1" applyBorder="1" applyAlignment="1">
      <alignment horizontal="center" vertical="center" wrapText="1"/>
    </xf>
    <xf numFmtId="14" fontId="2" fillId="0" borderId="0" xfId="2" applyNumberFormat="1" applyAlignment="1">
      <alignment horizontal="center" vertical="center" wrapText="1"/>
    </xf>
    <xf numFmtId="0" fontId="0" fillId="4" borderId="0" xfId="0" applyFill="1" applyAlignment="1">
      <alignment vertical="top" wrapText="1"/>
    </xf>
    <xf numFmtId="0" fontId="8" fillId="0" borderId="1" xfId="0" applyFont="1" applyBorder="1"/>
    <xf numFmtId="0" fontId="8" fillId="0" borderId="0" xfId="0" applyFont="1"/>
    <xf numFmtId="0" fontId="0" fillId="0" borderId="1" xfId="0" applyBorder="1"/>
    <xf numFmtId="0" fontId="0" fillId="0" borderId="1" xfId="0" applyBorder="1" applyAlignment="1">
      <alignment horizontal="center"/>
    </xf>
    <xf numFmtId="9" fontId="0" fillId="0" borderId="1" xfId="0" applyNumberFormat="1" applyBorder="1" applyAlignment="1">
      <alignment horizontal="center"/>
    </xf>
    <xf numFmtId="0" fontId="0" fillId="0" borderId="0" xfId="0" applyAlignment="1">
      <alignment horizontal="center" vertical="center"/>
    </xf>
    <xf numFmtId="0" fontId="8" fillId="0" borderId="1" xfId="0" applyFont="1" applyBorder="1" applyAlignment="1">
      <alignment horizontal="center" vertical="center"/>
    </xf>
    <xf numFmtId="0" fontId="17" fillId="0" borderId="1" xfId="0" applyFont="1" applyBorder="1" applyAlignment="1">
      <alignment horizontal="center" vertical="center"/>
    </xf>
    <xf numFmtId="0" fontId="20" fillId="0" borderId="0" xfId="0" applyFont="1" applyAlignment="1">
      <alignment wrapText="1"/>
    </xf>
    <xf numFmtId="0" fontId="22" fillId="0" borderId="1" xfId="0" applyFont="1" applyBorder="1" applyAlignment="1">
      <alignment wrapText="1"/>
    </xf>
    <xf numFmtId="0" fontId="20" fillId="0" borderId="1" xfId="0" applyFont="1" applyBorder="1" applyAlignment="1">
      <alignment wrapText="1"/>
    </xf>
    <xf numFmtId="0" fontId="22" fillId="0" borderId="4" xfId="0" applyFont="1" applyBorder="1" applyAlignment="1">
      <alignment wrapText="1"/>
    </xf>
    <xf numFmtId="9" fontId="20" fillId="0" borderId="1" xfId="0" applyNumberFormat="1" applyFont="1" applyBorder="1" applyAlignment="1">
      <alignment wrapText="1"/>
    </xf>
    <xf numFmtId="0" fontId="20" fillId="0" borderId="4" xfId="0" applyFont="1" applyBorder="1" applyAlignment="1">
      <alignment wrapText="1"/>
    </xf>
    <xf numFmtId="0" fontId="12" fillId="0" borderId="1" xfId="2" applyFont="1" applyBorder="1" applyAlignment="1">
      <alignment horizontal="center" vertical="center" wrapText="1"/>
    </xf>
    <xf numFmtId="0" fontId="22" fillId="0" borderId="1" xfId="0" applyFont="1" applyBorder="1" applyAlignment="1">
      <alignment horizontal="center" wrapText="1"/>
    </xf>
    <xf numFmtId="0" fontId="5" fillId="0" borderId="5" xfId="2" applyFont="1" applyBorder="1" applyAlignment="1">
      <alignment horizontal="center" vertical="center" wrapText="1"/>
    </xf>
    <xf numFmtId="0" fontId="5" fillId="0" borderId="0" xfId="2" applyFont="1" applyAlignment="1">
      <alignment horizontal="center" vertical="center" wrapText="1"/>
    </xf>
    <xf numFmtId="0" fontId="20" fillId="0" borderId="8" xfId="0" applyFont="1" applyBorder="1" applyAlignment="1">
      <alignment wrapText="1"/>
    </xf>
    <xf numFmtId="0" fontId="22" fillId="0" borderId="0" xfId="0" applyFont="1" applyAlignment="1">
      <alignment wrapText="1"/>
    </xf>
    <xf numFmtId="0" fontId="20" fillId="0" borderId="11" xfId="0" applyFont="1" applyBorder="1" applyAlignment="1">
      <alignment wrapText="1"/>
    </xf>
    <xf numFmtId="0" fontId="20" fillId="0" borderId="34" xfId="0" applyFont="1" applyBorder="1" applyAlignment="1">
      <alignment wrapText="1"/>
    </xf>
    <xf numFmtId="0" fontId="20" fillId="0" borderId="3" xfId="0" applyFont="1" applyBorder="1" applyAlignment="1">
      <alignment wrapText="1"/>
    </xf>
    <xf numFmtId="0" fontId="20" fillId="0" borderId="26" xfId="0" applyFont="1" applyBorder="1" applyAlignment="1">
      <alignment wrapText="1"/>
    </xf>
    <xf numFmtId="0" fontId="2" fillId="2" borderId="3" xfId="2" applyFill="1" applyBorder="1" applyAlignment="1">
      <alignment wrapText="1"/>
    </xf>
    <xf numFmtId="0" fontId="20" fillId="0" borderId="27" xfId="0" applyFont="1" applyBorder="1" applyAlignment="1">
      <alignment wrapText="1"/>
    </xf>
    <xf numFmtId="0" fontId="20" fillId="0" borderId="29" xfId="0" applyFont="1" applyBorder="1" applyAlignment="1">
      <alignment wrapText="1"/>
    </xf>
    <xf numFmtId="0" fontId="20" fillId="0" borderId="24" xfId="0" applyFont="1" applyBorder="1" applyAlignment="1">
      <alignment wrapText="1"/>
    </xf>
    <xf numFmtId="0" fontId="20" fillId="0" borderId="33" xfId="0" applyFont="1" applyBorder="1" applyAlignment="1">
      <alignment wrapText="1"/>
    </xf>
    <xf numFmtId="0" fontId="2" fillId="2" borderId="27" xfId="2" applyFill="1" applyBorder="1" applyAlignment="1">
      <alignment wrapText="1"/>
    </xf>
    <xf numFmtId="0" fontId="21" fillId="0" borderId="29" xfId="0" applyFont="1" applyBorder="1" applyAlignment="1">
      <alignment horizontal="left" vertical="center" wrapText="1"/>
    </xf>
    <xf numFmtId="0" fontId="4" fillId="0" borderId="1" xfId="2" applyFont="1" applyBorder="1" applyAlignment="1">
      <alignment horizontal="justify" vertical="center" wrapText="1"/>
    </xf>
    <xf numFmtId="0" fontId="2" fillId="0" borderId="25" xfId="0" applyFont="1" applyBorder="1" applyAlignment="1">
      <alignment wrapText="1"/>
    </xf>
    <xf numFmtId="0" fontId="2" fillId="0" borderId="29" xfId="0" applyFont="1" applyBorder="1" applyAlignment="1">
      <alignment horizontal="left" vertical="center" wrapText="1"/>
    </xf>
    <xf numFmtId="0" fontId="2" fillId="0" borderId="33" xfId="0" applyFont="1" applyBorder="1" applyAlignment="1">
      <alignment wrapText="1"/>
    </xf>
    <xf numFmtId="0" fontId="3" fillId="2" borderId="0" xfId="2" applyFont="1" applyFill="1" applyAlignment="1">
      <alignment horizontal="center" vertical="center"/>
    </xf>
    <xf numFmtId="0" fontId="31" fillId="0" borderId="19" xfId="2" applyFont="1" applyBorder="1" applyAlignment="1">
      <alignment horizontal="center" vertical="center" wrapText="1"/>
    </xf>
    <xf numFmtId="9" fontId="0" fillId="0" borderId="11" xfId="0" applyNumberFormat="1" applyBorder="1" applyAlignment="1">
      <alignment horizontal="center" vertical="center" wrapText="1"/>
    </xf>
    <xf numFmtId="9" fontId="0" fillId="0" borderId="1" xfId="0" applyNumberFormat="1" applyBorder="1" applyAlignment="1">
      <alignment horizontal="center" vertical="center" wrapText="1"/>
    </xf>
    <xf numFmtId="9" fontId="5" fillId="0" borderId="34" xfId="2" applyNumberFormat="1" applyFont="1" applyBorder="1" applyAlignment="1">
      <alignment horizontal="center" vertical="center" wrapText="1"/>
    </xf>
    <xf numFmtId="9" fontId="5" fillId="0" borderId="6" xfId="2" applyNumberFormat="1" applyFont="1" applyBorder="1" applyAlignment="1">
      <alignment horizontal="center" vertical="center" wrapText="1"/>
    </xf>
    <xf numFmtId="9" fontId="5" fillId="0" borderId="25" xfId="2" applyNumberFormat="1" applyFont="1" applyBorder="1" applyAlignment="1">
      <alignment horizontal="center" vertical="center" wrapText="1"/>
    </xf>
    <xf numFmtId="9" fontId="5" fillId="0" borderId="35" xfId="2" applyNumberFormat="1" applyFont="1" applyBorder="1" applyAlignment="1">
      <alignment horizontal="center" vertical="center" wrapText="1"/>
    </xf>
    <xf numFmtId="9" fontId="0" fillId="0" borderId="8" xfId="0" applyNumberFormat="1" applyBorder="1" applyAlignment="1">
      <alignment horizontal="center" vertical="center" wrapText="1"/>
    </xf>
    <xf numFmtId="9" fontId="0" fillId="3" borderId="3" xfId="0" applyNumberFormat="1" applyFill="1" applyBorder="1" applyAlignment="1" applyProtection="1">
      <alignment horizontal="center" vertical="center" wrapText="1"/>
      <protection locked="0"/>
    </xf>
    <xf numFmtId="9" fontId="0" fillId="3" borderId="27" xfId="0" applyNumberFormat="1" applyFill="1" applyBorder="1" applyAlignment="1" applyProtection="1">
      <alignment horizontal="center" vertical="center" wrapText="1"/>
      <protection locked="0"/>
    </xf>
    <xf numFmtId="0" fontId="5" fillId="0" borderId="8" xfId="2" applyFont="1" applyBorder="1" applyAlignment="1">
      <alignment horizontal="center" vertical="center" wrapText="1"/>
    </xf>
    <xf numFmtId="0" fontId="5" fillId="0" borderId="3" xfId="2" applyFont="1" applyBorder="1" applyAlignment="1">
      <alignment horizontal="center" vertical="center" wrapText="1"/>
    </xf>
    <xf numFmtId="0" fontId="5" fillId="0" borderId="10" xfId="2" applyFont="1" applyBorder="1" applyAlignment="1">
      <alignment horizontal="center" vertical="center" wrapText="1"/>
    </xf>
    <xf numFmtId="0" fontId="2" fillId="0" borderId="1" xfId="0" applyFont="1" applyBorder="1" applyAlignment="1">
      <alignment wrapText="1"/>
    </xf>
    <xf numFmtId="0" fontId="26" fillId="0" borderId="0" xfId="0" applyFont="1" applyAlignment="1">
      <alignment horizontal="center" vertical="center" wrapText="1" readingOrder="1"/>
    </xf>
    <xf numFmtId="9" fontId="2" fillId="0" borderId="0" xfId="2" applyNumberFormat="1" applyAlignment="1">
      <alignment horizontal="center" vertical="center" wrapText="1"/>
    </xf>
    <xf numFmtId="9" fontId="20" fillId="0" borderId="0" xfId="0" applyNumberFormat="1" applyFont="1" applyAlignment="1">
      <alignment horizontal="center" vertical="center" wrapText="1"/>
    </xf>
    <xf numFmtId="9" fontId="20" fillId="0" borderId="0" xfId="0" applyNumberFormat="1" applyFont="1" applyAlignment="1">
      <alignment horizontal="left" vertical="center" wrapText="1"/>
    </xf>
    <xf numFmtId="0" fontId="0" fillId="4" borderId="0" xfId="0" applyFill="1"/>
    <xf numFmtId="0" fontId="35" fillId="4" borderId="15" xfId="4" quotePrefix="1" applyFont="1" applyFill="1" applyBorder="1" applyAlignment="1">
      <alignment horizontal="left" vertical="top" wrapText="1"/>
    </xf>
    <xf numFmtId="0" fontId="36" fillId="4" borderId="2" xfId="4" quotePrefix="1" applyFont="1" applyFill="1" applyBorder="1" applyAlignment="1">
      <alignment horizontal="left" vertical="top" wrapText="1"/>
    </xf>
    <xf numFmtId="0" fontId="33" fillId="4" borderId="2" xfId="4" applyFont="1" applyFill="1" applyBorder="1"/>
    <xf numFmtId="0" fontId="6" fillId="0" borderId="8" xfId="2" applyFont="1" applyBorder="1" applyAlignment="1">
      <alignment horizontal="justify" vertical="center" wrapText="1"/>
    </xf>
    <xf numFmtId="3" fontId="6" fillId="3" borderId="3" xfId="2" applyNumberFormat="1" applyFont="1" applyFill="1" applyBorder="1" applyAlignment="1" applyProtection="1">
      <alignment horizontal="center" vertical="center" wrapText="1"/>
      <protection locked="0"/>
    </xf>
    <xf numFmtId="0" fontId="6" fillId="3" borderId="3" xfId="2" applyFont="1" applyFill="1" applyBorder="1" applyAlignment="1" applyProtection="1">
      <alignment horizontal="center" vertical="center" wrapText="1"/>
      <protection locked="0"/>
    </xf>
    <xf numFmtId="0" fontId="6" fillId="3" borderId="27" xfId="2" applyFont="1" applyFill="1" applyBorder="1" applyAlignment="1" applyProtection="1">
      <alignment horizontal="center" vertical="center" wrapText="1"/>
      <protection locked="0"/>
    </xf>
    <xf numFmtId="0" fontId="5" fillId="0" borderId="24" xfId="2" applyFont="1" applyBorder="1" applyAlignment="1">
      <alignment horizontal="center" vertical="center" wrapText="1"/>
    </xf>
    <xf numFmtId="0" fontId="5" fillId="0" borderId="63" xfId="2" applyFont="1" applyBorder="1" applyAlignment="1">
      <alignment horizontal="center" vertical="center" wrapText="1"/>
    </xf>
    <xf numFmtId="9" fontId="5" fillId="0" borderId="11" xfId="2" applyNumberFormat="1" applyFont="1" applyBorder="1" applyAlignment="1">
      <alignment horizontal="center" vertical="center" wrapText="1"/>
    </xf>
    <xf numFmtId="0" fontId="5" fillId="0" borderId="33" xfId="2" applyFont="1" applyBorder="1" applyAlignment="1">
      <alignment horizontal="center" vertical="center" wrapText="1"/>
    </xf>
    <xf numFmtId="9" fontId="8" fillId="0" borderId="3" xfId="0" applyNumberFormat="1" applyFont="1" applyBorder="1" applyAlignment="1">
      <alignment horizontal="center" vertical="center" wrapText="1"/>
    </xf>
    <xf numFmtId="9" fontId="8" fillId="0" borderId="26" xfId="0" applyNumberFormat="1" applyFont="1" applyBorder="1" applyAlignment="1">
      <alignment horizontal="center" vertical="center" wrapText="1"/>
    </xf>
    <xf numFmtId="9" fontId="5" fillId="0" borderId="0" xfId="2" applyNumberFormat="1" applyFont="1" applyAlignment="1">
      <alignment vertical="center" wrapText="1"/>
    </xf>
    <xf numFmtId="0" fontId="4" fillId="3" borderId="1" xfId="2" applyFont="1" applyFill="1" applyBorder="1" applyAlignment="1" applyProtection="1">
      <alignment horizontal="left" vertical="center" wrapText="1"/>
      <protection locked="0"/>
    </xf>
    <xf numFmtId="0" fontId="4" fillId="3" borderId="28" xfId="2" applyFont="1" applyFill="1" applyBorder="1" applyAlignment="1" applyProtection="1">
      <alignment horizontal="left" vertical="center" wrapText="1"/>
      <protection locked="0"/>
    </xf>
    <xf numFmtId="0" fontId="6" fillId="4" borderId="0" xfId="2" applyFont="1" applyFill="1" applyAlignment="1">
      <alignment horizontal="left" vertical="center" wrapText="1"/>
    </xf>
    <xf numFmtId="0" fontId="12" fillId="0" borderId="0" xfId="2" applyFont="1" applyAlignment="1">
      <alignment vertical="center" wrapText="1"/>
    </xf>
    <xf numFmtId="0" fontId="6" fillId="0" borderId="0" xfId="2" applyFont="1" applyAlignment="1" applyProtection="1">
      <alignment horizontal="left" vertical="justify" wrapText="1"/>
      <protection locked="0"/>
    </xf>
    <xf numFmtId="0" fontId="12" fillId="0" borderId="0" xfId="2" applyFont="1" applyAlignment="1">
      <alignment horizontal="right" vertical="center" wrapText="1"/>
    </xf>
    <xf numFmtId="14" fontId="6" fillId="0" borderId="0" xfId="2" applyNumberFormat="1" applyFont="1" applyAlignment="1" applyProtection="1">
      <alignment horizontal="center" vertical="center" wrapText="1"/>
      <protection locked="0"/>
    </xf>
    <xf numFmtId="0" fontId="37" fillId="4" borderId="15" xfId="4" quotePrefix="1" applyFont="1" applyFill="1" applyBorder="1" applyAlignment="1">
      <alignment horizontal="justify" vertical="center" wrapText="1"/>
    </xf>
    <xf numFmtId="0" fontId="37" fillId="4" borderId="0" xfId="4" quotePrefix="1" applyFont="1" applyFill="1" applyAlignment="1">
      <alignment horizontal="justify" vertical="center" wrapText="1"/>
    </xf>
    <xf numFmtId="0" fontId="37" fillId="4" borderId="2" xfId="4" quotePrefix="1" applyFont="1" applyFill="1" applyBorder="1" applyAlignment="1">
      <alignment horizontal="justify" vertical="center" wrapText="1"/>
    </xf>
    <xf numFmtId="0" fontId="35" fillId="4" borderId="40" xfId="4" quotePrefix="1" applyFont="1" applyFill="1" applyBorder="1" applyAlignment="1">
      <alignment horizontal="left" vertical="top" wrapText="1"/>
    </xf>
    <xf numFmtId="0" fontId="35" fillId="4" borderId="41" xfId="4" quotePrefix="1" applyFont="1" applyFill="1" applyBorder="1" applyAlignment="1">
      <alignment horizontal="left" vertical="top" wrapText="1"/>
    </xf>
    <xf numFmtId="0" fontId="35" fillId="4" borderId="42" xfId="4" quotePrefix="1" applyFont="1" applyFill="1" applyBorder="1" applyAlignment="1">
      <alignment horizontal="left" vertical="top" wrapText="1"/>
    </xf>
    <xf numFmtId="0" fontId="37" fillId="4" borderId="40" xfId="4" quotePrefix="1" applyFont="1" applyFill="1" applyBorder="1" applyAlignment="1">
      <alignment horizontal="left" vertical="top" wrapText="1"/>
    </xf>
    <xf numFmtId="0" fontId="37" fillId="4" borderId="41" xfId="4" quotePrefix="1" applyFont="1" applyFill="1" applyBorder="1" applyAlignment="1">
      <alignment horizontal="left" vertical="top" wrapText="1"/>
    </xf>
    <xf numFmtId="0" fontId="37" fillId="4" borderId="42" xfId="4" quotePrefix="1" applyFont="1" applyFill="1" applyBorder="1" applyAlignment="1">
      <alignment horizontal="left" vertical="top" wrapText="1"/>
    </xf>
    <xf numFmtId="0" fontId="35" fillId="4" borderId="0" xfId="4" quotePrefix="1" applyFont="1" applyFill="1" applyAlignment="1">
      <alignment horizontal="left" vertical="top" wrapText="1"/>
    </xf>
    <xf numFmtId="0" fontId="35" fillId="4" borderId="2" xfId="4" quotePrefix="1" applyFont="1" applyFill="1" applyBorder="1" applyAlignment="1">
      <alignment horizontal="left" vertical="top" wrapText="1"/>
    </xf>
    <xf numFmtId="0" fontId="35" fillId="4" borderId="64" xfId="4" quotePrefix="1" applyFont="1" applyFill="1" applyBorder="1" applyAlignment="1">
      <alignment horizontal="left" vertical="top" wrapText="1"/>
    </xf>
    <xf numFmtId="0" fontId="35" fillId="4" borderId="10" xfId="4" quotePrefix="1" applyFont="1" applyFill="1" applyBorder="1" applyAlignment="1">
      <alignment horizontal="left" vertical="top" wrapText="1"/>
    </xf>
    <xf numFmtId="0" fontId="35" fillId="4" borderId="66" xfId="4" quotePrefix="1" applyFont="1" applyFill="1" applyBorder="1" applyAlignment="1">
      <alignment horizontal="left" vertical="top" wrapText="1"/>
    </xf>
    <xf numFmtId="0" fontId="41" fillId="4" borderId="41" xfId="5" applyFont="1" applyFill="1" applyBorder="1" applyAlignment="1">
      <alignment horizontal="left" vertical="top" wrapText="1" readingOrder="1"/>
    </xf>
    <xf numFmtId="0" fontId="42" fillId="4" borderId="41" xfId="4" applyFont="1" applyFill="1" applyBorder="1" applyAlignment="1">
      <alignment horizontal="justify" vertical="center" wrapText="1"/>
    </xf>
    <xf numFmtId="0" fontId="35" fillId="4" borderId="40" xfId="4" quotePrefix="1" applyFont="1" applyFill="1" applyBorder="1" applyAlignment="1">
      <alignment vertical="top" wrapText="1"/>
    </xf>
    <xf numFmtId="0" fontId="35" fillId="4" borderId="41" xfId="4" quotePrefix="1" applyFont="1" applyFill="1" applyBorder="1" applyAlignment="1">
      <alignment vertical="top" wrapText="1"/>
    </xf>
    <xf numFmtId="0" fontId="35" fillId="4" borderId="42" xfId="4" quotePrefix="1" applyFont="1" applyFill="1" applyBorder="1" applyAlignment="1">
      <alignment vertical="top" wrapText="1"/>
    </xf>
    <xf numFmtId="0" fontId="35" fillId="4" borderId="0" xfId="4" quotePrefix="1" applyFont="1" applyFill="1" applyAlignment="1">
      <alignment vertical="top" wrapText="1"/>
    </xf>
    <xf numFmtId="0" fontId="0" fillId="4" borderId="0" xfId="0" applyFill="1" applyAlignment="1">
      <alignment wrapText="1"/>
    </xf>
    <xf numFmtId="0" fontId="33" fillId="4" borderId="40" xfId="4" applyFont="1" applyFill="1" applyBorder="1" applyAlignment="1">
      <alignment wrapText="1"/>
    </xf>
    <xf numFmtId="0" fontId="33" fillId="4" borderId="41" xfId="4" applyFont="1" applyFill="1" applyBorder="1" applyAlignment="1">
      <alignment wrapText="1"/>
    </xf>
    <xf numFmtId="0" fontId="33" fillId="4" borderId="42" xfId="4" applyFont="1" applyFill="1" applyBorder="1" applyAlignment="1">
      <alignment wrapText="1"/>
    </xf>
    <xf numFmtId="0" fontId="33" fillId="4" borderId="15" xfId="4" applyFont="1" applyFill="1" applyBorder="1" applyAlignment="1">
      <alignment wrapText="1"/>
    </xf>
    <xf numFmtId="0" fontId="33" fillId="4" borderId="2" xfId="4" applyFont="1" applyFill="1" applyBorder="1" applyAlignment="1">
      <alignment wrapText="1"/>
    </xf>
    <xf numFmtId="0" fontId="33" fillId="4" borderId="14" xfId="4" applyFont="1" applyFill="1" applyBorder="1" applyAlignment="1">
      <alignment wrapText="1"/>
    </xf>
    <xf numFmtId="0" fontId="33" fillId="4" borderId="13" xfId="4" applyFont="1" applyFill="1" applyBorder="1" applyAlignment="1">
      <alignment wrapText="1"/>
    </xf>
    <xf numFmtId="0" fontId="33" fillId="4" borderId="12" xfId="4" applyFont="1" applyFill="1" applyBorder="1" applyAlignment="1">
      <alignment wrapText="1"/>
    </xf>
    <xf numFmtId="0" fontId="33" fillId="4" borderId="0" xfId="4" applyFont="1" applyFill="1" applyAlignment="1">
      <alignment wrapText="1"/>
    </xf>
    <xf numFmtId="0" fontId="35" fillId="4" borderId="15" xfId="4" quotePrefix="1" applyFont="1" applyFill="1" applyBorder="1" applyAlignment="1">
      <alignment vertical="top" wrapText="1"/>
    </xf>
    <xf numFmtId="0" fontId="35" fillId="4" borderId="2" xfId="4" quotePrefix="1" applyFont="1" applyFill="1" applyBorder="1" applyAlignment="1">
      <alignment vertical="top" wrapText="1"/>
    </xf>
    <xf numFmtId="0" fontId="36" fillId="4" borderId="0" xfId="4" quotePrefix="1" applyFont="1" applyFill="1" applyAlignment="1">
      <alignment horizontal="left" vertical="top" wrapText="1"/>
    </xf>
    <xf numFmtId="0" fontId="39" fillId="4" borderId="0" xfId="4" applyFont="1" applyFill="1" applyAlignment="1">
      <alignment horizontal="left" vertical="center" wrapText="1"/>
    </xf>
    <xf numFmtId="0" fontId="33" fillId="4" borderId="0" xfId="4" applyFont="1" applyFill="1" applyAlignment="1">
      <alignment horizontal="left" vertical="center" wrapText="1"/>
    </xf>
    <xf numFmtId="0" fontId="33" fillId="4" borderId="0" xfId="4" quotePrefix="1" applyFont="1" applyFill="1" applyAlignment="1">
      <alignment horizontal="left" vertical="center" wrapText="1"/>
    </xf>
    <xf numFmtId="0" fontId="33" fillId="4" borderId="0" xfId="4" applyFont="1" applyFill="1"/>
    <xf numFmtId="0" fontId="41" fillId="4" borderId="0" xfId="0" applyFont="1" applyFill="1" applyAlignment="1">
      <alignment horizontal="left" vertical="center" wrapText="1"/>
    </xf>
    <xf numFmtId="0" fontId="42" fillId="4" borderId="0" xfId="0" applyFont="1" applyFill="1" applyAlignment="1">
      <alignment horizontal="left" vertical="top" wrapText="1"/>
    </xf>
    <xf numFmtId="0" fontId="39" fillId="4" borderId="3" xfId="4" applyFont="1" applyFill="1" applyBorder="1" applyAlignment="1">
      <alignment horizontal="center" vertical="center"/>
    </xf>
    <xf numFmtId="0" fontId="39" fillId="4" borderId="3" xfId="4" applyFont="1" applyFill="1" applyBorder="1" applyAlignment="1">
      <alignment horizontal="center" vertical="center" wrapText="1"/>
    </xf>
    <xf numFmtId="0" fontId="0" fillId="0" borderId="0" xfId="0" applyAlignment="1">
      <alignment wrapText="1"/>
    </xf>
    <xf numFmtId="0" fontId="4" fillId="0" borderId="1" xfId="2" applyFont="1" applyBorder="1" applyAlignment="1">
      <alignment horizontal="left" vertical="center" wrapText="1"/>
    </xf>
    <xf numFmtId="9" fontId="5" fillId="0" borderId="70" xfId="2" applyNumberFormat="1" applyFont="1" applyBorder="1" applyAlignment="1">
      <alignment horizontal="center" vertical="center" wrapText="1"/>
    </xf>
    <xf numFmtId="0" fontId="19" fillId="0" borderId="0" xfId="0" applyFont="1" applyAlignment="1">
      <alignment horizontal="center" vertical="center" wrapText="1"/>
    </xf>
    <xf numFmtId="9" fontId="19" fillId="0" borderId="0" xfId="0" applyNumberFormat="1" applyFont="1" applyAlignment="1">
      <alignment horizontal="center" vertical="center" wrapText="1"/>
    </xf>
    <xf numFmtId="9" fontId="4" fillId="0" borderId="1" xfId="0" applyNumberFormat="1" applyFont="1" applyBorder="1" applyAlignment="1">
      <alignment horizontal="center" vertical="center" wrapText="1"/>
    </xf>
    <xf numFmtId="9" fontId="4" fillId="0" borderId="0" xfId="2" applyNumberFormat="1" applyFont="1" applyAlignment="1">
      <alignment horizontal="center" vertical="center" wrapText="1"/>
    </xf>
    <xf numFmtId="0" fontId="22" fillId="0" borderId="0" xfId="0" applyFont="1" applyAlignment="1">
      <alignment horizontal="center" vertical="center" wrapText="1"/>
    </xf>
    <xf numFmtId="0" fontId="20" fillId="0" borderId="0" xfId="0" applyFont="1" applyAlignment="1">
      <alignment vertical="center" wrapText="1"/>
    </xf>
    <xf numFmtId="0" fontId="20" fillId="0" borderId="1" xfId="0" applyFont="1" applyBorder="1" applyAlignment="1">
      <alignment vertical="center" wrapText="1"/>
    </xf>
    <xf numFmtId="0" fontId="19" fillId="10" borderId="3" xfId="0" applyFont="1" applyFill="1" applyBorder="1" applyAlignment="1">
      <alignment horizontal="center" vertical="center" wrapText="1"/>
    </xf>
    <xf numFmtId="0" fontId="19" fillId="11" borderId="3" xfId="0" applyFont="1" applyFill="1" applyBorder="1" applyAlignment="1">
      <alignment horizontal="center" vertical="center" wrapText="1"/>
    </xf>
    <xf numFmtId="0" fontId="19" fillId="12" borderId="3" xfId="0" applyFont="1" applyFill="1" applyBorder="1" applyAlignment="1">
      <alignment horizontal="center" vertical="center" wrapText="1"/>
    </xf>
    <xf numFmtId="0" fontId="19" fillId="13" borderId="3" xfId="0" applyFont="1" applyFill="1" applyBorder="1" applyAlignment="1">
      <alignment horizontal="center" vertical="center" wrapText="1"/>
    </xf>
    <xf numFmtId="0" fontId="12" fillId="0" borderId="4" xfId="2" applyFont="1" applyBorder="1" applyAlignment="1">
      <alignment vertical="center" wrapText="1"/>
    </xf>
    <xf numFmtId="0" fontId="4" fillId="0" borderId="8" xfId="2" applyFont="1" applyBorder="1" applyAlignment="1">
      <alignment horizontal="justify" vertical="center" wrapText="1"/>
    </xf>
    <xf numFmtId="0" fontId="20" fillId="0" borderId="0" xfId="0" applyFont="1" applyAlignment="1">
      <alignment vertical="top" wrapText="1"/>
    </xf>
    <xf numFmtId="0" fontId="45" fillId="0" borderId="0" xfId="0" applyFont="1" applyAlignment="1">
      <alignment wrapText="1"/>
    </xf>
    <xf numFmtId="0" fontId="46" fillId="0" borderId="1" xfId="0" applyFont="1" applyBorder="1" applyAlignment="1">
      <alignment horizontal="justify" vertical="center" wrapText="1"/>
    </xf>
    <xf numFmtId="0" fontId="46" fillId="4" borderId="1" xfId="0" applyFont="1" applyFill="1" applyBorder="1" applyAlignment="1">
      <alignment horizontal="left" vertical="center" wrapText="1"/>
    </xf>
    <xf numFmtId="0" fontId="46" fillId="4" borderId="1" xfId="0" applyFont="1" applyFill="1" applyBorder="1" applyAlignment="1">
      <alignment horizontal="justify" vertical="center" wrapText="1"/>
    </xf>
    <xf numFmtId="0" fontId="46" fillId="0" borderId="1" xfId="0" applyFont="1" applyBorder="1" applyAlignment="1">
      <alignment horizontal="left" vertical="center"/>
    </xf>
    <xf numFmtId="0" fontId="45" fillId="0" borderId="0" xfId="0" applyFont="1" applyAlignment="1">
      <alignment horizontal="left" vertical="top" wrapText="1"/>
    </xf>
    <xf numFmtId="0" fontId="46" fillId="14" borderId="1" xfId="0" applyFont="1" applyFill="1" applyBorder="1" applyAlignment="1">
      <alignment horizontal="justify" vertical="center" wrapText="1"/>
    </xf>
    <xf numFmtId="0" fontId="48" fillId="15" borderId="74" xfId="0" applyFont="1" applyFill="1" applyBorder="1" applyAlignment="1">
      <alignment horizontal="justify" vertical="center" wrapText="1"/>
    </xf>
    <xf numFmtId="9" fontId="46" fillId="14" borderId="1" xfId="6" applyFont="1" applyFill="1" applyBorder="1" applyAlignment="1">
      <alignment horizontal="justify" vertical="center" wrapText="1"/>
    </xf>
    <xf numFmtId="0" fontId="4" fillId="3" borderId="4" xfId="2" applyFont="1" applyFill="1" applyBorder="1" applyAlignment="1" applyProtection="1">
      <alignment horizontal="left" vertical="center" wrapText="1"/>
      <protection locked="0"/>
    </xf>
    <xf numFmtId="0" fontId="4" fillId="3" borderId="5" xfId="2" applyFont="1" applyFill="1" applyBorder="1" applyAlignment="1" applyProtection="1">
      <alignment horizontal="left" vertical="center" wrapText="1"/>
      <protection locked="0"/>
    </xf>
    <xf numFmtId="0" fontId="48" fillId="15" borderId="74" xfId="0" applyFont="1" applyFill="1" applyBorder="1" applyAlignment="1">
      <alignment horizontal="center" vertical="center" wrapText="1"/>
    </xf>
    <xf numFmtId="0" fontId="4" fillId="3" borderId="63" xfId="2" applyFont="1" applyFill="1" applyBorder="1" applyAlignment="1" applyProtection="1">
      <alignment horizontal="left" vertical="center" wrapText="1"/>
      <protection locked="0"/>
    </xf>
    <xf numFmtId="0" fontId="4" fillId="3" borderId="19" xfId="2" applyFont="1" applyFill="1" applyBorder="1" applyAlignment="1" applyProtection="1">
      <alignment horizontal="left" vertical="center" wrapText="1"/>
      <protection locked="0"/>
    </xf>
    <xf numFmtId="0" fontId="4" fillId="3" borderId="77" xfId="2" applyFont="1" applyFill="1" applyBorder="1" applyAlignment="1" applyProtection="1">
      <alignment horizontal="left" vertical="center" wrapText="1"/>
      <protection locked="0"/>
    </xf>
    <xf numFmtId="0" fontId="4" fillId="3" borderId="20" xfId="2" applyFont="1" applyFill="1" applyBorder="1" applyAlignment="1" applyProtection="1">
      <alignment horizontal="left" vertical="center" wrapText="1"/>
      <protection locked="0"/>
    </xf>
    <xf numFmtId="0" fontId="4" fillId="3" borderId="37" xfId="2" applyFont="1" applyFill="1" applyBorder="1" applyAlignment="1" applyProtection="1">
      <alignment horizontal="left" vertical="center" wrapText="1"/>
      <protection locked="0"/>
    </xf>
    <xf numFmtId="0" fontId="12" fillId="0" borderId="7" xfId="2" applyFont="1" applyBorder="1" applyAlignment="1">
      <alignment horizontal="center" vertical="center" wrapText="1"/>
    </xf>
    <xf numFmtId="0" fontId="6" fillId="0" borderId="1" xfId="2" applyFont="1" applyBorder="1" applyAlignment="1" applyProtection="1">
      <alignment horizontal="center" vertical="center" wrapText="1"/>
      <protection locked="0"/>
    </xf>
    <xf numFmtId="0" fontId="6" fillId="0" borderId="5" xfId="2" applyFont="1" applyBorder="1" applyAlignment="1" applyProtection="1">
      <alignment horizontal="center" vertical="center" wrapText="1"/>
      <protection locked="0"/>
    </xf>
    <xf numFmtId="0" fontId="6" fillId="3" borderId="1" xfId="0" applyFont="1" applyFill="1" applyBorder="1" applyAlignment="1">
      <alignment horizontal="left" vertical="center" wrapText="1"/>
    </xf>
    <xf numFmtId="0" fontId="12" fillId="0" borderId="4" xfId="2" applyFont="1" applyBorder="1" applyAlignment="1">
      <alignment horizontal="center" vertical="center" wrapText="1"/>
    </xf>
    <xf numFmtId="0" fontId="4" fillId="0" borderId="1" xfId="2" applyFont="1" applyBorder="1" applyAlignment="1">
      <alignment horizontal="center" vertical="center" wrapText="1"/>
    </xf>
    <xf numFmtId="0" fontId="4" fillId="3" borderId="1" xfId="0" applyFont="1" applyFill="1" applyBorder="1" applyAlignment="1" applyProtection="1">
      <alignment horizontal="center" vertical="center" wrapText="1"/>
      <protection locked="0"/>
    </xf>
    <xf numFmtId="9" fontId="4" fillId="0" borderId="6" xfId="0" applyNumberFormat="1" applyFont="1" applyBorder="1" applyAlignment="1">
      <alignment horizontal="center" vertical="center" wrapText="1"/>
    </xf>
    <xf numFmtId="9" fontId="4" fillId="3" borderId="1" xfId="0" applyNumberFormat="1" applyFont="1" applyFill="1" applyBorder="1" applyAlignment="1" applyProtection="1">
      <alignment horizontal="center" vertical="center" wrapText="1"/>
      <protection locked="0"/>
    </xf>
    <xf numFmtId="0" fontId="4" fillId="0" borderId="28" xfId="2" applyFont="1" applyBorder="1" applyAlignment="1">
      <alignment horizontal="center" vertical="center" wrapText="1"/>
    </xf>
    <xf numFmtId="0" fontId="4" fillId="0" borderId="4" xfId="2" applyFont="1" applyBorder="1" applyAlignment="1">
      <alignment horizontal="center" vertical="center" wrapText="1"/>
    </xf>
    <xf numFmtId="0" fontId="2" fillId="0" borderId="1" xfId="2" applyBorder="1" applyAlignment="1">
      <alignment horizontal="center" vertical="center" wrapText="1"/>
    </xf>
    <xf numFmtId="0" fontId="2" fillId="3" borderId="1" xfId="2" applyFill="1" applyBorder="1" applyAlignment="1" applyProtection="1">
      <alignment horizontal="center" vertical="center" wrapText="1"/>
      <protection locked="0"/>
    </xf>
    <xf numFmtId="0" fontId="2" fillId="4" borderId="0" xfId="0" applyFont="1" applyFill="1" applyAlignment="1">
      <alignment vertical="center" wrapText="1"/>
    </xf>
    <xf numFmtId="14" fontId="2" fillId="4" borderId="0" xfId="0" applyNumberFormat="1" applyFont="1" applyFill="1" applyAlignment="1">
      <alignment vertical="center" wrapText="1"/>
    </xf>
    <xf numFmtId="0" fontId="6" fillId="0" borderId="0" xfId="2" applyFont="1" applyAlignment="1">
      <alignment horizontal="left" vertical="center" wrapText="1"/>
    </xf>
    <xf numFmtId="0" fontId="12" fillId="0" borderId="0" xfId="2" applyFont="1" applyAlignment="1">
      <alignment horizontal="center" vertical="center" wrapText="1"/>
    </xf>
    <xf numFmtId="14" fontId="6" fillId="0" borderId="0" xfId="2" applyNumberFormat="1" applyFont="1" applyAlignment="1" applyProtection="1">
      <alignment horizontal="left" vertical="center" wrapText="1"/>
      <protection locked="0"/>
    </xf>
    <xf numFmtId="0" fontId="12" fillId="0" borderId="9" xfId="2" applyFont="1" applyBorder="1" applyAlignment="1">
      <alignment vertical="center" wrapText="1"/>
    </xf>
    <xf numFmtId="0" fontId="6" fillId="0" borderId="8" xfId="2" applyFont="1" applyBorder="1" applyAlignment="1">
      <alignment vertical="center" wrapText="1"/>
    </xf>
    <xf numFmtId="0" fontId="6" fillId="0" borderId="10" xfId="2" applyFont="1" applyBorder="1" applyAlignment="1">
      <alignment vertical="center" wrapText="1"/>
    </xf>
    <xf numFmtId="0" fontId="6" fillId="0" borderId="19" xfId="2" applyFont="1" applyBorder="1" applyAlignment="1">
      <alignment vertical="center" wrapText="1"/>
    </xf>
    <xf numFmtId="0" fontId="6" fillId="0" borderId="8" xfId="2" applyFont="1" applyBorder="1" applyAlignment="1" applyProtection="1">
      <alignment horizontal="left" vertical="center" wrapText="1"/>
      <protection locked="0"/>
    </xf>
    <xf numFmtId="0" fontId="6" fillId="0" borderId="19" xfId="2" applyFont="1" applyBorder="1" applyAlignment="1" applyProtection="1">
      <alignment horizontal="left" vertical="center" wrapText="1"/>
      <protection locked="0"/>
    </xf>
    <xf numFmtId="0" fontId="39" fillId="16" borderId="3" xfId="4" applyFont="1" applyFill="1" applyBorder="1" applyAlignment="1">
      <alignment horizontal="center" wrapText="1"/>
    </xf>
    <xf numFmtId="0" fontId="6" fillId="0" borderId="8" xfId="2" applyFont="1" applyBorder="1" applyAlignment="1">
      <alignment horizontal="left" vertical="center" wrapText="1"/>
    </xf>
    <xf numFmtId="0" fontId="52" fillId="3" borderId="1" xfId="2" applyFont="1" applyFill="1" applyBorder="1" applyAlignment="1" applyProtection="1">
      <alignment horizontal="center" vertical="center" wrapText="1"/>
      <protection locked="0"/>
    </xf>
    <xf numFmtId="0" fontId="52" fillId="0" borderId="1" xfId="2" applyFont="1" applyBorder="1" applyAlignment="1" applyProtection="1">
      <alignment horizontal="center" vertical="center" wrapText="1"/>
      <protection locked="0"/>
    </xf>
    <xf numFmtId="0" fontId="52" fillId="3" borderId="1" xfId="0" applyFont="1" applyFill="1" applyBorder="1" applyAlignment="1">
      <alignment horizontal="left" vertical="center" wrapText="1"/>
    </xf>
    <xf numFmtId="0" fontId="6" fillId="3" borderId="76" xfId="2" applyFont="1" applyFill="1" applyBorder="1" applyAlignment="1" applyProtection="1">
      <alignment horizontal="center" vertical="center" wrapText="1"/>
      <protection locked="0"/>
    </xf>
    <xf numFmtId="9" fontId="0" fillId="3" borderId="76" xfId="0" applyNumberFormat="1" applyFill="1" applyBorder="1" applyAlignment="1" applyProtection="1">
      <alignment horizontal="center" vertical="center" wrapText="1"/>
      <protection locked="0"/>
    </xf>
    <xf numFmtId="0" fontId="19" fillId="13" borderId="27" xfId="0" applyFont="1" applyFill="1" applyBorder="1" applyAlignment="1">
      <alignment horizontal="center" vertical="center" wrapText="1"/>
    </xf>
    <xf numFmtId="0" fontId="19" fillId="0" borderId="28" xfId="0" applyFont="1" applyBorder="1" applyAlignment="1">
      <alignment horizontal="justify" vertical="center" wrapText="1"/>
    </xf>
    <xf numFmtId="9" fontId="19" fillId="0" borderId="29" xfId="0" applyNumberFormat="1" applyFont="1" applyBorder="1" applyAlignment="1">
      <alignment horizontal="center" vertical="center" wrapText="1"/>
    </xf>
    <xf numFmtId="0" fontId="19" fillId="0" borderId="1" xfId="0" applyFont="1" applyBorder="1" applyAlignment="1">
      <alignment horizontal="center" vertical="center" wrapText="1"/>
    </xf>
    <xf numFmtId="0" fontId="19" fillId="0" borderId="28" xfId="0" applyFont="1" applyBorder="1" applyAlignment="1">
      <alignment horizontal="center" vertical="center" wrapText="1"/>
    </xf>
    <xf numFmtId="9" fontId="19" fillId="0" borderId="28" xfId="0" applyNumberFormat="1" applyFont="1" applyBorder="1" applyAlignment="1">
      <alignment horizontal="center" vertical="center" wrapText="1"/>
    </xf>
    <xf numFmtId="0" fontId="19" fillId="0" borderId="33"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29" xfId="0" applyFont="1" applyBorder="1" applyAlignment="1">
      <alignment horizontal="center" vertical="center" wrapText="1"/>
    </xf>
    <xf numFmtId="0" fontId="13" fillId="0" borderId="63" xfId="2" applyFont="1" applyBorder="1" applyAlignment="1">
      <alignment vertical="center" wrapText="1"/>
    </xf>
    <xf numFmtId="0" fontId="13" fillId="0" borderId="0" xfId="2" applyFont="1" applyAlignment="1">
      <alignment vertical="center" wrapText="1"/>
    </xf>
    <xf numFmtId="0" fontId="6" fillId="0" borderId="8" xfId="2" applyFont="1" applyBorder="1" applyAlignment="1" applyProtection="1">
      <alignment horizontal="center" vertical="center" wrapText="1"/>
      <protection locked="0"/>
    </xf>
    <xf numFmtId="0" fontId="4" fillId="3" borderId="1" xfId="2" applyFont="1" applyFill="1" applyBorder="1" applyAlignment="1" applyProtection="1">
      <alignment horizontal="center" vertical="center" wrapText="1"/>
      <protection locked="0"/>
    </xf>
    <xf numFmtId="0" fontId="6" fillId="0" borderId="19" xfId="2" applyFont="1" applyBorder="1" applyAlignment="1">
      <alignment horizontal="center" vertical="center" wrapText="1"/>
    </xf>
    <xf numFmtId="0" fontId="13" fillId="0" borderId="0" xfId="0" applyFont="1" applyAlignment="1">
      <alignment horizontal="center" vertical="center" wrapText="1"/>
    </xf>
    <xf numFmtId="0" fontId="6" fillId="0" borderId="8" xfId="2" applyFont="1" applyBorder="1" applyAlignment="1">
      <alignment horizontal="center" vertical="center" wrapText="1"/>
    </xf>
    <xf numFmtId="0" fontId="6" fillId="0" borderId="10" xfId="2" applyFont="1" applyBorder="1" applyAlignment="1">
      <alignment horizontal="center" vertical="center" wrapText="1"/>
    </xf>
    <xf numFmtId="0" fontId="6" fillId="0" borderId="19" xfId="2" applyFont="1" applyBorder="1" applyAlignment="1" applyProtection="1">
      <alignment horizontal="center" vertical="center" wrapText="1"/>
      <protection locked="0"/>
    </xf>
    <xf numFmtId="0" fontId="2" fillId="2" borderId="0" xfId="2" applyFill="1" applyAlignment="1">
      <alignment horizontal="center"/>
    </xf>
    <xf numFmtId="0" fontId="2" fillId="2" borderId="18" xfId="2" applyFill="1" applyBorder="1" applyAlignment="1">
      <alignment horizontal="center"/>
    </xf>
    <xf numFmtId="0" fontId="2" fillId="2" borderId="17" xfId="2" applyFill="1" applyBorder="1" applyAlignment="1">
      <alignment horizontal="center"/>
    </xf>
    <xf numFmtId="0" fontId="2" fillId="0" borderId="18" xfId="2" applyBorder="1" applyAlignment="1">
      <alignment horizontal="center" vertical="center" wrapText="1"/>
    </xf>
    <xf numFmtId="0" fontId="2" fillId="0" borderId="17" xfId="2" applyBorder="1" applyAlignment="1">
      <alignment horizontal="center" vertical="center" wrapText="1"/>
    </xf>
    <xf numFmtId="0" fontId="2" fillId="0" borderId="15" xfId="2" applyBorder="1" applyAlignment="1">
      <alignment horizontal="center" vertical="center" wrapText="1"/>
    </xf>
    <xf numFmtId="0" fontId="23" fillId="0" borderId="0" xfId="2" applyFont="1" applyAlignment="1">
      <alignment horizontal="center" vertical="center" wrapText="1"/>
    </xf>
    <xf numFmtId="0" fontId="25" fillId="0" borderId="0" xfId="3" applyFont="1" applyAlignment="1">
      <alignment horizontal="center"/>
    </xf>
    <xf numFmtId="0" fontId="27" fillId="0" borderId="0" xfId="3" applyFont="1" applyAlignment="1">
      <alignment horizontal="center" vertical="center" textRotation="90" wrapText="1"/>
    </xf>
    <xf numFmtId="0" fontId="23" fillId="0" borderId="0" xfId="0" applyFont="1" applyAlignment="1">
      <alignment horizontal="center" vertical="center" readingOrder="1"/>
    </xf>
    <xf numFmtId="0" fontId="29" fillId="0" borderId="0" xfId="3" applyFont="1" applyAlignment="1">
      <alignment horizontal="center"/>
    </xf>
    <xf numFmtId="0" fontId="2" fillId="0" borderId="0" xfId="0" applyFont="1" applyAlignment="1">
      <alignment horizontal="center" vertical="center"/>
    </xf>
    <xf numFmtId="0" fontId="2" fillId="0" borderId="0" xfId="0" applyFont="1" applyAlignment="1">
      <alignment horizontal="center" vertical="center" readingOrder="1"/>
    </xf>
    <xf numFmtId="0" fontId="2" fillId="0" borderId="0" xfId="3" applyFont="1" applyAlignment="1">
      <alignment horizontal="center" vertical="center"/>
    </xf>
    <xf numFmtId="0" fontId="2" fillId="3" borderId="1" xfId="2" applyFill="1" applyBorder="1" applyAlignment="1">
      <alignment horizontal="center" vertical="center" wrapText="1"/>
    </xf>
    <xf numFmtId="14" fontId="2" fillId="3" borderId="1" xfId="2" applyNumberFormat="1" applyFill="1" applyBorder="1" applyAlignment="1" applyProtection="1">
      <alignment horizontal="center" vertical="center" wrapText="1"/>
      <protection locked="0"/>
    </xf>
    <xf numFmtId="0" fontId="23" fillId="0" borderId="1" xfId="2" applyFont="1" applyBorder="1" applyAlignment="1">
      <alignment horizontal="center" vertical="center"/>
    </xf>
    <xf numFmtId="0" fontId="2" fillId="4" borderId="86" xfId="0" applyFont="1" applyFill="1" applyBorder="1" applyAlignment="1">
      <alignment vertical="center" wrapText="1"/>
    </xf>
    <xf numFmtId="0" fontId="2" fillId="4" borderId="48" xfId="0" applyFont="1" applyFill="1" applyBorder="1" applyAlignment="1">
      <alignment vertical="center" wrapText="1"/>
    </xf>
    <xf numFmtId="0" fontId="2" fillId="4" borderId="79" xfId="0" applyFont="1" applyFill="1" applyBorder="1" applyAlignment="1">
      <alignment vertical="center" wrapText="1"/>
    </xf>
    <xf numFmtId="0" fontId="2" fillId="4" borderId="82" xfId="0" applyFont="1" applyFill="1" applyBorder="1" applyAlignment="1">
      <alignment vertical="center" wrapText="1"/>
    </xf>
    <xf numFmtId="14" fontId="2" fillId="4" borderId="92" xfId="0" applyNumberFormat="1" applyFont="1" applyFill="1" applyBorder="1" applyAlignment="1">
      <alignment vertical="center" wrapText="1"/>
    </xf>
    <xf numFmtId="14" fontId="2" fillId="4" borderId="93" xfId="0" applyNumberFormat="1" applyFont="1" applyFill="1" applyBorder="1" applyAlignment="1">
      <alignment vertical="center" wrapText="1"/>
    </xf>
    <xf numFmtId="0" fontId="22" fillId="0" borderId="0" xfId="0" applyFont="1" applyAlignment="1" applyProtection="1">
      <alignment vertical="center"/>
      <protection locked="0"/>
    </xf>
    <xf numFmtId="0" fontId="20" fillId="0" borderId="0" xfId="0" applyFont="1" applyAlignment="1" applyProtection="1">
      <alignment vertical="center" wrapText="1"/>
      <protection locked="0"/>
    </xf>
    <xf numFmtId="0" fontId="22" fillId="0" borderId="94" xfId="0" applyFont="1" applyBorder="1" applyAlignment="1" applyProtection="1">
      <alignment horizontal="center" vertical="center"/>
      <protection locked="0"/>
    </xf>
    <xf numFmtId="0" fontId="20" fillId="0" borderId="94" xfId="0" applyFont="1" applyBorder="1" applyAlignment="1" applyProtection="1">
      <alignment horizontal="center" vertical="center"/>
      <protection locked="0"/>
    </xf>
    <xf numFmtId="0" fontId="6" fillId="0" borderId="36" xfId="2" applyFont="1" applyBorder="1" applyAlignment="1">
      <alignment horizontal="justify" vertical="center" wrapText="1"/>
    </xf>
    <xf numFmtId="0" fontId="31" fillId="0" borderId="37" xfId="2" applyFont="1" applyBorder="1" applyAlignment="1">
      <alignment horizontal="center" vertical="center" wrapText="1"/>
    </xf>
    <xf numFmtId="9" fontId="0" fillId="0" borderId="98" xfId="0" applyNumberFormat="1" applyBorder="1" applyAlignment="1">
      <alignment horizontal="center" vertical="center" wrapText="1"/>
    </xf>
    <xf numFmtId="9" fontId="0" fillId="0" borderId="99" xfId="0" applyNumberFormat="1" applyBorder="1" applyAlignment="1">
      <alignment horizontal="center" vertical="center" wrapText="1"/>
    </xf>
    <xf numFmtId="9" fontId="0" fillId="0" borderId="28" xfId="0" applyNumberFormat="1" applyBorder="1" applyAlignment="1">
      <alignment horizontal="center" vertical="center" wrapText="1"/>
    </xf>
    <xf numFmtId="9" fontId="0" fillId="0" borderId="36" xfId="0" applyNumberFormat="1" applyBorder="1" applyAlignment="1">
      <alignment horizontal="center" vertical="center" wrapText="1"/>
    </xf>
    <xf numFmtId="9" fontId="8" fillId="0" borderId="27" xfId="0" applyNumberFormat="1" applyFont="1" applyBorder="1" applyAlignment="1">
      <alignment horizontal="center" vertical="center" wrapText="1"/>
    </xf>
    <xf numFmtId="9" fontId="8" fillId="0" borderId="29" xfId="0" applyNumberFormat="1" applyFont="1" applyBorder="1" applyAlignment="1">
      <alignment horizontal="center" vertical="center" wrapText="1"/>
    </xf>
    <xf numFmtId="0" fontId="2" fillId="4" borderId="48" xfId="0" applyFont="1" applyFill="1" applyBorder="1" applyAlignment="1">
      <alignment horizontal="center" vertical="center" wrapText="1"/>
    </xf>
    <xf numFmtId="0" fontId="2" fillId="4" borderId="82" xfId="0" applyFont="1" applyFill="1" applyBorder="1" applyAlignment="1">
      <alignment horizontal="center" vertical="center" wrapText="1"/>
    </xf>
    <xf numFmtId="14" fontId="2" fillId="4" borderId="93" xfId="0" applyNumberFormat="1" applyFont="1" applyFill="1" applyBorder="1" applyAlignment="1">
      <alignment horizontal="center" vertical="center" wrapText="1"/>
    </xf>
    <xf numFmtId="0" fontId="9" fillId="0" borderId="1" xfId="2" applyFont="1" applyBorder="1" applyAlignment="1">
      <alignment horizontal="center" vertical="center" wrapText="1"/>
    </xf>
    <xf numFmtId="0" fontId="9" fillId="0" borderId="0" xfId="2" applyFont="1" applyAlignment="1">
      <alignment horizontal="center" vertical="center" wrapText="1"/>
    </xf>
    <xf numFmtId="0" fontId="6" fillId="3" borderId="8" xfId="0" applyFont="1" applyFill="1" applyBorder="1" applyAlignment="1">
      <alignment horizontal="left" vertical="center" wrapText="1"/>
    </xf>
    <xf numFmtId="0" fontId="54" fillId="0" borderId="1" xfId="0" applyFont="1" applyBorder="1" applyAlignment="1">
      <alignment horizontal="justify" vertical="center" wrapText="1"/>
    </xf>
    <xf numFmtId="0" fontId="54" fillId="0" borderId="1" xfId="0" applyFont="1" applyBorder="1" applyAlignment="1">
      <alignment vertical="center" wrapText="1"/>
    </xf>
    <xf numFmtId="9" fontId="4" fillId="0" borderId="4" xfId="0" applyNumberFormat="1" applyFont="1" applyBorder="1" applyAlignment="1">
      <alignment horizontal="center" vertical="center" wrapText="1"/>
    </xf>
    <xf numFmtId="9" fontId="2" fillId="0" borderId="76" xfId="2" applyNumberFormat="1" applyBorder="1" applyAlignment="1">
      <alignment horizontal="center" vertical="center" wrapText="1"/>
    </xf>
    <xf numFmtId="0" fontId="2" fillId="0" borderId="5" xfId="0" applyFont="1" applyBorder="1" applyAlignment="1">
      <alignment horizontal="center" vertical="center" wrapText="1" readingOrder="1"/>
    </xf>
    <xf numFmtId="0" fontId="26" fillId="5" borderId="5" xfId="0" applyFont="1" applyFill="1" applyBorder="1" applyAlignment="1">
      <alignment horizontal="center" vertical="center" wrapText="1" readingOrder="1"/>
    </xf>
    <xf numFmtId="0" fontId="26" fillId="9" borderId="5" xfId="0" applyFont="1" applyFill="1" applyBorder="1" applyAlignment="1">
      <alignment horizontal="center" vertical="center" wrapText="1" readingOrder="1"/>
    </xf>
    <xf numFmtId="0" fontId="26" fillId="8" borderId="5" xfId="0" applyFont="1" applyFill="1" applyBorder="1" applyAlignment="1">
      <alignment horizontal="center" vertical="center" wrapText="1" readingOrder="1"/>
    </xf>
    <xf numFmtId="0" fontId="2" fillId="6" borderId="38" xfId="0" applyFont="1" applyFill="1" applyBorder="1" applyAlignment="1">
      <alignment horizontal="center" vertical="center" wrapText="1" readingOrder="1"/>
    </xf>
    <xf numFmtId="0" fontId="4" fillId="0" borderId="4" xfId="2" applyFont="1" applyBorder="1" applyAlignment="1">
      <alignment horizontal="left" vertical="center" wrapText="1"/>
    </xf>
    <xf numFmtId="0" fontId="4" fillId="3" borderId="4" xfId="2" applyFont="1" applyFill="1" applyBorder="1" applyAlignment="1" applyProtection="1">
      <alignment horizontal="center" vertical="center" wrapText="1"/>
      <protection locked="0"/>
    </xf>
    <xf numFmtId="0" fontId="4" fillId="3" borderId="4" xfId="0" applyFont="1" applyFill="1" applyBorder="1" applyAlignment="1" applyProtection="1">
      <alignment horizontal="center" vertical="center" wrapText="1"/>
      <protection locked="0"/>
    </xf>
    <xf numFmtId="9" fontId="4" fillId="3" borderId="4" xfId="0" applyNumberFormat="1" applyFont="1" applyFill="1" applyBorder="1" applyAlignment="1" applyProtection="1">
      <alignment horizontal="center" vertical="center" wrapText="1"/>
      <protection locked="0"/>
    </xf>
    <xf numFmtId="0" fontId="4" fillId="0" borderId="6" xfId="2" applyFont="1" applyBorder="1" applyAlignment="1">
      <alignment horizontal="center" vertical="center" wrapText="1"/>
    </xf>
    <xf numFmtId="0" fontId="4" fillId="0" borderId="6" xfId="2" applyFont="1" applyBorder="1" applyAlignment="1">
      <alignment horizontal="left" vertical="center" wrapText="1"/>
    </xf>
    <xf numFmtId="0" fontId="4" fillId="3" borderId="6" xfId="2" applyFont="1" applyFill="1" applyBorder="1" applyAlignment="1" applyProtection="1">
      <alignment horizontal="center" vertical="center" wrapText="1"/>
      <protection locked="0"/>
    </xf>
    <xf numFmtId="0" fontId="4" fillId="3" borderId="6" xfId="0" applyFont="1" applyFill="1" applyBorder="1" applyAlignment="1" applyProtection="1">
      <alignment horizontal="center" vertical="center" wrapText="1"/>
      <protection locked="0"/>
    </xf>
    <xf numFmtId="9" fontId="4" fillId="3" borderId="6" xfId="0" applyNumberFormat="1" applyFont="1" applyFill="1" applyBorder="1" applyAlignment="1" applyProtection="1">
      <alignment horizontal="center" vertical="center" wrapText="1"/>
      <protection locked="0"/>
    </xf>
    <xf numFmtId="0" fontId="4" fillId="0" borderId="28" xfId="2" applyFont="1" applyBorder="1" applyAlignment="1">
      <alignment horizontal="left" vertical="center" wrapText="1"/>
    </xf>
    <xf numFmtId="0" fontId="4" fillId="3" borderId="28" xfId="2" applyFont="1" applyFill="1" applyBorder="1" applyAlignment="1" applyProtection="1">
      <alignment horizontal="center" vertical="center" wrapText="1"/>
      <protection locked="0"/>
    </xf>
    <xf numFmtId="9" fontId="4" fillId="0" borderId="28" xfId="0" applyNumberFormat="1" applyFont="1" applyBorder="1" applyAlignment="1">
      <alignment horizontal="center" vertical="center" wrapText="1"/>
    </xf>
    <xf numFmtId="0" fontId="4" fillId="3" borderId="28" xfId="0" applyFont="1" applyFill="1" applyBorder="1" applyAlignment="1" applyProtection="1">
      <alignment horizontal="center" vertical="center" wrapText="1"/>
      <protection locked="0"/>
    </xf>
    <xf numFmtId="9" fontId="4" fillId="3" borderId="28" xfId="0" applyNumberFormat="1" applyFont="1" applyFill="1" applyBorder="1" applyAlignment="1" applyProtection="1">
      <alignment horizontal="center" vertical="center" wrapText="1"/>
      <protection locked="0"/>
    </xf>
    <xf numFmtId="0" fontId="13" fillId="0" borderId="0" xfId="2" applyFont="1" applyAlignment="1">
      <alignment horizontal="center" vertical="center" textRotation="90" wrapText="1"/>
    </xf>
    <xf numFmtId="0" fontId="2" fillId="0" borderId="0" xfId="0" applyFont="1" applyAlignment="1">
      <alignment horizontal="center" vertical="center" wrapText="1" readingOrder="1"/>
    </xf>
    <xf numFmtId="0" fontId="26" fillId="5" borderId="0" xfId="0" applyFont="1" applyFill="1" applyAlignment="1">
      <alignment horizontal="center" vertical="center" wrapText="1" readingOrder="1"/>
    </xf>
    <xf numFmtId="0" fontId="26" fillId="9" borderId="0" xfId="0" applyFont="1" applyFill="1" applyAlignment="1">
      <alignment horizontal="center" vertical="center" wrapText="1" readingOrder="1"/>
    </xf>
    <xf numFmtId="0" fontId="26" fillId="8" borderId="0" xfId="0" applyFont="1" applyFill="1" applyAlignment="1">
      <alignment horizontal="center" vertical="center" wrapText="1" readingOrder="1"/>
    </xf>
    <xf numFmtId="0" fontId="2" fillId="6" borderId="0" xfId="0" applyFont="1" applyFill="1" applyAlignment="1">
      <alignment horizontal="center" vertical="center" wrapText="1" readingOrder="1"/>
    </xf>
    <xf numFmtId="0" fontId="22" fillId="0" borderId="94" xfId="0" applyFont="1" applyBorder="1" applyAlignment="1" applyProtection="1">
      <alignment horizontal="center" vertical="center"/>
      <protection locked="0"/>
    </xf>
    <xf numFmtId="14" fontId="20" fillId="0" borderId="94" xfId="0" applyNumberFormat="1" applyFont="1" applyBorder="1" applyAlignment="1" applyProtection="1">
      <alignment horizontal="center" vertical="center"/>
      <protection locked="0"/>
    </xf>
    <xf numFmtId="0" fontId="2" fillId="4" borderId="94" xfId="4" applyFill="1" applyBorder="1" applyAlignment="1">
      <alignment horizontal="justify" vertical="center" wrapText="1"/>
    </xf>
    <xf numFmtId="0" fontId="20" fillId="0" borderId="94" xfId="0" applyFont="1" applyBorder="1" applyAlignment="1" applyProtection="1">
      <alignment horizontal="center" vertical="center" wrapText="1"/>
      <protection locked="0"/>
    </xf>
    <xf numFmtId="0" fontId="53" fillId="0" borderId="83" xfId="2" applyFont="1" applyBorder="1" applyAlignment="1" applyProtection="1">
      <alignment horizontal="center" vertical="center"/>
      <protection locked="0"/>
    </xf>
    <xf numFmtId="0" fontId="53" fillId="0" borderId="84" xfId="2" applyFont="1" applyBorder="1" applyAlignment="1" applyProtection="1">
      <alignment horizontal="center" vertical="center"/>
      <protection locked="0"/>
    </xf>
    <xf numFmtId="0" fontId="53" fillId="0" borderId="85" xfId="2" applyFont="1" applyBorder="1" applyAlignment="1" applyProtection="1">
      <alignment horizontal="center" vertical="center"/>
      <protection locked="0"/>
    </xf>
    <xf numFmtId="0" fontId="53" fillId="0" borderId="87" xfId="2" applyFont="1" applyBorder="1" applyAlignment="1" applyProtection="1">
      <alignment horizontal="center" vertical="center"/>
      <protection locked="0"/>
    </xf>
    <xf numFmtId="0" fontId="53" fillId="0" borderId="1" xfId="2" applyFont="1" applyBorder="1" applyAlignment="1" applyProtection="1">
      <alignment horizontal="center" vertical="center"/>
      <protection locked="0"/>
    </xf>
    <xf numFmtId="0" fontId="53" fillId="0" borderId="88" xfId="2" applyFont="1" applyBorder="1" applyAlignment="1" applyProtection="1">
      <alignment horizontal="center" vertical="center"/>
      <protection locked="0"/>
    </xf>
    <xf numFmtId="0" fontId="53" fillId="0" borderId="89" xfId="2" applyFont="1" applyBorder="1" applyAlignment="1" applyProtection="1">
      <alignment horizontal="center" vertical="center"/>
      <protection locked="0"/>
    </xf>
    <xf numFmtId="0" fontId="53" fillId="0" borderId="90" xfId="2" applyFont="1" applyBorder="1" applyAlignment="1" applyProtection="1">
      <alignment horizontal="center" vertical="center"/>
      <protection locked="0"/>
    </xf>
    <xf numFmtId="0" fontId="53" fillId="0" borderId="91" xfId="2" applyFont="1" applyBorder="1" applyAlignment="1" applyProtection="1">
      <alignment horizontal="center" vertical="center"/>
      <protection locked="0"/>
    </xf>
    <xf numFmtId="0" fontId="12" fillId="0" borderId="1" xfId="2" applyFont="1" applyBorder="1" applyAlignment="1">
      <alignment horizontal="center" vertical="center" wrapText="1"/>
    </xf>
    <xf numFmtId="0" fontId="12" fillId="0" borderId="11" xfId="2" applyFont="1" applyBorder="1" applyAlignment="1">
      <alignment horizontal="center" vertical="center"/>
    </xf>
    <xf numFmtId="0" fontId="12" fillId="0" borderId="9" xfId="2" applyFont="1" applyBorder="1" applyAlignment="1">
      <alignment horizontal="center" vertical="center"/>
    </xf>
    <xf numFmtId="0" fontId="12" fillId="0" borderId="63" xfId="2" applyFont="1" applyBorder="1" applyAlignment="1">
      <alignment horizontal="center" vertical="center"/>
    </xf>
    <xf numFmtId="0" fontId="6" fillId="0" borderId="8" xfId="2" applyFont="1" applyBorder="1" applyAlignment="1">
      <alignment horizontal="left" vertical="center" wrapText="1"/>
    </xf>
    <xf numFmtId="0" fontId="6" fillId="0" borderId="10" xfId="2" applyFont="1" applyBorder="1" applyAlignment="1">
      <alignment horizontal="left" vertical="center" wrapText="1"/>
    </xf>
    <xf numFmtId="0" fontId="6" fillId="0" borderId="19" xfId="2" applyFont="1" applyBorder="1" applyAlignment="1">
      <alignment horizontal="left" vertical="center" wrapText="1"/>
    </xf>
    <xf numFmtId="14" fontId="6" fillId="0" borderId="8" xfId="2" applyNumberFormat="1" applyFont="1" applyBorder="1" applyAlignment="1" applyProtection="1">
      <alignment horizontal="left" vertical="center" wrapText="1"/>
      <protection locked="0"/>
    </xf>
    <xf numFmtId="14" fontId="6" fillId="0" borderId="10" xfId="2" applyNumberFormat="1" applyFont="1" applyBorder="1" applyAlignment="1" applyProtection="1">
      <alignment horizontal="left" vertical="center" wrapText="1"/>
      <protection locked="0"/>
    </xf>
    <xf numFmtId="14" fontId="6" fillId="0" borderId="19" xfId="2" applyNumberFormat="1" applyFont="1" applyBorder="1" applyAlignment="1" applyProtection="1">
      <alignment horizontal="left" vertical="center" wrapText="1"/>
      <protection locked="0"/>
    </xf>
    <xf numFmtId="0" fontId="4" fillId="0" borderId="95" xfId="2" applyFont="1" applyBorder="1" applyAlignment="1">
      <alignment horizontal="center" vertical="center" wrapText="1"/>
    </xf>
    <xf numFmtId="0" fontId="4" fillId="0" borderId="96" xfId="2" applyFont="1" applyBorder="1" applyAlignment="1">
      <alignment horizontal="center" vertical="center" wrapText="1"/>
    </xf>
    <xf numFmtId="0" fontId="4" fillId="0" borderId="97" xfId="2" applyFont="1" applyBorder="1" applyAlignment="1">
      <alignment horizontal="center" vertical="center" wrapText="1"/>
    </xf>
    <xf numFmtId="0" fontId="37" fillId="0" borderId="64" xfId="4" quotePrefix="1" applyFont="1" applyBorder="1" applyAlignment="1">
      <alignment horizontal="center" vertical="top" wrapText="1"/>
    </xf>
    <xf numFmtId="0" fontId="37" fillId="0" borderId="10" xfId="4" quotePrefix="1" applyFont="1" applyBorder="1" applyAlignment="1">
      <alignment horizontal="center" vertical="top" wrapText="1"/>
    </xf>
    <xf numFmtId="0" fontId="37" fillId="0" borderId="66" xfId="4" quotePrefix="1" applyFont="1" applyBorder="1" applyAlignment="1">
      <alignment horizontal="center" vertical="top" wrapText="1"/>
    </xf>
    <xf numFmtId="0" fontId="8" fillId="4" borderId="0" xfId="0" applyFont="1" applyFill="1" applyAlignment="1">
      <alignment horizontal="left" vertical="top" wrapText="1"/>
    </xf>
    <xf numFmtId="0" fontId="42" fillId="4" borderId="55" xfId="4" applyFont="1" applyFill="1" applyBorder="1" applyAlignment="1">
      <alignment horizontal="justify" vertical="center" wrapText="1"/>
    </xf>
    <xf numFmtId="0" fontId="42" fillId="4" borderId="56" xfId="4" applyFont="1" applyFill="1" applyBorder="1" applyAlignment="1">
      <alignment horizontal="justify" vertical="center" wrapText="1"/>
    </xf>
    <xf numFmtId="0" fontId="41" fillId="4" borderId="57" xfId="0" applyFont="1" applyFill="1" applyBorder="1" applyAlignment="1">
      <alignment horizontal="left" vertical="center" wrapText="1"/>
    </xf>
    <xf numFmtId="0" fontId="41" fillId="4" borderId="58" xfId="0" applyFont="1" applyFill="1" applyBorder="1" applyAlignment="1">
      <alignment horizontal="left" vertical="center" wrapText="1"/>
    </xf>
    <xf numFmtId="0" fontId="41" fillId="4" borderId="68" xfId="5" applyFont="1" applyFill="1" applyBorder="1" applyAlignment="1">
      <alignment horizontal="left" vertical="top" wrapText="1" readingOrder="1"/>
    </xf>
    <xf numFmtId="0" fontId="41" fillId="4" borderId="50" xfId="5" applyFont="1" applyFill="1" applyBorder="1" applyAlignment="1">
      <alignment horizontal="left" vertical="top" wrapText="1" readingOrder="1"/>
    </xf>
    <xf numFmtId="0" fontId="42" fillId="4" borderId="51" xfId="4" applyFont="1" applyFill="1" applyBorder="1" applyAlignment="1">
      <alignment horizontal="justify" vertical="center" wrapText="1"/>
    </xf>
    <xf numFmtId="0" fontId="42" fillId="4" borderId="52" xfId="4" applyFont="1" applyFill="1" applyBorder="1" applyAlignment="1">
      <alignment horizontal="justify" vertical="center" wrapText="1"/>
    </xf>
    <xf numFmtId="0" fontId="35" fillId="4" borderId="64" xfId="4" quotePrefix="1" applyFont="1" applyFill="1" applyBorder="1" applyAlignment="1">
      <alignment horizontal="left" vertical="top" wrapText="1"/>
    </xf>
    <xf numFmtId="0" fontId="35" fillId="4" borderId="10" xfId="4" quotePrefix="1" applyFont="1" applyFill="1" applyBorder="1" applyAlignment="1">
      <alignment horizontal="left" vertical="top" wrapText="1"/>
    </xf>
    <xf numFmtId="0" fontId="35" fillId="4" borderId="66" xfId="4" quotePrefix="1" applyFont="1" applyFill="1" applyBorder="1" applyAlignment="1">
      <alignment horizontal="left" vertical="top" wrapText="1"/>
    </xf>
    <xf numFmtId="14" fontId="8" fillId="4" borderId="0" xfId="0" applyNumberFormat="1" applyFont="1" applyFill="1" applyAlignment="1">
      <alignment horizontal="left" wrapText="1"/>
    </xf>
    <xf numFmtId="0" fontId="41" fillId="4" borderId="69" xfId="0" applyFont="1" applyFill="1" applyBorder="1" applyAlignment="1">
      <alignment horizontal="left" vertical="center" wrapText="1"/>
    </xf>
    <xf numFmtId="0" fontId="41" fillId="16" borderId="45" xfId="5" applyFont="1" applyFill="1" applyBorder="1" applyAlignment="1">
      <alignment horizontal="center" vertical="center" wrapText="1"/>
    </xf>
    <xf numFmtId="0" fontId="41" fillId="16" borderId="46" xfId="5" applyFont="1" applyFill="1" applyBorder="1" applyAlignment="1">
      <alignment horizontal="center" vertical="center" wrapText="1"/>
    </xf>
    <xf numFmtId="0" fontId="41" fillId="16" borderId="47" xfId="4" applyFont="1" applyFill="1" applyBorder="1" applyAlignment="1">
      <alignment horizontal="center" vertical="center" wrapText="1"/>
    </xf>
    <xf numFmtId="0" fontId="41" fillId="16" borderId="48" xfId="4" applyFont="1" applyFill="1" applyBorder="1" applyAlignment="1">
      <alignment horizontal="center" vertical="center" wrapText="1"/>
    </xf>
    <xf numFmtId="0" fontId="41" fillId="4" borderId="54" xfId="0" applyFont="1" applyFill="1" applyBorder="1" applyAlignment="1">
      <alignment horizontal="left" vertical="center" wrapText="1"/>
    </xf>
    <xf numFmtId="0" fontId="35" fillId="4" borderId="3" xfId="4" quotePrefix="1" applyFont="1" applyFill="1" applyBorder="1" applyAlignment="1">
      <alignment horizontal="left" vertical="top" wrapText="1"/>
    </xf>
    <xf numFmtId="0" fontId="35" fillId="4" borderId="1" xfId="4" quotePrefix="1" applyFont="1" applyFill="1" applyBorder="1" applyAlignment="1">
      <alignment horizontal="left" vertical="top" wrapText="1"/>
    </xf>
    <xf numFmtId="0" fontId="35" fillId="4" borderId="26" xfId="4" quotePrefix="1" applyFont="1" applyFill="1" applyBorder="1" applyAlignment="1">
      <alignment horizontal="left" vertical="top" wrapText="1"/>
    </xf>
    <xf numFmtId="0" fontId="41" fillId="4" borderId="53" xfId="0" applyFont="1" applyFill="1" applyBorder="1" applyAlignment="1">
      <alignment horizontal="left" vertical="center" wrapText="1"/>
    </xf>
    <xf numFmtId="0" fontId="41" fillId="4" borderId="59" xfId="0" applyFont="1" applyFill="1" applyBorder="1" applyAlignment="1">
      <alignment horizontal="left" vertical="center" wrapText="1"/>
    </xf>
    <xf numFmtId="0" fontId="41" fillId="4" borderId="60" xfId="0" applyFont="1" applyFill="1" applyBorder="1" applyAlignment="1">
      <alignment horizontal="left" vertical="center" wrapText="1"/>
    </xf>
    <xf numFmtId="0" fontId="42" fillId="4" borderId="61" xfId="0" applyFont="1" applyFill="1" applyBorder="1" applyAlignment="1">
      <alignment horizontal="justify" vertical="center" wrapText="1"/>
    </xf>
    <xf numFmtId="0" fontId="42" fillId="4" borderId="62" xfId="0" applyFont="1" applyFill="1" applyBorder="1" applyAlignment="1">
      <alignment horizontal="justify" vertical="center" wrapText="1"/>
    </xf>
    <xf numFmtId="0" fontId="41" fillId="4" borderId="49" xfId="5" applyFont="1" applyFill="1" applyBorder="1" applyAlignment="1">
      <alignment horizontal="left" vertical="top" wrapText="1" readingOrder="1"/>
    </xf>
    <xf numFmtId="0" fontId="35" fillId="4" borderId="15" xfId="4" quotePrefix="1" applyFont="1" applyFill="1" applyBorder="1" applyAlignment="1">
      <alignment horizontal="left" vertical="top" wrapText="1"/>
    </xf>
    <xf numFmtId="0" fontId="35" fillId="4" borderId="0" xfId="4" quotePrefix="1" applyFont="1" applyFill="1" applyAlignment="1">
      <alignment horizontal="left" vertical="top" wrapText="1"/>
    </xf>
    <xf numFmtId="0" fontId="35" fillId="4" borderId="2" xfId="4" quotePrefix="1" applyFont="1" applyFill="1" applyBorder="1" applyAlignment="1">
      <alignment horizontal="left" vertical="top" wrapText="1"/>
    </xf>
    <xf numFmtId="0" fontId="35" fillId="4" borderId="40" xfId="4" quotePrefix="1" applyFont="1" applyFill="1" applyBorder="1" applyAlignment="1">
      <alignment horizontal="left" vertical="top" wrapText="1"/>
    </xf>
    <xf numFmtId="0" fontId="35" fillId="4" borderId="41" xfId="4" quotePrefix="1" applyFont="1" applyFill="1" applyBorder="1" applyAlignment="1">
      <alignment horizontal="left" vertical="top" wrapText="1"/>
    </xf>
    <xf numFmtId="0" fontId="35" fillId="4" borderId="42" xfId="4" quotePrefix="1" applyFont="1" applyFill="1" applyBorder="1" applyAlignment="1">
      <alignment horizontal="left" vertical="top" wrapText="1"/>
    </xf>
    <xf numFmtId="0" fontId="41" fillId="4" borderId="79" xfId="5" applyFont="1" applyFill="1" applyBorder="1" applyAlignment="1">
      <alignment horizontal="left" vertical="top" wrapText="1" readingOrder="1"/>
    </xf>
    <xf numFmtId="0" fontId="41" fillId="4" borderId="80" xfId="5" applyFont="1" applyFill="1" applyBorder="1" applyAlignment="1">
      <alignment horizontal="left" vertical="top" wrapText="1" readingOrder="1"/>
    </xf>
    <xf numFmtId="0" fontId="32" fillId="16" borderId="30" xfId="4" applyFont="1" applyFill="1" applyBorder="1" applyAlignment="1">
      <alignment horizontal="center" vertical="center" wrapText="1"/>
    </xf>
    <xf numFmtId="0" fontId="32" fillId="16" borderId="31" xfId="4" applyFont="1" applyFill="1" applyBorder="1" applyAlignment="1">
      <alignment horizontal="center" vertical="center" wrapText="1"/>
    </xf>
    <xf numFmtId="0" fontId="32" fillId="16" borderId="32" xfId="4" applyFont="1" applyFill="1" applyBorder="1" applyAlignment="1">
      <alignment horizontal="center" vertical="center" wrapText="1"/>
    </xf>
    <xf numFmtId="0" fontId="33" fillId="0" borderId="15" xfId="4" quotePrefix="1" applyFont="1" applyBorder="1" applyAlignment="1">
      <alignment horizontal="left" vertical="center" wrapText="1"/>
    </xf>
    <xf numFmtId="0" fontId="33" fillId="0" borderId="0" xfId="4" quotePrefix="1" applyFont="1" applyAlignment="1">
      <alignment horizontal="left" vertical="center" wrapText="1"/>
    </xf>
    <xf numFmtId="0" fontId="33" fillId="0" borderId="2" xfId="4" quotePrefix="1" applyFont="1" applyBorder="1" applyAlignment="1">
      <alignment horizontal="left" vertical="center" wrapText="1"/>
    </xf>
    <xf numFmtId="0" fontId="33" fillId="0" borderId="43" xfId="4" quotePrefix="1" applyFont="1" applyBorder="1" applyAlignment="1">
      <alignment horizontal="left" vertical="center" wrapText="1"/>
    </xf>
    <xf numFmtId="0" fontId="33" fillId="0" borderId="9" xfId="4" quotePrefix="1" applyFont="1" applyBorder="1" applyAlignment="1">
      <alignment horizontal="left" vertical="center" wrapText="1"/>
    </xf>
    <xf numFmtId="0" fontId="33" fillId="0" borderId="44" xfId="4" quotePrefix="1" applyFont="1" applyBorder="1" applyAlignment="1">
      <alignment horizontal="left" vertical="center" wrapText="1"/>
    </xf>
    <xf numFmtId="0" fontId="36" fillId="4" borderId="41" xfId="4" quotePrefix="1" applyFont="1" applyFill="1" applyBorder="1" applyAlignment="1">
      <alignment horizontal="left" vertical="top" wrapText="1"/>
    </xf>
    <xf numFmtId="0" fontId="36" fillId="4" borderId="42" xfId="4" quotePrefix="1" applyFont="1" applyFill="1" applyBorder="1" applyAlignment="1">
      <alignment horizontal="left" vertical="top" wrapText="1"/>
    </xf>
    <xf numFmtId="0" fontId="37" fillId="4" borderId="43" xfId="4" quotePrefix="1" applyFont="1" applyFill="1" applyBorder="1" applyAlignment="1">
      <alignment horizontal="justify" vertical="center" wrapText="1"/>
    </xf>
    <xf numFmtId="0" fontId="37" fillId="4" borderId="9" xfId="4" quotePrefix="1" applyFont="1" applyFill="1" applyBorder="1" applyAlignment="1">
      <alignment horizontal="justify" vertical="center" wrapText="1"/>
    </xf>
    <xf numFmtId="0" fontId="37" fillId="4" borderId="44" xfId="4" quotePrefix="1" applyFont="1" applyFill="1" applyBorder="1" applyAlignment="1">
      <alignment horizontal="justify" vertical="center" wrapText="1"/>
    </xf>
    <xf numFmtId="0" fontId="41" fillId="16" borderId="67" xfId="5" applyFont="1" applyFill="1" applyBorder="1" applyAlignment="1">
      <alignment horizontal="center" vertical="center" wrapText="1"/>
    </xf>
    <xf numFmtId="0" fontId="37" fillId="4" borderId="40" xfId="4" quotePrefix="1" applyFont="1" applyFill="1" applyBorder="1" applyAlignment="1">
      <alignment horizontal="left" vertical="top" wrapText="1"/>
    </xf>
    <xf numFmtId="0" fontId="37" fillId="4" borderId="41" xfId="4" quotePrefix="1" applyFont="1" applyFill="1" applyBorder="1" applyAlignment="1">
      <alignment horizontal="left" vertical="top" wrapText="1"/>
    </xf>
    <xf numFmtId="0" fontId="37" fillId="4" borderId="42" xfId="4" quotePrefix="1" applyFont="1" applyFill="1" applyBorder="1" applyAlignment="1">
      <alignment horizontal="left" vertical="top" wrapText="1"/>
    </xf>
    <xf numFmtId="0" fontId="37" fillId="3" borderId="40" xfId="4" quotePrefix="1" applyFont="1" applyFill="1" applyBorder="1" applyAlignment="1">
      <alignment horizontal="left" vertical="top" wrapText="1"/>
    </xf>
    <xf numFmtId="0" fontId="37" fillId="3" borderId="41" xfId="4" quotePrefix="1" applyFont="1" applyFill="1" applyBorder="1" applyAlignment="1">
      <alignment horizontal="left" vertical="top" wrapText="1"/>
    </xf>
    <xf numFmtId="0" fontId="37" fillId="3" borderId="42" xfId="4" quotePrefix="1" applyFont="1" applyFill="1" applyBorder="1" applyAlignment="1">
      <alignment horizontal="left" vertical="top" wrapText="1"/>
    </xf>
    <xf numFmtId="0" fontId="42" fillId="4" borderId="81" xfId="4" applyFont="1" applyFill="1" applyBorder="1" applyAlignment="1">
      <alignment horizontal="justify" vertical="center" wrapText="1"/>
    </xf>
    <xf numFmtId="0" fontId="42" fillId="4" borderId="82" xfId="4" applyFont="1" applyFill="1" applyBorder="1" applyAlignment="1">
      <alignment horizontal="justify" vertical="center" wrapText="1"/>
    </xf>
    <xf numFmtId="0" fontId="18" fillId="0" borderId="30" xfId="0" applyFont="1" applyBorder="1" applyAlignment="1">
      <alignment horizontal="center" vertical="center" wrapText="1"/>
    </xf>
    <xf numFmtId="0" fontId="18" fillId="0" borderId="31" xfId="0" applyFont="1" applyBorder="1" applyAlignment="1">
      <alignment horizontal="center" vertical="center" wrapText="1"/>
    </xf>
    <xf numFmtId="0" fontId="18" fillId="0" borderId="32" xfId="0" applyFont="1" applyBorder="1" applyAlignment="1">
      <alignment horizontal="center" vertical="center" wrapText="1"/>
    </xf>
    <xf numFmtId="0" fontId="18" fillId="0" borderId="34" xfId="0" applyFont="1" applyBorder="1" applyAlignment="1">
      <alignment horizontal="center" vertical="center" wrapText="1"/>
    </xf>
    <xf numFmtId="0" fontId="18" fillId="0" borderId="6" xfId="0" applyFont="1" applyBorder="1" applyAlignment="1">
      <alignment horizontal="center" vertical="center" wrapText="1"/>
    </xf>
    <xf numFmtId="0" fontId="18" fillId="0" borderId="25" xfId="0" applyFont="1" applyBorder="1" applyAlignment="1">
      <alignment horizontal="center" vertical="center" wrapText="1"/>
    </xf>
    <xf numFmtId="0" fontId="13" fillId="0" borderId="21" xfId="0" applyFont="1" applyBorder="1" applyAlignment="1">
      <alignment horizontal="center" vertical="center" wrapText="1"/>
    </xf>
    <xf numFmtId="0" fontId="13" fillId="0" borderId="22" xfId="0" applyFont="1" applyBorder="1" applyAlignment="1">
      <alignment horizontal="center" vertical="center" wrapText="1"/>
    </xf>
    <xf numFmtId="0" fontId="13" fillId="0" borderId="23" xfId="0" applyFont="1" applyBorder="1" applyAlignment="1">
      <alignment horizontal="center" vertical="center" wrapText="1"/>
    </xf>
    <xf numFmtId="0" fontId="5" fillId="0" borderId="21" xfId="2" applyFont="1" applyBorder="1" applyAlignment="1">
      <alignment horizontal="center" vertical="center" wrapText="1"/>
    </xf>
    <xf numFmtId="0" fontId="5" fillId="0" borderId="22" xfId="2" applyFont="1" applyBorder="1" applyAlignment="1">
      <alignment horizontal="center" vertical="center" wrapText="1"/>
    </xf>
    <xf numFmtId="0" fontId="5" fillId="0" borderId="23" xfId="2" applyFont="1" applyBorder="1" applyAlignment="1">
      <alignment horizontal="center" vertical="center" wrapText="1"/>
    </xf>
    <xf numFmtId="0" fontId="13" fillId="0" borderId="1" xfId="2" applyFont="1" applyBorder="1" applyAlignment="1">
      <alignment horizontal="center" vertical="center" wrapText="1"/>
    </xf>
    <xf numFmtId="0" fontId="13" fillId="0" borderId="64" xfId="2" applyFont="1" applyBorder="1" applyAlignment="1">
      <alignment horizontal="center" vertical="center" textRotation="90" wrapText="1"/>
    </xf>
    <xf numFmtId="0" fontId="13" fillId="0" borderId="65" xfId="2" applyFont="1" applyBorder="1" applyAlignment="1">
      <alignment horizontal="center" vertical="center" textRotation="90" wrapText="1"/>
    </xf>
    <xf numFmtId="0" fontId="13" fillId="0" borderId="6" xfId="2" applyFont="1" applyBorder="1" applyAlignment="1">
      <alignment horizontal="center" vertical="center" wrapText="1"/>
    </xf>
    <xf numFmtId="0" fontId="13" fillId="0" borderId="25" xfId="2" applyFont="1" applyBorder="1" applyAlignment="1">
      <alignment horizontal="center" vertical="center" wrapText="1"/>
    </xf>
    <xf numFmtId="0" fontId="13" fillId="0" borderId="3" xfId="2" applyFont="1" applyBorder="1" applyAlignment="1">
      <alignment horizontal="center" vertical="center" textRotation="90" wrapText="1"/>
    </xf>
    <xf numFmtId="0" fontId="13" fillId="0" borderId="27" xfId="2" applyFont="1" applyBorder="1" applyAlignment="1">
      <alignment horizontal="center" vertical="center" textRotation="90" wrapText="1"/>
    </xf>
    <xf numFmtId="0" fontId="13" fillId="2" borderId="21" xfId="2" applyFont="1" applyFill="1" applyBorder="1" applyAlignment="1">
      <alignment horizontal="center"/>
    </xf>
    <xf numFmtId="0" fontId="13" fillId="2" borderId="22" xfId="2" applyFont="1" applyFill="1" applyBorder="1" applyAlignment="1">
      <alignment horizontal="center"/>
    </xf>
    <xf numFmtId="0" fontId="13" fillId="2" borderId="23" xfId="2" applyFont="1" applyFill="1" applyBorder="1" applyAlignment="1">
      <alignment horizontal="center"/>
    </xf>
    <xf numFmtId="0" fontId="5" fillId="0" borderId="1" xfId="2" applyFont="1" applyBorder="1" applyAlignment="1">
      <alignment horizontal="center" vertical="center" wrapText="1"/>
    </xf>
    <xf numFmtId="0" fontId="5" fillId="0" borderId="5" xfId="2" applyFont="1" applyBorder="1" applyAlignment="1">
      <alignment horizontal="center" vertical="center" wrapText="1"/>
    </xf>
    <xf numFmtId="9" fontId="20" fillId="0" borderId="6" xfId="0" applyNumberFormat="1" applyFont="1" applyBorder="1" applyAlignment="1">
      <alignment horizontal="center" vertical="center" wrapText="1"/>
    </xf>
    <xf numFmtId="9" fontId="20" fillId="0" borderId="1" xfId="0" applyNumberFormat="1" applyFont="1" applyBorder="1" applyAlignment="1">
      <alignment horizontal="center" vertical="center" wrapText="1"/>
    </xf>
    <xf numFmtId="9" fontId="20" fillId="0" borderId="28" xfId="0" applyNumberFormat="1" applyFont="1" applyBorder="1" applyAlignment="1">
      <alignment horizontal="center" vertical="center" wrapText="1"/>
    </xf>
    <xf numFmtId="9" fontId="20" fillId="0" borderId="35" xfId="0" applyNumberFormat="1" applyFont="1" applyBorder="1" applyAlignment="1">
      <alignment horizontal="center" vertical="center" wrapText="1"/>
    </xf>
    <xf numFmtId="9" fontId="20" fillId="0" borderId="8" xfId="0" applyNumberFormat="1" applyFont="1" applyBorder="1" applyAlignment="1">
      <alignment horizontal="center" vertical="center" wrapText="1"/>
    </xf>
    <xf numFmtId="9" fontId="20" fillId="0" borderId="36" xfId="0" applyNumberFormat="1" applyFont="1" applyBorder="1" applyAlignment="1">
      <alignment horizontal="center" vertical="center" wrapText="1"/>
    </xf>
    <xf numFmtId="0" fontId="6" fillId="0" borderId="34" xfId="2" applyFont="1" applyBorder="1" applyAlignment="1">
      <alignment horizontal="center" vertical="center" wrapText="1"/>
    </xf>
    <xf numFmtId="0" fontId="6" fillId="0" borderId="24" xfId="2" applyFont="1" applyBorder="1" applyAlignment="1">
      <alignment horizontal="center" vertical="center" wrapText="1"/>
    </xf>
    <xf numFmtId="0" fontId="6" fillId="0" borderId="3" xfId="2" applyFont="1" applyBorder="1" applyAlignment="1">
      <alignment horizontal="center" vertical="center" wrapText="1"/>
    </xf>
    <xf numFmtId="0" fontId="6" fillId="0" borderId="27" xfId="2" applyFont="1" applyBorder="1" applyAlignment="1">
      <alignment horizontal="center" vertical="center" wrapText="1"/>
    </xf>
    <xf numFmtId="0" fontId="6" fillId="0" borderId="6" xfId="2" applyFont="1" applyBorder="1" applyAlignment="1">
      <alignment horizontal="left" vertical="center" wrapText="1"/>
    </xf>
    <xf numFmtId="0" fontId="6" fillId="0" borderId="4" xfId="2" applyFont="1" applyBorder="1" applyAlignment="1">
      <alignment horizontal="left" vertical="center" wrapText="1"/>
    </xf>
    <xf numFmtId="0" fontId="6" fillId="0" borderId="1" xfId="2" applyFont="1" applyBorder="1" applyAlignment="1">
      <alignment horizontal="left" vertical="center" wrapText="1"/>
    </xf>
    <xf numFmtId="0" fontId="6" fillId="0" borderId="28" xfId="2" applyFont="1" applyBorder="1" applyAlignment="1">
      <alignment horizontal="left" vertical="center" wrapText="1"/>
    </xf>
    <xf numFmtId="9" fontId="20" fillId="0" borderId="4" xfId="0" applyNumberFormat="1" applyFont="1" applyBorder="1" applyAlignment="1">
      <alignment horizontal="center" vertical="center" wrapText="1"/>
    </xf>
    <xf numFmtId="9" fontId="20" fillId="0" borderId="11" xfId="0" applyNumberFormat="1" applyFont="1" applyBorder="1" applyAlignment="1">
      <alignment horizontal="center" vertical="center" wrapText="1"/>
    </xf>
    <xf numFmtId="9" fontId="44" fillId="0" borderId="5" xfId="2" applyNumberFormat="1" applyFont="1" applyBorder="1" applyAlignment="1">
      <alignment horizontal="center" vertical="center" wrapText="1"/>
    </xf>
    <xf numFmtId="9" fontId="44" fillId="0" borderId="7" xfId="2" applyNumberFormat="1" applyFont="1" applyBorder="1" applyAlignment="1">
      <alignment horizontal="center" vertical="center" wrapText="1"/>
    </xf>
    <xf numFmtId="9" fontId="44" fillId="0" borderId="4" xfId="2" applyNumberFormat="1" applyFont="1" applyBorder="1" applyAlignment="1">
      <alignment horizontal="center" vertical="center" wrapText="1"/>
    </xf>
    <xf numFmtId="0" fontId="5" fillId="0" borderId="19" xfId="2" applyFont="1" applyBorder="1" applyAlignment="1">
      <alignment horizontal="center" vertical="center" wrapText="1"/>
    </xf>
    <xf numFmtId="0" fontId="5" fillId="0" borderId="20" xfId="2" applyFont="1" applyBorder="1" applyAlignment="1">
      <alignment horizontal="center" vertical="center" wrapText="1"/>
    </xf>
    <xf numFmtId="9" fontId="5" fillId="0" borderId="8" xfId="2" applyNumberFormat="1" applyFont="1" applyBorder="1" applyAlignment="1">
      <alignment horizontal="center" vertical="center" wrapText="1"/>
    </xf>
    <xf numFmtId="9" fontId="5" fillId="0" borderId="10" xfId="2" applyNumberFormat="1" applyFont="1" applyBorder="1" applyAlignment="1">
      <alignment horizontal="center" vertical="center" wrapText="1"/>
    </xf>
    <xf numFmtId="9" fontId="5" fillId="0" borderId="19" xfId="2" applyNumberFormat="1" applyFont="1" applyBorder="1" applyAlignment="1">
      <alignment horizontal="center" vertical="center" wrapText="1"/>
    </xf>
    <xf numFmtId="0" fontId="5" fillId="0" borderId="8" xfId="2" applyFont="1" applyBorder="1" applyAlignment="1">
      <alignment horizontal="center" vertical="center" wrapText="1"/>
    </xf>
    <xf numFmtId="0" fontId="5" fillId="0" borderId="10" xfId="2" applyFont="1" applyBorder="1" applyAlignment="1">
      <alignment horizontal="center" vertical="center" wrapText="1"/>
    </xf>
    <xf numFmtId="9" fontId="5" fillId="0" borderId="11" xfId="2" applyNumberFormat="1" applyFont="1" applyBorder="1" applyAlignment="1">
      <alignment horizontal="center" vertical="center" wrapText="1"/>
    </xf>
    <xf numFmtId="9" fontId="5" fillId="0" borderId="9" xfId="2" applyNumberFormat="1" applyFont="1" applyBorder="1" applyAlignment="1">
      <alignment horizontal="center" vertical="center" wrapText="1"/>
    </xf>
    <xf numFmtId="9" fontId="5" fillId="0" borderId="63" xfId="2" applyNumberFormat="1" applyFont="1" applyBorder="1" applyAlignment="1">
      <alignment horizontal="center" vertical="center" wrapText="1"/>
    </xf>
    <xf numFmtId="0" fontId="30" fillId="0" borderId="71" xfId="2" applyFont="1" applyBorder="1" applyAlignment="1">
      <alignment horizontal="center" vertical="center" wrapText="1"/>
    </xf>
    <xf numFmtId="0" fontId="30" fillId="0" borderId="0" xfId="2" applyFont="1" applyAlignment="1">
      <alignment horizontal="center" vertical="center" wrapText="1"/>
    </xf>
    <xf numFmtId="0" fontId="30" fillId="0" borderId="72" xfId="2" applyFont="1" applyBorder="1" applyAlignment="1">
      <alignment horizontal="center" vertical="center" wrapText="1"/>
    </xf>
    <xf numFmtId="0" fontId="6" fillId="0" borderId="76" xfId="2" applyFont="1" applyBorder="1" applyAlignment="1">
      <alignment horizontal="center" vertical="center" wrapText="1"/>
    </xf>
    <xf numFmtId="0" fontId="6" fillId="0" borderId="5" xfId="2" applyFont="1" applyBorder="1" applyAlignment="1">
      <alignment horizontal="left" vertical="center" wrapText="1"/>
    </xf>
    <xf numFmtId="9" fontId="20" fillId="0" borderId="75" xfId="0" applyNumberFormat="1" applyFont="1" applyBorder="1" applyAlignment="1">
      <alignment horizontal="center" vertical="center" wrapText="1"/>
    </xf>
    <xf numFmtId="9" fontId="20" fillId="0" borderId="7" xfId="0" applyNumberFormat="1" applyFont="1" applyBorder="1" applyAlignment="1">
      <alignment horizontal="center" vertical="center" wrapText="1"/>
    </xf>
    <xf numFmtId="9" fontId="20" fillId="0" borderId="78" xfId="0" applyNumberFormat="1" applyFont="1" applyBorder="1" applyAlignment="1">
      <alignment horizontal="center" vertical="center" wrapText="1"/>
    </xf>
    <xf numFmtId="9" fontId="20" fillId="0" borderId="70" xfId="0" applyNumberFormat="1" applyFont="1" applyBorder="1" applyAlignment="1">
      <alignment horizontal="center" vertical="center" wrapText="1"/>
    </xf>
    <xf numFmtId="9" fontId="22" fillId="0" borderId="6" xfId="0" applyNumberFormat="1" applyFont="1" applyBorder="1" applyAlignment="1">
      <alignment horizontal="center" vertical="center" wrapText="1"/>
    </xf>
    <xf numFmtId="9" fontId="22" fillId="0" borderId="1" xfId="0" applyNumberFormat="1" applyFont="1" applyBorder="1" applyAlignment="1">
      <alignment horizontal="center" vertical="center" wrapText="1"/>
    </xf>
    <xf numFmtId="9" fontId="22" fillId="0" borderId="28" xfId="0" applyNumberFormat="1" applyFont="1" applyBorder="1" applyAlignment="1">
      <alignment horizontal="center" vertical="center" wrapText="1"/>
    </xf>
    <xf numFmtId="9" fontId="22" fillId="0" borderId="25" xfId="0" applyNumberFormat="1" applyFont="1" applyBorder="1" applyAlignment="1">
      <alignment horizontal="center" vertical="center" wrapText="1"/>
    </xf>
    <xf numFmtId="9" fontId="22" fillId="0" borderId="26" xfId="0" applyNumberFormat="1" applyFont="1" applyBorder="1" applyAlignment="1">
      <alignment horizontal="center" vertical="center" wrapText="1"/>
    </xf>
    <xf numFmtId="9" fontId="22" fillId="0" borderId="29" xfId="0" applyNumberFormat="1" applyFont="1" applyBorder="1" applyAlignment="1">
      <alignment horizontal="center" vertical="center" wrapText="1"/>
    </xf>
    <xf numFmtId="9" fontId="22" fillId="0" borderId="5" xfId="0" applyNumberFormat="1" applyFont="1" applyBorder="1" applyAlignment="1">
      <alignment horizontal="center" vertical="center" wrapText="1"/>
    </xf>
    <xf numFmtId="9" fontId="22" fillId="0" borderId="38" xfId="0" applyNumberFormat="1" applyFont="1" applyBorder="1" applyAlignment="1">
      <alignment horizontal="center" vertical="center" wrapText="1"/>
    </xf>
    <xf numFmtId="9" fontId="22" fillId="0" borderId="4" xfId="0" applyNumberFormat="1" applyFont="1" applyBorder="1" applyAlignment="1">
      <alignment horizontal="center" vertical="center" wrapText="1"/>
    </xf>
    <xf numFmtId="9" fontId="22" fillId="0" borderId="33" xfId="0" applyNumberFormat="1" applyFont="1" applyBorder="1" applyAlignment="1">
      <alignment horizontal="center" vertical="center" wrapText="1"/>
    </xf>
    <xf numFmtId="0" fontId="48" fillId="15" borderId="73" xfId="0" applyFont="1" applyFill="1" applyBorder="1" applyAlignment="1">
      <alignment horizontal="center" vertical="center" wrapText="1"/>
    </xf>
    <xf numFmtId="0" fontId="48" fillId="15" borderId="74" xfId="0" applyFont="1" applyFill="1" applyBorder="1" applyAlignment="1">
      <alignment horizontal="center" vertical="center" wrapText="1"/>
    </xf>
    <xf numFmtId="0" fontId="46" fillId="0" borderId="5" xfId="0" applyFont="1" applyBorder="1" applyAlignment="1">
      <alignment horizontal="center" vertical="center" wrapText="1"/>
    </xf>
    <xf numFmtId="0" fontId="46" fillId="0" borderId="7" xfId="0" applyFont="1" applyBorder="1" applyAlignment="1">
      <alignment horizontal="center" vertical="center" wrapText="1"/>
    </xf>
    <xf numFmtId="0" fontId="46" fillId="0" borderId="4" xfId="0" applyFont="1" applyBorder="1" applyAlignment="1">
      <alignment horizontal="center" vertical="center" wrapText="1"/>
    </xf>
    <xf numFmtId="0" fontId="22" fillId="0" borderId="1" xfId="0" applyFont="1" applyBorder="1" applyAlignment="1">
      <alignment horizontal="center" wrapText="1"/>
    </xf>
    <xf numFmtId="0" fontId="22" fillId="0" borderId="9" xfId="0" applyFont="1" applyBorder="1" applyAlignment="1">
      <alignment horizontal="center" wrapText="1"/>
    </xf>
    <xf numFmtId="0" fontId="20" fillId="0" borderId="0" xfId="0" applyFont="1" applyAlignment="1">
      <alignment horizontal="center" wrapText="1"/>
    </xf>
    <xf numFmtId="0" fontId="46" fillId="14" borderId="5" xfId="0" applyFont="1" applyFill="1" applyBorder="1" applyAlignment="1">
      <alignment horizontal="center" vertical="center" wrapText="1"/>
    </xf>
    <xf numFmtId="0" fontId="46" fillId="14" borderId="7" xfId="0" applyFont="1" applyFill="1" applyBorder="1" applyAlignment="1">
      <alignment horizontal="center" vertical="center" wrapText="1"/>
    </xf>
    <xf numFmtId="0" fontId="46" fillId="14" borderId="4" xfId="0" applyFont="1" applyFill="1" applyBorder="1" applyAlignment="1">
      <alignment horizontal="center" vertical="center" wrapText="1"/>
    </xf>
    <xf numFmtId="0" fontId="13" fillId="0" borderId="8" xfId="2" applyFont="1" applyBorder="1" applyAlignment="1">
      <alignment horizontal="center" vertical="center" textRotation="90" wrapText="1"/>
    </xf>
    <xf numFmtId="0" fontId="13" fillId="2" borderId="18" xfId="2" applyFont="1" applyFill="1" applyBorder="1" applyAlignment="1">
      <alignment horizontal="center"/>
    </xf>
    <xf numFmtId="0" fontId="13" fillId="2" borderId="17" xfId="2" applyFont="1" applyFill="1" applyBorder="1" applyAlignment="1">
      <alignment horizontal="center"/>
    </xf>
    <xf numFmtId="0" fontId="13" fillId="2" borderId="16" xfId="2" applyFont="1" applyFill="1" applyBorder="1" applyAlignment="1">
      <alignment horizontal="center"/>
    </xf>
    <xf numFmtId="0" fontId="13" fillId="0" borderId="38" xfId="2" applyFont="1" applyBorder="1" applyAlignment="1">
      <alignment horizontal="center" vertical="center" textRotation="90" wrapText="1"/>
    </xf>
    <xf numFmtId="0" fontId="13" fillId="0" borderId="39" xfId="2" applyFont="1" applyBorder="1" applyAlignment="1">
      <alignment horizontal="center" vertical="center" textRotation="90" wrapText="1"/>
    </xf>
    <xf numFmtId="0" fontId="13" fillId="0" borderId="33" xfId="2" applyFont="1" applyBorder="1" applyAlignment="1">
      <alignment horizontal="center" vertical="center" textRotation="90" wrapText="1"/>
    </xf>
    <xf numFmtId="0" fontId="2" fillId="0" borderId="76" xfId="2" applyBorder="1" applyAlignment="1">
      <alignment horizontal="center" vertical="center" wrapText="1"/>
    </xf>
    <xf numFmtId="0" fontId="2" fillId="0" borderId="100" xfId="2" applyBorder="1" applyAlignment="1">
      <alignment horizontal="center" vertical="center" wrapText="1"/>
    </xf>
    <xf numFmtId="0" fontId="2" fillId="0" borderId="24" xfId="2" applyBorder="1" applyAlignment="1">
      <alignment horizontal="center" vertical="center" wrapText="1"/>
    </xf>
    <xf numFmtId="0" fontId="2" fillId="0" borderId="5" xfId="2" applyBorder="1" applyAlignment="1">
      <alignment horizontal="center" vertical="center" wrapText="1"/>
    </xf>
    <xf numFmtId="0" fontId="2" fillId="0" borderId="7" xfId="2" applyBorder="1" applyAlignment="1">
      <alignment horizontal="center" vertical="center" wrapText="1"/>
    </xf>
    <xf numFmtId="0" fontId="2" fillId="0" borderId="4" xfId="2" applyBorder="1" applyAlignment="1">
      <alignment horizontal="center" vertical="center" wrapText="1"/>
    </xf>
    <xf numFmtId="9" fontId="2" fillId="0" borderId="5" xfId="2" applyNumberFormat="1" applyBorder="1" applyAlignment="1">
      <alignment horizontal="center" vertical="center" wrapText="1"/>
    </xf>
    <xf numFmtId="9" fontId="2" fillId="0" borderId="7" xfId="2" applyNumberFormat="1" applyBorder="1" applyAlignment="1">
      <alignment horizontal="center" vertical="center" wrapText="1"/>
    </xf>
    <xf numFmtId="9" fontId="2" fillId="0" borderId="4" xfId="2" applyNumberFormat="1" applyBorder="1" applyAlignment="1">
      <alignment horizontal="center" vertical="center" wrapText="1"/>
    </xf>
    <xf numFmtId="9" fontId="20" fillId="0" borderId="5" xfId="0" applyNumberFormat="1" applyFont="1" applyBorder="1" applyAlignment="1">
      <alignment horizontal="center" vertical="center" wrapText="1"/>
    </xf>
    <xf numFmtId="0" fontId="2" fillId="3" borderId="5" xfId="2" applyFill="1" applyBorder="1" applyAlignment="1" applyProtection="1">
      <alignment horizontal="center" vertical="center" wrapText="1"/>
      <protection locked="0"/>
    </xf>
    <xf numFmtId="0" fontId="2" fillId="3" borderId="7" xfId="2" applyFill="1" applyBorder="1" applyAlignment="1" applyProtection="1">
      <alignment horizontal="center" vertical="center" wrapText="1"/>
      <protection locked="0"/>
    </xf>
    <xf numFmtId="0" fontId="2" fillId="3" borderId="4" xfId="2" applyFill="1" applyBorder="1" applyAlignment="1" applyProtection="1">
      <alignment horizontal="center" vertical="center" wrapText="1"/>
      <protection locked="0"/>
    </xf>
    <xf numFmtId="0" fontId="2" fillId="3" borderId="5" xfId="2" applyFill="1" applyBorder="1" applyAlignment="1">
      <alignment horizontal="center" vertical="center" wrapText="1"/>
    </xf>
    <xf numFmtId="0" fontId="2" fillId="3" borderId="7" xfId="2" applyFill="1" applyBorder="1" applyAlignment="1">
      <alignment horizontal="center" vertical="center" wrapText="1"/>
    </xf>
    <xf numFmtId="0" fontId="2" fillId="3" borderId="4" xfId="2" applyFill="1" applyBorder="1" applyAlignment="1">
      <alignment horizontal="center" vertical="center" wrapText="1"/>
    </xf>
    <xf numFmtId="0" fontId="8" fillId="0" borderId="8" xfId="0" applyFont="1" applyBorder="1" applyAlignment="1">
      <alignment horizontal="center"/>
    </xf>
    <xf numFmtId="0" fontId="8" fillId="0" borderId="19" xfId="0" applyFont="1" applyBorder="1" applyAlignment="1">
      <alignment horizontal="center"/>
    </xf>
    <xf numFmtId="0" fontId="8" fillId="0" borderId="1" xfId="0" applyFont="1" applyBorder="1" applyAlignment="1">
      <alignment horizontal="center"/>
    </xf>
    <xf numFmtId="0" fontId="0" fillId="4" borderId="14" xfId="0" applyFill="1" applyBorder="1" applyAlignment="1">
      <alignment horizontal="left" vertical="top" wrapText="1"/>
    </xf>
    <xf numFmtId="0" fontId="0" fillId="4" borderId="13" xfId="0" applyFill="1" applyBorder="1" applyAlignment="1">
      <alignment horizontal="left" vertical="top" wrapText="1"/>
    </xf>
    <xf numFmtId="0" fontId="0" fillId="4" borderId="12" xfId="0" applyFill="1" applyBorder="1" applyAlignment="1">
      <alignment horizontal="left" vertical="top" wrapText="1"/>
    </xf>
    <xf numFmtId="0" fontId="16" fillId="4" borderId="21" xfId="0" applyFont="1" applyFill="1" applyBorder="1" applyAlignment="1">
      <alignment horizontal="center" vertical="center"/>
    </xf>
    <xf numFmtId="0" fontId="16" fillId="4" borderId="22" xfId="0" applyFont="1" applyFill="1" applyBorder="1" applyAlignment="1">
      <alignment horizontal="center" vertical="center"/>
    </xf>
    <xf numFmtId="0" fontId="16" fillId="4" borderId="23" xfId="0" applyFont="1" applyFill="1" applyBorder="1" applyAlignment="1">
      <alignment horizontal="center" vertical="center"/>
    </xf>
    <xf numFmtId="0" fontId="0" fillId="4" borderId="18" xfId="0" applyFill="1" applyBorder="1" applyAlignment="1">
      <alignment vertical="top" wrapText="1"/>
    </xf>
    <xf numFmtId="0" fontId="0" fillId="4" borderId="17" xfId="0" applyFill="1" applyBorder="1" applyAlignment="1">
      <alignment vertical="top" wrapText="1"/>
    </xf>
    <xf numFmtId="0" fontId="0" fillId="4" borderId="16" xfId="0" applyFill="1" applyBorder="1" applyAlignment="1">
      <alignment vertical="top" wrapText="1"/>
    </xf>
    <xf numFmtId="0" fontId="0" fillId="4" borderId="15" xfId="0" applyFill="1" applyBorder="1" applyAlignment="1">
      <alignment horizontal="left" vertical="top" wrapText="1"/>
    </xf>
    <xf numFmtId="0" fontId="0" fillId="4" borderId="0" xfId="0" applyFill="1" applyAlignment="1">
      <alignment horizontal="left" vertical="top" wrapText="1"/>
    </xf>
    <xf numFmtId="0" fontId="0" fillId="4" borderId="2" xfId="0" applyFill="1" applyBorder="1" applyAlignment="1">
      <alignment horizontal="left" vertical="top" wrapText="1"/>
    </xf>
    <xf numFmtId="0" fontId="0" fillId="4" borderId="15" xfId="0" applyFill="1" applyBorder="1" applyAlignment="1">
      <alignment horizontal="left" vertical="top"/>
    </xf>
    <xf numFmtId="0" fontId="0" fillId="4" borderId="0" xfId="0" applyFill="1" applyAlignment="1">
      <alignment horizontal="left" vertical="top"/>
    </xf>
    <xf numFmtId="0" fontId="0" fillId="4" borderId="2" xfId="0" applyFill="1" applyBorder="1" applyAlignment="1">
      <alignment horizontal="left" vertical="top"/>
    </xf>
  </cellXfs>
  <cellStyles count="7">
    <cellStyle name="Nor}al" xfId="1" xr:uid="{00000000-0005-0000-0000-000000000000}"/>
    <cellStyle name="Normal" xfId="0" builtinId="0"/>
    <cellStyle name="Normal - Style1 2" xfId="4" xr:uid="{00000000-0005-0000-0000-000002000000}"/>
    <cellStyle name="Normal 2" xfId="2" xr:uid="{00000000-0005-0000-0000-000003000000}"/>
    <cellStyle name="Normal 2 2" xfId="5" xr:uid="{00000000-0005-0000-0000-000004000000}"/>
    <cellStyle name="Normal 3" xfId="3" xr:uid="{00000000-0005-0000-0000-000005000000}"/>
    <cellStyle name="Porcentaje" xfId="6" builtinId="5"/>
  </cellStyles>
  <dxfs count="246">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00B05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rgb="FF000000"/>
        <name val="Helvetica"/>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left" vertical="top"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2"/>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numFmt numFmtId="0" formatCode="General"/>
      <fill>
        <patternFill patternType="solid">
          <fgColor indexed="64"/>
          <bgColor theme="9" tint="0.79998168889431442"/>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s>
  <tableStyles count="1" defaultTableStyle="TableStyleMedium2" defaultPivotStyle="PivotStyleMedium9">
    <tableStyle name="Estilo de tabla 1" pivot="0" count="0" xr9:uid="{00000000-0011-0000-FFFF-FFFF00000000}"/>
  </tableStyles>
  <colors>
    <mruColors>
      <color rgb="FFFF2500"/>
      <color rgb="FFFFC000"/>
      <color rgb="FFFFFC66"/>
      <color rgb="FF01B150"/>
      <color rgb="FFADDB7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607216</xdr:colOff>
      <xdr:row>0</xdr:row>
      <xdr:rowOff>23812</xdr:rowOff>
    </xdr:from>
    <xdr:to>
      <xdr:col>0</xdr:col>
      <xdr:colOff>1336497</xdr:colOff>
      <xdr:row>2</xdr:row>
      <xdr:rowOff>135749</xdr:rowOff>
    </xdr:to>
    <xdr:pic>
      <xdr:nvPicPr>
        <xdr:cNvPr id="2" name="Imagen 1">
          <a:extLst>
            <a:ext uri="{FF2B5EF4-FFF2-40B4-BE49-F238E27FC236}">
              <a16:creationId xmlns:a16="http://schemas.microsoft.com/office/drawing/2014/main" id="{E447C141-E727-4B38-8203-5F7B91E1E4BD}"/>
            </a:ext>
          </a:extLst>
        </xdr:cNvPr>
        <xdr:cNvPicPr>
          <a:picLocks noChangeAspect="1"/>
        </xdr:cNvPicPr>
      </xdr:nvPicPr>
      <xdr:blipFill>
        <a:blip xmlns:r="http://schemas.openxmlformats.org/officeDocument/2006/relationships" r:embed="rId1"/>
        <a:stretch>
          <a:fillRect/>
        </a:stretch>
      </xdr:blipFill>
      <xdr:spPr>
        <a:xfrm>
          <a:off x="607216" y="23812"/>
          <a:ext cx="729281" cy="612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265544</xdr:colOff>
      <xdr:row>0</xdr:row>
      <xdr:rowOff>34636</xdr:rowOff>
    </xdr:from>
    <xdr:to>
      <xdr:col>0</xdr:col>
      <xdr:colOff>994825</xdr:colOff>
      <xdr:row>2</xdr:row>
      <xdr:rowOff>146573</xdr:rowOff>
    </xdr:to>
    <xdr:pic>
      <xdr:nvPicPr>
        <xdr:cNvPr id="4" name="Imagen 3">
          <a:extLst>
            <a:ext uri="{FF2B5EF4-FFF2-40B4-BE49-F238E27FC236}">
              <a16:creationId xmlns:a16="http://schemas.microsoft.com/office/drawing/2014/main" id="{A4C7DBEF-E5C2-4ADB-9A54-0FA72BC1922D}"/>
            </a:ext>
          </a:extLst>
        </xdr:cNvPr>
        <xdr:cNvPicPr>
          <a:picLocks noChangeAspect="1"/>
        </xdr:cNvPicPr>
      </xdr:nvPicPr>
      <xdr:blipFill>
        <a:blip xmlns:r="http://schemas.openxmlformats.org/officeDocument/2006/relationships" r:embed="rId1"/>
        <a:stretch>
          <a:fillRect/>
        </a:stretch>
      </xdr:blipFill>
      <xdr:spPr>
        <a:xfrm>
          <a:off x="265544" y="34636"/>
          <a:ext cx="729281" cy="61993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63500</xdr:colOff>
      <xdr:row>0</xdr:row>
      <xdr:rowOff>19050</xdr:rowOff>
    </xdr:from>
    <xdr:to>
      <xdr:col>0</xdr:col>
      <xdr:colOff>792781</xdr:colOff>
      <xdr:row>2</xdr:row>
      <xdr:rowOff>130987</xdr:rowOff>
    </xdr:to>
    <xdr:pic>
      <xdr:nvPicPr>
        <xdr:cNvPr id="3" name="Imagen 2">
          <a:extLst>
            <a:ext uri="{FF2B5EF4-FFF2-40B4-BE49-F238E27FC236}">
              <a16:creationId xmlns:a16="http://schemas.microsoft.com/office/drawing/2014/main" id="{48F16DF8-EA87-48C5-8F05-162075D38C6C}"/>
            </a:ext>
          </a:extLst>
        </xdr:cNvPr>
        <xdr:cNvPicPr>
          <a:picLocks noChangeAspect="1"/>
        </xdr:cNvPicPr>
      </xdr:nvPicPr>
      <xdr:blipFill>
        <a:blip xmlns:r="http://schemas.openxmlformats.org/officeDocument/2006/relationships" r:embed="rId1"/>
        <a:stretch>
          <a:fillRect/>
        </a:stretch>
      </xdr:blipFill>
      <xdr:spPr>
        <a:xfrm>
          <a:off x="63500" y="19050"/>
          <a:ext cx="729281" cy="61993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0</xdr:colOff>
      <xdr:row>189</xdr:row>
      <xdr:rowOff>0</xdr:rowOff>
    </xdr:from>
    <xdr:to>
      <xdr:col>4</xdr:col>
      <xdr:colOff>90438</xdr:colOff>
      <xdr:row>192</xdr:row>
      <xdr:rowOff>365309</xdr:rowOff>
    </xdr:to>
    <xdr:sp macro="" textlink="">
      <xdr:nvSpPr>
        <xdr:cNvPr id="6238" name="Text Box 15">
          <a:extLst>
            <a:ext uri="{FF2B5EF4-FFF2-40B4-BE49-F238E27FC236}">
              <a16:creationId xmlns:a16="http://schemas.microsoft.com/office/drawing/2014/main" id="{00000000-0008-0000-0500-00005E180000}"/>
            </a:ext>
          </a:extLst>
        </xdr:cNvPr>
        <xdr:cNvSpPr txBox="1">
          <a:spLocks noChangeArrowheads="1"/>
        </xdr:cNvSpPr>
      </xdr:nvSpPr>
      <xdr:spPr bwMode="auto">
        <a:xfrm>
          <a:off x="7200900" y="5667375"/>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39" name="Text Box 16">
          <a:extLst>
            <a:ext uri="{FF2B5EF4-FFF2-40B4-BE49-F238E27FC236}">
              <a16:creationId xmlns:a16="http://schemas.microsoft.com/office/drawing/2014/main" id="{00000000-0008-0000-0500-00005F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40" name="Text Box 17">
          <a:extLst>
            <a:ext uri="{FF2B5EF4-FFF2-40B4-BE49-F238E27FC236}">
              <a16:creationId xmlns:a16="http://schemas.microsoft.com/office/drawing/2014/main" id="{00000000-0008-0000-0500-000060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41" name="Text Box 18">
          <a:extLst>
            <a:ext uri="{FF2B5EF4-FFF2-40B4-BE49-F238E27FC236}">
              <a16:creationId xmlns:a16="http://schemas.microsoft.com/office/drawing/2014/main" id="{00000000-0008-0000-0500-000061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42" name="Text Box 19">
          <a:extLst>
            <a:ext uri="{FF2B5EF4-FFF2-40B4-BE49-F238E27FC236}">
              <a16:creationId xmlns:a16="http://schemas.microsoft.com/office/drawing/2014/main" id="{00000000-0008-0000-0500-000062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504825</xdr:rowOff>
    </xdr:from>
    <xdr:to>
      <xdr:col>4</xdr:col>
      <xdr:colOff>95250</xdr:colOff>
      <xdr:row>15</xdr:row>
      <xdr:rowOff>463957</xdr:rowOff>
    </xdr:to>
    <xdr:sp macro="" textlink="">
      <xdr:nvSpPr>
        <xdr:cNvPr id="9" name="Text Box 15">
          <a:extLst>
            <a:ext uri="{FF2B5EF4-FFF2-40B4-BE49-F238E27FC236}">
              <a16:creationId xmlns:a16="http://schemas.microsoft.com/office/drawing/2014/main" id="{00000000-0008-0000-0500-000009000000}"/>
            </a:ext>
          </a:extLst>
        </xdr:cNvPr>
        <xdr:cNvSpPr txBox="1">
          <a:spLocks noChangeArrowheads="1"/>
        </xdr:cNvSpPr>
      </xdr:nvSpPr>
      <xdr:spPr bwMode="auto">
        <a:xfrm>
          <a:off x="8568418" y="4423682"/>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189</xdr:row>
      <xdr:rowOff>0</xdr:rowOff>
    </xdr:from>
    <xdr:ext cx="95250" cy="213632"/>
    <xdr:sp macro="" textlink="">
      <xdr:nvSpPr>
        <xdr:cNvPr id="11" name="Text Box 15">
          <a:extLst>
            <a:ext uri="{FF2B5EF4-FFF2-40B4-BE49-F238E27FC236}">
              <a16:creationId xmlns:a16="http://schemas.microsoft.com/office/drawing/2014/main" id="{00000000-0008-0000-0500-00000B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 name="Text Box 15">
          <a:extLst>
            <a:ext uri="{FF2B5EF4-FFF2-40B4-BE49-F238E27FC236}">
              <a16:creationId xmlns:a16="http://schemas.microsoft.com/office/drawing/2014/main" id="{00000000-0008-0000-0500-00000C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 name="Text Box 15">
          <a:extLst>
            <a:ext uri="{FF2B5EF4-FFF2-40B4-BE49-F238E27FC236}">
              <a16:creationId xmlns:a16="http://schemas.microsoft.com/office/drawing/2014/main" id="{00000000-0008-0000-0500-00000D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 name="Text Box 15">
          <a:extLst>
            <a:ext uri="{FF2B5EF4-FFF2-40B4-BE49-F238E27FC236}">
              <a16:creationId xmlns:a16="http://schemas.microsoft.com/office/drawing/2014/main" id="{00000000-0008-0000-0500-00000E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 name="Text Box 15">
          <a:extLst>
            <a:ext uri="{FF2B5EF4-FFF2-40B4-BE49-F238E27FC236}">
              <a16:creationId xmlns:a16="http://schemas.microsoft.com/office/drawing/2014/main" id="{00000000-0008-0000-0500-00000F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 name="Text Box 15">
          <a:extLst>
            <a:ext uri="{FF2B5EF4-FFF2-40B4-BE49-F238E27FC236}">
              <a16:creationId xmlns:a16="http://schemas.microsoft.com/office/drawing/2014/main" id="{00000000-0008-0000-0500-000010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 name="Text Box 15">
          <a:extLst>
            <a:ext uri="{FF2B5EF4-FFF2-40B4-BE49-F238E27FC236}">
              <a16:creationId xmlns:a16="http://schemas.microsoft.com/office/drawing/2014/main" id="{00000000-0008-0000-0500-000011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 name="Text Box 15">
          <a:extLst>
            <a:ext uri="{FF2B5EF4-FFF2-40B4-BE49-F238E27FC236}">
              <a16:creationId xmlns:a16="http://schemas.microsoft.com/office/drawing/2014/main" id="{00000000-0008-0000-0500-000012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 name="Text Box 15">
          <a:extLst>
            <a:ext uri="{FF2B5EF4-FFF2-40B4-BE49-F238E27FC236}">
              <a16:creationId xmlns:a16="http://schemas.microsoft.com/office/drawing/2014/main" id="{00000000-0008-0000-0500-000013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 name="Text Box 15">
          <a:extLst>
            <a:ext uri="{FF2B5EF4-FFF2-40B4-BE49-F238E27FC236}">
              <a16:creationId xmlns:a16="http://schemas.microsoft.com/office/drawing/2014/main" id="{00000000-0008-0000-0500-000014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 name="Text Box 15">
          <a:extLst>
            <a:ext uri="{FF2B5EF4-FFF2-40B4-BE49-F238E27FC236}">
              <a16:creationId xmlns:a16="http://schemas.microsoft.com/office/drawing/2014/main" id="{00000000-0008-0000-0500-000015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2" name="Text Box 15">
          <a:extLst>
            <a:ext uri="{FF2B5EF4-FFF2-40B4-BE49-F238E27FC236}">
              <a16:creationId xmlns:a16="http://schemas.microsoft.com/office/drawing/2014/main" id="{00000000-0008-0000-0500-000016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 name="Text Box 15">
          <a:extLst>
            <a:ext uri="{FF2B5EF4-FFF2-40B4-BE49-F238E27FC236}">
              <a16:creationId xmlns:a16="http://schemas.microsoft.com/office/drawing/2014/main" id="{00000000-0008-0000-0500-000017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 name="Text Box 15">
          <a:extLst>
            <a:ext uri="{FF2B5EF4-FFF2-40B4-BE49-F238E27FC236}">
              <a16:creationId xmlns:a16="http://schemas.microsoft.com/office/drawing/2014/main" id="{00000000-0008-0000-0500-000018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6" name="Text Box 16">
          <a:extLst>
            <a:ext uri="{FF2B5EF4-FFF2-40B4-BE49-F238E27FC236}">
              <a16:creationId xmlns:a16="http://schemas.microsoft.com/office/drawing/2014/main" id="{00000000-0008-0000-0500-00001A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7" name="Text Box 17">
          <a:extLst>
            <a:ext uri="{FF2B5EF4-FFF2-40B4-BE49-F238E27FC236}">
              <a16:creationId xmlns:a16="http://schemas.microsoft.com/office/drawing/2014/main" id="{00000000-0008-0000-0500-00001B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8" name="Text Box 18">
          <a:extLst>
            <a:ext uri="{FF2B5EF4-FFF2-40B4-BE49-F238E27FC236}">
              <a16:creationId xmlns:a16="http://schemas.microsoft.com/office/drawing/2014/main" id="{00000000-0008-0000-0500-00001C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9" name="Text Box 19">
          <a:extLst>
            <a:ext uri="{FF2B5EF4-FFF2-40B4-BE49-F238E27FC236}">
              <a16:creationId xmlns:a16="http://schemas.microsoft.com/office/drawing/2014/main" id="{00000000-0008-0000-0500-00001D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189</xdr:row>
      <xdr:rowOff>0</xdr:rowOff>
    </xdr:from>
    <xdr:ext cx="95250" cy="213632"/>
    <xdr:sp macro="" textlink="">
      <xdr:nvSpPr>
        <xdr:cNvPr id="30" name="Text Box 15">
          <a:extLst>
            <a:ext uri="{FF2B5EF4-FFF2-40B4-BE49-F238E27FC236}">
              <a16:creationId xmlns:a16="http://schemas.microsoft.com/office/drawing/2014/main" id="{00000000-0008-0000-0500-00001E000000}"/>
            </a:ext>
          </a:extLst>
        </xdr:cNvPr>
        <xdr:cNvSpPr txBox="1">
          <a:spLocks noChangeArrowheads="1"/>
        </xdr:cNvSpPr>
      </xdr:nvSpPr>
      <xdr:spPr bwMode="auto">
        <a:xfrm>
          <a:off x="10014857" y="98257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1" name="Text Box 16">
          <a:extLst>
            <a:ext uri="{FF2B5EF4-FFF2-40B4-BE49-F238E27FC236}">
              <a16:creationId xmlns:a16="http://schemas.microsoft.com/office/drawing/2014/main" id="{00000000-0008-0000-0500-00001F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2" name="Text Box 17">
          <a:extLst>
            <a:ext uri="{FF2B5EF4-FFF2-40B4-BE49-F238E27FC236}">
              <a16:creationId xmlns:a16="http://schemas.microsoft.com/office/drawing/2014/main" id="{00000000-0008-0000-0500-000020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3" name="Text Box 18">
          <a:extLst>
            <a:ext uri="{FF2B5EF4-FFF2-40B4-BE49-F238E27FC236}">
              <a16:creationId xmlns:a16="http://schemas.microsoft.com/office/drawing/2014/main" id="{00000000-0008-0000-0500-000021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4" name="Text Box 19">
          <a:extLst>
            <a:ext uri="{FF2B5EF4-FFF2-40B4-BE49-F238E27FC236}">
              <a16:creationId xmlns:a16="http://schemas.microsoft.com/office/drawing/2014/main" id="{00000000-0008-0000-0500-000022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 name="Text Box 15">
          <a:extLst>
            <a:ext uri="{FF2B5EF4-FFF2-40B4-BE49-F238E27FC236}">
              <a16:creationId xmlns:a16="http://schemas.microsoft.com/office/drawing/2014/main" id="{00000000-0008-0000-0500-000023000000}"/>
            </a:ext>
          </a:extLst>
        </xdr:cNvPr>
        <xdr:cNvSpPr txBox="1">
          <a:spLocks noChangeArrowheads="1"/>
        </xdr:cNvSpPr>
      </xdr:nvSpPr>
      <xdr:spPr bwMode="auto">
        <a:xfrm>
          <a:off x="7391400" y="4933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1" name="Text Box 16">
          <a:extLst>
            <a:ext uri="{FF2B5EF4-FFF2-40B4-BE49-F238E27FC236}">
              <a16:creationId xmlns:a16="http://schemas.microsoft.com/office/drawing/2014/main" id="{00000000-0008-0000-0500-000029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2" name="Text Box 17">
          <a:extLst>
            <a:ext uri="{FF2B5EF4-FFF2-40B4-BE49-F238E27FC236}">
              <a16:creationId xmlns:a16="http://schemas.microsoft.com/office/drawing/2014/main" id="{00000000-0008-0000-0500-00002A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3" name="Text Box 18">
          <a:extLst>
            <a:ext uri="{FF2B5EF4-FFF2-40B4-BE49-F238E27FC236}">
              <a16:creationId xmlns:a16="http://schemas.microsoft.com/office/drawing/2014/main" id="{00000000-0008-0000-0500-00002B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4" name="Text Box 19">
          <a:extLst>
            <a:ext uri="{FF2B5EF4-FFF2-40B4-BE49-F238E27FC236}">
              <a16:creationId xmlns:a16="http://schemas.microsoft.com/office/drawing/2014/main" id="{00000000-0008-0000-0500-00002C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504825</xdr:rowOff>
    </xdr:from>
    <xdr:ext cx="95250" cy="442269"/>
    <xdr:sp macro="" textlink="">
      <xdr:nvSpPr>
        <xdr:cNvPr id="45" name="Text Box 15">
          <a:extLst>
            <a:ext uri="{FF2B5EF4-FFF2-40B4-BE49-F238E27FC236}">
              <a16:creationId xmlns:a16="http://schemas.microsoft.com/office/drawing/2014/main" id="{00000000-0008-0000-0500-00002D000000}"/>
            </a:ext>
          </a:extLst>
        </xdr:cNvPr>
        <xdr:cNvSpPr txBox="1">
          <a:spLocks noChangeArrowheads="1"/>
        </xdr:cNvSpPr>
      </xdr:nvSpPr>
      <xdr:spPr bwMode="auto">
        <a:xfrm>
          <a:off x="10527434" y="595428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 name="Text Box 15">
          <a:extLst>
            <a:ext uri="{FF2B5EF4-FFF2-40B4-BE49-F238E27FC236}">
              <a16:creationId xmlns:a16="http://schemas.microsoft.com/office/drawing/2014/main" id="{00000000-0008-0000-0500-00002E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 name="Text Box 15">
          <a:extLst>
            <a:ext uri="{FF2B5EF4-FFF2-40B4-BE49-F238E27FC236}">
              <a16:creationId xmlns:a16="http://schemas.microsoft.com/office/drawing/2014/main" id="{00000000-0008-0000-0500-00002F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8" name="Text Box 15">
          <a:extLst>
            <a:ext uri="{FF2B5EF4-FFF2-40B4-BE49-F238E27FC236}">
              <a16:creationId xmlns:a16="http://schemas.microsoft.com/office/drawing/2014/main" id="{00000000-0008-0000-0500-000030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 name="Text Box 15">
          <a:extLst>
            <a:ext uri="{FF2B5EF4-FFF2-40B4-BE49-F238E27FC236}">
              <a16:creationId xmlns:a16="http://schemas.microsoft.com/office/drawing/2014/main" id="{00000000-0008-0000-0500-000031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 name="Text Box 15">
          <a:extLst>
            <a:ext uri="{FF2B5EF4-FFF2-40B4-BE49-F238E27FC236}">
              <a16:creationId xmlns:a16="http://schemas.microsoft.com/office/drawing/2014/main" id="{00000000-0008-0000-0500-000032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 name="Text Box 15">
          <a:extLst>
            <a:ext uri="{FF2B5EF4-FFF2-40B4-BE49-F238E27FC236}">
              <a16:creationId xmlns:a16="http://schemas.microsoft.com/office/drawing/2014/main" id="{00000000-0008-0000-0500-000033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 name="Text Box 15">
          <a:extLst>
            <a:ext uri="{FF2B5EF4-FFF2-40B4-BE49-F238E27FC236}">
              <a16:creationId xmlns:a16="http://schemas.microsoft.com/office/drawing/2014/main" id="{00000000-0008-0000-0500-000034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 name="Text Box 15">
          <a:extLst>
            <a:ext uri="{FF2B5EF4-FFF2-40B4-BE49-F238E27FC236}">
              <a16:creationId xmlns:a16="http://schemas.microsoft.com/office/drawing/2014/main" id="{00000000-0008-0000-0500-000035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 name="Text Box 15">
          <a:extLst>
            <a:ext uri="{FF2B5EF4-FFF2-40B4-BE49-F238E27FC236}">
              <a16:creationId xmlns:a16="http://schemas.microsoft.com/office/drawing/2014/main" id="{00000000-0008-0000-0500-000036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 name="Text Box 15">
          <a:extLst>
            <a:ext uri="{FF2B5EF4-FFF2-40B4-BE49-F238E27FC236}">
              <a16:creationId xmlns:a16="http://schemas.microsoft.com/office/drawing/2014/main" id="{00000000-0008-0000-0500-000037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 name="Text Box 15">
          <a:extLst>
            <a:ext uri="{FF2B5EF4-FFF2-40B4-BE49-F238E27FC236}">
              <a16:creationId xmlns:a16="http://schemas.microsoft.com/office/drawing/2014/main" id="{00000000-0008-0000-0500-000038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7" name="Text Box 15">
          <a:extLst>
            <a:ext uri="{FF2B5EF4-FFF2-40B4-BE49-F238E27FC236}">
              <a16:creationId xmlns:a16="http://schemas.microsoft.com/office/drawing/2014/main" id="{00000000-0008-0000-0500-000039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 name="Text Box 15">
          <a:extLst>
            <a:ext uri="{FF2B5EF4-FFF2-40B4-BE49-F238E27FC236}">
              <a16:creationId xmlns:a16="http://schemas.microsoft.com/office/drawing/2014/main" id="{00000000-0008-0000-0500-00003A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 name="Text Box 15">
          <a:extLst>
            <a:ext uri="{FF2B5EF4-FFF2-40B4-BE49-F238E27FC236}">
              <a16:creationId xmlns:a16="http://schemas.microsoft.com/office/drawing/2014/main" id="{00000000-0008-0000-0500-00003B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0" name="Text Box 16">
          <a:extLst>
            <a:ext uri="{FF2B5EF4-FFF2-40B4-BE49-F238E27FC236}">
              <a16:creationId xmlns:a16="http://schemas.microsoft.com/office/drawing/2014/main" id="{00000000-0008-0000-0500-00003C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1" name="Text Box 17">
          <a:extLst>
            <a:ext uri="{FF2B5EF4-FFF2-40B4-BE49-F238E27FC236}">
              <a16:creationId xmlns:a16="http://schemas.microsoft.com/office/drawing/2014/main" id="{00000000-0008-0000-0500-00003D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2" name="Text Box 18">
          <a:extLst>
            <a:ext uri="{FF2B5EF4-FFF2-40B4-BE49-F238E27FC236}">
              <a16:creationId xmlns:a16="http://schemas.microsoft.com/office/drawing/2014/main" id="{00000000-0008-0000-0500-00003E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3" name="Text Box 19">
          <a:extLst>
            <a:ext uri="{FF2B5EF4-FFF2-40B4-BE49-F238E27FC236}">
              <a16:creationId xmlns:a16="http://schemas.microsoft.com/office/drawing/2014/main" id="{00000000-0008-0000-0500-00003F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 name="Text Box 15">
          <a:extLst>
            <a:ext uri="{FF2B5EF4-FFF2-40B4-BE49-F238E27FC236}">
              <a16:creationId xmlns:a16="http://schemas.microsoft.com/office/drawing/2014/main" id="{00000000-0008-0000-0500-000040000000}"/>
            </a:ext>
          </a:extLst>
        </xdr:cNvPr>
        <xdr:cNvSpPr txBox="1">
          <a:spLocks noChangeArrowheads="1"/>
        </xdr:cNvSpPr>
      </xdr:nvSpPr>
      <xdr:spPr bwMode="auto">
        <a:xfrm>
          <a:off x="10527434"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5" name="Text Box 16">
          <a:extLst>
            <a:ext uri="{FF2B5EF4-FFF2-40B4-BE49-F238E27FC236}">
              <a16:creationId xmlns:a16="http://schemas.microsoft.com/office/drawing/2014/main" id="{00000000-0008-0000-0500-000041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6" name="Text Box 17">
          <a:extLst>
            <a:ext uri="{FF2B5EF4-FFF2-40B4-BE49-F238E27FC236}">
              <a16:creationId xmlns:a16="http://schemas.microsoft.com/office/drawing/2014/main" id="{00000000-0008-0000-0500-000042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7" name="Text Box 18">
          <a:extLst>
            <a:ext uri="{FF2B5EF4-FFF2-40B4-BE49-F238E27FC236}">
              <a16:creationId xmlns:a16="http://schemas.microsoft.com/office/drawing/2014/main" id="{00000000-0008-0000-0500-000043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8" name="Text Box 19">
          <a:extLst>
            <a:ext uri="{FF2B5EF4-FFF2-40B4-BE49-F238E27FC236}">
              <a16:creationId xmlns:a16="http://schemas.microsoft.com/office/drawing/2014/main" id="{00000000-0008-0000-0500-000044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 name="Text Box 15">
          <a:extLst>
            <a:ext uri="{FF2B5EF4-FFF2-40B4-BE49-F238E27FC236}">
              <a16:creationId xmlns:a16="http://schemas.microsoft.com/office/drawing/2014/main" id="{00000000-0008-0000-0500-000045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0" name="Text Box 16">
          <a:extLst>
            <a:ext uri="{FF2B5EF4-FFF2-40B4-BE49-F238E27FC236}">
              <a16:creationId xmlns:a16="http://schemas.microsoft.com/office/drawing/2014/main" id="{00000000-0008-0000-0500-000046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1" name="Text Box 17">
          <a:extLst>
            <a:ext uri="{FF2B5EF4-FFF2-40B4-BE49-F238E27FC236}">
              <a16:creationId xmlns:a16="http://schemas.microsoft.com/office/drawing/2014/main" id="{00000000-0008-0000-0500-000047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2" name="Text Box 18">
          <a:extLst>
            <a:ext uri="{FF2B5EF4-FFF2-40B4-BE49-F238E27FC236}">
              <a16:creationId xmlns:a16="http://schemas.microsoft.com/office/drawing/2014/main" id="{00000000-0008-0000-0500-000048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3" name="Text Box 19">
          <a:extLst>
            <a:ext uri="{FF2B5EF4-FFF2-40B4-BE49-F238E27FC236}">
              <a16:creationId xmlns:a16="http://schemas.microsoft.com/office/drawing/2014/main" id="{00000000-0008-0000-0500-000049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5" name="Text Box 15">
          <a:extLst>
            <a:ext uri="{FF2B5EF4-FFF2-40B4-BE49-F238E27FC236}">
              <a16:creationId xmlns:a16="http://schemas.microsoft.com/office/drawing/2014/main" id="{00000000-0008-0000-0500-00004B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6" name="Text Box 15">
          <a:extLst>
            <a:ext uri="{FF2B5EF4-FFF2-40B4-BE49-F238E27FC236}">
              <a16:creationId xmlns:a16="http://schemas.microsoft.com/office/drawing/2014/main" id="{00000000-0008-0000-0500-00004C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7" name="Text Box 15">
          <a:extLst>
            <a:ext uri="{FF2B5EF4-FFF2-40B4-BE49-F238E27FC236}">
              <a16:creationId xmlns:a16="http://schemas.microsoft.com/office/drawing/2014/main" id="{00000000-0008-0000-0500-00004D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8" name="Text Box 15">
          <a:extLst>
            <a:ext uri="{FF2B5EF4-FFF2-40B4-BE49-F238E27FC236}">
              <a16:creationId xmlns:a16="http://schemas.microsoft.com/office/drawing/2014/main" id="{00000000-0008-0000-0500-00004E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9" name="Text Box 15">
          <a:extLst>
            <a:ext uri="{FF2B5EF4-FFF2-40B4-BE49-F238E27FC236}">
              <a16:creationId xmlns:a16="http://schemas.microsoft.com/office/drawing/2014/main" id="{00000000-0008-0000-0500-00004F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0" name="Text Box 15">
          <a:extLst>
            <a:ext uri="{FF2B5EF4-FFF2-40B4-BE49-F238E27FC236}">
              <a16:creationId xmlns:a16="http://schemas.microsoft.com/office/drawing/2014/main" id="{00000000-0008-0000-0500-000050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1" name="Text Box 15">
          <a:extLst>
            <a:ext uri="{FF2B5EF4-FFF2-40B4-BE49-F238E27FC236}">
              <a16:creationId xmlns:a16="http://schemas.microsoft.com/office/drawing/2014/main" id="{00000000-0008-0000-0500-000051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2" name="Text Box 15">
          <a:extLst>
            <a:ext uri="{FF2B5EF4-FFF2-40B4-BE49-F238E27FC236}">
              <a16:creationId xmlns:a16="http://schemas.microsoft.com/office/drawing/2014/main" id="{00000000-0008-0000-0500-000052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3" name="Text Box 15">
          <a:extLst>
            <a:ext uri="{FF2B5EF4-FFF2-40B4-BE49-F238E27FC236}">
              <a16:creationId xmlns:a16="http://schemas.microsoft.com/office/drawing/2014/main" id="{00000000-0008-0000-0500-000053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4" name="Text Box 15">
          <a:extLst>
            <a:ext uri="{FF2B5EF4-FFF2-40B4-BE49-F238E27FC236}">
              <a16:creationId xmlns:a16="http://schemas.microsoft.com/office/drawing/2014/main" id="{00000000-0008-0000-0500-000054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5" name="Text Box 15">
          <a:extLst>
            <a:ext uri="{FF2B5EF4-FFF2-40B4-BE49-F238E27FC236}">
              <a16:creationId xmlns:a16="http://schemas.microsoft.com/office/drawing/2014/main" id="{00000000-0008-0000-0500-000055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6" name="Text Box 15">
          <a:extLst>
            <a:ext uri="{FF2B5EF4-FFF2-40B4-BE49-F238E27FC236}">
              <a16:creationId xmlns:a16="http://schemas.microsoft.com/office/drawing/2014/main" id="{00000000-0008-0000-0500-000056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7" name="Text Box 15">
          <a:extLst>
            <a:ext uri="{FF2B5EF4-FFF2-40B4-BE49-F238E27FC236}">
              <a16:creationId xmlns:a16="http://schemas.microsoft.com/office/drawing/2014/main" id="{00000000-0008-0000-0500-000057000000}"/>
            </a:ext>
          </a:extLst>
        </xdr:cNvPr>
        <xdr:cNvSpPr txBox="1">
          <a:spLocks noChangeArrowheads="1"/>
        </xdr:cNvSpPr>
      </xdr:nvSpPr>
      <xdr:spPr bwMode="auto">
        <a:xfrm>
          <a:off x="50072637" y="12746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8" name="Text Box 15">
          <a:extLst>
            <a:ext uri="{FF2B5EF4-FFF2-40B4-BE49-F238E27FC236}">
              <a16:creationId xmlns:a16="http://schemas.microsoft.com/office/drawing/2014/main" id="{00000000-0008-0000-0500-000058000000}"/>
            </a:ext>
          </a:extLst>
        </xdr:cNvPr>
        <xdr:cNvSpPr txBox="1">
          <a:spLocks noChangeArrowheads="1"/>
        </xdr:cNvSpPr>
      </xdr:nvSpPr>
      <xdr:spPr bwMode="auto">
        <a:xfrm>
          <a:off x="49942750" y="132238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89" name="Text Box 16">
          <a:extLst>
            <a:ext uri="{FF2B5EF4-FFF2-40B4-BE49-F238E27FC236}">
              <a16:creationId xmlns:a16="http://schemas.microsoft.com/office/drawing/2014/main" id="{00000000-0008-0000-0500-000059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0" name="Text Box 17">
          <a:extLst>
            <a:ext uri="{FF2B5EF4-FFF2-40B4-BE49-F238E27FC236}">
              <a16:creationId xmlns:a16="http://schemas.microsoft.com/office/drawing/2014/main" id="{00000000-0008-0000-0500-00005A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1" name="Text Box 18">
          <a:extLst>
            <a:ext uri="{FF2B5EF4-FFF2-40B4-BE49-F238E27FC236}">
              <a16:creationId xmlns:a16="http://schemas.microsoft.com/office/drawing/2014/main" id="{00000000-0008-0000-0500-00005B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2" name="Text Box 19">
          <a:extLst>
            <a:ext uri="{FF2B5EF4-FFF2-40B4-BE49-F238E27FC236}">
              <a16:creationId xmlns:a16="http://schemas.microsoft.com/office/drawing/2014/main" id="{00000000-0008-0000-0500-00005C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93" name="Text Box 15">
          <a:extLst>
            <a:ext uri="{FF2B5EF4-FFF2-40B4-BE49-F238E27FC236}">
              <a16:creationId xmlns:a16="http://schemas.microsoft.com/office/drawing/2014/main" id="{00000000-0008-0000-0500-00005D000000}"/>
            </a:ext>
          </a:extLst>
        </xdr:cNvPr>
        <xdr:cNvSpPr txBox="1">
          <a:spLocks noChangeArrowheads="1"/>
        </xdr:cNvSpPr>
      </xdr:nvSpPr>
      <xdr:spPr bwMode="auto">
        <a:xfrm>
          <a:off x="9374909"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4" name="Text Box 16">
          <a:extLst>
            <a:ext uri="{FF2B5EF4-FFF2-40B4-BE49-F238E27FC236}">
              <a16:creationId xmlns:a16="http://schemas.microsoft.com/office/drawing/2014/main" id="{00000000-0008-0000-0500-00005E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5" name="Text Box 17">
          <a:extLst>
            <a:ext uri="{FF2B5EF4-FFF2-40B4-BE49-F238E27FC236}">
              <a16:creationId xmlns:a16="http://schemas.microsoft.com/office/drawing/2014/main" id="{00000000-0008-0000-0500-00005F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6" name="Text Box 18">
          <a:extLst>
            <a:ext uri="{FF2B5EF4-FFF2-40B4-BE49-F238E27FC236}">
              <a16:creationId xmlns:a16="http://schemas.microsoft.com/office/drawing/2014/main" id="{00000000-0008-0000-0500-000060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7" name="Text Box 19">
          <a:extLst>
            <a:ext uri="{FF2B5EF4-FFF2-40B4-BE49-F238E27FC236}">
              <a16:creationId xmlns:a16="http://schemas.microsoft.com/office/drawing/2014/main" id="{00000000-0008-0000-0500-000061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98" name="Text Box 15">
          <a:extLst>
            <a:ext uri="{FF2B5EF4-FFF2-40B4-BE49-F238E27FC236}">
              <a16:creationId xmlns:a16="http://schemas.microsoft.com/office/drawing/2014/main" id="{00000000-0008-0000-0500-000062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99" name="Text Box 15">
          <a:extLst>
            <a:ext uri="{FF2B5EF4-FFF2-40B4-BE49-F238E27FC236}">
              <a16:creationId xmlns:a16="http://schemas.microsoft.com/office/drawing/2014/main" id="{00000000-0008-0000-0500-000063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0" name="Text Box 15">
          <a:extLst>
            <a:ext uri="{FF2B5EF4-FFF2-40B4-BE49-F238E27FC236}">
              <a16:creationId xmlns:a16="http://schemas.microsoft.com/office/drawing/2014/main" id="{00000000-0008-0000-0500-000064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01" name="Text Box 15">
          <a:extLst>
            <a:ext uri="{FF2B5EF4-FFF2-40B4-BE49-F238E27FC236}">
              <a16:creationId xmlns:a16="http://schemas.microsoft.com/office/drawing/2014/main" id="{00000000-0008-0000-0500-000065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02" name="Text Box 15">
          <a:extLst>
            <a:ext uri="{FF2B5EF4-FFF2-40B4-BE49-F238E27FC236}">
              <a16:creationId xmlns:a16="http://schemas.microsoft.com/office/drawing/2014/main" id="{00000000-0008-0000-0500-000066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103" name="Text Box 15">
          <a:extLst>
            <a:ext uri="{FF2B5EF4-FFF2-40B4-BE49-F238E27FC236}">
              <a16:creationId xmlns:a16="http://schemas.microsoft.com/office/drawing/2014/main" id="{00000000-0008-0000-0500-000067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104" name="Text Box 15">
          <a:extLst>
            <a:ext uri="{FF2B5EF4-FFF2-40B4-BE49-F238E27FC236}">
              <a16:creationId xmlns:a16="http://schemas.microsoft.com/office/drawing/2014/main" id="{00000000-0008-0000-0500-000068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5" name="Text Box 15">
          <a:extLst>
            <a:ext uri="{FF2B5EF4-FFF2-40B4-BE49-F238E27FC236}">
              <a16:creationId xmlns:a16="http://schemas.microsoft.com/office/drawing/2014/main" id="{00000000-0008-0000-0500-00006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6" name="Text Box 15">
          <a:extLst>
            <a:ext uri="{FF2B5EF4-FFF2-40B4-BE49-F238E27FC236}">
              <a16:creationId xmlns:a16="http://schemas.microsoft.com/office/drawing/2014/main" id="{00000000-0008-0000-0500-00006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7" name="Text Box 15">
          <a:extLst>
            <a:ext uri="{FF2B5EF4-FFF2-40B4-BE49-F238E27FC236}">
              <a16:creationId xmlns:a16="http://schemas.microsoft.com/office/drawing/2014/main" id="{00000000-0008-0000-0500-00006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8" name="Text Box 15">
          <a:extLst>
            <a:ext uri="{FF2B5EF4-FFF2-40B4-BE49-F238E27FC236}">
              <a16:creationId xmlns:a16="http://schemas.microsoft.com/office/drawing/2014/main" id="{00000000-0008-0000-0500-00006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9" name="Text Box 15">
          <a:extLst>
            <a:ext uri="{FF2B5EF4-FFF2-40B4-BE49-F238E27FC236}">
              <a16:creationId xmlns:a16="http://schemas.microsoft.com/office/drawing/2014/main" id="{00000000-0008-0000-0500-00006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10" name="Text Box 15">
          <a:extLst>
            <a:ext uri="{FF2B5EF4-FFF2-40B4-BE49-F238E27FC236}">
              <a16:creationId xmlns:a16="http://schemas.microsoft.com/office/drawing/2014/main" id="{00000000-0008-0000-0500-00006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11" name="Text Box 15">
          <a:extLst>
            <a:ext uri="{FF2B5EF4-FFF2-40B4-BE49-F238E27FC236}">
              <a16:creationId xmlns:a16="http://schemas.microsoft.com/office/drawing/2014/main" id="{00000000-0008-0000-0500-00006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2" name="Text Box 15">
          <a:extLst>
            <a:ext uri="{FF2B5EF4-FFF2-40B4-BE49-F238E27FC236}">
              <a16:creationId xmlns:a16="http://schemas.microsoft.com/office/drawing/2014/main" id="{00000000-0008-0000-0500-00007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3" name="Text Box 15">
          <a:extLst>
            <a:ext uri="{FF2B5EF4-FFF2-40B4-BE49-F238E27FC236}">
              <a16:creationId xmlns:a16="http://schemas.microsoft.com/office/drawing/2014/main" id="{00000000-0008-0000-0500-00007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4" name="Text Box 15">
          <a:extLst>
            <a:ext uri="{FF2B5EF4-FFF2-40B4-BE49-F238E27FC236}">
              <a16:creationId xmlns:a16="http://schemas.microsoft.com/office/drawing/2014/main" id="{00000000-0008-0000-0500-00007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5" name="Text Box 15">
          <a:extLst>
            <a:ext uri="{FF2B5EF4-FFF2-40B4-BE49-F238E27FC236}">
              <a16:creationId xmlns:a16="http://schemas.microsoft.com/office/drawing/2014/main" id="{00000000-0008-0000-0500-00007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6" name="Text Box 15">
          <a:extLst>
            <a:ext uri="{FF2B5EF4-FFF2-40B4-BE49-F238E27FC236}">
              <a16:creationId xmlns:a16="http://schemas.microsoft.com/office/drawing/2014/main" id="{00000000-0008-0000-0500-00007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7" name="Text Box 15">
          <a:extLst>
            <a:ext uri="{FF2B5EF4-FFF2-40B4-BE49-F238E27FC236}">
              <a16:creationId xmlns:a16="http://schemas.microsoft.com/office/drawing/2014/main" id="{00000000-0008-0000-0500-00007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8" name="Text Box 15">
          <a:extLst>
            <a:ext uri="{FF2B5EF4-FFF2-40B4-BE49-F238E27FC236}">
              <a16:creationId xmlns:a16="http://schemas.microsoft.com/office/drawing/2014/main" id="{00000000-0008-0000-0500-00007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19" name="Text Box 15">
          <a:extLst>
            <a:ext uri="{FF2B5EF4-FFF2-40B4-BE49-F238E27FC236}">
              <a16:creationId xmlns:a16="http://schemas.microsoft.com/office/drawing/2014/main" id="{00000000-0008-0000-0500-000077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0" name="Text Box 15">
          <a:extLst>
            <a:ext uri="{FF2B5EF4-FFF2-40B4-BE49-F238E27FC236}">
              <a16:creationId xmlns:a16="http://schemas.microsoft.com/office/drawing/2014/main" id="{00000000-0008-0000-0500-000078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1" name="Text Box 15">
          <a:extLst>
            <a:ext uri="{FF2B5EF4-FFF2-40B4-BE49-F238E27FC236}">
              <a16:creationId xmlns:a16="http://schemas.microsoft.com/office/drawing/2014/main" id="{00000000-0008-0000-0500-000079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2" name="Text Box 15">
          <a:extLst>
            <a:ext uri="{FF2B5EF4-FFF2-40B4-BE49-F238E27FC236}">
              <a16:creationId xmlns:a16="http://schemas.microsoft.com/office/drawing/2014/main" id="{00000000-0008-0000-0500-00007A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3" name="Text Box 15">
          <a:extLst>
            <a:ext uri="{FF2B5EF4-FFF2-40B4-BE49-F238E27FC236}">
              <a16:creationId xmlns:a16="http://schemas.microsoft.com/office/drawing/2014/main" id="{00000000-0008-0000-0500-00007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4" name="Text Box 15">
          <a:extLst>
            <a:ext uri="{FF2B5EF4-FFF2-40B4-BE49-F238E27FC236}">
              <a16:creationId xmlns:a16="http://schemas.microsoft.com/office/drawing/2014/main" id="{00000000-0008-0000-0500-00007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5" name="Text Box 15">
          <a:extLst>
            <a:ext uri="{FF2B5EF4-FFF2-40B4-BE49-F238E27FC236}">
              <a16:creationId xmlns:a16="http://schemas.microsoft.com/office/drawing/2014/main" id="{00000000-0008-0000-0500-00007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6" name="Text Box 15">
          <a:extLst>
            <a:ext uri="{FF2B5EF4-FFF2-40B4-BE49-F238E27FC236}">
              <a16:creationId xmlns:a16="http://schemas.microsoft.com/office/drawing/2014/main" id="{00000000-0008-0000-0500-00007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7" name="Text Box 15">
          <a:extLst>
            <a:ext uri="{FF2B5EF4-FFF2-40B4-BE49-F238E27FC236}">
              <a16:creationId xmlns:a16="http://schemas.microsoft.com/office/drawing/2014/main" id="{00000000-0008-0000-0500-00007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8" name="Text Box 15">
          <a:extLst>
            <a:ext uri="{FF2B5EF4-FFF2-40B4-BE49-F238E27FC236}">
              <a16:creationId xmlns:a16="http://schemas.microsoft.com/office/drawing/2014/main" id="{00000000-0008-0000-0500-00008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9" name="Text Box 15">
          <a:extLst>
            <a:ext uri="{FF2B5EF4-FFF2-40B4-BE49-F238E27FC236}">
              <a16:creationId xmlns:a16="http://schemas.microsoft.com/office/drawing/2014/main" id="{00000000-0008-0000-0500-00008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0" name="Text Box 15">
          <a:extLst>
            <a:ext uri="{FF2B5EF4-FFF2-40B4-BE49-F238E27FC236}">
              <a16:creationId xmlns:a16="http://schemas.microsoft.com/office/drawing/2014/main" id="{00000000-0008-0000-0500-00008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1" name="Text Box 15">
          <a:extLst>
            <a:ext uri="{FF2B5EF4-FFF2-40B4-BE49-F238E27FC236}">
              <a16:creationId xmlns:a16="http://schemas.microsoft.com/office/drawing/2014/main" id="{00000000-0008-0000-0500-00008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2" name="Text Box 15">
          <a:extLst>
            <a:ext uri="{FF2B5EF4-FFF2-40B4-BE49-F238E27FC236}">
              <a16:creationId xmlns:a16="http://schemas.microsoft.com/office/drawing/2014/main" id="{00000000-0008-0000-0500-00008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3" name="Text Box 15">
          <a:extLst>
            <a:ext uri="{FF2B5EF4-FFF2-40B4-BE49-F238E27FC236}">
              <a16:creationId xmlns:a16="http://schemas.microsoft.com/office/drawing/2014/main" id="{00000000-0008-0000-0500-00008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4" name="Text Box 15">
          <a:extLst>
            <a:ext uri="{FF2B5EF4-FFF2-40B4-BE49-F238E27FC236}">
              <a16:creationId xmlns:a16="http://schemas.microsoft.com/office/drawing/2014/main" id="{00000000-0008-0000-0500-00008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5" name="Text Box 15">
          <a:extLst>
            <a:ext uri="{FF2B5EF4-FFF2-40B4-BE49-F238E27FC236}">
              <a16:creationId xmlns:a16="http://schemas.microsoft.com/office/drawing/2014/main" id="{00000000-0008-0000-0500-00008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6" name="Text Box 15">
          <a:extLst>
            <a:ext uri="{FF2B5EF4-FFF2-40B4-BE49-F238E27FC236}">
              <a16:creationId xmlns:a16="http://schemas.microsoft.com/office/drawing/2014/main" id="{00000000-0008-0000-0500-00008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7" name="Text Box 15">
          <a:extLst>
            <a:ext uri="{FF2B5EF4-FFF2-40B4-BE49-F238E27FC236}">
              <a16:creationId xmlns:a16="http://schemas.microsoft.com/office/drawing/2014/main" id="{00000000-0008-0000-0500-000089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8" name="Text Box 15">
          <a:extLst>
            <a:ext uri="{FF2B5EF4-FFF2-40B4-BE49-F238E27FC236}">
              <a16:creationId xmlns:a16="http://schemas.microsoft.com/office/drawing/2014/main" id="{00000000-0008-0000-0500-00008A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9" name="Text Box 15">
          <a:extLst>
            <a:ext uri="{FF2B5EF4-FFF2-40B4-BE49-F238E27FC236}">
              <a16:creationId xmlns:a16="http://schemas.microsoft.com/office/drawing/2014/main" id="{00000000-0008-0000-0500-00008B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40" name="Text Box 15">
          <a:extLst>
            <a:ext uri="{FF2B5EF4-FFF2-40B4-BE49-F238E27FC236}">
              <a16:creationId xmlns:a16="http://schemas.microsoft.com/office/drawing/2014/main" id="{00000000-0008-0000-0500-00008C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1" name="Text Box 15">
          <a:extLst>
            <a:ext uri="{FF2B5EF4-FFF2-40B4-BE49-F238E27FC236}">
              <a16:creationId xmlns:a16="http://schemas.microsoft.com/office/drawing/2014/main" id="{00000000-0008-0000-0500-00008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2" name="Text Box 15">
          <a:extLst>
            <a:ext uri="{FF2B5EF4-FFF2-40B4-BE49-F238E27FC236}">
              <a16:creationId xmlns:a16="http://schemas.microsoft.com/office/drawing/2014/main" id="{00000000-0008-0000-0500-00008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3" name="Text Box 15">
          <a:extLst>
            <a:ext uri="{FF2B5EF4-FFF2-40B4-BE49-F238E27FC236}">
              <a16:creationId xmlns:a16="http://schemas.microsoft.com/office/drawing/2014/main" id="{00000000-0008-0000-0500-00008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4" name="Text Box 15">
          <a:extLst>
            <a:ext uri="{FF2B5EF4-FFF2-40B4-BE49-F238E27FC236}">
              <a16:creationId xmlns:a16="http://schemas.microsoft.com/office/drawing/2014/main" id="{00000000-0008-0000-0500-00009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5" name="Text Box 15">
          <a:extLst>
            <a:ext uri="{FF2B5EF4-FFF2-40B4-BE49-F238E27FC236}">
              <a16:creationId xmlns:a16="http://schemas.microsoft.com/office/drawing/2014/main" id="{00000000-0008-0000-0500-00009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6" name="Text Box 15">
          <a:extLst>
            <a:ext uri="{FF2B5EF4-FFF2-40B4-BE49-F238E27FC236}">
              <a16:creationId xmlns:a16="http://schemas.microsoft.com/office/drawing/2014/main" id="{00000000-0008-0000-0500-00009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7" name="Text Box 15">
          <a:extLst>
            <a:ext uri="{FF2B5EF4-FFF2-40B4-BE49-F238E27FC236}">
              <a16:creationId xmlns:a16="http://schemas.microsoft.com/office/drawing/2014/main" id="{00000000-0008-0000-0500-00009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48" name="Text Box 15">
          <a:extLst>
            <a:ext uri="{FF2B5EF4-FFF2-40B4-BE49-F238E27FC236}">
              <a16:creationId xmlns:a16="http://schemas.microsoft.com/office/drawing/2014/main" id="{00000000-0008-0000-0500-00009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49" name="Text Box 15">
          <a:extLst>
            <a:ext uri="{FF2B5EF4-FFF2-40B4-BE49-F238E27FC236}">
              <a16:creationId xmlns:a16="http://schemas.microsoft.com/office/drawing/2014/main" id="{00000000-0008-0000-0500-00009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0" name="Text Box 15">
          <a:extLst>
            <a:ext uri="{FF2B5EF4-FFF2-40B4-BE49-F238E27FC236}">
              <a16:creationId xmlns:a16="http://schemas.microsoft.com/office/drawing/2014/main" id="{00000000-0008-0000-0500-00009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1" name="Text Box 15">
          <a:extLst>
            <a:ext uri="{FF2B5EF4-FFF2-40B4-BE49-F238E27FC236}">
              <a16:creationId xmlns:a16="http://schemas.microsoft.com/office/drawing/2014/main" id="{00000000-0008-0000-0500-00009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2" name="Text Box 15">
          <a:extLst>
            <a:ext uri="{FF2B5EF4-FFF2-40B4-BE49-F238E27FC236}">
              <a16:creationId xmlns:a16="http://schemas.microsoft.com/office/drawing/2014/main" id="{00000000-0008-0000-0500-00009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3" name="Text Box 15">
          <a:extLst>
            <a:ext uri="{FF2B5EF4-FFF2-40B4-BE49-F238E27FC236}">
              <a16:creationId xmlns:a16="http://schemas.microsoft.com/office/drawing/2014/main" id="{00000000-0008-0000-0500-00009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4" name="Text Box 15">
          <a:extLst>
            <a:ext uri="{FF2B5EF4-FFF2-40B4-BE49-F238E27FC236}">
              <a16:creationId xmlns:a16="http://schemas.microsoft.com/office/drawing/2014/main" id="{00000000-0008-0000-0500-00009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5" name="Text Box 15">
          <a:extLst>
            <a:ext uri="{FF2B5EF4-FFF2-40B4-BE49-F238E27FC236}">
              <a16:creationId xmlns:a16="http://schemas.microsoft.com/office/drawing/2014/main" id="{00000000-0008-0000-0500-00009B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6" name="Text Box 15">
          <a:extLst>
            <a:ext uri="{FF2B5EF4-FFF2-40B4-BE49-F238E27FC236}">
              <a16:creationId xmlns:a16="http://schemas.microsoft.com/office/drawing/2014/main" id="{00000000-0008-0000-0500-00009C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7" name="Text Box 15">
          <a:extLst>
            <a:ext uri="{FF2B5EF4-FFF2-40B4-BE49-F238E27FC236}">
              <a16:creationId xmlns:a16="http://schemas.microsoft.com/office/drawing/2014/main" id="{00000000-0008-0000-0500-00009D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8" name="Text Box 15">
          <a:extLst>
            <a:ext uri="{FF2B5EF4-FFF2-40B4-BE49-F238E27FC236}">
              <a16:creationId xmlns:a16="http://schemas.microsoft.com/office/drawing/2014/main" id="{00000000-0008-0000-0500-00009E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9" name="Text Box 15">
          <a:extLst>
            <a:ext uri="{FF2B5EF4-FFF2-40B4-BE49-F238E27FC236}">
              <a16:creationId xmlns:a16="http://schemas.microsoft.com/office/drawing/2014/main" id="{00000000-0008-0000-0500-00009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0" name="Text Box 15">
          <a:extLst>
            <a:ext uri="{FF2B5EF4-FFF2-40B4-BE49-F238E27FC236}">
              <a16:creationId xmlns:a16="http://schemas.microsoft.com/office/drawing/2014/main" id="{00000000-0008-0000-0500-0000A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1" name="Text Box 15">
          <a:extLst>
            <a:ext uri="{FF2B5EF4-FFF2-40B4-BE49-F238E27FC236}">
              <a16:creationId xmlns:a16="http://schemas.microsoft.com/office/drawing/2014/main" id="{00000000-0008-0000-0500-0000A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2" name="Text Box 15">
          <a:extLst>
            <a:ext uri="{FF2B5EF4-FFF2-40B4-BE49-F238E27FC236}">
              <a16:creationId xmlns:a16="http://schemas.microsoft.com/office/drawing/2014/main" id="{00000000-0008-0000-0500-0000A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3" name="Text Box 15">
          <a:extLst>
            <a:ext uri="{FF2B5EF4-FFF2-40B4-BE49-F238E27FC236}">
              <a16:creationId xmlns:a16="http://schemas.microsoft.com/office/drawing/2014/main" id="{00000000-0008-0000-0500-0000A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4" name="Text Box 15">
          <a:extLst>
            <a:ext uri="{FF2B5EF4-FFF2-40B4-BE49-F238E27FC236}">
              <a16:creationId xmlns:a16="http://schemas.microsoft.com/office/drawing/2014/main" id="{00000000-0008-0000-0500-0000A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5" name="Text Box 15">
          <a:extLst>
            <a:ext uri="{FF2B5EF4-FFF2-40B4-BE49-F238E27FC236}">
              <a16:creationId xmlns:a16="http://schemas.microsoft.com/office/drawing/2014/main" id="{00000000-0008-0000-0500-0000A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6" name="Text Box 15">
          <a:extLst>
            <a:ext uri="{FF2B5EF4-FFF2-40B4-BE49-F238E27FC236}">
              <a16:creationId xmlns:a16="http://schemas.microsoft.com/office/drawing/2014/main" id="{00000000-0008-0000-0500-0000A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7" name="Text Box 15">
          <a:extLst>
            <a:ext uri="{FF2B5EF4-FFF2-40B4-BE49-F238E27FC236}">
              <a16:creationId xmlns:a16="http://schemas.microsoft.com/office/drawing/2014/main" id="{00000000-0008-0000-0500-0000A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8" name="Text Box 15">
          <a:extLst>
            <a:ext uri="{FF2B5EF4-FFF2-40B4-BE49-F238E27FC236}">
              <a16:creationId xmlns:a16="http://schemas.microsoft.com/office/drawing/2014/main" id="{00000000-0008-0000-0500-0000A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9" name="Text Box 15">
          <a:extLst>
            <a:ext uri="{FF2B5EF4-FFF2-40B4-BE49-F238E27FC236}">
              <a16:creationId xmlns:a16="http://schemas.microsoft.com/office/drawing/2014/main" id="{00000000-0008-0000-0500-0000A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0" name="Text Box 15">
          <a:extLst>
            <a:ext uri="{FF2B5EF4-FFF2-40B4-BE49-F238E27FC236}">
              <a16:creationId xmlns:a16="http://schemas.microsoft.com/office/drawing/2014/main" id="{00000000-0008-0000-0500-0000A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1" name="Text Box 15">
          <a:extLst>
            <a:ext uri="{FF2B5EF4-FFF2-40B4-BE49-F238E27FC236}">
              <a16:creationId xmlns:a16="http://schemas.microsoft.com/office/drawing/2014/main" id="{00000000-0008-0000-0500-0000A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2" name="Text Box 15">
          <a:extLst>
            <a:ext uri="{FF2B5EF4-FFF2-40B4-BE49-F238E27FC236}">
              <a16:creationId xmlns:a16="http://schemas.microsoft.com/office/drawing/2014/main" id="{00000000-0008-0000-0500-0000A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3" name="Text Box 15">
          <a:extLst>
            <a:ext uri="{FF2B5EF4-FFF2-40B4-BE49-F238E27FC236}">
              <a16:creationId xmlns:a16="http://schemas.microsoft.com/office/drawing/2014/main" id="{00000000-0008-0000-0500-0000AD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4" name="Text Box 15">
          <a:extLst>
            <a:ext uri="{FF2B5EF4-FFF2-40B4-BE49-F238E27FC236}">
              <a16:creationId xmlns:a16="http://schemas.microsoft.com/office/drawing/2014/main" id="{00000000-0008-0000-0500-0000AE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5" name="Text Box 15">
          <a:extLst>
            <a:ext uri="{FF2B5EF4-FFF2-40B4-BE49-F238E27FC236}">
              <a16:creationId xmlns:a16="http://schemas.microsoft.com/office/drawing/2014/main" id="{00000000-0008-0000-0500-0000AF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6" name="Text Box 15">
          <a:extLst>
            <a:ext uri="{FF2B5EF4-FFF2-40B4-BE49-F238E27FC236}">
              <a16:creationId xmlns:a16="http://schemas.microsoft.com/office/drawing/2014/main" id="{00000000-0008-0000-0500-0000B0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7" name="Text Box 15">
          <a:extLst>
            <a:ext uri="{FF2B5EF4-FFF2-40B4-BE49-F238E27FC236}">
              <a16:creationId xmlns:a16="http://schemas.microsoft.com/office/drawing/2014/main" id="{00000000-0008-0000-0500-0000B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8" name="Text Box 15">
          <a:extLst>
            <a:ext uri="{FF2B5EF4-FFF2-40B4-BE49-F238E27FC236}">
              <a16:creationId xmlns:a16="http://schemas.microsoft.com/office/drawing/2014/main" id="{00000000-0008-0000-0500-0000B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9" name="Text Box 15">
          <a:extLst>
            <a:ext uri="{FF2B5EF4-FFF2-40B4-BE49-F238E27FC236}">
              <a16:creationId xmlns:a16="http://schemas.microsoft.com/office/drawing/2014/main" id="{00000000-0008-0000-0500-0000B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0" name="Text Box 15">
          <a:extLst>
            <a:ext uri="{FF2B5EF4-FFF2-40B4-BE49-F238E27FC236}">
              <a16:creationId xmlns:a16="http://schemas.microsoft.com/office/drawing/2014/main" id="{00000000-0008-0000-0500-0000B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1" name="Text Box 15">
          <a:extLst>
            <a:ext uri="{FF2B5EF4-FFF2-40B4-BE49-F238E27FC236}">
              <a16:creationId xmlns:a16="http://schemas.microsoft.com/office/drawing/2014/main" id="{00000000-0008-0000-0500-0000B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2" name="Text Box 15">
          <a:extLst>
            <a:ext uri="{FF2B5EF4-FFF2-40B4-BE49-F238E27FC236}">
              <a16:creationId xmlns:a16="http://schemas.microsoft.com/office/drawing/2014/main" id="{00000000-0008-0000-0500-0000B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3" name="Text Box 15">
          <a:extLst>
            <a:ext uri="{FF2B5EF4-FFF2-40B4-BE49-F238E27FC236}">
              <a16:creationId xmlns:a16="http://schemas.microsoft.com/office/drawing/2014/main" id="{00000000-0008-0000-0500-0000B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4" name="Text Box 15">
          <a:extLst>
            <a:ext uri="{FF2B5EF4-FFF2-40B4-BE49-F238E27FC236}">
              <a16:creationId xmlns:a16="http://schemas.microsoft.com/office/drawing/2014/main" id="{00000000-0008-0000-0500-0000B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5" name="Text Box 15">
          <a:extLst>
            <a:ext uri="{FF2B5EF4-FFF2-40B4-BE49-F238E27FC236}">
              <a16:creationId xmlns:a16="http://schemas.microsoft.com/office/drawing/2014/main" id="{00000000-0008-0000-0500-0000B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6" name="Text Box 15">
          <a:extLst>
            <a:ext uri="{FF2B5EF4-FFF2-40B4-BE49-F238E27FC236}">
              <a16:creationId xmlns:a16="http://schemas.microsoft.com/office/drawing/2014/main" id="{00000000-0008-0000-0500-0000B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7" name="Text Box 15">
          <a:extLst>
            <a:ext uri="{FF2B5EF4-FFF2-40B4-BE49-F238E27FC236}">
              <a16:creationId xmlns:a16="http://schemas.microsoft.com/office/drawing/2014/main" id="{00000000-0008-0000-0500-0000B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8" name="Text Box 15">
          <a:extLst>
            <a:ext uri="{FF2B5EF4-FFF2-40B4-BE49-F238E27FC236}">
              <a16:creationId xmlns:a16="http://schemas.microsoft.com/office/drawing/2014/main" id="{00000000-0008-0000-0500-0000B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9" name="Text Box 15">
          <a:extLst>
            <a:ext uri="{FF2B5EF4-FFF2-40B4-BE49-F238E27FC236}">
              <a16:creationId xmlns:a16="http://schemas.microsoft.com/office/drawing/2014/main" id="{00000000-0008-0000-0500-0000B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90" name="Text Box 15">
          <a:extLst>
            <a:ext uri="{FF2B5EF4-FFF2-40B4-BE49-F238E27FC236}">
              <a16:creationId xmlns:a16="http://schemas.microsoft.com/office/drawing/2014/main" id="{00000000-0008-0000-0500-0000B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1" name="Text Box 15">
          <a:extLst>
            <a:ext uri="{FF2B5EF4-FFF2-40B4-BE49-F238E27FC236}">
              <a16:creationId xmlns:a16="http://schemas.microsoft.com/office/drawing/2014/main" id="{00000000-0008-0000-0500-0000BF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2" name="Text Box 15">
          <a:extLst>
            <a:ext uri="{FF2B5EF4-FFF2-40B4-BE49-F238E27FC236}">
              <a16:creationId xmlns:a16="http://schemas.microsoft.com/office/drawing/2014/main" id="{00000000-0008-0000-0500-0000C0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93" name="Text Box 15">
          <a:extLst>
            <a:ext uri="{FF2B5EF4-FFF2-40B4-BE49-F238E27FC236}">
              <a16:creationId xmlns:a16="http://schemas.microsoft.com/office/drawing/2014/main" id="{00000000-0008-0000-0500-0000C1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94" name="Text Box 15">
          <a:extLst>
            <a:ext uri="{FF2B5EF4-FFF2-40B4-BE49-F238E27FC236}">
              <a16:creationId xmlns:a16="http://schemas.microsoft.com/office/drawing/2014/main" id="{00000000-0008-0000-0500-0000C2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5" name="Text Box 15">
          <a:extLst>
            <a:ext uri="{FF2B5EF4-FFF2-40B4-BE49-F238E27FC236}">
              <a16:creationId xmlns:a16="http://schemas.microsoft.com/office/drawing/2014/main" id="{00000000-0008-0000-0500-0000C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6" name="Text Box 15">
          <a:extLst>
            <a:ext uri="{FF2B5EF4-FFF2-40B4-BE49-F238E27FC236}">
              <a16:creationId xmlns:a16="http://schemas.microsoft.com/office/drawing/2014/main" id="{00000000-0008-0000-0500-0000C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7" name="Text Box 15">
          <a:extLst>
            <a:ext uri="{FF2B5EF4-FFF2-40B4-BE49-F238E27FC236}">
              <a16:creationId xmlns:a16="http://schemas.microsoft.com/office/drawing/2014/main" id="{00000000-0008-0000-0500-0000C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8" name="Text Box 15">
          <a:extLst>
            <a:ext uri="{FF2B5EF4-FFF2-40B4-BE49-F238E27FC236}">
              <a16:creationId xmlns:a16="http://schemas.microsoft.com/office/drawing/2014/main" id="{00000000-0008-0000-0500-0000C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9" name="Text Box 15">
          <a:extLst>
            <a:ext uri="{FF2B5EF4-FFF2-40B4-BE49-F238E27FC236}">
              <a16:creationId xmlns:a16="http://schemas.microsoft.com/office/drawing/2014/main" id="{00000000-0008-0000-0500-0000C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0" name="Text Box 15">
          <a:extLst>
            <a:ext uri="{FF2B5EF4-FFF2-40B4-BE49-F238E27FC236}">
              <a16:creationId xmlns:a16="http://schemas.microsoft.com/office/drawing/2014/main" id="{00000000-0008-0000-0500-0000C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1" name="Text Box 15">
          <a:extLst>
            <a:ext uri="{FF2B5EF4-FFF2-40B4-BE49-F238E27FC236}">
              <a16:creationId xmlns:a16="http://schemas.microsoft.com/office/drawing/2014/main" id="{00000000-0008-0000-0500-0000C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2" name="Text Box 15">
          <a:extLst>
            <a:ext uri="{FF2B5EF4-FFF2-40B4-BE49-F238E27FC236}">
              <a16:creationId xmlns:a16="http://schemas.microsoft.com/office/drawing/2014/main" id="{00000000-0008-0000-0500-0000C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3" name="Text Box 15">
          <a:extLst>
            <a:ext uri="{FF2B5EF4-FFF2-40B4-BE49-F238E27FC236}">
              <a16:creationId xmlns:a16="http://schemas.microsoft.com/office/drawing/2014/main" id="{00000000-0008-0000-0500-0000C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4" name="Text Box 15">
          <a:extLst>
            <a:ext uri="{FF2B5EF4-FFF2-40B4-BE49-F238E27FC236}">
              <a16:creationId xmlns:a16="http://schemas.microsoft.com/office/drawing/2014/main" id="{00000000-0008-0000-0500-0000C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5" name="Text Box 15">
          <a:extLst>
            <a:ext uri="{FF2B5EF4-FFF2-40B4-BE49-F238E27FC236}">
              <a16:creationId xmlns:a16="http://schemas.microsoft.com/office/drawing/2014/main" id="{00000000-0008-0000-0500-0000C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6" name="Text Box 15">
          <a:extLst>
            <a:ext uri="{FF2B5EF4-FFF2-40B4-BE49-F238E27FC236}">
              <a16:creationId xmlns:a16="http://schemas.microsoft.com/office/drawing/2014/main" id="{00000000-0008-0000-0500-0000C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7" name="Text Box 15">
          <a:extLst>
            <a:ext uri="{FF2B5EF4-FFF2-40B4-BE49-F238E27FC236}">
              <a16:creationId xmlns:a16="http://schemas.microsoft.com/office/drawing/2014/main" id="{00000000-0008-0000-0500-0000C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8" name="Text Box 15">
          <a:extLst>
            <a:ext uri="{FF2B5EF4-FFF2-40B4-BE49-F238E27FC236}">
              <a16:creationId xmlns:a16="http://schemas.microsoft.com/office/drawing/2014/main" id="{00000000-0008-0000-0500-0000D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9" name="Text Box 15">
          <a:extLst>
            <a:ext uri="{FF2B5EF4-FFF2-40B4-BE49-F238E27FC236}">
              <a16:creationId xmlns:a16="http://schemas.microsoft.com/office/drawing/2014/main" id="{00000000-0008-0000-0500-0000D1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0" name="Text Box 15">
          <a:extLst>
            <a:ext uri="{FF2B5EF4-FFF2-40B4-BE49-F238E27FC236}">
              <a16:creationId xmlns:a16="http://schemas.microsoft.com/office/drawing/2014/main" id="{00000000-0008-0000-0500-0000D2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11" name="Text Box 15">
          <a:extLst>
            <a:ext uri="{FF2B5EF4-FFF2-40B4-BE49-F238E27FC236}">
              <a16:creationId xmlns:a16="http://schemas.microsoft.com/office/drawing/2014/main" id="{00000000-0008-0000-0500-0000D3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12" name="Text Box 15">
          <a:extLst>
            <a:ext uri="{FF2B5EF4-FFF2-40B4-BE49-F238E27FC236}">
              <a16:creationId xmlns:a16="http://schemas.microsoft.com/office/drawing/2014/main" id="{00000000-0008-0000-0500-0000D4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3" name="Text Box 15">
          <a:extLst>
            <a:ext uri="{FF2B5EF4-FFF2-40B4-BE49-F238E27FC236}">
              <a16:creationId xmlns:a16="http://schemas.microsoft.com/office/drawing/2014/main" id="{00000000-0008-0000-0500-0000D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4" name="Text Box 15">
          <a:extLst>
            <a:ext uri="{FF2B5EF4-FFF2-40B4-BE49-F238E27FC236}">
              <a16:creationId xmlns:a16="http://schemas.microsoft.com/office/drawing/2014/main" id="{00000000-0008-0000-0500-0000D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5" name="Text Box 15">
          <a:extLst>
            <a:ext uri="{FF2B5EF4-FFF2-40B4-BE49-F238E27FC236}">
              <a16:creationId xmlns:a16="http://schemas.microsoft.com/office/drawing/2014/main" id="{00000000-0008-0000-0500-0000D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6" name="Text Box 15">
          <a:extLst>
            <a:ext uri="{FF2B5EF4-FFF2-40B4-BE49-F238E27FC236}">
              <a16:creationId xmlns:a16="http://schemas.microsoft.com/office/drawing/2014/main" id="{00000000-0008-0000-0500-0000D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7" name="Text Box 15">
          <a:extLst>
            <a:ext uri="{FF2B5EF4-FFF2-40B4-BE49-F238E27FC236}">
              <a16:creationId xmlns:a16="http://schemas.microsoft.com/office/drawing/2014/main" id="{00000000-0008-0000-0500-0000D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8" name="Text Box 15">
          <a:extLst>
            <a:ext uri="{FF2B5EF4-FFF2-40B4-BE49-F238E27FC236}">
              <a16:creationId xmlns:a16="http://schemas.microsoft.com/office/drawing/2014/main" id="{00000000-0008-0000-0500-0000D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9" name="Text Box 15">
          <a:extLst>
            <a:ext uri="{FF2B5EF4-FFF2-40B4-BE49-F238E27FC236}">
              <a16:creationId xmlns:a16="http://schemas.microsoft.com/office/drawing/2014/main" id="{00000000-0008-0000-0500-0000D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0" name="Text Box 15">
          <a:extLst>
            <a:ext uri="{FF2B5EF4-FFF2-40B4-BE49-F238E27FC236}">
              <a16:creationId xmlns:a16="http://schemas.microsoft.com/office/drawing/2014/main" id="{00000000-0008-0000-0500-0000D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1" name="Text Box 15">
          <a:extLst>
            <a:ext uri="{FF2B5EF4-FFF2-40B4-BE49-F238E27FC236}">
              <a16:creationId xmlns:a16="http://schemas.microsoft.com/office/drawing/2014/main" id="{00000000-0008-0000-0500-0000D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2" name="Text Box 15">
          <a:extLst>
            <a:ext uri="{FF2B5EF4-FFF2-40B4-BE49-F238E27FC236}">
              <a16:creationId xmlns:a16="http://schemas.microsoft.com/office/drawing/2014/main" id="{00000000-0008-0000-0500-0000D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3" name="Text Box 15">
          <a:extLst>
            <a:ext uri="{FF2B5EF4-FFF2-40B4-BE49-F238E27FC236}">
              <a16:creationId xmlns:a16="http://schemas.microsoft.com/office/drawing/2014/main" id="{00000000-0008-0000-0500-0000D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4" name="Text Box 15">
          <a:extLst>
            <a:ext uri="{FF2B5EF4-FFF2-40B4-BE49-F238E27FC236}">
              <a16:creationId xmlns:a16="http://schemas.microsoft.com/office/drawing/2014/main" id="{00000000-0008-0000-0500-0000E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5" name="Text Box 15">
          <a:extLst>
            <a:ext uri="{FF2B5EF4-FFF2-40B4-BE49-F238E27FC236}">
              <a16:creationId xmlns:a16="http://schemas.microsoft.com/office/drawing/2014/main" id="{00000000-0008-0000-0500-0000E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6" name="Text Box 15">
          <a:extLst>
            <a:ext uri="{FF2B5EF4-FFF2-40B4-BE49-F238E27FC236}">
              <a16:creationId xmlns:a16="http://schemas.microsoft.com/office/drawing/2014/main" id="{00000000-0008-0000-0500-0000E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27" name="Text Box 15">
          <a:extLst>
            <a:ext uri="{FF2B5EF4-FFF2-40B4-BE49-F238E27FC236}">
              <a16:creationId xmlns:a16="http://schemas.microsoft.com/office/drawing/2014/main" id="{00000000-0008-0000-0500-0000E3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28" name="Text Box 15">
          <a:extLst>
            <a:ext uri="{FF2B5EF4-FFF2-40B4-BE49-F238E27FC236}">
              <a16:creationId xmlns:a16="http://schemas.microsoft.com/office/drawing/2014/main" id="{00000000-0008-0000-0500-0000E4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9" name="Text Box 15">
          <a:extLst>
            <a:ext uri="{FF2B5EF4-FFF2-40B4-BE49-F238E27FC236}">
              <a16:creationId xmlns:a16="http://schemas.microsoft.com/office/drawing/2014/main" id="{00000000-0008-0000-0500-0000E5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30" name="Text Box 15">
          <a:extLst>
            <a:ext uri="{FF2B5EF4-FFF2-40B4-BE49-F238E27FC236}">
              <a16:creationId xmlns:a16="http://schemas.microsoft.com/office/drawing/2014/main" id="{00000000-0008-0000-0500-0000E6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1" name="Text Box 15">
          <a:extLst>
            <a:ext uri="{FF2B5EF4-FFF2-40B4-BE49-F238E27FC236}">
              <a16:creationId xmlns:a16="http://schemas.microsoft.com/office/drawing/2014/main" id="{00000000-0008-0000-0500-0000E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2" name="Text Box 15">
          <a:extLst>
            <a:ext uri="{FF2B5EF4-FFF2-40B4-BE49-F238E27FC236}">
              <a16:creationId xmlns:a16="http://schemas.microsoft.com/office/drawing/2014/main" id="{00000000-0008-0000-0500-0000E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3" name="Text Box 15">
          <a:extLst>
            <a:ext uri="{FF2B5EF4-FFF2-40B4-BE49-F238E27FC236}">
              <a16:creationId xmlns:a16="http://schemas.microsoft.com/office/drawing/2014/main" id="{00000000-0008-0000-0500-0000E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4" name="Text Box 15">
          <a:extLst>
            <a:ext uri="{FF2B5EF4-FFF2-40B4-BE49-F238E27FC236}">
              <a16:creationId xmlns:a16="http://schemas.microsoft.com/office/drawing/2014/main" id="{00000000-0008-0000-0500-0000E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5" name="Text Box 15">
          <a:extLst>
            <a:ext uri="{FF2B5EF4-FFF2-40B4-BE49-F238E27FC236}">
              <a16:creationId xmlns:a16="http://schemas.microsoft.com/office/drawing/2014/main" id="{00000000-0008-0000-0500-0000E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6" name="Text Box 15">
          <a:extLst>
            <a:ext uri="{FF2B5EF4-FFF2-40B4-BE49-F238E27FC236}">
              <a16:creationId xmlns:a16="http://schemas.microsoft.com/office/drawing/2014/main" id="{00000000-0008-0000-0500-0000E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7" name="Text Box 15">
          <a:extLst>
            <a:ext uri="{FF2B5EF4-FFF2-40B4-BE49-F238E27FC236}">
              <a16:creationId xmlns:a16="http://schemas.microsoft.com/office/drawing/2014/main" id="{00000000-0008-0000-0500-0000E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38" name="Text Box 15">
          <a:extLst>
            <a:ext uri="{FF2B5EF4-FFF2-40B4-BE49-F238E27FC236}">
              <a16:creationId xmlns:a16="http://schemas.microsoft.com/office/drawing/2014/main" id="{00000000-0008-0000-0500-0000E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39" name="Text Box 15">
          <a:extLst>
            <a:ext uri="{FF2B5EF4-FFF2-40B4-BE49-F238E27FC236}">
              <a16:creationId xmlns:a16="http://schemas.microsoft.com/office/drawing/2014/main" id="{00000000-0008-0000-0500-0000E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0" name="Text Box 15">
          <a:extLst>
            <a:ext uri="{FF2B5EF4-FFF2-40B4-BE49-F238E27FC236}">
              <a16:creationId xmlns:a16="http://schemas.microsoft.com/office/drawing/2014/main" id="{00000000-0008-0000-0500-0000F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1" name="Text Box 15">
          <a:extLst>
            <a:ext uri="{FF2B5EF4-FFF2-40B4-BE49-F238E27FC236}">
              <a16:creationId xmlns:a16="http://schemas.microsoft.com/office/drawing/2014/main" id="{00000000-0008-0000-0500-0000F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2" name="Text Box 15">
          <a:extLst>
            <a:ext uri="{FF2B5EF4-FFF2-40B4-BE49-F238E27FC236}">
              <a16:creationId xmlns:a16="http://schemas.microsoft.com/office/drawing/2014/main" id="{00000000-0008-0000-0500-0000F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3" name="Text Box 15">
          <a:extLst>
            <a:ext uri="{FF2B5EF4-FFF2-40B4-BE49-F238E27FC236}">
              <a16:creationId xmlns:a16="http://schemas.microsoft.com/office/drawing/2014/main" id="{00000000-0008-0000-0500-0000F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4" name="Text Box 15">
          <a:extLst>
            <a:ext uri="{FF2B5EF4-FFF2-40B4-BE49-F238E27FC236}">
              <a16:creationId xmlns:a16="http://schemas.microsoft.com/office/drawing/2014/main" id="{00000000-0008-0000-0500-0000F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5" name="Text Box 15">
          <a:extLst>
            <a:ext uri="{FF2B5EF4-FFF2-40B4-BE49-F238E27FC236}">
              <a16:creationId xmlns:a16="http://schemas.microsoft.com/office/drawing/2014/main" id="{00000000-0008-0000-0500-0000F5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6" name="Text Box 15">
          <a:extLst>
            <a:ext uri="{FF2B5EF4-FFF2-40B4-BE49-F238E27FC236}">
              <a16:creationId xmlns:a16="http://schemas.microsoft.com/office/drawing/2014/main" id="{00000000-0008-0000-0500-0000F6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7" name="Text Box 15">
          <a:extLst>
            <a:ext uri="{FF2B5EF4-FFF2-40B4-BE49-F238E27FC236}">
              <a16:creationId xmlns:a16="http://schemas.microsoft.com/office/drawing/2014/main" id="{00000000-0008-0000-0500-0000F7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8" name="Text Box 15">
          <a:extLst>
            <a:ext uri="{FF2B5EF4-FFF2-40B4-BE49-F238E27FC236}">
              <a16:creationId xmlns:a16="http://schemas.microsoft.com/office/drawing/2014/main" id="{00000000-0008-0000-0500-0000F8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9" name="Text Box 15">
          <a:extLst>
            <a:ext uri="{FF2B5EF4-FFF2-40B4-BE49-F238E27FC236}">
              <a16:creationId xmlns:a16="http://schemas.microsoft.com/office/drawing/2014/main" id="{00000000-0008-0000-0500-0000F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0" name="Text Box 15">
          <a:extLst>
            <a:ext uri="{FF2B5EF4-FFF2-40B4-BE49-F238E27FC236}">
              <a16:creationId xmlns:a16="http://schemas.microsoft.com/office/drawing/2014/main" id="{00000000-0008-0000-0500-0000F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1" name="Text Box 15">
          <a:extLst>
            <a:ext uri="{FF2B5EF4-FFF2-40B4-BE49-F238E27FC236}">
              <a16:creationId xmlns:a16="http://schemas.microsoft.com/office/drawing/2014/main" id="{00000000-0008-0000-0500-0000F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2" name="Text Box 15">
          <a:extLst>
            <a:ext uri="{FF2B5EF4-FFF2-40B4-BE49-F238E27FC236}">
              <a16:creationId xmlns:a16="http://schemas.microsoft.com/office/drawing/2014/main" id="{00000000-0008-0000-0500-0000F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3" name="Text Box 15">
          <a:extLst>
            <a:ext uri="{FF2B5EF4-FFF2-40B4-BE49-F238E27FC236}">
              <a16:creationId xmlns:a16="http://schemas.microsoft.com/office/drawing/2014/main" id="{00000000-0008-0000-0500-0000F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4" name="Text Box 15">
          <a:extLst>
            <a:ext uri="{FF2B5EF4-FFF2-40B4-BE49-F238E27FC236}">
              <a16:creationId xmlns:a16="http://schemas.microsoft.com/office/drawing/2014/main" id="{00000000-0008-0000-0500-0000F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5" name="Text Box 15">
          <a:extLst>
            <a:ext uri="{FF2B5EF4-FFF2-40B4-BE49-F238E27FC236}">
              <a16:creationId xmlns:a16="http://schemas.microsoft.com/office/drawing/2014/main" id="{00000000-0008-0000-0500-0000F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6" name="Text Box 15">
          <a:extLst>
            <a:ext uri="{FF2B5EF4-FFF2-40B4-BE49-F238E27FC236}">
              <a16:creationId xmlns:a16="http://schemas.microsoft.com/office/drawing/2014/main" id="{00000000-0008-0000-0500-00000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7" name="Text Box 15">
          <a:extLst>
            <a:ext uri="{FF2B5EF4-FFF2-40B4-BE49-F238E27FC236}">
              <a16:creationId xmlns:a16="http://schemas.microsoft.com/office/drawing/2014/main" id="{00000000-0008-0000-0500-00000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8" name="Text Box 15">
          <a:extLst>
            <a:ext uri="{FF2B5EF4-FFF2-40B4-BE49-F238E27FC236}">
              <a16:creationId xmlns:a16="http://schemas.microsoft.com/office/drawing/2014/main" id="{00000000-0008-0000-0500-00000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9" name="Text Box 15">
          <a:extLst>
            <a:ext uri="{FF2B5EF4-FFF2-40B4-BE49-F238E27FC236}">
              <a16:creationId xmlns:a16="http://schemas.microsoft.com/office/drawing/2014/main" id="{00000000-0008-0000-0500-00000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0" name="Text Box 15">
          <a:extLst>
            <a:ext uri="{FF2B5EF4-FFF2-40B4-BE49-F238E27FC236}">
              <a16:creationId xmlns:a16="http://schemas.microsoft.com/office/drawing/2014/main" id="{00000000-0008-0000-0500-00000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1" name="Text Box 15">
          <a:extLst>
            <a:ext uri="{FF2B5EF4-FFF2-40B4-BE49-F238E27FC236}">
              <a16:creationId xmlns:a16="http://schemas.microsoft.com/office/drawing/2014/main" id="{00000000-0008-0000-0500-00000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2" name="Text Box 15">
          <a:extLst>
            <a:ext uri="{FF2B5EF4-FFF2-40B4-BE49-F238E27FC236}">
              <a16:creationId xmlns:a16="http://schemas.microsoft.com/office/drawing/2014/main" id="{00000000-0008-0000-0500-00000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3" name="Text Box 15">
          <a:extLst>
            <a:ext uri="{FF2B5EF4-FFF2-40B4-BE49-F238E27FC236}">
              <a16:creationId xmlns:a16="http://schemas.microsoft.com/office/drawing/2014/main" id="{00000000-0008-0000-0500-00000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4" name="Text Box 15">
          <a:extLst>
            <a:ext uri="{FF2B5EF4-FFF2-40B4-BE49-F238E27FC236}">
              <a16:creationId xmlns:a16="http://schemas.microsoft.com/office/drawing/2014/main" id="{00000000-0008-0000-0500-00000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5" name="Text Box 15">
          <a:extLst>
            <a:ext uri="{FF2B5EF4-FFF2-40B4-BE49-F238E27FC236}">
              <a16:creationId xmlns:a16="http://schemas.microsoft.com/office/drawing/2014/main" id="{00000000-0008-0000-0500-00000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6" name="Text Box 15">
          <a:extLst>
            <a:ext uri="{FF2B5EF4-FFF2-40B4-BE49-F238E27FC236}">
              <a16:creationId xmlns:a16="http://schemas.microsoft.com/office/drawing/2014/main" id="{00000000-0008-0000-0500-00000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7" name="Text Box 15">
          <a:extLst>
            <a:ext uri="{FF2B5EF4-FFF2-40B4-BE49-F238E27FC236}">
              <a16:creationId xmlns:a16="http://schemas.microsoft.com/office/drawing/2014/main" id="{00000000-0008-0000-0500-00000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8" name="Text Box 15">
          <a:extLst>
            <a:ext uri="{FF2B5EF4-FFF2-40B4-BE49-F238E27FC236}">
              <a16:creationId xmlns:a16="http://schemas.microsoft.com/office/drawing/2014/main" id="{00000000-0008-0000-0500-00000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9" name="Text Box 15">
          <a:extLst>
            <a:ext uri="{FF2B5EF4-FFF2-40B4-BE49-F238E27FC236}">
              <a16:creationId xmlns:a16="http://schemas.microsoft.com/office/drawing/2014/main" id="{00000000-0008-0000-0500-00000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0" name="Text Box 15">
          <a:extLst>
            <a:ext uri="{FF2B5EF4-FFF2-40B4-BE49-F238E27FC236}">
              <a16:creationId xmlns:a16="http://schemas.microsoft.com/office/drawing/2014/main" id="{00000000-0008-0000-0500-00000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1" name="Text Box 15">
          <a:extLst>
            <a:ext uri="{FF2B5EF4-FFF2-40B4-BE49-F238E27FC236}">
              <a16:creationId xmlns:a16="http://schemas.microsoft.com/office/drawing/2014/main" id="{00000000-0008-0000-0500-00000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2" name="Text Box 15">
          <a:extLst>
            <a:ext uri="{FF2B5EF4-FFF2-40B4-BE49-F238E27FC236}">
              <a16:creationId xmlns:a16="http://schemas.microsoft.com/office/drawing/2014/main" id="{00000000-0008-0000-0500-00001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3" name="Text Box 15">
          <a:extLst>
            <a:ext uri="{FF2B5EF4-FFF2-40B4-BE49-F238E27FC236}">
              <a16:creationId xmlns:a16="http://schemas.microsoft.com/office/drawing/2014/main" id="{00000000-0008-0000-0500-00001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4" name="Text Box 15">
          <a:extLst>
            <a:ext uri="{FF2B5EF4-FFF2-40B4-BE49-F238E27FC236}">
              <a16:creationId xmlns:a16="http://schemas.microsoft.com/office/drawing/2014/main" id="{00000000-0008-0000-0500-00001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5" name="Text Box 15">
          <a:extLst>
            <a:ext uri="{FF2B5EF4-FFF2-40B4-BE49-F238E27FC236}">
              <a16:creationId xmlns:a16="http://schemas.microsoft.com/office/drawing/2014/main" id="{00000000-0008-0000-0500-00001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6" name="Text Box 15">
          <a:extLst>
            <a:ext uri="{FF2B5EF4-FFF2-40B4-BE49-F238E27FC236}">
              <a16:creationId xmlns:a16="http://schemas.microsoft.com/office/drawing/2014/main" id="{00000000-0008-0000-0500-00001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7" name="Text Box 15">
          <a:extLst>
            <a:ext uri="{FF2B5EF4-FFF2-40B4-BE49-F238E27FC236}">
              <a16:creationId xmlns:a16="http://schemas.microsoft.com/office/drawing/2014/main" id="{00000000-0008-0000-0500-00001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8" name="Text Box 15">
          <a:extLst>
            <a:ext uri="{FF2B5EF4-FFF2-40B4-BE49-F238E27FC236}">
              <a16:creationId xmlns:a16="http://schemas.microsoft.com/office/drawing/2014/main" id="{00000000-0008-0000-0500-00001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9" name="Text Box 15">
          <a:extLst>
            <a:ext uri="{FF2B5EF4-FFF2-40B4-BE49-F238E27FC236}">
              <a16:creationId xmlns:a16="http://schemas.microsoft.com/office/drawing/2014/main" id="{00000000-0008-0000-0500-00001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80" name="Text Box 15">
          <a:extLst>
            <a:ext uri="{FF2B5EF4-FFF2-40B4-BE49-F238E27FC236}">
              <a16:creationId xmlns:a16="http://schemas.microsoft.com/office/drawing/2014/main" id="{00000000-0008-0000-0500-00001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1" name="Text Box 15">
          <a:extLst>
            <a:ext uri="{FF2B5EF4-FFF2-40B4-BE49-F238E27FC236}">
              <a16:creationId xmlns:a16="http://schemas.microsoft.com/office/drawing/2014/main" id="{00000000-0008-0000-0500-00001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2" name="Text Box 15">
          <a:extLst>
            <a:ext uri="{FF2B5EF4-FFF2-40B4-BE49-F238E27FC236}">
              <a16:creationId xmlns:a16="http://schemas.microsoft.com/office/drawing/2014/main" id="{00000000-0008-0000-0500-00001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83" name="Text Box 15">
          <a:extLst>
            <a:ext uri="{FF2B5EF4-FFF2-40B4-BE49-F238E27FC236}">
              <a16:creationId xmlns:a16="http://schemas.microsoft.com/office/drawing/2014/main" id="{00000000-0008-0000-0500-00001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84" name="Text Box 15">
          <a:extLst>
            <a:ext uri="{FF2B5EF4-FFF2-40B4-BE49-F238E27FC236}">
              <a16:creationId xmlns:a16="http://schemas.microsoft.com/office/drawing/2014/main" id="{00000000-0008-0000-0500-00001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5" name="Text Box 15">
          <a:extLst>
            <a:ext uri="{FF2B5EF4-FFF2-40B4-BE49-F238E27FC236}">
              <a16:creationId xmlns:a16="http://schemas.microsoft.com/office/drawing/2014/main" id="{00000000-0008-0000-0500-00001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6" name="Text Box 15">
          <a:extLst>
            <a:ext uri="{FF2B5EF4-FFF2-40B4-BE49-F238E27FC236}">
              <a16:creationId xmlns:a16="http://schemas.microsoft.com/office/drawing/2014/main" id="{00000000-0008-0000-0500-00001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7" name="Text Box 15">
          <a:extLst>
            <a:ext uri="{FF2B5EF4-FFF2-40B4-BE49-F238E27FC236}">
              <a16:creationId xmlns:a16="http://schemas.microsoft.com/office/drawing/2014/main" id="{00000000-0008-0000-0500-00001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8" name="Text Box 15">
          <a:extLst>
            <a:ext uri="{FF2B5EF4-FFF2-40B4-BE49-F238E27FC236}">
              <a16:creationId xmlns:a16="http://schemas.microsoft.com/office/drawing/2014/main" id="{00000000-0008-0000-0500-00002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9" name="Text Box 15">
          <a:extLst>
            <a:ext uri="{FF2B5EF4-FFF2-40B4-BE49-F238E27FC236}">
              <a16:creationId xmlns:a16="http://schemas.microsoft.com/office/drawing/2014/main" id="{00000000-0008-0000-0500-00002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90" name="Text Box 15">
          <a:extLst>
            <a:ext uri="{FF2B5EF4-FFF2-40B4-BE49-F238E27FC236}">
              <a16:creationId xmlns:a16="http://schemas.microsoft.com/office/drawing/2014/main" id="{00000000-0008-0000-0500-00002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91" name="Text Box 15">
          <a:extLst>
            <a:ext uri="{FF2B5EF4-FFF2-40B4-BE49-F238E27FC236}">
              <a16:creationId xmlns:a16="http://schemas.microsoft.com/office/drawing/2014/main" id="{00000000-0008-0000-0500-00002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2" name="Text Box 15">
          <a:extLst>
            <a:ext uri="{FF2B5EF4-FFF2-40B4-BE49-F238E27FC236}">
              <a16:creationId xmlns:a16="http://schemas.microsoft.com/office/drawing/2014/main" id="{00000000-0008-0000-0500-00002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3" name="Text Box 15">
          <a:extLst>
            <a:ext uri="{FF2B5EF4-FFF2-40B4-BE49-F238E27FC236}">
              <a16:creationId xmlns:a16="http://schemas.microsoft.com/office/drawing/2014/main" id="{00000000-0008-0000-0500-00002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4" name="Text Box 15">
          <a:extLst>
            <a:ext uri="{FF2B5EF4-FFF2-40B4-BE49-F238E27FC236}">
              <a16:creationId xmlns:a16="http://schemas.microsoft.com/office/drawing/2014/main" id="{00000000-0008-0000-0500-00002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5" name="Text Box 15">
          <a:extLst>
            <a:ext uri="{FF2B5EF4-FFF2-40B4-BE49-F238E27FC236}">
              <a16:creationId xmlns:a16="http://schemas.microsoft.com/office/drawing/2014/main" id="{00000000-0008-0000-0500-00002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6" name="Text Box 15">
          <a:extLst>
            <a:ext uri="{FF2B5EF4-FFF2-40B4-BE49-F238E27FC236}">
              <a16:creationId xmlns:a16="http://schemas.microsoft.com/office/drawing/2014/main" id="{00000000-0008-0000-0500-00002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7" name="Text Box 15">
          <a:extLst>
            <a:ext uri="{FF2B5EF4-FFF2-40B4-BE49-F238E27FC236}">
              <a16:creationId xmlns:a16="http://schemas.microsoft.com/office/drawing/2014/main" id="{00000000-0008-0000-0500-00002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8" name="Text Box 15">
          <a:extLst>
            <a:ext uri="{FF2B5EF4-FFF2-40B4-BE49-F238E27FC236}">
              <a16:creationId xmlns:a16="http://schemas.microsoft.com/office/drawing/2014/main" id="{00000000-0008-0000-0500-00002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99" name="Text Box 15">
          <a:extLst>
            <a:ext uri="{FF2B5EF4-FFF2-40B4-BE49-F238E27FC236}">
              <a16:creationId xmlns:a16="http://schemas.microsoft.com/office/drawing/2014/main" id="{00000000-0008-0000-0500-00002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0" name="Text Box 15">
          <a:extLst>
            <a:ext uri="{FF2B5EF4-FFF2-40B4-BE49-F238E27FC236}">
              <a16:creationId xmlns:a16="http://schemas.microsoft.com/office/drawing/2014/main" id="{00000000-0008-0000-0500-00002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01" name="Text Box 15">
          <a:extLst>
            <a:ext uri="{FF2B5EF4-FFF2-40B4-BE49-F238E27FC236}">
              <a16:creationId xmlns:a16="http://schemas.microsoft.com/office/drawing/2014/main" id="{00000000-0008-0000-0500-00002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02" name="Text Box 15">
          <a:extLst>
            <a:ext uri="{FF2B5EF4-FFF2-40B4-BE49-F238E27FC236}">
              <a16:creationId xmlns:a16="http://schemas.microsoft.com/office/drawing/2014/main" id="{00000000-0008-0000-0500-00002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3" name="Text Box 15">
          <a:extLst>
            <a:ext uri="{FF2B5EF4-FFF2-40B4-BE49-F238E27FC236}">
              <a16:creationId xmlns:a16="http://schemas.microsoft.com/office/drawing/2014/main" id="{00000000-0008-0000-0500-00002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4" name="Text Box 15">
          <a:extLst>
            <a:ext uri="{FF2B5EF4-FFF2-40B4-BE49-F238E27FC236}">
              <a16:creationId xmlns:a16="http://schemas.microsoft.com/office/drawing/2014/main" id="{00000000-0008-0000-0500-00003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5" name="Text Box 15">
          <a:extLst>
            <a:ext uri="{FF2B5EF4-FFF2-40B4-BE49-F238E27FC236}">
              <a16:creationId xmlns:a16="http://schemas.microsoft.com/office/drawing/2014/main" id="{00000000-0008-0000-0500-00003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6" name="Text Box 15">
          <a:extLst>
            <a:ext uri="{FF2B5EF4-FFF2-40B4-BE49-F238E27FC236}">
              <a16:creationId xmlns:a16="http://schemas.microsoft.com/office/drawing/2014/main" id="{00000000-0008-0000-0500-00003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7" name="Text Box 15">
          <a:extLst>
            <a:ext uri="{FF2B5EF4-FFF2-40B4-BE49-F238E27FC236}">
              <a16:creationId xmlns:a16="http://schemas.microsoft.com/office/drawing/2014/main" id="{00000000-0008-0000-0500-00003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8" name="Text Box 15">
          <a:extLst>
            <a:ext uri="{FF2B5EF4-FFF2-40B4-BE49-F238E27FC236}">
              <a16:creationId xmlns:a16="http://schemas.microsoft.com/office/drawing/2014/main" id="{00000000-0008-0000-0500-00003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9" name="Text Box 15">
          <a:extLst>
            <a:ext uri="{FF2B5EF4-FFF2-40B4-BE49-F238E27FC236}">
              <a16:creationId xmlns:a16="http://schemas.microsoft.com/office/drawing/2014/main" id="{00000000-0008-0000-0500-00003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0" name="Text Box 15">
          <a:extLst>
            <a:ext uri="{FF2B5EF4-FFF2-40B4-BE49-F238E27FC236}">
              <a16:creationId xmlns:a16="http://schemas.microsoft.com/office/drawing/2014/main" id="{00000000-0008-0000-0500-00003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1" name="Text Box 15">
          <a:extLst>
            <a:ext uri="{FF2B5EF4-FFF2-40B4-BE49-F238E27FC236}">
              <a16:creationId xmlns:a16="http://schemas.microsoft.com/office/drawing/2014/main" id="{00000000-0008-0000-0500-00003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2" name="Text Box 15">
          <a:extLst>
            <a:ext uri="{FF2B5EF4-FFF2-40B4-BE49-F238E27FC236}">
              <a16:creationId xmlns:a16="http://schemas.microsoft.com/office/drawing/2014/main" id="{00000000-0008-0000-0500-00003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3" name="Text Box 15">
          <a:extLst>
            <a:ext uri="{FF2B5EF4-FFF2-40B4-BE49-F238E27FC236}">
              <a16:creationId xmlns:a16="http://schemas.microsoft.com/office/drawing/2014/main" id="{00000000-0008-0000-0500-00003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4" name="Text Box 15">
          <a:extLst>
            <a:ext uri="{FF2B5EF4-FFF2-40B4-BE49-F238E27FC236}">
              <a16:creationId xmlns:a16="http://schemas.microsoft.com/office/drawing/2014/main" id="{00000000-0008-0000-0500-00003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5" name="Text Box 15">
          <a:extLst>
            <a:ext uri="{FF2B5EF4-FFF2-40B4-BE49-F238E27FC236}">
              <a16:creationId xmlns:a16="http://schemas.microsoft.com/office/drawing/2014/main" id="{00000000-0008-0000-0500-00003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6" name="Text Box 15">
          <a:extLst>
            <a:ext uri="{FF2B5EF4-FFF2-40B4-BE49-F238E27FC236}">
              <a16:creationId xmlns:a16="http://schemas.microsoft.com/office/drawing/2014/main" id="{00000000-0008-0000-0500-00003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17" name="Text Box 15">
          <a:extLst>
            <a:ext uri="{FF2B5EF4-FFF2-40B4-BE49-F238E27FC236}">
              <a16:creationId xmlns:a16="http://schemas.microsoft.com/office/drawing/2014/main" id="{00000000-0008-0000-0500-00003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18" name="Text Box 15">
          <a:extLst>
            <a:ext uri="{FF2B5EF4-FFF2-40B4-BE49-F238E27FC236}">
              <a16:creationId xmlns:a16="http://schemas.microsoft.com/office/drawing/2014/main" id="{00000000-0008-0000-0500-00003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9" name="Text Box 15">
          <a:extLst>
            <a:ext uri="{FF2B5EF4-FFF2-40B4-BE49-F238E27FC236}">
              <a16:creationId xmlns:a16="http://schemas.microsoft.com/office/drawing/2014/main" id="{00000000-0008-0000-0500-00003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20" name="Text Box 15">
          <a:extLst>
            <a:ext uri="{FF2B5EF4-FFF2-40B4-BE49-F238E27FC236}">
              <a16:creationId xmlns:a16="http://schemas.microsoft.com/office/drawing/2014/main" id="{00000000-0008-0000-0500-00004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1" name="Text Box 15">
          <a:extLst>
            <a:ext uri="{FF2B5EF4-FFF2-40B4-BE49-F238E27FC236}">
              <a16:creationId xmlns:a16="http://schemas.microsoft.com/office/drawing/2014/main" id="{00000000-0008-0000-0500-00004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2" name="Text Box 15">
          <a:extLst>
            <a:ext uri="{FF2B5EF4-FFF2-40B4-BE49-F238E27FC236}">
              <a16:creationId xmlns:a16="http://schemas.microsoft.com/office/drawing/2014/main" id="{00000000-0008-0000-0500-00004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3" name="Text Box 15">
          <a:extLst>
            <a:ext uri="{FF2B5EF4-FFF2-40B4-BE49-F238E27FC236}">
              <a16:creationId xmlns:a16="http://schemas.microsoft.com/office/drawing/2014/main" id="{00000000-0008-0000-0500-00004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4" name="Text Box 15">
          <a:extLst>
            <a:ext uri="{FF2B5EF4-FFF2-40B4-BE49-F238E27FC236}">
              <a16:creationId xmlns:a16="http://schemas.microsoft.com/office/drawing/2014/main" id="{00000000-0008-0000-0500-00004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5" name="Text Box 15">
          <a:extLst>
            <a:ext uri="{FF2B5EF4-FFF2-40B4-BE49-F238E27FC236}">
              <a16:creationId xmlns:a16="http://schemas.microsoft.com/office/drawing/2014/main" id="{00000000-0008-0000-0500-00004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6" name="Text Box 15">
          <a:extLst>
            <a:ext uri="{FF2B5EF4-FFF2-40B4-BE49-F238E27FC236}">
              <a16:creationId xmlns:a16="http://schemas.microsoft.com/office/drawing/2014/main" id="{00000000-0008-0000-0500-00004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7" name="Text Box 15">
          <a:extLst>
            <a:ext uri="{FF2B5EF4-FFF2-40B4-BE49-F238E27FC236}">
              <a16:creationId xmlns:a16="http://schemas.microsoft.com/office/drawing/2014/main" id="{00000000-0008-0000-0500-00004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28" name="Text Box 15">
          <a:extLst>
            <a:ext uri="{FF2B5EF4-FFF2-40B4-BE49-F238E27FC236}">
              <a16:creationId xmlns:a16="http://schemas.microsoft.com/office/drawing/2014/main" id="{00000000-0008-0000-0500-00004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29" name="Text Box 15">
          <a:extLst>
            <a:ext uri="{FF2B5EF4-FFF2-40B4-BE49-F238E27FC236}">
              <a16:creationId xmlns:a16="http://schemas.microsoft.com/office/drawing/2014/main" id="{00000000-0008-0000-0500-00004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0" name="Text Box 15">
          <a:extLst>
            <a:ext uri="{FF2B5EF4-FFF2-40B4-BE49-F238E27FC236}">
              <a16:creationId xmlns:a16="http://schemas.microsoft.com/office/drawing/2014/main" id="{00000000-0008-0000-0500-00004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1" name="Text Box 15">
          <a:extLst>
            <a:ext uri="{FF2B5EF4-FFF2-40B4-BE49-F238E27FC236}">
              <a16:creationId xmlns:a16="http://schemas.microsoft.com/office/drawing/2014/main" id="{00000000-0008-0000-0500-00004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2" name="Text Box 15">
          <a:extLst>
            <a:ext uri="{FF2B5EF4-FFF2-40B4-BE49-F238E27FC236}">
              <a16:creationId xmlns:a16="http://schemas.microsoft.com/office/drawing/2014/main" id="{00000000-0008-0000-0500-00004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3" name="Text Box 15">
          <a:extLst>
            <a:ext uri="{FF2B5EF4-FFF2-40B4-BE49-F238E27FC236}">
              <a16:creationId xmlns:a16="http://schemas.microsoft.com/office/drawing/2014/main" id="{00000000-0008-0000-0500-00004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4" name="Text Box 15">
          <a:extLst>
            <a:ext uri="{FF2B5EF4-FFF2-40B4-BE49-F238E27FC236}">
              <a16:creationId xmlns:a16="http://schemas.microsoft.com/office/drawing/2014/main" id="{00000000-0008-0000-0500-00004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35" name="Text Box 15">
          <a:extLst>
            <a:ext uri="{FF2B5EF4-FFF2-40B4-BE49-F238E27FC236}">
              <a16:creationId xmlns:a16="http://schemas.microsoft.com/office/drawing/2014/main" id="{00000000-0008-0000-0500-00004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36" name="Text Box 15">
          <a:extLst>
            <a:ext uri="{FF2B5EF4-FFF2-40B4-BE49-F238E27FC236}">
              <a16:creationId xmlns:a16="http://schemas.microsoft.com/office/drawing/2014/main" id="{00000000-0008-0000-0500-00005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7" name="Text Box 15">
          <a:extLst>
            <a:ext uri="{FF2B5EF4-FFF2-40B4-BE49-F238E27FC236}">
              <a16:creationId xmlns:a16="http://schemas.microsoft.com/office/drawing/2014/main" id="{00000000-0008-0000-0500-00005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8" name="Text Box 15">
          <a:extLst>
            <a:ext uri="{FF2B5EF4-FFF2-40B4-BE49-F238E27FC236}">
              <a16:creationId xmlns:a16="http://schemas.microsoft.com/office/drawing/2014/main" id="{00000000-0008-0000-0500-00005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39" name="Text Box 15">
          <a:extLst>
            <a:ext uri="{FF2B5EF4-FFF2-40B4-BE49-F238E27FC236}">
              <a16:creationId xmlns:a16="http://schemas.microsoft.com/office/drawing/2014/main" id="{00000000-0008-0000-0500-00005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0" name="Text Box 15">
          <a:extLst>
            <a:ext uri="{FF2B5EF4-FFF2-40B4-BE49-F238E27FC236}">
              <a16:creationId xmlns:a16="http://schemas.microsoft.com/office/drawing/2014/main" id="{00000000-0008-0000-0500-00005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1" name="Text Box 15">
          <a:extLst>
            <a:ext uri="{FF2B5EF4-FFF2-40B4-BE49-F238E27FC236}">
              <a16:creationId xmlns:a16="http://schemas.microsoft.com/office/drawing/2014/main" id="{00000000-0008-0000-0500-00005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2" name="Text Box 15">
          <a:extLst>
            <a:ext uri="{FF2B5EF4-FFF2-40B4-BE49-F238E27FC236}">
              <a16:creationId xmlns:a16="http://schemas.microsoft.com/office/drawing/2014/main" id="{00000000-0008-0000-0500-00005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3" name="Text Box 15">
          <a:extLst>
            <a:ext uri="{FF2B5EF4-FFF2-40B4-BE49-F238E27FC236}">
              <a16:creationId xmlns:a16="http://schemas.microsoft.com/office/drawing/2014/main" id="{00000000-0008-0000-0500-00005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4" name="Text Box 15">
          <a:extLst>
            <a:ext uri="{FF2B5EF4-FFF2-40B4-BE49-F238E27FC236}">
              <a16:creationId xmlns:a16="http://schemas.microsoft.com/office/drawing/2014/main" id="{00000000-0008-0000-0500-00005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5" name="Text Box 15">
          <a:extLst>
            <a:ext uri="{FF2B5EF4-FFF2-40B4-BE49-F238E27FC236}">
              <a16:creationId xmlns:a16="http://schemas.microsoft.com/office/drawing/2014/main" id="{00000000-0008-0000-0500-00005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6" name="Text Box 15">
          <a:extLst>
            <a:ext uri="{FF2B5EF4-FFF2-40B4-BE49-F238E27FC236}">
              <a16:creationId xmlns:a16="http://schemas.microsoft.com/office/drawing/2014/main" id="{00000000-0008-0000-0500-00005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7" name="Text Box 15">
          <a:extLst>
            <a:ext uri="{FF2B5EF4-FFF2-40B4-BE49-F238E27FC236}">
              <a16:creationId xmlns:a16="http://schemas.microsoft.com/office/drawing/2014/main" id="{00000000-0008-0000-0500-00005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8" name="Text Box 15">
          <a:extLst>
            <a:ext uri="{FF2B5EF4-FFF2-40B4-BE49-F238E27FC236}">
              <a16:creationId xmlns:a16="http://schemas.microsoft.com/office/drawing/2014/main" id="{00000000-0008-0000-0500-00005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9" name="Text Box 15">
          <a:extLst>
            <a:ext uri="{FF2B5EF4-FFF2-40B4-BE49-F238E27FC236}">
              <a16:creationId xmlns:a16="http://schemas.microsoft.com/office/drawing/2014/main" id="{00000000-0008-0000-0500-00005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0" name="Text Box 15">
          <a:extLst>
            <a:ext uri="{FF2B5EF4-FFF2-40B4-BE49-F238E27FC236}">
              <a16:creationId xmlns:a16="http://schemas.microsoft.com/office/drawing/2014/main" id="{00000000-0008-0000-0500-00005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1" name="Text Box 15">
          <a:extLst>
            <a:ext uri="{FF2B5EF4-FFF2-40B4-BE49-F238E27FC236}">
              <a16:creationId xmlns:a16="http://schemas.microsoft.com/office/drawing/2014/main" id="{00000000-0008-0000-0500-00005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2" name="Text Box 15">
          <a:extLst>
            <a:ext uri="{FF2B5EF4-FFF2-40B4-BE49-F238E27FC236}">
              <a16:creationId xmlns:a16="http://schemas.microsoft.com/office/drawing/2014/main" id="{00000000-0008-0000-0500-00006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3" name="Text Box 15">
          <a:extLst>
            <a:ext uri="{FF2B5EF4-FFF2-40B4-BE49-F238E27FC236}">
              <a16:creationId xmlns:a16="http://schemas.microsoft.com/office/drawing/2014/main" id="{00000000-0008-0000-0500-00006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4" name="Text Box 15">
          <a:extLst>
            <a:ext uri="{FF2B5EF4-FFF2-40B4-BE49-F238E27FC236}">
              <a16:creationId xmlns:a16="http://schemas.microsoft.com/office/drawing/2014/main" id="{00000000-0008-0000-0500-00006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5" name="Text Box 15">
          <a:extLst>
            <a:ext uri="{FF2B5EF4-FFF2-40B4-BE49-F238E27FC236}">
              <a16:creationId xmlns:a16="http://schemas.microsoft.com/office/drawing/2014/main" id="{00000000-0008-0000-0500-00006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6" name="Text Box 15">
          <a:extLst>
            <a:ext uri="{FF2B5EF4-FFF2-40B4-BE49-F238E27FC236}">
              <a16:creationId xmlns:a16="http://schemas.microsoft.com/office/drawing/2014/main" id="{00000000-0008-0000-0500-00006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7" name="Text Box 15">
          <a:extLst>
            <a:ext uri="{FF2B5EF4-FFF2-40B4-BE49-F238E27FC236}">
              <a16:creationId xmlns:a16="http://schemas.microsoft.com/office/drawing/2014/main" id="{00000000-0008-0000-0500-00006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8" name="Text Box 15">
          <a:extLst>
            <a:ext uri="{FF2B5EF4-FFF2-40B4-BE49-F238E27FC236}">
              <a16:creationId xmlns:a16="http://schemas.microsoft.com/office/drawing/2014/main" id="{00000000-0008-0000-0500-00006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9" name="Text Box 15">
          <a:extLst>
            <a:ext uri="{FF2B5EF4-FFF2-40B4-BE49-F238E27FC236}">
              <a16:creationId xmlns:a16="http://schemas.microsoft.com/office/drawing/2014/main" id="{00000000-0008-0000-0500-00006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0" name="Text Box 15">
          <a:extLst>
            <a:ext uri="{FF2B5EF4-FFF2-40B4-BE49-F238E27FC236}">
              <a16:creationId xmlns:a16="http://schemas.microsoft.com/office/drawing/2014/main" id="{00000000-0008-0000-0500-00006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1" name="Text Box 15">
          <a:extLst>
            <a:ext uri="{FF2B5EF4-FFF2-40B4-BE49-F238E27FC236}">
              <a16:creationId xmlns:a16="http://schemas.microsoft.com/office/drawing/2014/main" id="{00000000-0008-0000-0500-00006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2" name="Text Box 15">
          <a:extLst>
            <a:ext uri="{FF2B5EF4-FFF2-40B4-BE49-F238E27FC236}">
              <a16:creationId xmlns:a16="http://schemas.microsoft.com/office/drawing/2014/main" id="{00000000-0008-0000-0500-00006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3" name="Text Box 15">
          <a:extLst>
            <a:ext uri="{FF2B5EF4-FFF2-40B4-BE49-F238E27FC236}">
              <a16:creationId xmlns:a16="http://schemas.microsoft.com/office/drawing/2014/main" id="{00000000-0008-0000-0500-00006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4" name="Text Box 15">
          <a:extLst>
            <a:ext uri="{FF2B5EF4-FFF2-40B4-BE49-F238E27FC236}">
              <a16:creationId xmlns:a16="http://schemas.microsoft.com/office/drawing/2014/main" id="{00000000-0008-0000-0500-00006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5" name="Text Box 15">
          <a:extLst>
            <a:ext uri="{FF2B5EF4-FFF2-40B4-BE49-F238E27FC236}">
              <a16:creationId xmlns:a16="http://schemas.microsoft.com/office/drawing/2014/main" id="{00000000-0008-0000-0500-00006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6" name="Text Box 15">
          <a:extLst>
            <a:ext uri="{FF2B5EF4-FFF2-40B4-BE49-F238E27FC236}">
              <a16:creationId xmlns:a16="http://schemas.microsoft.com/office/drawing/2014/main" id="{00000000-0008-0000-0500-00006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7" name="Text Box 15">
          <a:extLst>
            <a:ext uri="{FF2B5EF4-FFF2-40B4-BE49-F238E27FC236}">
              <a16:creationId xmlns:a16="http://schemas.microsoft.com/office/drawing/2014/main" id="{00000000-0008-0000-0500-00006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8" name="Text Box 15">
          <a:extLst>
            <a:ext uri="{FF2B5EF4-FFF2-40B4-BE49-F238E27FC236}">
              <a16:creationId xmlns:a16="http://schemas.microsoft.com/office/drawing/2014/main" id="{00000000-0008-0000-0500-00007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9" name="Text Box 15">
          <a:extLst>
            <a:ext uri="{FF2B5EF4-FFF2-40B4-BE49-F238E27FC236}">
              <a16:creationId xmlns:a16="http://schemas.microsoft.com/office/drawing/2014/main" id="{00000000-0008-0000-0500-00007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70" name="Text Box 15">
          <a:extLst>
            <a:ext uri="{FF2B5EF4-FFF2-40B4-BE49-F238E27FC236}">
              <a16:creationId xmlns:a16="http://schemas.microsoft.com/office/drawing/2014/main" id="{00000000-0008-0000-0500-00007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1" name="Text Box 15">
          <a:extLst>
            <a:ext uri="{FF2B5EF4-FFF2-40B4-BE49-F238E27FC236}">
              <a16:creationId xmlns:a16="http://schemas.microsoft.com/office/drawing/2014/main" id="{00000000-0008-0000-0500-000073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2" name="Text Box 15">
          <a:extLst>
            <a:ext uri="{FF2B5EF4-FFF2-40B4-BE49-F238E27FC236}">
              <a16:creationId xmlns:a16="http://schemas.microsoft.com/office/drawing/2014/main" id="{00000000-0008-0000-0500-000074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73" name="Text Box 15">
          <a:extLst>
            <a:ext uri="{FF2B5EF4-FFF2-40B4-BE49-F238E27FC236}">
              <a16:creationId xmlns:a16="http://schemas.microsoft.com/office/drawing/2014/main" id="{00000000-0008-0000-0500-000075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74" name="Text Box 15">
          <a:extLst>
            <a:ext uri="{FF2B5EF4-FFF2-40B4-BE49-F238E27FC236}">
              <a16:creationId xmlns:a16="http://schemas.microsoft.com/office/drawing/2014/main" id="{00000000-0008-0000-0500-000076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5" name="Text Box 15">
          <a:extLst>
            <a:ext uri="{FF2B5EF4-FFF2-40B4-BE49-F238E27FC236}">
              <a16:creationId xmlns:a16="http://schemas.microsoft.com/office/drawing/2014/main" id="{00000000-0008-0000-0500-00007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6" name="Text Box 15">
          <a:extLst>
            <a:ext uri="{FF2B5EF4-FFF2-40B4-BE49-F238E27FC236}">
              <a16:creationId xmlns:a16="http://schemas.microsoft.com/office/drawing/2014/main" id="{00000000-0008-0000-0500-00007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7" name="Text Box 15">
          <a:extLst>
            <a:ext uri="{FF2B5EF4-FFF2-40B4-BE49-F238E27FC236}">
              <a16:creationId xmlns:a16="http://schemas.microsoft.com/office/drawing/2014/main" id="{00000000-0008-0000-0500-00007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8" name="Text Box 15">
          <a:extLst>
            <a:ext uri="{FF2B5EF4-FFF2-40B4-BE49-F238E27FC236}">
              <a16:creationId xmlns:a16="http://schemas.microsoft.com/office/drawing/2014/main" id="{00000000-0008-0000-0500-00007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9" name="Text Box 15">
          <a:extLst>
            <a:ext uri="{FF2B5EF4-FFF2-40B4-BE49-F238E27FC236}">
              <a16:creationId xmlns:a16="http://schemas.microsoft.com/office/drawing/2014/main" id="{00000000-0008-0000-0500-00007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80" name="Text Box 15">
          <a:extLst>
            <a:ext uri="{FF2B5EF4-FFF2-40B4-BE49-F238E27FC236}">
              <a16:creationId xmlns:a16="http://schemas.microsoft.com/office/drawing/2014/main" id="{00000000-0008-0000-0500-00007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81" name="Text Box 15">
          <a:extLst>
            <a:ext uri="{FF2B5EF4-FFF2-40B4-BE49-F238E27FC236}">
              <a16:creationId xmlns:a16="http://schemas.microsoft.com/office/drawing/2014/main" id="{00000000-0008-0000-0500-00007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2" name="Text Box 15">
          <a:extLst>
            <a:ext uri="{FF2B5EF4-FFF2-40B4-BE49-F238E27FC236}">
              <a16:creationId xmlns:a16="http://schemas.microsoft.com/office/drawing/2014/main" id="{00000000-0008-0000-0500-00007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3" name="Text Box 15">
          <a:extLst>
            <a:ext uri="{FF2B5EF4-FFF2-40B4-BE49-F238E27FC236}">
              <a16:creationId xmlns:a16="http://schemas.microsoft.com/office/drawing/2014/main" id="{00000000-0008-0000-0500-00007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4" name="Text Box 15">
          <a:extLst>
            <a:ext uri="{FF2B5EF4-FFF2-40B4-BE49-F238E27FC236}">
              <a16:creationId xmlns:a16="http://schemas.microsoft.com/office/drawing/2014/main" id="{00000000-0008-0000-0500-00008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5" name="Text Box 15">
          <a:extLst>
            <a:ext uri="{FF2B5EF4-FFF2-40B4-BE49-F238E27FC236}">
              <a16:creationId xmlns:a16="http://schemas.microsoft.com/office/drawing/2014/main" id="{00000000-0008-0000-0500-00008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6" name="Text Box 15">
          <a:extLst>
            <a:ext uri="{FF2B5EF4-FFF2-40B4-BE49-F238E27FC236}">
              <a16:creationId xmlns:a16="http://schemas.microsoft.com/office/drawing/2014/main" id="{00000000-0008-0000-0500-00008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7" name="Text Box 15">
          <a:extLst>
            <a:ext uri="{FF2B5EF4-FFF2-40B4-BE49-F238E27FC236}">
              <a16:creationId xmlns:a16="http://schemas.microsoft.com/office/drawing/2014/main" id="{00000000-0008-0000-0500-00008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8" name="Text Box 15">
          <a:extLst>
            <a:ext uri="{FF2B5EF4-FFF2-40B4-BE49-F238E27FC236}">
              <a16:creationId xmlns:a16="http://schemas.microsoft.com/office/drawing/2014/main" id="{00000000-0008-0000-0500-00008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89" name="Text Box 15">
          <a:extLst>
            <a:ext uri="{FF2B5EF4-FFF2-40B4-BE49-F238E27FC236}">
              <a16:creationId xmlns:a16="http://schemas.microsoft.com/office/drawing/2014/main" id="{00000000-0008-0000-0500-000085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0" name="Text Box 15">
          <a:extLst>
            <a:ext uri="{FF2B5EF4-FFF2-40B4-BE49-F238E27FC236}">
              <a16:creationId xmlns:a16="http://schemas.microsoft.com/office/drawing/2014/main" id="{00000000-0008-0000-0500-000086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91" name="Text Box 15">
          <a:extLst>
            <a:ext uri="{FF2B5EF4-FFF2-40B4-BE49-F238E27FC236}">
              <a16:creationId xmlns:a16="http://schemas.microsoft.com/office/drawing/2014/main" id="{00000000-0008-0000-0500-000087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92" name="Text Box 15">
          <a:extLst>
            <a:ext uri="{FF2B5EF4-FFF2-40B4-BE49-F238E27FC236}">
              <a16:creationId xmlns:a16="http://schemas.microsoft.com/office/drawing/2014/main" id="{00000000-0008-0000-0500-000088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3" name="Text Box 15">
          <a:extLst>
            <a:ext uri="{FF2B5EF4-FFF2-40B4-BE49-F238E27FC236}">
              <a16:creationId xmlns:a16="http://schemas.microsoft.com/office/drawing/2014/main" id="{00000000-0008-0000-0500-00008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4" name="Text Box 15">
          <a:extLst>
            <a:ext uri="{FF2B5EF4-FFF2-40B4-BE49-F238E27FC236}">
              <a16:creationId xmlns:a16="http://schemas.microsoft.com/office/drawing/2014/main" id="{00000000-0008-0000-0500-00008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5" name="Text Box 15">
          <a:extLst>
            <a:ext uri="{FF2B5EF4-FFF2-40B4-BE49-F238E27FC236}">
              <a16:creationId xmlns:a16="http://schemas.microsoft.com/office/drawing/2014/main" id="{00000000-0008-0000-0500-00008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6" name="Text Box 15">
          <a:extLst>
            <a:ext uri="{FF2B5EF4-FFF2-40B4-BE49-F238E27FC236}">
              <a16:creationId xmlns:a16="http://schemas.microsoft.com/office/drawing/2014/main" id="{00000000-0008-0000-0500-00008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7" name="Text Box 15">
          <a:extLst>
            <a:ext uri="{FF2B5EF4-FFF2-40B4-BE49-F238E27FC236}">
              <a16:creationId xmlns:a16="http://schemas.microsoft.com/office/drawing/2014/main" id="{00000000-0008-0000-0500-00008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8" name="Text Box 15">
          <a:extLst>
            <a:ext uri="{FF2B5EF4-FFF2-40B4-BE49-F238E27FC236}">
              <a16:creationId xmlns:a16="http://schemas.microsoft.com/office/drawing/2014/main" id="{00000000-0008-0000-0500-00008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9" name="Text Box 15">
          <a:extLst>
            <a:ext uri="{FF2B5EF4-FFF2-40B4-BE49-F238E27FC236}">
              <a16:creationId xmlns:a16="http://schemas.microsoft.com/office/drawing/2014/main" id="{00000000-0008-0000-0500-00008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0" name="Text Box 15">
          <a:extLst>
            <a:ext uri="{FF2B5EF4-FFF2-40B4-BE49-F238E27FC236}">
              <a16:creationId xmlns:a16="http://schemas.microsoft.com/office/drawing/2014/main" id="{00000000-0008-0000-0500-00009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1" name="Text Box 15">
          <a:extLst>
            <a:ext uri="{FF2B5EF4-FFF2-40B4-BE49-F238E27FC236}">
              <a16:creationId xmlns:a16="http://schemas.microsoft.com/office/drawing/2014/main" id="{00000000-0008-0000-0500-00009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2" name="Text Box 15">
          <a:extLst>
            <a:ext uri="{FF2B5EF4-FFF2-40B4-BE49-F238E27FC236}">
              <a16:creationId xmlns:a16="http://schemas.microsoft.com/office/drawing/2014/main" id="{00000000-0008-0000-0500-00009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3" name="Text Box 15">
          <a:extLst>
            <a:ext uri="{FF2B5EF4-FFF2-40B4-BE49-F238E27FC236}">
              <a16:creationId xmlns:a16="http://schemas.microsoft.com/office/drawing/2014/main" id="{00000000-0008-0000-0500-00009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4" name="Text Box 15">
          <a:extLst>
            <a:ext uri="{FF2B5EF4-FFF2-40B4-BE49-F238E27FC236}">
              <a16:creationId xmlns:a16="http://schemas.microsoft.com/office/drawing/2014/main" id="{00000000-0008-0000-0500-00009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5" name="Text Box 15">
          <a:extLst>
            <a:ext uri="{FF2B5EF4-FFF2-40B4-BE49-F238E27FC236}">
              <a16:creationId xmlns:a16="http://schemas.microsoft.com/office/drawing/2014/main" id="{00000000-0008-0000-0500-00009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6" name="Text Box 15">
          <a:extLst>
            <a:ext uri="{FF2B5EF4-FFF2-40B4-BE49-F238E27FC236}">
              <a16:creationId xmlns:a16="http://schemas.microsoft.com/office/drawing/2014/main" id="{00000000-0008-0000-0500-00009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07" name="Text Box 15">
          <a:extLst>
            <a:ext uri="{FF2B5EF4-FFF2-40B4-BE49-F238E27FC236}">
              <a16:creationId xmlns:a16="http://schemas.microsoft.com/office/drawing/2014/main" id="{00000000-0008-0000-0500-00009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08" name="Text Box 15">
          <a:extLst>
            <a:ext uri="{FF2B5EF4-FFF2-40B4-BE49-F238E27FC236}">
              <a16:creationId xmlns:a16="http://schemas.microsoft.com/office/drawing/2014/main" id="{00000000-0008-0000-0500-00009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9" name="Text Box 15">
          <a:extLst>
            <a:ext uri="{FF2B5EF4-FFF2-40B4-BE49-F238E27FC236}">
              <a16:creationId xmlns:a16="http://schemas.microsoft.com/office/drawing/2014/main" id="{00000000-0008-0000-0500-00009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10" name="Text Box 15">
          <a:extLst>
            <a:ext uri="{FF2B5EF4-FFF2-40B4-BE49-F238E27FC236}">
              <a16:creationId xmlns:a16="http://schemas.microsoft.com/office/drawing/2014/main" id="{00000000-0008-0000-0500-00009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1" name="Text Box 15">
          <a:extLst>
            <a:ext uri="{FF2B5EF4-FFF2-40B4-BE49-F238E27FC236}">
              <a16:creationId xmlns:a16="http://schemas.microsoft.com/office/drawing/2014/main" id="{00000000-0008-0000-0500-00009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2" name="Text Box 15">
          <a:extLst>
            <a:ext uri="{FF2B5EF4-FFF2-40B4-BE49-F238E27FC236}">
              <a16:creationId xmlns:a16="http://schemas.microsoft.com/office/drawing/2014/main" id="{00000000-0008-0000-0500-00009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3" name="Text Box 15">
          <a:extLst>
            <a:ext uri="{FF2B5EF4-FFF2-40B4-BE49-F238E27FC236}">
              <a16:creationId xmlns:a16="http://schemas.microsoft.com/office/drawing/2014/main" id="{00000000-0008-0000-0500-00009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4" name="Text Box 15">
          <a:extLst>
            <a:ext uri="{FF2B5EF4-FFF2-40B4-BE49-F238E27FC236}">
              <a16:creationId xmlns:a16="http://schemas.microsoft.com/office/drawing/2014/main" id="{00000000-0008-0000-0500-00009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5" name="Text Box 15">
          <a:extLst>
            <a:ext uri="{FF2B5EF4-FFF2-40B4-BE49-F238E27FC236}">
              <a16:creationId xmlns:a16="http://schemas.microsoft.com/office/drawing/2014/main" id="{00000000-0008-0000-0500-00009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6" name="Text Box 15">
          <a:extLst>
            <a:ext uri="{FF2B5EF4-FFF2-40B4-BE49-F238E27FC236}">
              <a16:creationId xmlns:a16="http://schemas.microsoft.com/office/drawing/2014/main" id="{00000000-0008-0000-0500-0000A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7" name="Text Box 15">
          <a:extLst>
            <a:ext uri="{FF2B5EF4-FFF2-40B4-BE49-F238E27FC236}">
              <a16:creationId xmlns:a16="http://schemas.microsoft.com/office/drawing/2014/main" id="{00000000-0008-0000-0500-0000A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18" name="Text Box 15">
          <a:extLst>
            <a:ext uri="{FF2B5EF4-FFF2-40B4-BE49-F238E27FC236}">
              <a16:creationId xmlns:a16="http://schemas.microsoft.com/office/drawing/2014/main" id="{00000000-0008-0000-0500-0000A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19" name="Text Box 15">
          <a:extLst>
            <a:ext uri="{FF2B5EF4-FFF2-40B4-BE49-F238E27FC236}">
              <a16:creationId xmlns:a16="http://schemas.microsoft.com/office/drawing/2014/main" id="{00000000-0008-0000-0500-0000A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0" name="Text Box 15">
          <a:extLst>
            <a:ext uri="{FF2B5EF4-FFF2-40B4-BE49-F238E27FC236}">
              <a16:creationId xmlns:a16="http://schemas.microsoft.com/office/drawing/2014/main" id="{00000000-0008-0000-0500-0000A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1" name="Text Box 15">
          <a:extLst>
            <a:ext uri="{FF2B5EF4-FFF2-40B4-BE49-F238E27FC236}">
              <a16:creationId xmlns:a16="http://schemas.microsoft.com/office/drawing/2014/main" id="{00000000-0008-0000-0500-0000A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2" name="Text Box 15">
          <a:extLst>
            <a:ext uri="{FF2B5EF4-FFF2-40B4-BE49-F238E27FC236}">
              <a16:creationId xmlns:a16="http://schemas.microsoft.com/office/drawing/2014/main" id="{00000000-0008-0000-0500-0000A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3" name="Text Box 15">
          <a:extLst>
            <a:ext uri="{FF2B5EF4-FFF2-40B4-BE49-F238E27FC236}">
              <a16:creationId xmlns:a16="http://schemas.microsoft.com/office/drawing/2014/main" id="{00000000-0008-0000-0500-0000A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4" name="Text Box 15">
          <a:extLst>
            <a:ext uri="{FF2B5EF4-FFF2-40B4-BE49-F238E27FC236}">
              <a16:creationId xmlns:a16="http://schemas.microsoft.com/office/drawing/2014/main" id="{00000000-0008-0000-0500-0000A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25" name="Text Box 15">
          <a:extLst>
            <a:ext uri="{FF2B5EF4-FFF2-40B4-BE49-F238E27FC236}">
              <a16:creationId xmlns:a16="http://schemas.microsoft.com/office/drawing/2014/main" id="{00000000-0008-0000-0500-0000A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26" name="Text Box 15">
          <a:extLst>
            <a:ext uri="{FF2B5EF4-FFF2-40B4-BE49-F238E27FC236}">
              <a16:creationId xmlns:a16="http://schemas.microsoft.com/office/drawing/2014/main" id="{00000000-0008-0000-0500-0000A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7" name="Text Box 15">
          <a:extLst>
            <a:ext uri="{FF2B5EF4-FFF2-40B4-BE49-F238E27FC236}">
              <a16:creationId xmlns:a16="http://schemas.microsoft.com/office/drawing/2014/main" id="{00000000-0008-0000-0500-0000A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8" name="Text Box 15">
          <a:extLst>
            <a:ext uri="{FF2B5EF4-FFF2-40B4-BE49-F238E27FC236}">
              <a16:creationId xmlns:a16="http://schemas.microsoft.com/office/drawing/2014/main" id="{00000000-0008-0000-0500-0000A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29" name="Text Box 15">
          <a:extLst>
            <a:ext uri="{FF2B5EF4-FFF2-40B4-BE49-F238E27FC236}">
              <a16:creationId xmlns:a16="http://schemas.microsoft.com/office/drawing/2014/main" id="{00000000-0008-0000-0500-0000A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0" name="Text Box 15">
          <a:extLst>
            <a:ext uri="{FF2B5EF4-FFF2-40B4-BE49-F238E27FC236}">
              <a16:creationId xmlns:a16="http://schemas.microsoft.com/office/drawing/2014/main" id="{00000000-0008-0000-0500-0000A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1" name="Text Box 15">
          <a:extLst>
            <a:ext uri="{FF2B5EF4-FFF2-40B4-BE49-F238E27FC236}">
              <a16:creationId xmlns:a16="http://schemas.microsoft.com/office/drawing/2014/main" id="{00000000-0008-0000-0500-0000A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2" name="Text Box 15">
          <a:extLst>
            <a:ext uri="{FF2B5EF4-FFF2-40B4-BE49-F238E27FC236}">
              <a16:creationId xmlns:a16="http://schemas.microsoft.com/office/drawing/2014/main" id="{00000000-0008-0000-0500-0000B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3" name="Text Box 15">
          <a:extLst>
            <a:ext uri="{FF2B5EF4-FFF2-40B4-BE49-F238E27FC236}">
              <a16:creationId xmlns:a16="http://schemas.microsoft.com/office/drawing/2014/main" id="{00000000-0008-0000-0500-0000B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4" name="Text Box 15">
          <a:extLst>
            <a:ext uri="{FF2B5EF4-FFF2-40B4-BE49-F238E27FC236}">
              <a16:creationId xmlns:a16="http://schemas.microsoft.com/office/drawing/2014/main" id="{00000000-0008-0000-0500-0000B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5" name="Text Box 15">
          <a:extLst>
            <a:ext uri="{FF2B5EF4-FFF2-40B4-BE49-F238E27FC236}">
              <a16:creationId xmlns:a16="http://schemas.microsoft.com/office/drawing/2014/main" id="{00000000-0008-0000-0500-0000B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6" name="Text Box 15">
          <a:extLst>
            <a:ext uri="{FF2B5EF4-FFF2-40B4-BE49-F238E27FC236}">
              <a16:creationId xmlns:a16="http://schemas.microsoft.com/office/drawing/2014/main" id="{00000000-0008-0000-0500-0000B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7" name="Text Box 15">
          <a:extLst>
            <a:ext uri="{FF2B5EF4-FFF2-40B4-BE49-F238E27FC236}">
              <a16:creationId xmlns:a16="http://schemas.microsoft.com/office/drawing/2014/main" id="{00000000-0008-0000-0500-0000B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8" name="Text Box 15">
          <a:extLst>
            <a:ext uri="{FF2B5EF4-FFF2-40B4-BE49-F238E27FC236}">
              <a16:creationId xmlns:a16="http://schemas.microsoft.com/office/drawing/2014/main" id="{00000000-0008-0000-0500-0000B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9" name="Text Box 15">
          <a:extLst>
            <a:ext uri="{FF2B5EF4-FFF2-40B4-BE49-F238E27FC236}">
              <a16:creationId xmlns:a16="http://schemas.microsoft.com/office/drawing/2014/main" id="{00000000-0008-0000-0500-0000B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0" name="Text Box 15">
          <a:extLst>
            <a:ext uri="{FF2B5EF4-FFF2-40B4-BE49-F238E27FC236}">
              <a16:creationId xmlns:a16="http://schemas.microsoft.com/office/drawing/2014/main" id="{00000000-0008-0000-0500-0000B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1" name="Text Box 15">
          <a:extLst>
            <a:ext uri="{FF2B5EF4-FFF2-40B4-BE49-F238E27FC236}">
              <a16:creationId xmlns:a16="http://schemas.microsoft.com/office/drawing/2014/main" id="{00000000-0008-0000-0500-0000B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2" name="Text Box 15">
          <a:extLst>
            <a:ext uri="{FF2B5EF4-FFF2-40B4-BE49-F238E27FC236}">
              <a16:creationId xmlns:a16="http://schemas.microsoft.com/office/drawing/2014/main" id="{00000000-0008-0000-0500-0000B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3" name="Text Box 15">
          <a:extLst>
            <a:ext uri="{FF2B5EF4-FFF2-40B4-BE49-F238E27FC236}">
              <a16:creationId xmlns:a16="http://schemas.microsoft.com/office/drawing/2014/main" id="{00000000-0008-0000-0500-0000B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4" name="Text Box 15">
          <a:extLst>
            <a:ext uri="{FF2B5EF4-FFF2-40B4-BE49-F238E27FC236}">
              <a16:creationId xmlns:a16="http://schemas.microsoft.com/office/drawing/2014/main" id="{00000000-0008-0000-0500-0000B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5" name="Text Box 15">
          <a:extLst>
            <a:ext uri="{FF2B5EF4-FFF2-40B4-BE49-F238E27FC236}">
              <a16:creationId xmlns:a16="http://schemas.microsoft.com/office/drawing/2014/main" id="{00000000-0008-0000-0500-0000B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6" name="Text Box 15">
          <a:extLst>
            <a:ext uri="{FF2B5EF4-FFF2-40B4-BE49-F238E27FC236}">
              <a16:creationId xmlns:a16="http://schemas.microsoft.com/office/drawing/2014/main" id="{00000000-0008-0000-0500-0000B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7" name="Text Box 15">
          <a:extLst>
            <a:ext uri="{FF2B5EF4-FFF2-40B4-BE49-F238E27FC236}">
              <a16:creationId xmlns:a16="http://schemas.microsoft.com/office/drawing/2014/main" id="{00000000-0008-0000-0500-0000B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8" name="Text Box 15">
          <a:extLst>
            <a:ext uri="{FF2B5EF4-FFF2-40B4-BE49-F238E27FC236}">
              <a16:creationId xmlns:a16="http://schemas.microsoft.com/office/drawing/2014/main" id="{00000000-0008-0000-0500-0000C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9" name="Text Box 15">
          <a:extLst>
            <a:ext uri="{FF2B5EF4-FFF2-40B4-BE49-F238E27FC236}">
              <a16:creationId xmlns:a16="http://schemas.microsoft.com/office/drawing/2014/main" id="{00000000-0008-0000-0500-0000C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0" name="Text Box 15">
          <a:extLst>
            <a:ext uri="{FF2B5EF4-FFF2-40B4-BE49-F238E27FC236}">
              <a16:creationId xmlns:a16="http://schemas.microsoft.com/office/drawing/2014/main" id="{00000000-0008-0000-0500-0000C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1" name="Text Box 15">
          <a:extLst>
            <a:ext uri="{FF2B5EF4-FFF2-40B4-BE49-F238E27FC236}">
              <a16:creationId xmlns:a16="http://schemas.microsoft.com/office/drawing/2014/main" id="{00000000-0008-0000-0500-0000C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2" name="Text Box 15">
          <a:extLst>
            <a:ext uri="{FF2B5EF4-FFF2-40B4-BE49-F238E27FC236}">
              <a16:creationId xmlns:a16="http://schemas.microsoft.com/office/drawing/2014/main" id="{00000000-0008-0000-0500-0000C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3" name="Text Box 15">
          <a:extLst>
            <a:ext uri="{FF2B5EF4-FFF2-40B4-BE49-F238E27FC236}">
              <a16:creationId xmlns:a16="http://schemas.microsoft.com/office/drawing/2014/main" id="{00000000-0008-0000-0500-0000C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4" name="Text Box 15">
          <a:extLst>
            <a:ext uri="{FF2B5EF4-FFF2-40B4-BE49-F238E27FC236}">
              <a16:creationId xmlns:a16="http://schemas.microsoft.com/office/drawing/2014/main" id="{00000000-0008-0000-0500-0000C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5" name="Text Box 15">
          <a:extLst>
            <a:ext uri="{FF2B5EF4-FFF2-40B4-BE49-F238E27FC236}">
              <a16:creationId xmlns:a16="http://schemas.microsoft.com/office/drawing/2014/main" id="{00000000-0008-0000-0500-0000C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6" name="Text Box 15">
          <a:extLst>
            <a:ext uri="{FF2B5EF4-FFF2-40B4-BE49-F238E27FC236}">
              <a16:creationId xmlns:a16="http://schemas.microsoft.com/office/drawing/2014/main" id="{00000000-0008-0000-0500-0000C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7" name="Text Box 15">
          <a:extLst>
            <a:ext uri="{FF2B5EF4-FFF2-40B4-BE49-F238E27FC236}">
              <a16:creationId xmlns:a16="http://schemas.microsoft.com/office/drawing/2014/main" id="{00000000-0008-0000-0500-0000C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8" name="Text Box 15">
          <a:extLst>
            <a:ext uri="{FF2B5EF4-FFF2-40B4-BE49-F238E27FC236}">
              <a16:creationId xmlns:a16="http://schemas.microsoft.com/office/drawing/2014/main" id="{00000000-0008-0000-0500-0000C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9" name="Text Box 15">
          <a:extLst>
            <a:ext uri="{FF2B5EF4-FFF2-40B4-BE49-F238E27FC236}">
              <a16:creationId xmlns:a16="http://schemas.microsoft.com/office/drawing/2014/main" id="{00000000-0008-0000-0500-0000C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0" name="Text Box 15">
          <a:extLst>
            <a:ext uri="{FF2B5EF4-FFF2-40B4-BE49-F238E27FC236}">
              <a16:creationId xmlns:a16="http://schemas.microsoft.com/office/drawing/2014/main" id="{00000000-0008-0000-0500-0000C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1" name="Text Box 15">
          <a:extLst>
            <a:ext uri="{FF2B5EF4-FFF2-40B4-BE49-F238E27FC236}">
              <a16:creationId xmlns:a16="http://schemas.microsoft.com/office/drawing/2014/main" id="{00000000-0008-0000-0500-0000C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2" name="Text Box 15">
          <a:extLst>
            <a:ext uri="{FF2B5EF4-FFF2-40B4-BE49-F238E27FC236}">
              <a16:creationId xmlns:a16="http://schemas.microsoft.com/office/drawing/2014/main" id="{00000000-0008-0000-0500-0000C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3" name="Text Box 15">
          <a:extLst>
            <a:ext uri="{FF2B5EF4-FFF2-40B4-BE49-F238E27FC236}">
              <a16:creationId xmlns:a16="http://schemas.microsoft.com/office/drawing/2014/main" id="{00000000-0008-0000-0500-0000C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4" name="Text Box 15">
          <a:extLst>
            <a:ext uri="{FF2B5EF4-FFF2-40B4-BE49-F238E27FC236}">
              <a16:creationId xmlns:a16="http://schemas.microsoft.com/office/drawing/2014/main" id="{00000000-0008-0000-0500-0000D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5" name="Text Box 15">
          <a:extLst>
            <a:ext uri="{FF2B5EF4-FFF2-40B4-BE49-F238E27FC236}">
              <a16:creationId xmlns:a16="http://schemas.microsoft.com/office/drawing/2014/main" id="{00000000-0008-0000-0500-0000D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6" name="Text Box 15">
          <a:extLst>
            <a:ext uri="{FF2B5EF4-FFF2-40B4-BE49-F238E27FC236}">
              <a16:creationId xmlns:a16="http://schemas.microsoft.com/office/drawing/2014/main" id="{00000000-0008-0000-0500-0000D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7" name="Text Box 15">
          <a:extLst>
            <a:ext uri="{FF2B5EF4-FFF2-40B4-BE49-F238E27FC236}">
              <a16:creationId xmlns:a16="http://schemas.microsoft.com/office/drawing/2014/main" id="{00000000-0008-0000-0500-0000D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8" name="Text Box 15">
          <a:extLst>
            <a:ext uri="{FF2B5EF4-FFF2-40B4-BE49-F238E27FC236}">
              <a16:creationId xmlns:a16="http://schemas.microsoft.com/office/drawing/2014/main" id="{00000000-0008-0000-0500-0000D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9" name="Text Box 15">
          <a:extLst>
            <a:ext uri="{FF2B5EF4-FFF2-40B4-BE49-F238E27FC236}">
              <a16:creationId xmlns:a16="http://schemas.microsoft.com/office/drawing/2014/main" id="{00000000-0008-0000-0500-0000D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70" name="Text Box 15">
          <a:extLst>
            <a:ext uri="{FF2B5EF4-FFF2-40B4-BE49-F238E27FC236}">
              <a16:creationId xmlns:a16="http://schemas.microsoft.com/office/drawing/2014/main" id="{00000000-0008-0000-0500-0000D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71" name="Text Box 15">
          <a:extLst>
            <a:ext uri="{FF2B5EF4-FFF2-40B4-BE49-F238E27FC236}">
              <a16:creationId xmlns:a16="http://schemas.microsoft.com/office/drawing/2014/main" id="{00000000-0008-0000-0500-0000D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2" name="Text Box 15">
          <a:extLst>
            <a:ext uri="{FF2B5EF4-FFF2-40B4-BE49-F238E27FC236}">
              <a16:creationId xmlns:a16="http://schemas.microsoft.com/office/drawing/2014/main" id="{00000000-0008-0000-0500-0000D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3" name="Text Box 15">
          <a:extLst>
            <a:ext uri="{FF2B5EF4-FFF2-40B4-BE49-F238E27FC236}">
              <a16:creationId xmlns:a16="http://schemas.microsoft.com/office/drawing/2014/main" id="{00000000-0008-0000-0500-0000D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4" name="Text Box 15">
          <a:extLst>
            <a:ext uri="{FF2B5EF4-FFF2-40B4-BE49-F238E27FC236}">
              <a16:creationId xmlns:a16="http://schemas.microsoft.com/office/drawing/2014/main" id="{00000000-0008-0000-0500-0000D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5" name="Text Box 15">
          <a:extLst>
            <a:ext uri="{FF2B5EF4-FFF2-40B4-BE49-F238E27FC236}">
              <a16:creationId xmlns:a16="http://schemas.microsoft.com/office/drawing/2014/main" id="{00000000-0008-0000-0500-0000D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6" name="Text Box 15">
          <a:extLst>
            <a:ext uri="{FF2B5EF4-FFF2-40B4-BE49-F238E27FC236}">
              <a16:creationId xmlns:a16="http://schemas.microsoft.com/office/drawing/2014/main" id="{00000000-0008-0000-0500-0000D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7" name="Text Box 15">
          <a:extLst>
            <a:ext uri="{FF2B5EF4-FFF2-40B4-BE49-F238E27FC236}">
              <a16:creationId xmlns:a16="http://schemas.microsoft.com/office/drawing/2014/main" id="{00000000-0008-0000-0500-0000D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8" name="Text Box 15">
          <a:extLst>
            <a:ext uri="{FF2B5EF4-FFF2-40B4-BE49-F238E27FC236}">
              <a16:creationId xmlns:a16="http://schemas.microsoft.com/office/drawing/2014/main" id="{00000000-0008-0000-0500-0000D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79" name="Text Box 15">
          <a:extLst>
            <a:ext uri="{FF2B5EF4-FFF2-40B4-BE49-F238E27FC236}">
              <a16:creationId xmlns:a16="http://schemas.microsoft.com/office/drawing/2014/main" id="{00000000-0008-0000-0500-0000D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0" name="Text Box 15">
          <a:extLst>
            <a:ext uri="{FF2B5EF4-FFF2-40B4-BE49-F238E27FC236}">
              <a16:creationId xmlns:a16="http://schemas.microsoft.com/office/drawing/2014/main" id="{00000000-0008-0000-0500-0000E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81" name="Text Box 15">
          <a:extLst>
            <a:ext uri="{FF2B5EF4-FFF2-40B4-BE49-F238E27FC236}">
              <a16:creationId xmlns:a16="http://schemas.microsoft.com/office/drawing/2014/main" id="{00000000-0008-0000-0500-0000E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82" name="Text Box 15">
          <a:extLst>
            <a:ext uri="{FF2B5EF4-FFF2-40B4-BE49-F238E27FC236}">
              <a16:creationId xmlns:a16="http://schemas.microsoft.com/office/drawing/2014/main" id="{00000000-0008-0000-0500-0000E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3" name="Text Box 15">
          <a:extLst>
            <a:ext uri="{FF2B5EF4-FFF2-40B4-BE49-F238E27FC236}">
              <a16:creationId xmlns:a16="http://schemas.microsoft.com/office/drawing/2014/main" id="{00000000-0008-0000-0500-0000E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4" name="Text Box 15">
          <a:extLst>
            <a:ext uri="{FF2B5EF4-FFF2-40B4-BE49-F238E27FC236}">
              <a16:creationId xmlns:a16="http://schemas.microsoft.com/office/drawing/2014/main" id="{00000000-0008-0000-0500-0000E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5" name="Text Box 15">
          <a:extLst>
            <a:ext uri="{FF2B5EF4-FFF2-40B4-BE49-F238E27FC236}">
              <a16:creationId xmlns:a16="http://schemas.microsoft.com/office/drawing/2014/main" id="{00000000-0008-0000-0500-0000E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6" name="Text Box 15">
          <a:extLst>
            <a:ext uri="{FF2B5EF4-FFF2-40B4-BE49-F238E27FC236}">
              <a16:creationId xmlns:a16="http://schemas.microsoft.com/office/drawing/2014/main" id="{00000000-0008-0000-0500-0000E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7" name="Text Box 15">
          <a:extLst>
            <a:ext uri="{FF2B5EF4-FFF2-40B4-BE49-F238E27FC236}">
              <a16:creationId xmlns:a16="http://schemas.microsoft.com/office/drawing/2014/main" id="{00000000-0008-0000-0500-0000E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8" name="Text Box 15">
          <a:extLst>
            <a:ext uri="{FF2B5EF4-FFF2-40B4-BE49-F238E27FC236}">
              <a16:creationId xmlns:a16="http://schemas.microsoft.com/office/drawing/2014/main" id="{00000000-0008-0000-0500-0000E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9" name="Text Box 15">
          <a:extLst>
            <a:ext uri="{FF2B5EF4-FFF2-40B4-BE49-F238E27FC236}">
              <a16:creationId xmlns:a16="http://schemas.microsoft.com/office/drawing/2014/main" id="{00000000-0008-0000-0500-0000E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0" name="Text Box 15">
          <a:extLst>
            <a:ext uri="{FF2B5EF4-FFF2-40B4-BE49-F238E27FC236}">
              <a16:creationId xmlns:a16="http://schemas.microsoft.com/office/drawing/2014/main" id="{00000000-0008-0000-0500-0000E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1" name="Text Box 15">
          <a:extLst>
            <a:ext uri="{FF2B5EF4-FFF2-40B4-BE49-F238E27FC236}">
              <a16:creationId xmlns:a16="http://schemas.microsoft.com/office/drawing/2014/main" id="{00000000-0008-0000-0500-0000E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2" name="Text Box 15">
          <a:extLst>
            <a:ext uri="{FF2B5EF4-FFF2-40B4-BE49-F238E27FC236}">
              <a16:creationId xmlns:a16="http://schemas.microsoft.com/office/drawing/2014/main" id="{00000000-0008-0000-0500-0000E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3" name="Text Box 15">
          <a:extLst>
            <a:ext uri="{FF2B5EF4-FFF2-40B4-BE49-F238E27FC236}">
              <a16:creationId xmlns:a16="http://schemas.microsoft.com/office/drawing/2014/main" id="{00000000-0008-0000-0500-0000E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4" name="Text Box 15">
          <a:extLst>
            <a:ext uri="{FF2B5EF4-FFF2-40B4-BE49-F238E27FC236}">
              <a16:creationId xmlns:a16="http://schemas.microsoft.com/office/drawing/2014/main" id="{00000000-0008-0000-0500-0000E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5" name="Text Box 15">
          <a:extLst>
            <a:ext uri="{FF2B5EF4-FFF2-40B4-BE49-F238E27FC236}">
              <a16:creationId xmlns:a16="http://schemas.microsoft.com/office/drawing/2014/main" id="{00000000-0008-0000-0500-0000E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6" name="Text Box 15">
          <a:extLst>
            <a:ext uri="{FF2B5EF4-FFF2-40B4-BE49-F238E27FC236}">
              <a16:creationId xmlns:a16="http://schemas.microsoft.com/office/drawing/2014/main" id="{00000000-0008-0000-0500-0000F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97" name="Text Box 15">
          <a:extLst>
            <a:ext uri="{FF2B5EF4-FFF2-40B4-BE49-F238E27FC236}">
              <a16:creationId xmlns:a16="http://schemas.microsoft.com/office/drawing/2014/main" id="{00000000-0008-0000-0500-0000F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98" name="Text Box 15">
          <a:extLst>
            <a:ext uri="{FF2B5EF4-FFF2-40B4-BE49-F238E27FC236}">
              <a16:creationId xmlns:a16="http://schemas.microsoft.com/office/drawing/2014/main" id="{00000000-0008-0000-0500-0000F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9" name="Text Box 15">
          <a:extLst>
            <a:ext uri="{FF2B5EF4-FFF2-40B4-BE49-F238E27FC236}">
              <a16:creationId xmlns:a16="http://schemas.microsoft.com/office/drawing/2014/main" id="{00000000-0008-0000-0500-0000F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0" name="Text Box 15">
          <a:extLst>
            <a:ext uri="{FF2B5EF4-FFF2-40B4-BE49-F238E27FC236}">
              <a16:creationId xmlns:a16="http://schemas.microsoft.com/office/drawing/2014/main" id="{00000000-0008-0000-0500-0000F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1" name="Text Box 15">
          <a:extLst>
            <a:ext uri="{FF2B5EF4-FFF2-40B4-BE49-F238E27FC236}">
              <a16:creationId xmlns:a16="http://schemas.microsoft.com/office/drawing/2014/main" id="{00000000-0008-0000-0500-0000F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2" name="Text Box 15">
          <a:extLst>
            <a:ext uri="{FF2B5EF4-FFF2-40B4-BE49-F238E27FC236}">
              <a16:creationId xmlns:a16="http://schemas.microsoft.com/office/drawing/2014/main" id="{00000000-0008-0000-0500-0000F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3" name="Text Box 15">
          <a:extLst>
            <a:ext uri="{FF2B5EF4-FFF2-40B4-BE49-F238E27FC236}">
              <a16:creationId xmlns:a16="http://schemas.microsoft.com/office/drawing/2014/main" id="{00000000-0008-0000-0500-0000F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4" name="Text Box 15">
          <a:extLst>
            <a:ext uri="{FF2B5EF4-FFF2-40B4-BE49-F238E27FC236}">
              <a16:creationId xmlns:a16="http://schemas.microsoft.com/office/drawing/2014/main" id="{00000000-0008-0000-0500-0000F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5" name="Text Box 15">
          <a:extLst>
            <a:ext uri="{FF2B5EF4-FFF2-40B4-BE49-F238E27FC236}">
              <a16:creationId xmlns:a16="http://schemas.microsoft.com/office/drawing/2014/main" id="{00000000-0008-0000-0500-0000F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6" name="Text Box 15">
          <a:extLst>
            <a:ext uri="{FF2B5EF4-FFF2-40B4-BE49-F238E27FC236}">
              <a16:creationId xmlns:a16="http://schemas.microsoft.com/office/drawing/2014/main" id="{00000000-0008-0000-0500-0000F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7" name="Text Box 15">
          <a:extLst>
            <a:ext uri="{FF2B5EF4-FFF2-40B4-BE49-F238E27FC236}">
              <a16:creationId xmlns:a16="http://schemas.microsoft.com/office/drawing/2014/main" id="{00000000-0008-0000-0500-0000F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8" name="Text Box 15">
          <a:extLst>
            <a:ext uri="{FF2B5EF4-FFF2-40B4-BE49-F238E27FC236}">
              <a16:creationId xmlns:a16="http://schemas.microsoft.com/office/drawing/2014/main" id="{00000000-0008-0000-0500-0000F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9" name="Text Box 15">
          <a:extLst>
            <a:ext uri="{FF2B5EF4-FFF2-40B4-BE49-F238E27FC236}">
              <a16:creationId xmlns:a16="http://schemas.microsoft.com/office/drawing/2014/main" id="{00000000-0008-0000-0500-0000F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0" name="Text Box 15">
          <a:extLst>
            <a:ext uri="{FF2B5EF4-FFF2-40B4-BE49-F238E27FC236}">
              <a16:creationId xmlns:a16="http://schemas.microsoft.com/office/drawing/2014/main" id="{00000000-0008-0000-0500-0000F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1" name="Text Box 15">
          <a:extLst>
            <a:ext uri="{FF2B5EF4-FFF2-40B4-BE49-F238E27FC236}">
              <a16:creationId xmlns:a16="http://schemas.microsoft.com/office/drawing/2014/main" id="{00000000-0008-0000-0500-0000F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2" name="Text Box 15">
          <a:extLst>
            <a:ext uri="{FF2B5EF4-FFF2-40B4-BE49-F238E27FC236}">
              <a16:creationId xmlns:a16="http://schemas.microsoft.com/office/drawing/2014/main" id="{00000000-0008-0000-0500-00000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3" name="Text Box 15">
          <a:extLst>
            <a:ext uri="{FF2B5EF4-FFF2-40B4-BE49-F238E27FC236}">
              <a16:creationId xmlns:a16="http://schemas.microsoft.com/office/drawing/2014/main" id="{00000000-0008-0000-0500-00000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4" name="Text Box 15">
          <a:extLst>
            <a:ext uri="{FF2B5EF4-FFF2-40B4-BE49-F238E27FC236}">
              <a16:creationId xmlns:a16="http://schemas.microsoft.com/office/drawing/2014/main" id="{00000000-0008-0000-0500-00000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15" name="Text Box 15">
          <a:extLst>
            <a:ext uri="{FF2B5EF4-FFF2-40B4-BE49-F238E27FC236}">
              <a16:creationId xmlns:a16="http://schemas.microsoft.com/office/drawing/2014/main" id="{00000000-0008-0000-0500-00000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16" name="Text Box 15">
          <a:extLst>
            <a:ext uri="{FF2B5EF4-FFF2-40B4-BE49-F238E27FC236}">
              <a16:creationId xmlns:a16="http://schemas.microsoft.com/office/drawing/2014/main" id="{00000000-0008-0000-0500-00000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7" name="Text Box 15">
          <a:extLst>
            <a:ext uri="{FF2B5EF4-FFF2-40B4-BE49-F238E27FC236}">
              <a16:creationId xmlns:a16="http://schemas.microsoft.com/office/drawing/2014/main" id="{00000000-0008-0000-0500-00000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8" name="Text Box 15">
          <a:extLst>
            <a:ext uri="{FF2B5EF4-FFF2-40B4-BE49-F238E27FC236}">
              <a16:creationId xmlns:a16="http://schemas.microsoft.com/office/drawing/2014/main" id="{00000000-0008-0000-0500-00000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19" name="Text Box 15">
          <a:extLst>
            <a:ext uri="{FF2B5EF4-FFF2-40B4-BE49-F238E27FC236}">
              <a16:creationId xmlns:a16="http://schemas.microsoft.com/office/drawing/2014/main" id="{00000000-0008-0000-0500-00000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0" name="Text Box 15">
          <a:extLst>
            <a:ext uri="{FF2B5EF4-FFF2-40B4-BE49-F238E27FC236}">
              <a16:creationId xmlns:a16="http://schemas.microsoft.com/office/drawing/2014/main" id="{00000000-0008-0000-0500-00000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1" name="Text Box 15">
          <a:extLst>
            <a:ext uri="{FF2B5EF4-FFF2-40B4-BE49-F238E27FC236}">
              <a16:creationId xmlns:a16="http://schemas.microsoft.com/office/drawing/2014/main" id="{00000000-0008-0000-0500-00000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2" name="Text Box 15">
          <a:extLst>
            <a:ext uri="{FF2B5EF4-FFF2-40B4-BE49-F238E27FC236}">
              <a16:creationId xmlns:a16="http://schemas.microsoft.com/office/drawing/2014/main" id="{00000000-0008-0000-0500-00000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3" name="Text Box 15">
          <a:extLst>
            <a:ext uri="{FF2B5EF4-FFF2-40B4-BE49-F238E27FC236}">
              <a16:creationId xmlns:a16="http://schemas.microsoft.com/office/drawing/2014/main" id="{00000000-0008-0000-0500-00000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4" name="Text Box 15">
          <a:extLst>
            <a:ext uri="{FF2B5EF4-FFF2-40B4-BE49-F238E27FC236}">
              <a16:creationId xmlns:a16="http://schemas.microsoft.com/office/drawing/2014/main" id="{00000000-0008-0000-0500-00000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5" name="Text Box 15">
          <a:extLst>
            <a:ext uri="{FF2B5EF4-FFF2-40B4-BE49-F238E27FC236}">
              <a16:creationId xmlns:a16="http://schemas.microsoft.com/office/drawing/2014/main" id="{00000000-0008-0000-0500-00000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6" name="Text Box 15">
          <a:extLst>
            <a:ext uri="{FF2B5EF4-FFF2-40B4-BE49-F238E27FC236}">
              <a16:creationId xmlns:a16="http://schemas.microsoft.com/office/drawing/2014/main" id="{00000000-0008-0000-0500-00000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7" name="Text Box 15">
          <a:extLst>
            <a:ext uri="{FF2B5EF4-FFF2-40B4-BE49-F238E27FC236}">
              <a16:creationId xmlns:a16="http://schemas.microsoft.com/office/drawing/2014/main" id="{00000000-0008-0000-0500-00000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8" name="Text Box 15">
          <a:extLst>
            <a:ext uri="{FF2B5EF4-FFF2-40B4-BE49-F238E27FC236}">
              <a16:creationId xmlns:a16="http://schemas.microsoft.com/office/drawing/2014/main" id="{00000000-0008-0000-0500-00001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9" name="Text Box 15">
          <a:extLst>
            <a:ext uri="{FF2B5EF4-FFF2-40B4-BE49-F238E27FC236}">
              <a16:creationId xmlns:a16="http://schemas.microsoft.com/office/drawing/2014/main" id="{00000000-0008-0000-0500-00001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0" name="Text Box 15">
          <a:extLst>
            <a:ext uri="{FF2B5EF4-FFF2-40B4-BE49-F238E27FC236}">
              <a16:creationId xmlns:a16="http://schemas.microsoft.com/office/drawing/2014/main" id="{00000000-0008-0000-0500-00001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1" name="Text Box 15">
          <a:extLst>
            <a:ext uri="{FF2B5EF4-FFF2-40B4-BE49-F238E27FC236}">
              <a16:creationId xmlns:a16="http://schemas.microsoft.com/office/drawing/2014/main" id="{00000000-0008-0000-0500-00001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2" name="Text Box 15">
          <a:extLst>
            <a:ext uri="{FF2B5EF4-FFF2-40B4-BE49-F238E27FC236}">
              <a16:creationId xmlns:a16="http://schemas.microsoft.com/office/drawing/2014/main" id="{00000000-0008-0000-0500-00001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3" name="Text Box 15">
          <a:extLst>
            <a:ext uri="{FF2B5EF4-FFF2-40B4-BE49-F238E27FC236}">
              <a16:creationId xmlns:a16="http://schemas.microsoft.com/office/drawing/2014/main" id="{00000000-0008-0000-0500-00001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4" name="Text Box 15">
          <a:extLst>
            <a:ext uri="{FF2B5EF4-FFF2-40B4-BE49-F238E27FC236}">
              <a16:creationId xmlns:a16="http://schemas.microsoft.com/office/drawing/2014/main" id="{00000000-0008-0000-0500-00001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5" name="Text Box 15">
          <a:extLst>
            <a:ext uri="{FF2B5EF4-FFF2-40B4-BE49-F238E27FC236}">
              <a16:creationId xmlns:a16="http://schemas.microsoft.com/office/drawing/2014/main" id="{00000000-0008-0000-0500-00001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6" name="Text Box 15">
          <a:extLst>
            <a:ext uri="{FF2B5EF4-FFF2-40B4-BE49-F238E27FC236}">
              <a16:creationId xmlns:a16="http://schemas.microsoft.com/office/drawing/2014/main" id="{00000000-0008-0000-0500-00001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7" name="Text Box 15">
          <a:extLst>
            <a:ext uri="{FF2B5EF4-FFF2-40B4-BE49-F238E27FC236}">
              <a16:creationId xmlns:a16="http://schemas.microsoft.com/office/drawing/2014/main" id="{00000000-0008-0000-0500-00001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8" name="Text Box 15">
          <a:extLst>
            <a:ext uri="{FF2B5EF4-FFF2-40B4-BE49-F238E27FC236}">
              <a16:creationId xmlns:a16="http://schemas.microsoft.com/office/drawing/2014/main" id="{00000000-0008-0000-0500-00001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9" name="Text Box 15">
          <a:extLst>
            <a:ext uri="{FF2B5EF4-FFF2-40B4-BE49-F238E27FC236}">
              <a16:creationId xmlns:a16="http://schemas.microsoft.com/office/drawing/2014/main" id="{00000000-0008-0000-0500-00001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0" name="Text Box 15">
          <a:extLst>
            <a:ext uri="{FF2B5EF4-FFF2-40B4-BE49-F238E27FC236}">
              <a16:creationId xmlns:a16="http://schemas.microsoft.com/office/drawing/2014/main" id="{00000000-0008-0000-0500-00001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1" name="Text Box 15">
          <a:extLst>
            <a:ext uri="{FF2B5EF4-FFF2-40B4-BE49-F238E27FC236}">
              <a16:creationId xmlns:a16="http://schemas.microsoft.com/office/drawing/2014/main" id="{00000000-0008-0000-0500-00001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2" name="Text Box 15">
          <a:extLst>
            <a:ext uri="{FF2B5EF4-FFF2-40B4-BE49-F238E27FC236}">
              <a16:creationId xmlns:a16="http://schemas.microsoft.com/office/drawing/2014/main" id="{00000000-0008-0000-0500-00001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3" name="Text Box 15">
          <a:extLst>
            <a:ext uri="{FF2B5EF4-FFF2-40B4-BE49-F238E27FC236}">
              <a16:creationId xmlns:a16="http://schemas.microsoft.com/office/drawing/2014/main" id="{00000000-0008-0000-0500-00001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4" name="Text Box 15">
          <a:extLst>
            <a:ext uri="{FF2B5EF4-FFF2-40B4-BE49-F238E27FC236}">
              <a16:creationId xmlns:a16="http://schemas.microsoft.com/office/drawing/2014/main" id="{00000000-0008-0000-0500-00002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5" name="Text Box 15">
          <a:extLst>
            <a:ext uri="{FF2B5EF4-FFF2-40B4-BE49-F238E27FC236}">
              <a16:creationId xmlns:a16="http://schemas.microsoft.com/office/drawing/2014/main" id="{00000000-0008-0000-0500-00002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6" name="Text Box 15">
          <a:extLst>
            <a:ext uri="{FF2B5EF4-FFF2-40B4-BE49-F238E27FC236}">
              <a16:creationId xmlns:a16="http://schemas.microsoft.com/office/drawing/2014/main" id="{00000000-0008-0000-0500-00002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7" name="Text Box 15">
          <a:extLst>
            <a:ext uri="{FF2B5EF4-FFF2-40B4-BE49-F238E27FC236}">
              <a16:creationId xmlns:a16="http://schemas.microsoft.com/office/drawing/2014/main" id="{00000000-0008-0000-0500-00002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8" name="Text Box 15">
          <a:extLst>
            <a:ext uri="{FF2B5EF4-FFF2-40B4-BE49-F238E27FC236}">
              <a16:creationId xmlns:a16="http://schemas.microsoft.com/office/drawing/2014/main" id="{00000000-0008-0000-0500-00002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9" name="Text Box 15">
          <a:extLst>
            <a:ext uri="{FF2B5EF4-FFF2-40B4-BE49-F238E27FC236}">
              <a16:creationId xmlns:a16="http://schemas.microsoft.com/office/drawing/2014/main" id="{00000000-0008-0000-0500-00002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0" name="Text Box 15">
          <a:extLst>
            <a:ext uri="{FF2B5EF4-FFF2-40B4-BE49-F238E27FC236}">
              <a16:creationId xmlns:a16="http://schemas.microsoft.com/office/drawing/2014/main" id="{00000000-0008-0000-0500-00002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1" name="Text Box 15">
          <a:extLst>
            <a:ext uri="{FF2B5EF4-FFF2-40B4-BE49-F238E27FC236}">
              <a16:creationId xmlns:a16="http://schemas.microsoft.com/office/drawing/2014/main" id="{00000000-0008-0000-0500-00002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2" name="Text Box 15">
          <a:extLst>
            <a:ext uri="{FF2B5EF4-FFF2-40B4-BE49-F238E27FC236}">
              <a16:creationId xmlns:a16="http://schemas.microsoft.com/office/drawing/2014/main" id="{00000000-0008-0000-0500-000028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3" name="Text Box 15">
          <a:extLst>
            <a:ext uri="{FF2B5EF4-FFF2-40B4-BE49-F238E27FC236}">
              <a16:creationId xmlns:a16="http://schemas.microsoft.com/office/drawing/2014/main" id="{00000000-0008-0000-0500-00002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4" name="Text Box 15">
          <a:extLst>
            <a:ext uri="{FF2B5EF4-FFF2-40B4-BE49-F238E27FC236}">
              <a16:creationId xmlns:a16="http://schemas.microsoft.com/office/drawing/2014/main" id="{00000000-0008-0000-0500-00002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5" name="Text Box 15">
          <a:extLst>
            <a:ext uri="{FF2B5EF4-FFF2-40B4-BE49-F238E27FC236}">
              <a16:creationId xmlns:a16="http://schemas.microsoft.com/office/drawing/2014/main" id="{00000000-0008-0000-0500-00002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6" name="Text Box 15">
          <a:extLst>
            <a:ext uri="{FF2B5EF4-FFF2-40B4-BE49-F238E27FC236}">
              <a16:creationId xmlns:a16="http://schemas.microsoft.com/office/drawing/2014/main" id="{00000000-0008-0000-0500-00002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7" name="Text Box 15">
          <a:extLst>
            <a:ext uri="{FF2B5EF4-FFF2-40B4-BE49-F238E27FC236}">
              <a16:creationId xmlns:a16="http://schemas.microsoft.com/office/drawing/2014/main" id="{00000000-0008-0000-0500-00002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8" name="Text Box 15">
          <a:extLst>
            <a:ext uri="{FF2B5EF4-FFF2-40B4-BE49-F238E27FC236}">
              <a16:creationId xmlns:a16="http://schemas.microsoft.com/office/drawing/2014/main" id="{00000000-0008-0000-0500-00002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9" name="Text Box 15">
          <a:extLst>
            <a:ext uri="{FF2B5EF4-FFF2-40B4-BE49-F238E27FC236}">
              <a16:creationId xmlns:a16="http://schemas.microsoft.com/office/drawing/2014/main" id="{00000000-0008-0000-0500-00002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60" name="Text Box 15">
          <a:extLst>
            <a:ext uri="{FF2B5EF4-FFF2-40B4-BE49-F238E27FC236}">
              <a16:creationId xmlns:a16="http://schemas.microsoft.com/office/drawing/2014/main" id="{00000000-0008-0000-0500-00003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61" name="Text Box 15">
          <a:extLst>
            <a:ext uri="{FF2B5EF4-FFF2-40B4-BE49-F238E27FC236}">
              <a16:creationId xmlns:a16="http://schemas.microsoft.com/office/drawing/2014/main" id="{00000000-0008-0000-0500-00003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2" name="Text Box 15">
          <a:extLst>
            <a:ext uri="{FF2B5EF4-FFF2-40B4-BE49-F238E27FC236}">
              <a16:creationId xmlns:a16="http://schemas.microsoft.com/office/drawing/2014/main" id="{00000000-0008-0000-0500-00003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3" name="Text Box 15">
          <a:extLst>
            <a:ext uri="{FF2B5EF4-FFF2-40B4-BE49-F238E27FC236}">
              <a16:creationId xmlns:a16="http://schemas.microsoft.com/office/drawing/2014/main" id="{00000000-0008-0000-0500-00003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4" name="Text Box 15">
          <a:extLst>
            <a:ext uri="{FF2B5EF4-FFF2-40B4-BE49-F238E27FC236}">
              <a16:creationId xmlns:a16="http://schemas.microsoft.com/office/drawing/2014/main" id="{00000000-0008-0000-0500-00003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5" name="Text Box 15">
          <a:extLst>
            <a:ext uri="{FF2B5EF4-FFF2-40B4-BE49-F238E27FC236}">
              <a16:creationId xmlns:a16="http://schemas.microsoft.com/office/drawing/2014/main" id="{00000000-0008-0000-0500-00003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6" name="Text Box 15">
          <a:extLst>
            <a:ext uri="{FF2B5EF4-FFF2-40B4-BE49-F238E27FC236}">
              <a16:creationId xmlns:a16="http://schemas.microsoft.com/office/drawing/2014/main" id="{00000000-0008-0000-0500-00003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7" name="Text Box 15">
          <a:extLst>
            <a:ext uri="{FF2B5EF4-FFF2-40B4-BE49-F238E27FC236}">
              <a16:creationId xmlns:a16="http://schemas.microsoft.com/office/drawing/2014/main" id="{00000000-0008-0000-0500-00003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8" name="Text Box 15">
          <a:extLst>
            <a:ext uri="{FF2B5EF4-FFF2-40B4-BE49-F238E27FC236}">
              <a16:creationId xmlns:a16="http://schemas.microsoft.com/office/drawing/2014/main" id="{00000000-0008-0000-0500-00003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69" name="Text Box 15">
          <a:extLst>
            <a:ext uri="{FF2B5EF4-FFF2-40B4-BE49-F238E27FC236}">
              <a16:creationId xmlns:a16="http://schemas.microsoft.com/office/drawing/2014/main" id="{00000000-0008-0000-0500-000039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0" name="Text Box 15">
          <a:extLst>
            <a:ext uri="{FF2B5EF4-FFF2-40B4-BE49-F238E27FC236}">
              <a16:creationId xmlns:a16="http://schemas.microsoft.com/office/drawing/2014/main" id="{00000000-0008-0000-0500-00003A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71" name="Text Box 15">
          <a:extLst>
            <a:ext uri="{FF2B5EF4-FFF2-40B4-BE49-F238E27FC236}">
              <a16:creationId xmlns:a16="http://schemas.microsoft.com/office/drawing/2014/main" id="{00000000-0008-0000-0500-00003B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72" name="Text Box 15">
          <a:extLst>
            <a:ext uri="{FF2B5EF4-FFF2-40B4-BE49-F238E27FC236}">
              <a16:creationId xmlns:a16="http://schemas.microsoft.com/office/drawing/2014/main" id="{00000000-0008-0000-0500-00003C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3" name="Text Box 15">
          <a:extLst>
            <a:ext uri="{FF2B5EF4-FFF2-40B4-BE49-F238E27FC236}">
              <a16:creationId xmlns:a16="http://schemas.microsoft.com/office/drawing/2014/main" id="{00000000-0008-0000-0500-00003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4" name="Text Box 15">
          <a:extLst>
            <a:ext uri="{FF2B5EF4-FFF2-40B4-BE49-F238E27FC236}">
              <a16:creationId xmlns:a16="http://schemas.microsoft.com/office/drawing/2014/main" id="{00000000-0008-0000-0500-00003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5" name="Text Box 15">
          <a:extLst>
            <a:ext uri="{FF2B5EF4-FFF2-40B4-BE49-F238E27FC236}">
              <a16:creationId xmlns:a16="http://schemas.microsoft.com/office/drawing/2014/main" id="{00000000-0008-0000-0500-00003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6" name="Text Box 15">
          <a:extLst>
            <a:ext uri="{FF2B5EF4-FFF2-40B4-BE49-F238E27FC236}">
              <a16:creationId xmlns:a16="http://schemas.microsoft.com/office/drawing/2014/main" id="{00000000-0008-0000-0500-00004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7" name="Text Box 15">
          <a:extLst>
            <a:ext uri="{FF2B5EF4-FFF2-40B4-BE49-F238E27FC236}">
              <a16:creationId xmlns:a16="http://schemas.microsoft.com/office/drawing/2014/main" id="{00000000-0008-0000-0500-00004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8" name="Text Box 15">
          <a:extLst>
            <a:ext uri="{FF2B5EF4-FFF2-40B4-BE49-F238E27FC236}">
              <a16:creationId xmlns:a16="http://schemas.microsoft.com/office/drawing/2014/main" id="{00000000-0008-0000-0500-00004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9" name="Text Box 15">
          <a:extLst>
            <a:ext uri="{FF2B5EF4-FFF2-40B4-BE49-F238E27FC236}">
              <a16:creationId xmlns:a16="http://schemas.microsoft.com/office/drawing/2014/main" id="{00000000-0008-0000-0500-00004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0" name="Text Box 15">
          <a:extLst>
            <a:ext uri="{FF2B5EF4-FFF2-40B4-BE49-F238E27FC236}">
              <a16:creationId xmlns:a16="http://schemas.microsoft.com/office/drawing/2014/main" id="{00000000-0008-0000-0500-00004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1" name="Text Box 15">
          <a:extLst>
            <a:ext uri="{FF2B5EF4-FFF2-40B4-BE49-F238E27FC236}">
              <a16:creationId xmlns:a16="http://schemas.microsoft.com/office/drawing/2014/main" id="{00000000-0008-0000-0500-00004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2" name="Text Box 15">
          <a:extLst>
            <a:ext uri="{FF2B5EF4-FFF2-40B4-BE49-F238E27FC236}">
              <a16:creationId xmlns:a16="http://schemas.microsoft.com/office/drawing/2014/main" id="{00000000-0008-0000-0500-00004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3" name="Text Box 15">
          <a:extLst>
            <a:ext uri="{FF2B5EF4-FFF2-40B4-BE49-F238E27FC236}">
              <a16:creationId xmlns:a16="http://schemas.microsoft.com/office/drawing/2014/main" id="{00000000-0008-0000-0500-00004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4" name="Text Box 15">
          <a:extLst>
            <a:ext uri="{FF2B5EF4-FFF2-40B4-BE49-F238E27FC236}">
              <a16:creationId xmlns:a16="http://schemas.microsoft.com/office/drawing/2014/main" id="{00000000-0008-0000-0500-00004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5" name="Text Box 15">
          <a:extLst>
            <a:ext uri="{FF2B5EF4-FFF2-40B4-BE49-F238E27FC236}">
              <a16:creationId xmlns:a16="http://schemas.microsoft.com/office/drawing/2014/main" id="{00000000-0008-0000-0500-00004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6" name="Text Box 15">
          <a:extLst>
            <a:ext uri="{FF2B5EF4-FFF2-40B4-BE49-F238E27FC236}">
              <a16:creationId xmlns:a16="http://schemas.microsoft.com/office/drawing/2014/main" id="{00000000-0008-0000-0500-00004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87" name="Text Box 15">
          <a:extLst>
            <a:ext uri="{FF2B5EF4-FFF2-40B4-BE49-F238E27FC236}">
              <a16:creationId xmlns:a16="http://schemas.microsoft.com/office/drawing/2014/main" id="{00000000-0008-0000-0500-00004B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88" name="Text Box 15">
          <a:extLst>
            <a:ext uri="{FF2B5EF4-FFF2-40B4-BE49-F238E27FC236}">
              <a16:creationId xmlns:a16="http://schemas.microsoft.com/office/drawing/2014/main" id="{00000000-0008-0000-0500-00004C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9" name="Text Box 15">
          <a:extLst>
            <a:ext uri="{FF2B5EF4-FFF2-40B4-BE49-F238E27FC236}">
              <a16:creationId xmlns:a16="http://schemas.microsoft.com/office/drawing/2014/main" id="{00000000-0008-0000-0500-00004D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0" name="Text Box 15">
          <a:extLst>
            <a:ext uri="{FF2B5EF4-FFF2-40B4-BE49-F238E27FC236}">
              <a16:creationId xmlns:a16="http://schemas.microsoft.com/office/drawing/2014/main" id="{00000000-0008-0000-0500-00004E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1" name="Text Box 15">
          <a:extLst>
            <a:ext uri="{FF2B5EF4-FFF2-40B4-BE49-F238E27FC236}">
              <a16:creationId xmlns:a16="http://schemas.microsoft.com/office/drawing/2014/main" id="{00000000-0008-0000-0500-00004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2" name="Text Box 15">
          <a:extLst>
            <a:ext uri="{FF2B5EF4-FFF2-40B4-BE49-F238E27FC236}">
              <a16:creationId xmlns:a16="http://schemas.microsoft.com/office/drawing/2014/main" id="{00000000-0008-0000-0500-00005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3" name="Text Box 15">
          <a:extLst>
            <a:ext uri="{FF2B5EF4-FFF2-40B4-BE49-F238E27FC236}">
              <a16:creationId xmlns:a16="http://schemas.microsoft.com/office/drawing/2014/main" id="{00000000-0008-0000-0500-00005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4" name="Text Box 15">
          <a:extLst>
            <a:ext uri="{FF2B5EF4-FFF2-40B4-BE49-F238E27FC236}">
              <a16:creationId xmlns:a16="http://schemas.microsoft.com/office/drawing/2014/main" id="{00000000-0008-0000-0500-00005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5" name="Text Box 15">
          <a:extLst>
            <a:ext uri="{FF2B5EF4-FFF2-40B4-BE49-F238E27FC236}">
              <a16:creationId xmlns:a16="http://schemas.microsoft.com/office/drawing/2014/main" id="{00000000-0008-0000-0500-00005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6" name="Text Box 15">
          <a:extLst>
            <a:ext uri="{FF2B5EF4-FFF2-40B4-BE49-F238E27FC236}">
              <a16:creationId xmlns:a16="http://schemas.microsoft.com/office/drawing/2014/main" id="{00000000-0008-0000-0500-00005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7" name="Text Box 15">
          <a:extLst>
            <a:ext uri="{FF2B5EF4-FFF2-40B4-BE49-F238E27FC236}">
              <a16:creationId xmlns:a16="http://schemas.microsoft.com/office/drawing/2014/main" id="{00000000-0008-0000-0500-00005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8" name="Text Box 15">
          <a:extLst>
            <a:ext uri="{FF2B5EF4-FFF2-40B4-BE49-F238E27FC236}">
              <a16:creationId xmlns:a16="http://schemas.microsoft.com/office/drawing/2014/main" id="{00000000-0008-0000-0500-00005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9" name="Text Box 15">
          <a:extLst>
            <a:ext uri="{FF2B5EF4-FFF2-40B4-BE49-F238E27FC236}">
              <a16:creationId xmlns:a16="http://schemas.microsoft.com/office/drawing/2014/main" id="{00000000-0008-0000-0500-00005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0" name="Text Box 15">
          <a:extLst>
            <a:ext uri="{FF2B5EF4-FFF2-40B4-BE49-F238E27FC236}">
              <a16:creationId xmlns:a16="http://schemas.microsoft.com/office/drawing/2014/main" id="{00000000-0008-0000-0500-00005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1" name="Text Box 15">
          <a:extLst>
            <a:ext uri="{FF2B5EF4-FFF2-40B4-BE49-F238E27FC236}">
              <a16:creationId xmlns:a16="http://schemas.microsoft.com/office/drawing/2014/main" id="{00000000-0008-0000-0500-00005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2" name="Text Box 15">
          <a:extLst>
            <a:ext uri="{FF2B5EF4-FFF2-40B4-BE49-F238E27FC236}">
              <a16:creationId xmlns:a16="http://schemas.microsoft.com/office/drawing/2014/main" id="{00000000-0008-0000-0500-00005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3" name="Text Box 15">
          <a:extLst>
            <a:ext uri="{FF2B5EF4-FFF2-40B4-BE49-F238E27FC236}">
              <a16:creationId xmlns:a16="http://schemas.microsoft.com/office/drawing/2014/main" id="{00000000-0008-0000-0500-00005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4" name="Text Box 15">
          <a:extLst>
            <a:ext uri="{FF2B5EF4-FFF2-40B4-BE49-F238E27FC236}">
              <a16:creationId xmlns:a16="http://schemas.microsoft.com/office/drawing/2014/main" id="{00000000-0008-0000-0500-00005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05" name="Text Box 15">
          <a:extLst>
            <a:ext uri="{FF2B5EF4-FFF2-40B4-BE49-F238E27FC236}">
              <a16:creationId xmlns:a16="http://schemas.microsoft.com/office/drawing/2014/main" id="{00000000-0008-0000-0500-00005D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06" name="Text Box 15">
          <a:extLst>
            <a:ext uri="{FF2B5EF4-FFF2-40B4-BE49-F238E27FC236}">
              <a16:creationId xmlns:a16="http://schemas.microsoft.com/office/drawing/2014/main" id="{00000000-0008-0000-0500-00005E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7" name="Text Box 15">
          <a:extLst>
            <a:ext uri="{FF2B5EF4-FFF2-40B4-BE49-F238E27FC236}">
              <a16:creationId xmlns:a16="http://schemas.microsoft.com/office/drawing/2014/main" id="{00000000-0008-0000-0500-00005F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8" name="Text Box 15">
          <a:extLst>
            <a:ext uri="{FF2B5EF4-FFF2-40B4-BE49-F238E27FC236}">
              <a16:creationId xmlns:a16="http://schemas.microsoft.com/office/drawing/2014/main" id="{00000000-0008-0000-0500-000060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09" name="Text Box 15">
          <a:extLst>
            <a:ext uri="{FF2B5EF4-FFF2-40B4-BE49-F238E27FC236}">
              <a16:creationId xmlns:a16="http://schemas.microsoft.com/office/drawing/2014/main" id="{00000000-0008-0000-0500-00006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0" name="Text Box 15">
          <a:extLst>
            <a:ext uri="{FF2B5EF4-FFF2-40B4-BE49-F238E27FC236}">
              <a16:creationId xmlns:a16="http://schemas.microsoft.com/office/drawing/2014/main" id="{00000000-0008-0000-0500-00006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1" name="Text Box 15">
          <a:extLst>
            <a:ext uri="{FF2B5EF4-FFF2-40B4-BE49-F238E27FC236}">
              <a16:creationId xmlns:a16="http://schemas.microsoft.com/office/drawing/2014/main" id="{00000000-0008-0000-0500-00006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2" name="Text Box 15">
          <a:extLst>
            <a:ext uri="{FF2B5EF4-FFF2-40B4-BE49-F238E27FC236}">
              <a16:creationId xmlns:a16="http://schemas.microsoft.com/office/drawing/2014/main" id="{00000000-0008-0000-0500-00006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3" name="Text Box 15">
          <a:extLst>
            <a:ext uri="{FF2B5EF4-FFF2-40B4-BE49-F238E27FC236}">
              <a16:creationId xmlns:a16="http://schemas.microsoft.com/office/drawing/2014/main" id="{00000000-0008-0000-0500-00006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4" name="Text Box 15">
          <a:extLst>
            <a:ext uri="{FF2B5EF4-FFF2-40B4-BE49-F238E27FC236}">
              <a16:creationId xmlns:a16="http://schemas.microsoft.com/office/drawing/2014/main" id="{00000000-0008-0000-0500-00006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5" name="Text Box 15">
          <a:extLst>
            <a:ext uri="{FF2B5EF4-FFF2-40B4-BE49-F238E27FC236}">
              <a16:creationId xmlns:a16="http://schemas.microsoft.com/office/drawing/2014/main" id="{00000000-0008-0000-0500-00006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6" name="Text Box 15">
          <a:extLst>
            <a:ext uri="{FF2B5EF4-FFF2-40B4-BE49-F238E27FC236}">
              <a16:creationId xmlns:a16="http://schemas.microsoft.com/office/drawing/2014/main" id="{00000000-0008-0000-0500-00006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7" name="Text Box 15">
          <a:extLst>
            <a:ext uri="{FF2B5EF4-FFF2-40B4-BE49-F238E27FC236}">
              <a16:creationId xmlns:a16="http://schemas.microsoft.com/office/drawing/2014/main" id="{00000000-0008-0000-0500-00006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8" name="Text Box 15">
          <a:extLst>
            <a:ext uri="{FF2B5EF4-FFF2-40B4-BE49-F238E27FC236}">
              <a16:creationId xmlns:a16="http://schemas.microsoft.com/office/drawing/2014/main" id="{00000000-0008-0000-0500-00006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9" name="Text Box 15">
          <a:extLst>
            <a:ext uri="{FF2B5EF4-FFF2-40B4-BE49-F238E27FC236}">
              <a16:creationId xmlns:a16="http://schemas.microsoft.com/office/drawing/2014/main" id="{00000000-0008-0000-0500-00006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0" name="Text Box 15">
          <a:extLst>
            <a:ext uri="{FF2B5EF4-FFF2-40B4-BE49-F238E27FC236}">
              <a16:creationId xmlns:a16="http://schemas.microsoft.com/office/drawing/2014/main" id="{00000000-0008-0000-0500-00006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1" name="Text Box 15">
          <a:extLst>
            <a:ext uri="{FF2B5EF4-FFF2-40B4-BE49-F238E27FC236}">
              <a16:creationId xmlns:a16="http://schemas.microsoft.com/office/drawing/2014/main" id="{00000000-0008-0000-0500-00006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2" name="Text Box 15">
          <a:extLst>
            <a:ext uri="{FF2B5EF4-FFF2-40B4-BE49-F238E27FC236}">
              <a16:creationId xmlns:a16="http://schemas.microsoft.com/office/drawing/2014/main" id="{00000000-0008-0000-0500-00006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3" name="Text Box 15">
          <a:extLst>
            <a:ext uri="{FF2B5EF4-FFF2-40B4-BE49-F238E27FC236}">
              <a16:creationId xmlns:a16="http://schemas.microsoft.com/office/drawing/2014/main" id="{00000000-0008-0000-0500-00006F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4" name="Text Box 15">
          <a:extLst>
            <a:ext uri="{FF2B5EF4-FFF2-40B4-BE49-F238E27FC236}">
              <a16:creationId xmlns:a16="http://schemas.microsoft.com/office/drawing/2014/main" id="{00000000-0008-0000-0500-000070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5" name="Text Box 15">
          <a:extLst>
            <a:ext uri="{FF2B5EF4-FFF2-40B4-BE49-F238E27FC236}">
              <a16:creationId xmlns:a16="http://schemas.microsoft.com/office/drawing/2014/main" id="{00000000-0008-0000-0500-000071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6" name="Text Box 15">
          <a:extLst>
            <a:ext uri="{FF2B5EF4-FFF2-40B4-BE49-F238E27FC236}">
              <a16:creationId xmlns:a16="http://schemas.microsoft.com/office/drawing/2014/main" id="{00000000-0008-0000-0500-000072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7" name="Text Box 15">
          <a:extLst>
            <a:ext uri="{FF2B5EF4-FFF2-40B4-BE49-F238E27FC236}">
              <a16:creationId xmlns:a16="http://schemas.microsoft.com/office/drawing/2014/main" id="{00000000-0008-0000-0500-00007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8" name="Text Box 15">
          <a:extLst>
            <a:ext uri="{FF2B5EF4-FFF2-40B4-BE49-F238E27FC236}">
              <a16:creationId xmlns:a16="http://schemas.microsoft.com/office/drawing/2014/main" id="{00000000-0008-0000-0500-00007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9" name="Text Box 15">
          <a:extLst>
            <a:ext uri="{FF2B5EF4-FFF2-40B4-BE49-F238E27FC236}">
              <a16:creationId xmlns:a16="http://schemas.microsoft.com/office/drawing/2014/main" id="{00000000-0008-0000-0500-00007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0" name="Text Box 15">
          <a:extLst>
            <a:ext uri="{FF2B5EF4-FFF2-40B4-BE49-F238E27FC236}">
              <a16:creationId xmlns:a16="http://schemas.microsoft.com/office/drawing/2014/main" id="{00000000-0008-0000-0500-00007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1" name="Text Box 15">
          <a:extLst>
            <a:ext uri="{FF2B5EF4-FFF2-40B4-BE49-F238E27FC236}">
              <a16:creationId xmlns:a16="http://schemas.microsoft.com/office/drawing/2014/main" id="{00000000-0008-0000-0500-00007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2" name="Text Box 15">
          <a:extLst>
            <a:ext uri="{FF2B5EF4-FFF2-40B4-BE49-F238E27FC236}">
              <a16:creationId xmlns:a16="http://schemas.microsoft.com/office/drawing/2014/main" id="{00000000-0008-0000-0500-00007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3" name="Text Box 15">
          <a:extLst>
            <a:ext uri="{FF2B5EF4-FFF2-40B4-BE49-F238E27FC236}">
              <a16:creationId xmlns:a16="http://schemas.microsoft.com/office/drawing/2014/main" id="{00000000-0008-0000-0500-00007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4" name="Text Box 15">
          <a:extLst>
            <a:ext uri="{FF2B5EF4-FFF2-40B4-BE49-F238E27FC236}">
              <a16:creationId xmlns:a16="http://schemas.microsoft.com/office/drawing/2014/main" id="{00000000-0008-0000-0500-00007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5" name="Text Box 15">
          <a:extLst>
            <a:ext uri="{FF2B5EF4-FFF2-40B4-BE49-F238E27FC236}">
              <a16:creationId xmlns:a16="http://schemas.microsoft.com/office/drawing/2014/main" id="{00000000-0008-0000-0500-00007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6" name="Text Box 15">
          <a:extLst>
            <a:ext uri="{FF2B5EF4-FFF2-40B4-BE49-F238E27FC236}">
              <a16:creationId xmlns:a16="http://schemas.microsoft.com/office/drawing/2014/main" id="{00000000-0008-0000-0500-00007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7" name="Text Box 15">
          <a:extLst>
            <a:ext uri="{FF2B5EF4-FFF2-40B4-BE49-F238E27FC236}">
              <a16:creationId xmlns:a16="http://schemas.microsoft.com/office/drawing/2014/main" id="{00000000-0008-0000-0500-00007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8" name="Text Box 15">
          <a:extLst>
            <a:ext uri="{FF2B5EF4-FFF2-40B4-BE49-F238E27FC236}">
              <a16:creationId xmlns:a16="http://schemas.microsoft.com/office/drawing/2014/main" id="{00000000-0008-0000-0500-00007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9" name="Text Box 15">
          <a:extLst>
            <a:ext uri="{FF2B5EF4-FFF2-40B4-BE49-F238E27FC236}">
              <a16:creationId xmlns:a16="http://schemas.microsoft.com/office/drawing/2014/main" id="{00000000-0008-0000-0500-00007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0" name="Text Box 15">
          <a:extLst>
            <a:ext uri="{FF2B5EF4-FFF2-40B4-BE49-F238E27FC236}">
              <a16:creationId xmlns:a16="http://schemas.microsoft.com/office/drawing/2014/main" id="{00000000-0008-0000-0500-00008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1" name="Text Box 15">
          <a:extLst>
            <a:ext uri="{FF2B5EF4-FFF2-40B4-BE49-F238E27FC236}">
              <a16:creationId xmlns:a16="http://schemas.microsoft.com/office/drawing/2014/main" id="{00000000-0008-0000-0500-000081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2" name="Text Box 15">
          <a:extLst>
            <a:ext uri="{FF2B5EF4-FFF2-40B4-BE49-F238E27FC236}">
              <a16:creationId xmlns:a16="http://schemas.microsoft.com/office/drawing/2014/main" id="{00000000-0008-0000-0500-000082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3" name="Text Box 15">
          <a:extLst>
            <a:ext uri="{FF2B5EF4-FFF2-40B4-BE49-F238E27FC236}">
              <a16:creationId xmlns:a16="http://schemas.microsoft.com/office/drawing/2014/main" id="{00000000-0008-0000-0500-000083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4" name="Text Box 15">
          <a:extLst>
            <a:ext uri="{FF2B5EF4-FFF2-40B4-BE49-F238E27FC236}">
              <a16:creationId xmlns:a16="http://schemas.microsoft.com/office/drawing/2014/main" id="{00000000-0008-0000-0500-000084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5" name="Text Box 15">
          <a:extLst>
            <a:ext uri="{FF2B5EF4-FFF2-40B4-BE49-F238E27FC236}">
              <a16:creationId xmlns:a16="http://schemas.microsoft.com/office/drawing/2014/main" id="{00000000-0008-0000-0500-00008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6" name="Text Box 15">
          <a:extLst>
            <a:ext uri="{FF2B5EF4-FFF2-40B4-BE49-F238E27FC236}">
              <a16:creationId xmlns:a16="http://schemas.microsoft.com/office/drawing/2014/main" id="{00000000-0008-0000-0500-00008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7" name="Text Box 15">
          <a:extLst>
            <a:ext uri="{FF2B5EF4-FFF2-40B4-BE49-F238E27FC236}">
              <a16:creationId xmlns:a16="http://schemas.microsoft.com/office/drawing/2014/main" id="{00000000-0008-0000-0500-00008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8" name="Text Box 15">
          <a:extLst>
            <a:ext uri="{FF2B5EF4-FFF2-40B4-BE49-F238E27FC236}">
              <a16:creationId xmlns:a16="http://schemas.microsoft.com/office/drawing/2014/main" id="{00000000-0008-0000-0500-00008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9" name="Text Box 15">
          <a:extLst>
            <a:ext uri="{FF2B5EF4-FFF2-40B4-BE49-F238E27FC236}">
              <a16:creationId xmlns:a16="http://schemas.microsoft.com/office/drawing/2014/main" id="{00000000-0008-0000-0500-00008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50" name="Text Box 15">
          <a:extLst>
            <a:ext uri="{FF2B5EF4-FFF2-40B4-BE49-F238E27FC236}">
              <a16:creationId xmlns:a16="http://schemas.microsoft.com/office/drawing/2014/main" id="{00000000-0008-0000-0500-00008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51" name="Text Box 15">
          <a:extLst>
            <a:ext uri="{FF2B5EF4-FFF2-40B4-BE49-F238E27FC236}">
              <a16:creationId xmlns:a16="http://schemas.microsoft.com/office/drawing/2014/main" id="{00000000-0008-0000-0500-00008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2" name="Text Box 15">
          <a:extLst>
            <a:ext uri="{FF2B5EF4-FFF2-40B4-BE49-F238E27FC236}">
              <a16:creationId xmlns:a16="http://schemas.microsoft.com/office/drawing/2014/main" id="{00000000-0008-0000-0500-00008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3" name="Text Box 15">
          <a:extLst>
            <a:ext uri="{FF2B5EF4-FFF2-40B4-BE49-F238E27FC236}">
              <a16:creationId xmlns:a16="http://schemas.microsoft.com/office/drawing/2014/main" id="{00000000-0008-0000-0500-00008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4" name="Text Box 15">
          <a:extLst>
            <a:ext uri="{FF2B5EF4-FFF2-40B4-BE49-F238E27FC236}">
              <a16:creationId xmlns:a16="http://schemas.microsoft.com/office/drawing/2014/main" id="{00000000-0008-0000-0500-00008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5" name="Text Box 15">
          <a:extLst>
            <a:ext uri="{FF2B5EF4-FFF2-40B4-BE49-F238E27FC236}">
              <a16:creationId xmlns:a16="http://schemas.microsoft.com/office/drawing/2014/main" id="{00000000-0008-0000-0500-00008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6" name="Text Box 15">
          <a:extLst>
            <a:ext uri="{FF2B5EF4-FFF2-40B4-BE49-F238E27FC236}">
              <a16:creationId xmlns:a16="http://schemas.microsoft.com/office/drawing/2014/main" id="{00000000-0008-0000-0500-00009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7" name="Text Box 15">
          <a:extLst>
            <a:ext uri="{FF2B5EF4-FFF2-40B4-BE49-F238E27FC236}">
              <a16:creationId xmlns:a16="http://schemas.microsoft.com/office/drawing/2014/main" id="{00000000-0008-0000-0500-00009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8" name="Text Box 15">
          <a:extLst>
            <a:ext uri="{FF2B5EF4-FFF2-40B4-BE49-F238E27FC236}">
              <a16:creationId xmlns:a16="http://schemas.microsoft.com/office/drawing/2014/main" id="{00000000-0008-0000-0500-00009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59" name="Text Box 15">
          <a:extLst>
            <a:ext uri="{FF2B5EF4-FFF2-40B4-BE49-F238E27FC236}">
              <a16:creationId xmlns:a16="http://schemas.microsoft.com/office/drawing/2014/main" id="{00000000-0008-0000-0500-00009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0" name="Text Box 15">
          <a:extLst>
            <a:ext uri="{FF2B5EF4-FFF2-40B4-BE49-F238E27FC236}">
              <a16:creationId xmlns:a16="http://schemas.microsoft.com/office/drawing/2014/main" id="{00000000-0008-0000-0500-00009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61" name="Text Box 15">
          <a:extLst>
            <a:ext uri="{FF2B5EF4-FFF2-40B4-BE49-F238E27FC236}">
              <a16:creationId xmlns:a16="http://schemas.microsoft.com/office/drawing/2014/main" id="{00000000-0008-0000-0500-00009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62" name="Text Box 15">
          <a:extLst>
            <a:ext uri="{FF2B5EF4-FFF2-40B4-BE49-F238E27FC236}">
              <a16:creationId xmlns:a16="http://schemas.microsoft.com/office/drawing/2014/main" id="{00000000-0008-0000-0500-00009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3" name="Text Box 15">
          <a:extLst>
            <a:ext uri="{FF2B5EF4-FFF2-40B4-BE49-F238E27FC236}">
              <a16:creationId xmlns:a16="http://schemas.microsoft.com/office/drawing/2014/main" id="{00000000-0008-0000-0500-00009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4" name="Text Box 15">
          <a:extLst>
            <a:ext uri="{FF2B5EF4-FFF2-40B4-BE49-F238E27FC236}">
              <a16:creationId xmlns:a16="http://schemas.microsoft.com/office/drawing/2014/main" id="{00000000-0008-0000-0500-00009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5" name="Text Box 15">
          <a:extLst>
            <a:ext uri="{FF2B5EF4-FFF2-40B4-BE49-F238E27FC236}">
              <a16:creationId xmlns:a16="http://schemas.microsoft.com/office/drawing/2014/main" id="{00000000-0008-0000-0500-00009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6" name="Text Box 15">
          <a:extLst>
            <a:ext uri="{FF2B5EF4-FFF2-40B4-BE49-F238E27FC236}">
              <a16:creationId xmlns:a16="http://schemas.microsoft.com/office/drawing/2014/main" id="{00000000-0008-0000-0500-00009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7" name="Text Box 15">
          <a:extLst>
            <a:ext uri="{FF2B5EF4-FFF2-40B4-BE49-F238E27FC236}">
              <a16:creationId xmlns:a16="http://schemas.microsoft.com/office/drawing/2014/main" id="{00000000-0008-0000-0500-00009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8" name="Text Box 15">
          <a:extLst>
            <a:ext uri="{FF2B5EF4-FFF2-40B4-BE49-F238E27FC236}">
              <a16:creationId xmlns:a16="http://schemas.microsoft.com/office/drawing/2014/main" id="{00000000-0008-0000-0500-00009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9" name="Text Box 15">
          <a:extLst>
            <a:ext uri="{FF2B5EF4-FFF2-40B4-BE49-F238E27FC236}">
              <a16:creationId xmlns:a16="http://schemas.microsoft.com/office/drawing/2014/main" id="{00000000-0008-0000-0500-00009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0" name="Text Box 15">
          <a:extLst>
            <a:ext uri="{FF2B5EF4-FFF2-40B4-BE49-F238E27FC236}">
              <a16:creationId xmlns:a16="http://schemas.microsoft.com/office/drawing/2014/main" id="{00000000-0008-0000-0500-00009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1" name="Text Box 15">
          <a:extLst>
            <a:ext uri="{FF2B5EF4-FFF2-40B4-BE49-F238E27FC236}">
              <a16:creationId xmlns:a16="http://schemas.microsoft.com/office/drawing/2014/main" id="{00000000-0008-0000-0500-00009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2" name="Text Box 15">
          <a:extLst>
            <a:ext uri="{FF2B5EF4-FFF2-40B4-BE49-F238E27FC236}">
              <a16:creationId xmlns:a16="http://schemas.microsoft.com/office/drawing/2014/main" id="{00000000-0008-0000-0500-0000A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3" name="Text Box 15">
          <a:extLst>
            <a:ext uri="{FF2B5EF4-FFF2-40B4-BE49-F238E27FC236}">
              <a16:creationId xmlns:a16="http://schemas.microsoft.com/office/drawing/2014/main" id="{00000000-0008-0000-0500-0000A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4" name="Text Box 15">
          <a:extLst>
            <a:ext uri="{FF2B5EF4-FFF2-40B4-BE49-F238E27FC236}">
              <a16:creationId xmlns:a16="http://schemas.microsoft.com/office/drawing/2014/main" id="{00000000-0008-0000-0500-0000A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5" name="Text Box 15">
          <a:extLst>
            <a:ext uri="{FF2B5EF4-FFF2-40B4-BE49-F238E27FC236}">
              <a16:creationId xmlns:a16="http://schemas.microsoft.com/office/drawing/2014/main" id="{00000000-0008-0000-0500-0000A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6" name="Text Box 15">
          <a:extLst>
            <a:ext uri="{FF2B5EF4-FFF2-40B4-BE49-F238E27FC236}">
              <a16:creationId xmlns:a16="http://schemas.microsoft.com/office/drawing/2014/main" id="{00000000-0008-0000-0500-0000A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77" name="Text Box 15">
          <a:extLst>
            <a:ext uri="{FF2B5EF4-FFF2-40B4-BE49-F238E27FC236}">
              <a16:creationId xmlns:a16="http://schemas.microsoft.com/office/drawing/2014/main" id="{00000000-0008-0000-0500-0000A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78" name="Text Box 15">
          <a:extLst>
            <a:ext uri="{FF2B5EF4-FFF2-40B4-BE49-F238E27FC236}">
              <a16:creationId xmlns:a16="http://schemas.microsoft.com/office/drawing/2014/main" id="{00000000-0008-0000-0500-0000A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9" name="Text Box 15">
          <a:extLst>
            <a:ext uri="{FF2B5EF4-FFF2-40B4-BE49-F238E27FC236}">
              <a16:creationId xmlns:a16="http://schemas.microsoft.com/office/drawing/2014/main" id="{00000000-0008-0000-0500-0000A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80" name="Text Box 15">
          <a:extLst>
            <a:ext uri="{FF2B5EF4-FFF2-40B4-BE49-F238E27FC236}">
              <a16:creationId xmlns:a16="http://schemas.microsoft.com/office/drawing/2014/main" id="{00000000-0008-0000-0500-0000A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1" name="Text Box 15">
          <a:extLst>
            <a:ext uri="{FF2B5EF4-FFF2-40B4-BE49-F238E27FC236}">
              <a16:creationId xmlns:a16="http://schemas.microsoft.com/office/drawing/2014/main" id="{00000000-0008-0000-0500-0000A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2" name="Text Box 15">
          <a:extLst>
            <a:ext uri="{FF2B5EF4-FFF2-40B4-BE49-F238E27FC236}">
              <a16:creationId xmlns:a16="http://schemas.microsoft.com/office/drawing/2014/main" id="{00000000-0008-0000-0500-0000A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3" name="Text Box 15">
          <a:extLst>
            <a:ext uri="{FF2B5EF4-FFF2-40B4-BE49-F238E27FC236}">
              <a16:creationId xmlns:a16="http://schemas.microsoft.com/office/drawing/2014/main" id="{00000000-0008-0000-0500-0000A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4" name="Text Box 15">
          <a:extLst>
            <a:ext uri="{FF2B5EF4-FFF2-40B4-BE49-F238E27FC236}">
              <a16:creationId xmlns:a16="http://schemas.microsoft.com/office/drawing/2014/main" id="{00000000-0008-0000-0500-0000A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5" name="Text Box 15">
          <a:extLst>
            <a:ext uri="{FF2B5EF4-FFF2-40B4-BE49-F238E27FC236}">
              <a16:creationId xmlns:a16="http://schemas.microsoft.com/office/drawing/2014/main" id="{00000000-0008-0000-0500-0000A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6" name="Text Box 15">
          <a:extLst>
            <a:ext uri="{FF2B5EF4-FFF2-40B4-BE49-F238E27FC236}">
              <a16:creationId xmlns:a16="http://schemas.microsoft.com/office/drawing/2014/main" id="{00000000-0008-0000-0500-0000A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7" name="Text Box 15">
          <a:extLst>
            <a:ext uri="{FF2B5EF4-FFF2-40B4-BE49-F238E27FC236}">
              <a16:creationId xmlns:a16="http://schemas.microsoft.com/office/drawing/2014/main" id="{00000000-0008-0000-0500-0000A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88" name="Text Box 15">
          <a:extLst>
            <a:ext uri="{FF2B5EF4-FFF2-40B4-BE49-F238E27FC236}">
              <a16:creationId xmlns:a16="http://schemas.microsoft.com/office/drawing/2014/main" id="{00000000-0008-0000-0500-0000B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89" name="Text Box 15">
          <a:extLst>
            <a:ext uri="{FF2B5EF4-FFF2-40B4-BE49-F238E27FC236}">
              <a16:creationId xmlns:a16="http://schemas.microsoft.com/office/drawing/2014/main" id="{00000000-0008-0000-0500-0000B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0" name="Text Box 15">
          <a:extLst>
            <a:ext uri="{FF2B5EF4-FFF2-40B4-BE49-F238E27FC236}">
              <a16:creationId xmlns:a16="http://schemas.microsoft.com/office/drawing/2014/main" id="{00000000-0008-0000-0500-0000B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1" name="Text Box 15">
          <a:extLst>
            <a:ext uri="{FF2B5EF4-FFF2-40B4-BE49-F238E27FC236}">
              <a16:creationId xmlns:a16="http://schemas.microsoft.com/office/drawing/2014/main" id="{00000000-0008-0000-0500-0000B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2" name="Text Box 15">
          <a:extLst>
            <a:ext uri="{FF2B5EF4-FFF2-40B4-BE49-F238E27FC236}">
              <a16:creationId xmlns:a16="http://schemas.microsoft.com/office/drawing/2014/main" id="{00000000-0008-0000-0500-0000B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3" name="Text Box 15">
          <a:extLst>
            <a:ext uri="{FF2B5EF4-FFF2-40B4-BE49-F238E27FC236}">
              <a16:creationId xmlns:a16="http://schemas.microsoft.com/office/drawing/2014/main" id="{00000000-0008-0000-0500-0000B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4" name="Text Box 15">
          <a:extLst>
            <a:ext uri="{FF2B5EF4-FFF2-40B4-BE49-F238E27FC236}">
              <a16:creationId xmlns:a16="http://schemas.microsoft.com/office/drawing/2014/main" id="{00000000-0008-0000-0500-0000B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95" name="Text Box 15">
          <a:extLst>
            <a:ext uri="{FF2B5EF4-FFF2-40B4-BE49-F238E27FC236}">
              <a16:creationId xmlns:a16="http://schemas.microsoft.com/office/drawing/2014/main" id="{00000000-0008-0000-0500-0000B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7" name="Text Box 15">
          <a:extLst>
            <a:ext uri="{FF2B5EF4-FFF2-40B4-BE49-F238E27FC236}">
              <a16:creationId xmlns:a16="http://schemas.microsoft.com/office/drawing/2014/main" id="{00000000-0008-0000-0500-0000B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8" name="Text Box 15">
          <a:extLst>
            <a:ext uri="{FF2B5EF4-FFF2-40B4-BE49-F238E27FC236}">
              <a16:creationId xmlns:a16="http://schemas.microsoft.com/office/drawing/2014/main" id="{00000000-0008-0000-0500-0000B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331"/>
    <xdr:sp macro="" textlink="">
      <xdr:nvSpPr>
        <xdr:cNvPr id="696" name="Text Box 15">
          <a:extLst>
            <a:ext uri="{FF2B5EF4-FFF2-40B4-BE49-F238E27FC236}">
              <a16:creationId xmlns:a16="http://schemas.microsoft.com/office/drawing/2014/main" id="{00000000-0008-0000-0500-0000B8020000}"/>
            </a:ext>
          </a:extLst>
        </xdr:cNvPr>
        <xdr:cNvSpPr txBox="1">
          <a:spLocks noChangeArrowheads="1"/>
        </xdr:cNvSpPr>
      </xdr:nvSpPr>
      <xdr:spPr bwMode="auto">
        <a:xfrm>
          <a:off x="8980714" y="7036254"/>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699" name="Text Box 16">
          <a:extLst>
            <a:ext uri="{FF2B5EF4-FFF2-40B4-BE49-F238E27FC236}">
              <a16:creationId xmlns:a16="http://schemas.microsoft.com/office/drawing/2014/main" id="{00000000-0008-0000-0500-0000BB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00" name="Text Box 17">
          <a:extLst>
            <a:ext uri="{FF2B5EF4-FFF2-40B4-BE49-F238E27FC236}">
              <a16:creationId xmlns:a16="http://schemas.microsoft.com/office/drawing/2014/main" id="{00000000-0008-0000-0500-0000BC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01" name="Text Box 18">
          <a:extLst>
            <a:ext uri="{FF2B5EF4-FFF2-40B4-BE49-F238E27FC236}">
              <a16:creationId xmlns:a16="http://schemas.microsoft.com/office/drawing/2014/main" id="{00000000-0008-0000-0500-0000BD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02" name="Text Box 19">
          <a:extLst>
            <a:ext uri="{FF2B5EF4-FFF2-40B4-BE49-F238E27FC236}">
              <a16:creationId xmlns:a16="http://schemas.microsoft.com/office/drawing/2014/main" id="{00000000-0008-0000-0500-0000BE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3" name="Text Box 15">
          <a:extLst>
            <a:ext uri="{FF2B5EF4-FFF2-40B4-BE49-F238E27FC236}">
              <a16:creationId xmlns:a16="http://schemas.microsoft.com/office/drawing/2014/main" id="{00000000-0008-0000-0500-0000BF020000}"/>
            </a:ext>
          </a:extLst>
        </xdr:cNvPr>
        <xdr:cNvSpPr txBox="1">
          <a:spLocks noChangeArrowheads="1"/>
        </xdr:cNvSpPr>
      </xdr:nvSpPr>
      <xdr:spPr bwMode="auto">
        <a:xfrm>
          <a:off x="8980714" y="78118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4" name="Text Box 15">
          <a:extLst>
            <a:ext uri="{FF2B5EF4-FFF2-40B4-BE49-F238E27FC236}">
              <a16:creationId xmlns:a16="http://schemas.microsoft.com/office/drawing/2014/main" id="{00000000-0008-0000-0500-0000C0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5" name="Text Box 15">
          <a:extLst>
            <a:ext uri="{FF2B5EF4-FFF2-40B4-BE49-F238E27FC236}">
              <a16:creationId xmlns:a16="http://schemas.microsoft.com/office/drawing/2014/main" id="{00000000-0008-0000-0500-0000C1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6" name="Text Box 15">
          <a:extLst>
            <a:ext uri="{FF2B5EF4-FFF2-40B4-BE49-F238E27FC236}">
              <a16:creationId xmlns:a16="http://schemas.microsoft.com/office/drawing/2014/main" id="{00000000-0008-0000-0500-0000C2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7" name="Text Box 15">
          <a:extLst>
            <a:ext uri="{FF2B5EF4-FFF2-40B4-BE49-F238E27FC236}">
              <a16:creationId xmlns:a16="http://schemas.microsoft.com/office/drawing/2014/main" id="{00000000-0008-0000-0500-0000C3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8" name="Text Box 15">
          <a:extLst>
            <a:ext uri="{FF2B5EF4-FFF2-40B4-BE49-F238E27FC236}">
              <a16:creationId xmlns:a16="http://schemas.microsoft.com/office/drawing/2014/main" id="{00000000-0008-0000-0500-0000C4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9" name="Text Box 15">
          <a:extLst>
            <a:ext uri="{FF2B5EF4-FFF2-40B4-BE49-F238E27FC236}">
              <a16:creationId xmlns:a16="http://schemas.microsoft.com/office/drawing/2014/main" id="{00000000-0008-0000-0500-0000C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0" name="Text Box 15">
          <a:extLst>
            <a:ext uri="{FF2B5EF4-FFF2-40B4-BE49-F238E27FC236}">
              <a16:creationId xmlns:a16="http://schemas.microsoft.com/office/drawing/2014/main" id="{00000000-0008-0000-0500-0000C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1" name="Text Box 15">
          <a:extLst>
            <a:ext uri="{FF2B5EF4-FFF2-40B4-BE49-F238E27FC236}">
              <a16:creationId xmlns:a16="http://schemas.microsoft.com/office/drawing/2014/main" id="{00000000-0008-0000-0500-0000C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2" name="Text Box 15">
          <a:extLst>
            <a:ext uri="{FF2B5EF4-FFF2-40B4-BE49-F238E27FC236}">
              <a16:creationId xmlns:a16="http://schemas.microsoft.com/office/drawing/2014/main" id="{00000000-0008-0000-0500-0000C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3" name="Text Box 15">
          <a:extLst>
            <a:ext uri="{FF2B5EF4-FFF2-40B4-BE49-F238E27FC236}">
              <a16:creationId xmlns:a16="http://schemas.microsoft.com/office/drawing/2014/main" id="{00000000-0008-0000-0500-0000C9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4" name="Text Box 15">
          <a:extLst>
            <a:ext uri="{FF2B5EF4-FFF2-40B4-BE49-F238E27FC236}">
              <a16:creationId xmlns:a16="http://schemas.microsoft.com/office/drawing/2014/main" id="{00000000-0008-0000-0500-0000CA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5" name="Text Box 15">
          <a:extLst>
            <a:ext uri="{FF2B5EF4-FFF2-40B4-BE49-F238E27FC236}">
              <a16:creationId xmlns:a16="http://schemas.microsoft.com/office/drawing/2014/main" id="{00000000-0008-0000-0500-0000CB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6" name="Text Box 15">
          <a:extLst>
            <a:ext uri="{FF2B5EF4-FFF2-40B4-BE49-F238E27FC236}">
              <a16:creationId xmlns:a16="http://schemas.microsoft.com/office/drawing/2014/main" id="{00000000-0008-0000-0500-0000CC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xdr:row>
      <xdr:rowOff>504825</xdr:rowOff>
    </xdr:from>
    <xdr:ext cx="95250" cy="444014"/>
    <xdr:sp macro="" textlink="">
      <xdr:nvSpPr>
        <xdr:cNvPr id="717" name="Text Box 15">
          <a:extLst>
            <a:ext uri="{FF2B5EF4-FFF2-40B4-BE49-F238E27FC236}">
              <a16:creationId xmlns:a16="http://schemas.microsoft.com/office/drawing/2014/main" id="{00000000-0008-0000-0500-0000CD020000}"/>
            </a:ext>
          </a:extLst>
        </xdr:cNvPr>
        <xdr:cNvSpPr txBox="1">
          <a:spLocks noChangeArrowheads="1"/>
        </xdr:cNvSpPr>
      </xdr:nvSpPr>
      <xdr:spPr bwMode="auto">
        <a:xfrm>
          <a:off x="8960145" y="857892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8" name="Text Box 15">
          <a:extLst>
            <a:ext uri="{FF2B5EF4-FFF2-40B4-BE49-F238E27FC236}">
              <a16:creationId xmlns:a16="http://schemas.microsoft.com/office/drawing/2014/main" id="{00000000-0008-0000-0500-0000CE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9" name="Text Box 15">
          <a:extLst>
            <a:ext uri="{FF2B5EF4-FFF2-40B4-BE49-F238E27FC236}">
              <a16:creationId xmlns:a16="http://schemas.microsoft.com/office/drawing/2014/main" id="{00000000-0008-0000-0500-0000CF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0" name="Text Box 15">
          <a:extLst>
            <a:ext uri="{FF2B5EF4-FFF2-40B4-BE49-F238E27FC236}">
              <a16:creationId xmlns:a16="http://schemas.microsoft.com/office/drawing/2014/main" id="{00000000-0008-0000-0500-0000D0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1" name="Text Box 15">
          <a:extLst>
            <a:ext uri="{FF2B5EF4-FFF2-40B4-BE49-F238E27FC236}">
              <a16:creationId xmlns:a16="http://schemas.microsoft.com/office/drawing/2014/main" id="{00000000-0008-0000-0500-0000D1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2" name="Text Box 15">
          <a:extLst>
            <a:ext uri="{FF2B5EF4-FFF2-40B4-BE49-F238E27FC236}">
              <a16:creationId xmlns:a16="http://schemas.microsoft.com/office/drawing/2014/main" id="{00000000-0008-0000-0500-0000D2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3" name="Text Box 15">
          <a:extLst>
            <a:ext uri="{FF2B5EF4-FFF2-40B4-BE49-F238E27FC236}">
              <a16:creationId xmlns:a16="http://schemas.microsoft.com/office/drawing/2014/main" id="{00000000-0008-0000-0500-0000D3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4" name="Text Box 15">
          <a:extLst>
            <a:ext uri="{FF2B5EF4-FFF2-40B4-BE49-F238E27FC236}">
              <a16:creationId xmlns:a16="http://schemas.microsoft.com/office/drawing/2014/main" id="{00000000-0008-0000-0500-0000D4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5" name="Text Box 15">
          <a:extLst>
            <a:ext uri="{FF2B5EF4-FFF2-40B4-BE49-F238E27FC236}">
              <a16:creationId xmlns:a16="http://schemas.microsoft.com/office/drawing/2014/main" id="{00000000-0008-0000-0500-0000D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6" name="Text Box 15">
          <a:extLst>
            <a:ext uri="{FF2B5EF4-FFF2-40B4-BE49-F238E27FC236}">
              <a16:creationId xmlns:a16="http://schemas.microsoft.com/office/drawing/2014/main" id="{00000000-0008-0000-0500-0000D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7" name="Text Box 15">
          <a:extLst>
            <a:ext uri="{FF2B5EF4-FFF2-40B4-BE49-F238E27FC236}">
              <a16:creationId xmlns:a16="http://schemas.microsoft.com/office/drawing/2014/main" id="{00000000-0008-0000-0500-0000D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8" name="Text Box 15">
          <a:extLst>
            <a:ext uri="{FF2B5EF4-FFF2-40B4-BE49-F238E27FC236}">
              <a16:creationId xmlns:a16="http://schemas.microsoft.com/office/drawing/2014/main" id="{00000000-0008-0000-0500-0000D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9" name="Text Box 15">
          <a:extLst>
            <a:ext uri="{FF2B5EF4-FFF2-40B4-BE49-F238E27FC236}">
              <a16:creationId xmlns:a16="http://schemas.microsoft.com/office/drawing/2014/main" id="{00000000-0008-0000-0500-0000D9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30" name="Text Box 15">
          <a:extLst>
            <a:ext uri="{FF2B5EF4-FFF2-40B4-BE49-F238E27FC236}">
              <a16:creationId xmlns:a16="http://schemas.microsoft.com/office/drawing/2014/main" id="{00000000-0008-0000-0500-0000DA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31" name="Text Box 15">
          <a:extLst>
            <a:ext uri="{FF2B5EF4-FFF2-40B4-BE49-F238E27FC236}">
              <a16:creationId xmlns:a16="http://schemas.microsoft.com/office/drawing/2014/main" id="{00000000-0008-0000-0500-0000DB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2" name="Text Box 16">
          <a:extLst>
            <a:ext uri="{FF2B5EF4-FFF2-40B4-BE49-F238E27FC236}">
              <a16:creationId xmlns:a16="http://schemas.microsoft.com/office/drawing/2014/main" id="{00000000-0008-0000-0500-0000DC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3" name="Text Box 17">
          <a:extLst>
            <a:ext uri="{FF2B5EF4-FFF2-40B4-BE49-F238E27FC236}">
              <a16:creationId xmlns:a16="http://schemas.microsoft.com/office/drawing/2014/main" id="{00000000-0008-0000-0500-0000DD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4" name="Text Box 18">
          <a:extLst>
            <a:ext uri="{FF2B5EF4-FFF2-40B4-BE49-F238E27FC236}">
              <a16:creationId xmlns:a16="http://schemas.microsoft.com/office/drawing/2014/main" id="{00000000-0008-0000-0500-0000DE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5" name="Text Box 19">
          <a:extLst>
            <a:ext uri="{FF2B5EF4-FFF2-40B4-BE49-F238E27FC236}">
              <a16:creationId xmlns:a16="http://schemas.microsoft.com/office/drawing/2014/main" id="{00000000-0008-0000-0500-0000DF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213632"/>
    <xdr:sp macro="" textlink="">
      <xdr:nvSpPr>
        <xdr:cNvPr id="736" name="Text Box 15">
          <a:extLst>
            <a:ext uri="{FF2B5EF4-FFF2-40B4-BE49-F238E27FC236}">
              <a16:creationId xmlns:a16="http://schemas.microsoft.com/office/drawing/2014/main" id="{00000000-0008-0000-0500-0000E0020000}"/>
            </a:ext>
          </a:extLst>
        </xdr:cNvPr>
        <xdr:cNvSpPr txBox="1">
          <a:spLocks noChangeArrowheads="1"/>
        </xdr:cNvSpPr>
      </xdr:nvSpPr>
      <xdr:spPr bwMode="auto">
        <a:xfrm>
          <a:off x="8960145"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37" name="Text Box 16">
          <a:extLst>
            <a:ext uri="{FF2B5EF4-FFF2-40B4-BE49-F238E27FC236}">
              <a16:creationId xmlns:a16="http://schemas.microsoft.com/office/drawing/2014/main" id="{00000000-0008-0000-0500-0000E1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38" name="Text Box 17">
          <a:extLst>
            <a:ext uri="{FF2B5EF4-FFF2-40B4-BE49-F238E27FC236}">
              <a16:creationId xmlns:a16="http://schemas.microsoft.com/office/drawing/2014/main" id="{00000000-0008-0000-0500-0000E2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39" name="Text Box 18">
          <a:extLst>
            <a:ext uri="{FF2B5EF4-FFF2-40B4-BE49-F238E27FC236}">
              <a16:creationId xmlns:a16="http://schemas.microsoft.com/office/drawing/2014/main" id="{00000000-0008-0000-0500-0000E3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0" name="Text Box 19">
          <a:extLst>
            <a:ext uri="{FF2B5EF4-FFF2-40B4-BE49-F238E27FC236}">
              <a16:creationId xmlns:a16="http://schemas.microsoft.com/office/drawing/2014/main" id="{00000000-0008-0000-0500-0000E4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1" name="Text Box 15">
          <a:extLst>
            <a:ext uri="{FF2B5EF4-FFF2-40B4-BE49-F238E27FC236}">
              <a16:creationId xmlns:a16="http://schemas.microsoft.com/office/drawing/2014/main" id="{00000000-0008-0000-0500-0000E5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2" name="Text Box 15">
          <a:extLst>
            <a:ext uri="{FF2B5EF4-FFF2-40B4-BE49-F238E27FC236}">
              <a16:creationId xmlns:a16="http://schemas.microsoft.com/office/drawing/2014/main" id="{00000000-0008-0000-0500-0000E6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3" name="Text Box 15">
          <a:extLst>
            <a:ext uri="{FF2B5EF4-FFF2-40B4-BE49-F238E27FC236}">
              <a16:creationId xmlns:a16="http://schemas.microsoft.com/office/drawing/2014/main" id="{00000000-0008-0000-0500-0000E7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331"/>
    <xdr:sp macro="" textlink="">
      <xdr:nvSpPr>
        <xdr:cNvPr id="744" name="Text Box 15">
          <a:extLst>
            <a:ext uri="{FF2B5EF4-FFF2-40B4-BE49-F238E27FC236}">
              <a16:creationId xmlns:a16="http://schemas.microsoft.com/office/drawing/2014/main" id="{00000000-0008-0000-0500-0000E8020000}"/>
            </a:ext>
          </a:extLst>
        </xdr:cNvPr>
        <xdr:cNvSpPr txBox="1">
          <a:spLocks noChangeArrowheads="1"/>
        </xdr:cNvSpPr>
      </xdr:nvSpPr>
      <xdr:spPr bwMode="auto">
        <a:xfrm>
          <a:off x="8960145" y="935421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5" name="Text Box 16">
          <a:extLst>
            <a:ext uri="{FF2B5EF4-FFF2-40B4-BE49-F238E27FC236}">
              <a16:creationId xmlns:a16="http://schemas.microsoft.com/office/drawing/2014/main" id="{00000000-0008-0000-0500-0000E9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6" name="Text Box 17">
          <a:extLst>
            <a:ext uri="{FF2B5EF4-FFF2-40B4-BE49-F238E27FC236}">
              <a16:creationId xmlns:a16="http://schemas.microsoft.com/office/drawing/2014/main" id="{00000000-0008-0000-0500-0000EA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7" name="Text Box 18">
          <a:extLst>
            <a:ext uri="{FF2B5EF4-FFF2-40B4-BE49-F238E27FC236}">
              <a16:creationId xmlns:a16="http://schemas.microsoft.com/office/drawing/2014/main" id="{00000000-0008-0000-0500-0000EB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8" name="Text Box 19">
          <a:extLst>
            <a:ext uri="{FF2B5EF4-FFF2-40B4-BE49-F238E27FC236}">
              <a16:creationId xmlns:a16="http://schemas.microsoft.com/office/drawing/2014/main" id="{00000000-0008-0000-0500-0000EC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9" name="Text Box 15">
          <a:extLst>
            <a:ext uri="{FF2B5EF4-FFF2-40B4-BE49-F238E27FC236}">
              <a16:creationId xmlns:a16="http://schemas.microsoft.com/office/drawing/2014/main" id="{00000000-0008-0000-0500-0000ED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0" name="Text Box 15">
          <a:extLst>
            <a:ext uri="{FF2B5EF4-FFF2-40B4-BE49-F238E27FC236}">
              <a16:creationId xmlns:a16="http://schemas.microsoft.com/office/drawing/2014/main" id="{00000000-0008-0000-0500-0000EE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1" name="Text Box 15">
          <a:extLst>
            <a:ext uri="{FF2B5EF4-FFF2-40B4-BE49-F238E27FC236}">
              <a16:creationId xmlns:a16="http://schemas.microsoft.com/office/drawing/2014/main" id="{00000000-0008-0000-0500-0000EF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2" name="Text Box 15">
          <a:extLst>
            <a:ext uri="{FF2B5EF4-FFF2-40B4-BE49-F238E27FC236}">
              <a16:creationId xmlns:a16="http://schemas.microsoft.com/office/drawing/2014/main" id="{00000000-0008-0000-0500-0000F0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3" name="Text Box 15">
          <a:extLst>
            <a:ext uri="{FF2B5EF4-FFF2-40B4-BE49-F238E27FC236}">
              <a16:creationId xmlns:a16="http://schemas.microsoft.com/office/drawing/2014/main" id="{00000000-0008-0000-0500-0000F1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4" name="Text Box 15">
          <a:extLst>
            <a:ext uri="{FF2B5EF4-FFF2-40B4-BE49-F238E27FC236}">
              <a16:creationId xmlns:a16="http://schemas.microsoft.com/office/drawing/2014/main" id="{00000000-0008-0000-0500-0000F2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5" name="Text Box 15">
          <a:extLst>
            <a:ext uri="{FF2B5EF4-FFF2-40B4-BE49-F238E27FC236}">
              <a16:creationId xmlns:a16="http://schemas.microsoft.com/office/drawing/2014/main" id="{00000000-0008-0000-0500-0000F3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6" name="Text Box 15">
          <a:extLst>
            <a:ext uri="{FF2B5EF4-FFF2-40B4-BE49-F238E27FC236}">
              <a16:creationId xmlns:a16="http://schemas.microsoft.com/office/drawing/2014/main" id="{00000000-0008-0000-0500-0000F4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7" name="Text Box 15">
          <a:extLst>
            <a:ext uri="{FF2B5EF4-FFF2-40B4-BE49-F238E27FC236}">
              <a16:creationId xmlns:a16="http://schemas.microsoft.com/office/drawing/2014/main" id="{00000000-0008-0000-0500-0000F5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8" name="Text Box 15">
          <a:extLst>
            <a:ext uri="{FF2B5EF4-FFF2-40B4-BE49-F238E27FC236}">
              <a16:creationId xmlns:a16="http://schemas.microsoft.com/office/drawing/2014/main" id="{00000000-0008-0000-0500-0000F6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9" name="Text Box 15">
          <a:extLst>
            <a:ext uri="{FF2B5EF4-FFF2-40B4-BE49-F238E27FC236}">
              <a16:creationId xmlns:a16="http://schemas.microsoft.com/office/drawing/2014/main" id="{00000000-0008-0000-0500-0000F7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60" name="Text Box 15">
          <a:extLst>
            <a:ext uri="{FF2B5EF4-FFF2-40B4-BE49-F238E27FC236}">
              <a16:creationId xmlns:a16="http://schemas.microsoft.com/office/drawing/2014/main" id="{00000000-0008-0000-0500-0000F8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61" name="Text Box 15">
          <a:extLst>
            <a:ext uri="{FF2B5EF4-FFF2-40B4-BE49-F238E27FC236}">
              <a16:creationId xmlns:a16="http://schemas.microsoft.com/office/drawing/2014/main" id="{00000000-0008-0000-0500-0000F9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62" name="Text Box 15">
          <a:extLst>
            <a:ext uri="{FF2B5EF4-FFF2-40B4-BE49-F238E27FC236}">
              <a16:creationId xmlns:a16="http://schemas.microsoft.com/office/drawing/2014/main" id="{00000000-0008-0000-0500-0000FA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4" name="Text Box 15">
          <a:extLst>
            <a:ext uri="{FF2B5EF4-FFF2-40B4-BE49-F238E27FC236}">
              <a16:creationId xmlns:a16="http://schemas.microsoft.com/office/drawing/2014/main" id="{00000000-0008-0000-0500-0000FC02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5" name="Text Box 15">
          <a:extLst>
            <a:ext uri="{FF2B5EF4-FFF2-40B4-BE49-F238E27FC236}">
              <a16:creationId xmlns:a16="http://schemas.microsoft.com/office/drawing/2014/main" id="{00000000-0008-0000-0500-0000FD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6" name="Text Box 15">
          <a:extLst>
            <a:ext uri="{FF2B5EF4-FFF2-40B4-BE49-F238E27FC236}">
              <a16:creationId xmlns:a16="http://schemas.microsoft.com/office/drawing/2014/main" id="{00000000-0008-0000-0500-0000FE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7" name="Text Box 15">
          <a:extLst>
            <a:ext uri="{FF2B5EF4-FFF2-40B4-BE49-F238E27FC236}">
              <a16:creationId xmlns:a16="http://schemas.microsoft.com/office/drawing/2014/main" id="{00000000-0008-0000-0500-0000FF02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8" name="Text Box 15">
          <a:extLst>
            <a:ext uri="{FF2B5EF4-FFF2-40B4-BE49-F238E27FC236}">
              <a16:creationId xmlns:a16="http://schemas.microsoft.com/office/drawing/2014/main" id="{00000000-0008-0000-0500-00000003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9" name="Text Box 15">
          <a:extLst>
            <a:ext uri="{FF2B5EF4-FFF2-40B4-BE49-F238E27FC236}">
              <a16:creationId xmlns:a16="http://schemas.microsoft.com/office/drawing/2014/main" id="{00000000-0008-0000-0500-000001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0" name="Text Box 15">
          <a:extLst>
            <a:ext uri="{FF2B5EF4-FFF2-40B4-BE49-F238E27FC236}">
              <a16:creationId xmlns:a16="http://schemas.microsoft.com/office/drawing/2014/main" id="{00000000-0008-0000-0500-000002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1" name="Text Box 15">
          <a:extLst>
            <a:ext uri="{FF2B5EF4-FFF2-40B4-BE49-F238E27FC236}">
              <a16:creationId xmlns:a16="http://schemas.microsoft.com/office/drawing/2014/main" id="{00000000-0008-0000-0500-000003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2" name="Text Box 15">
          <a:extLst>
            <a:ext uri="{FF2B5EF4-FFF2-40B4-BE49-F238E27FC236}">
              <a16:creationId xmlns:a16="http://schemas.microsoft.com/office/drawing/2014/main" id="{00000000-0008-0000-0500-000004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3" name="Text Box 15">
          <a:extLst>
            <a:ext uri="{FF2B5EF4-FFF2-40B4-BE49-F238E27FC236}">
              <a16:creationId xmlns:a16="http://schemas.microsoft.com/office/drawing/2014/main" id="{00000000-0008-0000-0500-000005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4" name="Text Box 15">
          <a:extLst>
            <a:ext uri="{FF2B5EF4-FFF2-40B4-BE49-F238E27FC236}">
              <a16:creationId xmlns:a16="http://schemas.microsoft.com/office/drawing/2014/main" id="{00000000-0008-0000-0500-000006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5" name="Text Box 15">
          <a:extLst>
            <a:ext uri="{FF2B5EF4-FFF2-40B4-BE49-F238E27FC236}">
              <a16:creationId xmlns:a16="http://schemas.microsoft.com/office/drawing/2014/main" id="{00000000-0008-0000-0500-000007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6" name="Text Box 15">
          <a:extLst>
            <a:ext uri="{FF2B5EF4-FFF2-40B4-BE49-F238E27FC236}">
              <a16:creationId xmlns:a16="http://schemas.microsoft.com/office/drawing/2014/main" id="{00000000-0008-0000-0500-000008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7" name="Text Box 15">
          <a:extLst>
            <a:ext uri="{FF2B5EF4-FFF2-40B4-BE49-F238E27FC236}">
              <a16:creationId xmlns:a16="http://schemas.microsoft.com/office/drawing/2014/main" id="{00000000-0008-0000-0500-000009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778" name="Text Box 16">
          <a:extLst>
            <a:ext uri="{FF2B5EF4-FFF2-40B4-BE49-F238E27FC236}">
              <a16:creationId xmlns:a16="http://schemas.microsoft.com/office/drawing/2014/main" id="{00000000-0008-0000-0500-00000A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779" name="Text Box 17">
          <a:extLst>
            <a:ext uri="{FF2B5EF4-FFF2-40B4-BE49-F238E27FC236}">
              <a16:creationId xmlns:a16="http://schemas.microsoft.com/office/drawing/2014/main" id="{00000000-0008-0000-0500-00000B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1046162</xdr:colOff>
      <xdr:row>14</xdr:row>
      <xdr:rowOff>15875</xdr:rowOff>
    </xdr:from>
    <xdr:ext cx="95250" cy="171450"/>
    <xdr:sp macro="" textlink="">
      <xdr:nvSpPr>
        <xdr:cNvPr id="780" name="Text Box 18">
          <a:extLst>
            <a:ext uri="{FF2B5EF4-FFF2-40B4-BE49-F238E27FC236}">
              <a16:creationId xmlns:a16="http://schemas.microsoft.com/office/drawing/2014/main" id="{00000000-0008-0000-0500-00000C030000}"/>
            </a:ext>
          </a:extLst>
        </xdr:cNvPr>
        <xdr:cNvSpPr txBox="1">
          <a:spLocks noChangeArrowheads="1"/>
        </xdr:cNvSpPr>
      </xdr:nvSpPr>
      <xdr:spPr bwMode="auto">
        <a:xfrm>
          <a:off x="12800012" y="4149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504825</xdr:rowOff>
    </xdr:from>
    <xdr:ext cx="95250" cy="213632"/>
    <xdr:sp macro="" textlink="">
      <xdr:nvSpPr>
        <xdr:cNvPr id="782" name="Text Box 15">
          <a:extLst>
            <a:ext uri="{FF2B5EF4-FFF2-40B4-BE49-F238E27FC236}">
              <a16:creationId xmlns:a16="http://schemas.microsoft.com/office/drawing/2014/main" id="{00000000-0008-0000-0500-00000E030000}"/>
            </a:ext>
          </a:extLst>
        </xdr:cNvPr>
        <xdr:cNvSpPr txBox="1">
          <a:spLocks noChangeArrowheads="1"/>
        </xdr:cNvSpPr>
      </xdr:nvSpPr>
      <xdr:spPr bwMode="auto">
        <a:xfrm>
          <a:off x="12826188"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3" name="Text Box 16">
          <a:extLst>
            <a:ext uri="{FF2B5EF4-FFF2-40B4-BE49-F238E27FC236}">
              <a16:creationId xmlns:a16="http://schemas.microsoft.com/office/drawing/2014/main" id="{00000000-0008-0000-0500-00000F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4" name="Text Box 17">
          <a:extLst>
            <a:ext uri="{FF2B5EF4-FFF2-40B4-BE49-F238E27FC236}">
              <a16:creationId xmlns:a16="http://schemas.microsoft.com/office/drawing/2014/main" id="{00000000-0008-0000-0500-000010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5" name="Text Box 18">
          <a:extLst>
            <a:ext uri="{FF2B5EF4-FFF2-40B4-BE49-F238E27FC236}">
              <a16:creationId xmlns:a16="http://schemas.microsoft.com/office/drawing/2014/main" id="{00000000-0008-0000-0500-000011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6" name="Text Box 19">
          <a:extLst>
            <a:ext uri="{FF2B5EF4-FFF2-40B4-BE49-F238E27FC236}">
              <a16:creationId xmlns:a16="http://schemas.microsoft.com/office/drawing/2014/main" id="{00000000-0008-0000-0500-000012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87" name="Text Box 15">
          <a:extLst>
            <a:ext uri="{FF2B5EF4-FFF2-40B4-BE49-F238E27FC236}">
              <a16:creationId xmlns:a16="http://schemas.microsoft.com/office/drawing/2014/main" id="{00000000-0008-0000-0500-00001303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88" name="Text Box 15">
          <a:extLst>
            <a:ext uri="{FF2B5EF4-FFF2-40B4-BE49-F238E27FC236}">
              <a16:creationId xmlns:a16="http://schemas.microsoft.com/office/drawing/2014/main" id="{00000000-0008-0000-0500-000014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89" name="Text Box 15">
          <a:extLst>
            <a:ext uri="{FF2B5EF4-FFF2-40B4-BE49-F238E27FC236}">
              <a16:creationId xmlns:a16="http://schemas.microsoft.com/office/drawing/2014/main" id="{00000000-0008-0000-0500-000015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2" name="Text Box 15">
          <a:extLst>
            <a:ext uri="{FF2B5EF4-FFF2-40B4-BE49-F238E27FC236}">
              <a16:creationId xmlns:a16="http://schemas.microsoft.com/office/drawing/2014/main" id="{00000000-0008-0000-0500-000018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3" name="Text Box 15">
          <a:extLst>
            <a:ext uri="{FF2B5EF4-FFF2-40B4-BE49-F238E27FC236}">
              <a16:creationId xmlns:a16="http://schemas.microsoft.com/office/drawing/2014/main" id="{00000000-0008-0000-0500-000019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4" name="Text Box 15">
          <a:extLst>
            <a:ext uri="{FF2B5EF4-FFF2-40B4-BE49-F238E27FC236}">
              <a16:creationId xmlns:a16="http://schemas.microsoft.com/office/drawing/2014/main" id="{00000000-0008-0000-0500-00001A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5" name="Text Box 15">
          <a:extLst>
            <a:ext uri="{FF2B5EF4-FFF2-40B4-BE49-F238E27FC236}">
              <a16:creationId xmlns:a16="http://schemas.microsoft.com/office/drawing/2014/main" id="{00000000-0008-0000-0500-00001B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6" name="Text Box 15">
          <a:extLst>
            <a:ext uri="{FF2B5EF4-FFF2-40B4-BE49-F238E27FC236}">
              <a16:creationId xmlns:a16="http://schemas.microsoft.com/office/drawing/2014/main" id="{00000000-0008-0000-0500-00001C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7" name="Text Box 15">
          <a:extLst>
            <a:ext uri="{FF2B5EF4-FFF2-40B4-BE49-F238E27FC236}">
              <a16:creationId xmlns:a16="http://schemas.microsoft.com/office/drawing/2014/main" id="{00000000-0008-0000-0500-00001D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8" name="Text Box 15">
          <a:extLst>
            <a:ext uri="{FF2B5EF4-FFF2-40B4-BE49-F238E27FC236}">
              <a16:creationId xmlns:a16="http://schemas.microsoft.com/office/drawing/2014/main" id="{00000000-0008-0000-0500-00001E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9" name="Text Box 15">
          <a:extLst>
            <a:ext uri="{FF2B5EF4-FFF2-40B4-BE49-F238E27FC236}">
              <a16:creationId xmlns:a16="http://schemas.microsoft.com/office/drawing/2014/main" id="{00000000-0008-0000-0500-00001F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0" name="Text Box 15">
          <a:extLst>
            <a:ext uri="{FF2B5EF4-FFF2-40B4-BE49-F238E27FC236}">
              <a16:creationId xmlns:a16="http://schemas.microsoft.com/office/drawing/2014/main" id="{00000000-0008-0000-0500-000020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1" name="Text Box 15">
          <a:extLst>
            <a:ext uri="{FF2B5EF4-FFF2-40B4-BE49-F238E27FC236}">
              <a16:creationId xmlns:a16="http://schemas.microsoft.com/office/drawing/2014/main" id="{00000000-0008-0000-0500-000021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2" name="Text Box 15">
          <a:extLst>
            <a:ext uri="{FF2B5EF4-FFF2-40B4-BE49-F238E27FC236}">
              <a16:creationId xmlns:a16="http://schemas.microsoft.com/office/drawing/2014/main" id="{00000000-0008-0000-0500-000022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3" name="Text Box 15">
          <a:extLst>
            <a:ext uri="{FF2B5EF4-FFF2-40B4-BE49-F238E27FC236}">
              <a16:creationId xmlns:a16="http://schemas.microsoft.com/office/drawing/2014/main" id="{00000000-0008-0000-0500-000023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4" name="Text Box 15">
          <a:extLst>
            <a:ext uri="{FF2B5EF4-FFF2-40B4-BE49-F238E27FC236}">
              <a16:creationId xmlns:a16="http://schemas.microsoft.com/office/drawing/2014/main" id="{00000000-0008-0000-0500-000024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5" name="Text Box 15">
          <a:extLst>
            <a:ext uri="{FF2B5EF4-FFF2-40B4-BE49-F238E27FC236}">
              <a16:creationId xmlns:a16="http://schemas.microsoft.com/office/drawing/2014/main" id="{00000000-0008-0000-0500-000025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6" name="Text Box 15">
          <a:extLst>
            <a:ext uri="{FF2B5EF4-FFF2-40B4-BE49-F238E27FC236}">
              <a16:creationId xmlns:a16="http://schemas.microsoft.com/office/drawing/2014/main" id="{00000000-0008-0000-0500-000026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7" name="Text Box 15">
          <a:extLst>
            <a:ext uri="{FF2B5EF4-FFF2-40B4-BE49-F238E27FC236}">
              <a16:creationId xmlns:a16="http://schemas.microsoft.com/office/drawing/2014/main" id="{00000000-0008-0000-0500-00002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8" name="Text Box 15">
          <a:extLst>
            <a:ext uri="{FF2B5EF4-FFF2-40B4-BE49-F238E27FC236}">
              <a16:creationId xmlns:a16="http://schemas.microsoft.com/office/drawing/2014/main" id="{00000000-0008-0000-0500-000028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9" name="Text Box 15">
          <a:extLst>
            <a:ext uri="{FF2B5EF4-FFF2-40B4-BE49-F238E27FC236}">
              <a16:creationId xmlns:a16="http://schemas.microsoft.com/office/drawing/2014/main" id="{00000000-0008-0000-0500-000029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0" name="Text Box 15">
          <a:extLst>
            <a:ext uri="{FF2B5EF4-FFF2-40B4-BE49-F238E27FC236}">
              <a16:creationId xmlns:a16="http://schemas.microsoft.com/office/drawing/2014/main" id="{00000000-0008-0000-0500-00002A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1" name="Text Box 15">
          <a:extLst>
            <a:ext uri="{FF2B5EF4-FFF2-40B4-BE49-F238E27FC236}">
              <a16:creationId xmlns:a16="http://schemas.microsoft.com/office/drawing/2014/main" id="{00000000-0008-0000-0500-00002B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2" name="Text Box 15">
          <a:extLst>
            <a:ext uri="{FF2B5EF4-FFF2-40B4-BE49-F238E27FC236}">
              <a16:creationId xmlns:a16="http://schemas.microsoft.com/office/drawing/2014/main" id="{00000000-0008-0000-0500-00002C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3" name="Text Box 15">
          <a:extLst>
            <a:ext uri="{FF2B5EF4-FFF2-40B4-BE49-F238E27FC236}">
              <a16:creationId xmlns:a16="http://schemas.microsoft.com/office/drawing/2014/main" id="{00000000-0008-0000-0500-00002D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4" name="Text Box 15">
          <a:extLst>
            <a:ext uri="{FF2B5EF4-FFF2-40B4-BE49-F238E27FC236}">
              <a16:creationId xmlns:a16="http://schemas.microsoft.com/office/drawing/2014/main" id="{00000000-0008-0000-0500-00002E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5" name="Text Box 15">
          <a:extLst>
            <a:ext uri="{FF2B5EF4-FFF2-40B4-BE49-F238E27FC236}">
              <a16:creationId xmlns:a16="http://schemas.microsoft.com/office/drawing/2014/main" id="{00000000-0008-0000-0500-00002F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6" name="Text Box 15">
          <a:extLst>
            <a:ext uri="{FF2B5EF4-FFF2-40B4-BE49-F238E27FC236}">
              <a16:creationId xmlns:a16="http://schemas.microsoft.com/office/drawing/2014/main" id="{00000000-0008-0000-0500-000030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7" name="Text Box 15">
          <a:extLst>
            <a:ext uri="{FF2B5EF4-FFF2-40B4-BE49-F238E27FC236}">
              <a16:creationId xmlns:a16="http://schemas.microsoft.com/office/drawing/2014/main" id="{00000000-0008-0000-0500-000031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8" name="Text Box 15">
          <a:extLst>
            <a:ext uri="{FF2B5EF4-FFF2-40B4-BE49-F238E27FC236}">
              <a16:creationId xmlns:a16="http://schemas.microsoft.com/office/drawing/2014/main" id="{00000000-0008-0000-0500-000032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9" name="Text Box 15">
          <a:extLst>
            <a:ext uri="{FF2B5EF4-FFF2-40B4-BE49-F238E27FC236}">
              <a16:creationId xmlns:a16="http://schemas.microsoft.com/office/drawing/2014/main" id="{00000000-0008-0000-0500-000033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0" name="Text Box 15">
          <a:extLst>
            <a:ext uri="{FF2B5EF4-FFF2-40B4-BE49-F238E27FC236}">
              <a16:creationId xmlns:a16="http://schemas.microsoft.com/office/drawing/2014/main" id="{00000000-0008-0000-0500-000034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1" name="Text Box 15">
          <a:extLst>
            <a:ext uri="{FF2B5EF4-FFF2-40B4-BE49-F238E27FC236}">
              <a16:creationId xmlns:a16="http://schemas.microsoft.com/office/drawing/2014/main" id="{00000000-0008-0000-0500-000035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2" name="Text Box 15">
          <a:extLst>
            <a:ext uri="{FF2B5EF4-FFF2-40B4-BE49-F238E27FC236}">
              <a16:creationId xmlns:a16="http://schemas.microsoft.com/office/drawing/2014/main" id="{00000000-0008-0000-0500-000036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3" name="Text Box 15">
          <a:extLst>
            <a:ext uri="{FF2B5EF4-FFF2-40B4-BE49-F238E27FC236}">
              <a16:creationId xmlns:a16="http://schemas.microsoft.com/office/drawing/2014/main" id="{00000000-0008-0000-0500-00003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4" name="Text Box 15">
          <a:extLst>
            <a:ext uri="{FF2B5EF4-FFF2-40B4-BE49-F238E27FC236}">
              <a16:creationId xmlns:a16="http://schemas.microsoft.com/office/drawing/2014/main" id="{00000000-0008-0000-0500-000038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5" name="Text Box 15">
          <a:extLst>
            <a:ext uri="{FF2B5EF4-FFF2-40B4-BE49-F238E27FC236}">
              <a16:creationId xmlns:a16="http://schemas.microsoft.com/office/drawing/2014/main" id="{00000000-0008-0000-0500-000039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6" name="Text Box 15">
          <a:extLst>
            <a:ext uri="{FF2B5EF4-FFF2-40B4-BE49-F238E27FC236}">
              <a16:creationId xmlns:a16="http://schemas.microsoft.com/office/drawing/2014/main" id="{00000000-0008-0000-0500-00003A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7" name="Text Box 15">
          <a:extLst>
            <a:ext uri="{FF2B5EF4-FFF2-40B4-BE49-F238E27FC236}">
              <a16:creationId xmlns:a16="http://schemas.microsoft.com/office/drawing/2014/main" id="{00000000-0008-0000-0500-00003B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8" name="Text Box 15">
          <a:extLst>
            <a:ext uri="{FF2B5EF4-FFF2-40B4-BE49-F238E27FC236}">
              <a16:creationId xmlns:a16="http://schemas.microsoft.com/office/drawing/2014/main" id="{00000000-0008-0000-0500-00003C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9" name="Text Box 15">
          <a:extLst>
            <a:ext uri="{FF2B5EF4-FFF2-40B4-BE49-F238E27FC236}">
              <a16:creationId xmlns:a16="http://schemas.microsoft.com/office/drawing/2014/main" id="{00000000-0008-0000-0500-00003D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0" name="Text Box 15">
          <a:extLst>
            <a:ext uri="{FF2B5EF4-FFF2-40B4-BE49-F238E27FC236}">
              <a16:creationId xmlns:a16="http://schemas.microsoft.com/office/drawing/2014/main" id="{00000000-0008-0000-0500-00003E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1" name="Text Box 15">
          <a:extLst>
            <a:ext uri="{FF2B5EF4-FFF2-40B4-BE49-F238E27FC236}">
              <a16:creationId xmlns:a16="http://schemas.microsoft.com/office/drawing/2014/main" id="{00000000-0008-0000-0500-00003F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2" name="Text Box 15">
          <a:extLst>
            <a:ext uri="{FF2B5EF4-FFF2-40B4-BE49-F238E27FC236}">
              <a16:creationId xmlns:a16="http://schemas.microsoft.com/office/drawing/2014/main" id="{00000000-0008-0000-0500-000040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3" name="Text Box 15">
          <a:extLst>
            <a:ext uri="{FF2B5EF4-FFF2-40B4-BE49-F238E27FC236}">
              <a16:creationId xmlns:a16="http://schemas.microsoft.com/office/drawing/2014/main" id="{00000000-0008-0000-0500-000041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4" name="Text Box 15">
          <a:extLst>
            <a:ext uri="{FF2B5EF4-FFF2-40B4-BE49-F238E27FC236}">
              <a16:creationId xmlns:a16="http://schemas.microsoft.com/office/drawing/2014/main" id="{00000000-0008-0000-0500-000042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6" name="Text Box 16">
          <a:extLst>
            <a:ext uri="{FF2B5EF4-FFF2-40B4-BE49-F238E27FC236}">
              <a16:creationId xmlns:a16="http://schemas.microsoft.com/office/drawing/2014/main" id="{00000000-0008-0000-0500-000044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7" name="Text Box 17">
          <a:extLst>
            <a:ext uri="{FF2B5EF4-FFF2-40B4-BE49-F238E27FC236}">
              <a16:creationId xmlns:a16="http://schemas.microsoft.com/office/drawing/2014/main" id="{00000000-0008-0000-0500-000045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8" name="Text Box 18">
          <a:extLst>
            <a:ext uri="{FF2B5EF4-FFF2-40B4-BE49-F238E27FC236}">
              <a16:creationId xmlns:a16="http://schemas.microsoft.com/office/drawing/2014/main" id="{00000000-0008-0000-0500-000046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9" name="Text Box 19">
          <a:extLst>
            <a:ext uri="{FF2B5EF4-FFF2-40B4-BE49-F238E27FC236}">
              <a16:creationId xmlns:a16="http://schemas.microsoft.com/office/drawing/2014/main" id="{00000000-0008-0000-0500-000047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1" name="Text Box 15">
          <a:extLst>
            <a:ext uri="{FF2B5EF4-FFF2-40B4-BE49-F238E27FC236}">
              <a16:creationId xmlns:a16="http://schemas.microsoft.com/office/drawing/2014/main" id="{00000000-0008-0000-0500-000049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2" name="Text Box 15">
          <a:extLst>
            <a:ext uri="{FF2B5EF4-FFF2-40B4-BE49-F238E27FC236}">
              <a16:creationId xmlns:a16="http://schemas.microsoft.com/office/drawing/2014/main" id="{00000000-0008-0000-0500-00004A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3" name="Text Box 15">
          <a:extLst>
            <a:ext uri="{FF2B5EF4-FFF2-40B4-BE49-F238E27FC236}">
              <a16:creationId xmlns:a16="http://schemas.microsoft.com/office/drawing/2014/main" id="{00000000-0008-0000-0500-00004B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4" name="Text Box 15">
          <a:extLst>
            <a:ext uri="{FF2B5EF4-FFF2-40B4-BE49-F238E27FC236}">
              <a16:creationId xmlns:a16="http://schemas.microsoft.com/office/drawing/2014/main" id="{00000000-0008-0000-0500-00004C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5" name="Text Box 15">
          <a:extLst>
            <a:ext uri="{FF2B5EF4-FFF2-40B4-BE49-F238E27FC236}">
              <a16:creationId xmlns:a16="http://schemas.microsoft.com/office/drawing/2014/main" id="{00000000-0008-0000-0500-00004D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6" name="Text Box 15">
          <a:extLst>
            <a:ext uri="{FF2B5EF4-FFF2-40B4-BE49-F238E27FC236}">
              <a16:creationId xmlns:a16="http://schemas.microsoft.com/office/drawing/2014/main" id="{00000000-0008-0000-0500-00004E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7" name="Text Box 15">
          <a:extLst>
            <a:ext uri="{FF2B5EF4-FFF2-40B4-BE49-F238E27FC236}">
              <a16:creationId xmlns:a16="http://schemas.microsoft.com/office/drawing/2014/main" id="{00000000-0008-0000-0500-00004F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8" name="Text Box 15">
          <a:extLst>
            <a:ext uri="{FF2B5EF4-FFF2-40B4-BE49-F238E27FC236}">
              <a16:creationId xmlns:a16="http://schemas.microsoft.com/office/drawing/2014/main" id="{00000000-0008-0000-0500-000050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9" name="Text Box 15">
          <a:extLst>
            <a:ext uri="{FF2B5EF4-FFF2-40B4-BE49-F238E27FC236}">
              <a16:creationId xmlns:a16="http://schemas.microsoft.com/office/drawing/2014/main" id="{00000000-0008-0000-0500-000051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0" name="Text Box 15">
          <a:extLst>
            <a:ext uri="{FF2B5EF4-FFF2-40B4-BE49-F238E27FC236}">
              <a16:creationId xmlns:a16="http://schemas.microsoft.com/office/drawing/2014/main" id="{00000000-0008-0000-0500-000052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1" name="Text Box 15">
          <a:extLst>
            <a:ext uri="{FF2B5EF4-FFF2-40B4-BE49-F238E27FC236}">
              <a16:creationId xmlns:a16="http://schemas.microsoft.com/office/drawing/2014/main" id="{00000000-0008-0000-0500-000053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2" name="Text Box 15">
          <a:extLst>
            <a:ext uri="{FF2B5EF4-FFF2-40B4-BE49-F238E27FC236}">
              <a16:creationId xmlns:a16="http://schemas.microsoft.com/office/drawing/2014/main" id="{00000000-0008-0000-0500-000054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3" name="Text Box 15">
          <a:extLst>
            <a:ext uri="{FF2B5EF4-FFF2-40B4-BE49-F238E27FC236}">
              <a16:creationId xmlns:a16="http://schemas.microsoft.com/office/drawing/2014/main" id="{00000000-0008-0000-0500-000055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4" name="Text Box 15">
          <a:extLst>
            <a:ext uri="{FF2B5EF4-FFF2-40B4-BE49-F238E27FC236}">
              <a16:creationId xmlns:a16="http://schemas.microsoft.com/office/drawing/2014/main" id="{00000000-0008-0000-0500-000056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5" name="Text Box 16">
          <a:extLst>
            <a:ext uri="{FF2B5EF4-FFF2-40B4-BE49-F238E27FC236}">
              <a16:creationId xmlns:a16="http://schemas.microsoft.com/office/drawing/2014/main" id="{00000000-0008-0000-0500-000057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6" name="Text Box 17">
          <a:extLst>
            <a:ext uri="{FF2B5EF4-FFF2-40B4-BE49-F238E27FC236}">
              <a16:creationId xmlns:a16="http://schemas.microsoft.com/office/drawing/2014/main" id="{00000000-0008-0000-0500-000058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7" name="Text Box 18">
          <a:extLst>
            <a:ext uri="{FF2B5EF4-FFF2-40B4-BE49-F238E27FC236}">
              <a16:creationId xmlns:a16="http://schemas.microsoft.com/office/drawing/2014/main" id="{00000000-0008-0000-0500-000059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8" name="Text Box 19">
          <a:extLst>
            <a:ext uri="{FF2B5EF4-FFF2-40B4-BE49-F238E27FC236}">
              <a16:creationId xmlns:a16="http://schemas.microsoft.com/office/drawing/2014/main" id="{00000000-0008-0000-0500-00005A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9" name="Text Box 15">
          <a:extLst>
            <a:ext uri="{FF2B5EF4-FFF2-40B4-BE49-F238E27FC236}">
              <a16:creationId xmlns:a16="http://schemas.microsoft.com/office/drawing/2014/main" id="{00000000-0008-0000-0500-00005B03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0" name="Text Box 16">
          <a:extLst>
            <a:ext uri="{FF2B5EF4-FFF2-40B4-BE49-F238E27FC236}">
              <a16:creationId xmlns:a16="http://schemas.microsoft.com/office/drawing/2014/main" id="{00000000-0008-0000-0500-00005C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1" name="Text Box 17">
          <a:extLst>
            <a:ext uri="{FF2B5EF4-FFF2-40B4-BE49-F238E27FC236}">
              <a16:creationId xmlns:a16="http://schemas.microsoft.com/office/drawing/2014/main" id="{00000000-0008-0000-0500-00005D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2" name="Text Box 18">
          <a:extLst>
            <a:ext uri="{FF2B5EF4-FFF2-40B4-BE49-F238E27FC236}">
              <a16:creationId xmlns:a16="http://schemas.microsoft.com/office/drawing/2014/main" id="{00000000-0008-0000-0500-00005E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3" name="Text Box 19">
          <a:extLst>
            <a:ext uri="{FF2B5EF4-FFF2-40B4-BE49-F238E27FC236}">
              <a16:creationId xmlns:a16="http://schemas.microsoft.com/office/drawing/2014/main" id="{00000000-0008-0000-0500-00005F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4" name="Text Box 15">
          <a:extLst>
            <a:ext uri="{FF2B5EF4-FFF2-40B4-BE49-F238E27FC236}">
              <a16:creationId xmlns:a16="http://schemas.microsoft.com/office/drawing/2014/main" id="{00000000-0008-0000-0500-000060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5" name="Text Box 15">
          <a:extLst>
            <a:ext uri="{FF2B5EF4-FFF2-40B4-BE49-F238E27FC236}">
              <a16:creationId xmlns:a16="http://schemas.microsoft.com/office/drawing/2014/main" id="{00000000-0008-0000-0500-000061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6" name="Text Box 15">
          <a:extLst>
            <a:ext uri="{FF2B5EF4-FFF2-40B4-BE49-F238E27FC236}">
              <a16:creationId xmlns:a16="http://schemas.microsoft.com/office/drawing/2014/main" id="{00000000-0008-0000-0500-000062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7" name="Text Box 15">
          <a:extLst>
            <a:ext uri="{FF2B5EF4-FFF2-40B4-BE49-F238E27FC236}">
              <a16:creationId xmlns:a16="http://schemas.microsoft.com/office/drawing/2014/main" id="{00000000-0008-0000-0500-000063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8" name="Text Box 15">
          <a:extLst>
            <a:ext uri="{FF2B5EF4-FFF2-40B4-BE49-F238E27FC236}">
              <a16:creationId xmlns:a16="http://schemas.microsoft.com/office/drawing/2014/main" id="{00000000-0008-0000-0500-000064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9" name="Text Box 15">
          <a:extLst>
            <a:ext uri="{FF2B5EF4-FFF2-40B4-BE49-F238E27FC236}">
              <a16:creationId xmlns:a16="http://schemas.microsoft.com/office/drawing/2014/main" id="{00000000-0008-0000-0500-000065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0" name="Text Box 15">
          <a:extLst>
            <a:ext uri="{FF2B5EF4-FFF2-40B4-BE49-F238E27FC236}">
              <a16:creationId xmlns:a16="http://schemas.microsoft.com/office/drawing/2014/main" id="{00000000-0008-0000-0500-000066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1" name="Text Box 15">
          <a:extLst>
            <a:ext uri="{FF2B5EF4-FFF2-40B4-BE49-F238E27FC236}">
              <a16:creationId xmlns:a16="http://schemas.microsoft.com/office/drawing/2014/main" id="{00000000-0008-0000-0500-000067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2" name="Text Box 15">
          <a:extLst>
            <a:ext uri="{FF2B5EF4-FFF2-40B4-BE49-F238E27FC236}">
              <a16:creationId xmlns:a16="http://schemas.microsoft.com/office/drawing/2014/main" id="{00000000-0008-0000-0500-000068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3" name="Text Box 15">
          <a:extLst>
            <a:ext uri="{FF2B5EF4-FFF2-40B4-BE49-F238E27FC236}">
              <a16:creationId xmlns:a16="http://schemas.microsoft.com/office/drawing/2014/main" id="{00000000-0008-0000-0500-000069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4" name="Text Box 15">
          <a:extLst>
            <a:ext uri="{FF2B5EF4-FFF2-40B4-BE49-F238E27FC236}">
              <a16:creationId xmlns:a16="http://schemas.microsoft.com/office/drawing/2014/main" id="{00000000-0008-0000-0500-00006A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5" name="Text Box 15">
          <a:extLst>
            <a:ext uri="{FF2B5EF4-FFF2-40B4-BE49-F238E27FC236}">
              <a16:creationId xmlns:a16="http://schemas.microsoft.com/office/drawing/2014/main" id="{00000000-0008-0000-0500-00006B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6" name="Text Box 15">
          <a:extLst>
            <a:ext uri="{FF2B5EF4-FFF2-40B4-BE49-F238E27FC236}">
              <a16:creationId xmlns:a16="http://schemas.microsoft.com/office/drawing/2014/main" id="{00000000-0008-0000-0500-00006C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7" name="Text Box 15">
          <a:extLst>
            <a:ext uri="{FF2B5EF4-FFF2-40B4-BE49-F238E27FC236}">
              <a16:creationId xmlns:a16="http://schemas.microsoft.com/office/drawing/2014/main" id="{00000000-0008-0000-0500-00006D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8" name="Text Box 15">
          <a:extLst>
            <a:ext uri="{FF2B5EF4-FFF2-40B4-BE49-F238E27FC236}">
              <a16:creationId xmlns:a16="http://schemas.microsoft.com/office/drawing/2014/main" id="{00000000-0008-0000-0500-00006E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9" name="Text Box 15">
          <a:extLst>
            <a:ext uri="{FF2B5EF4-FFF2-40B4-BE49-F238E27FC236}">
              <a16:creationId xmlns:a16="http://schemas.microsoft.com/office/drawing/2014/main" id="{00000000-0008-0000-0500-00006F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0" name="Text Box 15">
          <a:extLst>
            <a:ext uri="{FF2B5EF4-FFF2-40B4-BE49-F238E27FC236}">
              <a16:creationId xmlns:a16="http://schemas.microsoft.com/office/drawing/2014/main" id="{00000000-0008-0000-0500-000070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1" name="Text Box 15">
          <a:extLst>
            <a:ext uri="{FF2B5EF4-FFF2-40B4-BE49-F238E27FC236}">
              <a16:creationId xmlns:a16="http://schemas.microsoft.com/office/drawing/2014/main" id="{00000000-0008-0000-0500-000071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2" name="Text Box 15">
          <a:extLst>
            <a:ext uri="{FF2B5EF4-FFF2-40B4-BE49-F238E27FC236}">
              <a16:creationId xmlns:a16="http://schemas.microsoft.com/office/drawing/2014/main" id="{00000000-0008-0000-0500-000072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3" name="Text Box 15">
          <a:extLst>
            <a:ext uri="{FF2B5EF4-FFF2-40B4-BE49-F238E27FC236}">
              <a16:creationId xmlns:a16="http://schemas.microsoft.com/office/drawing/2014/main" id="{00000000-0008-0000-0500-000073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4" name="Text Box 15">
          <a:extLst>
            <a:ext uri="{FF2B5EF4-FFF2-40B4-BE49-F238E27FC236}">
              <a16:creationId xmlns:a16="http://schemas.microsoft.com/office/drawing/2014/main" id="{00000000-0008-0000-0500-000074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5" name="Text Box 15">
          <a:extLst>
            <a:ext uri="{FF2B5EF4-FFF2-40B4-BE49-F238E27FC236}">
              <a16:creationId xmlns:a16="http://schemas.microsoft.com/office/drawing/2014/main" id="{00000000-0008-0000-0500-000075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6" name="Text Box 15">
          <a:extLst>
            <a:ext uri="{FF2B5EF4-FFF2-40B4-BE49-F238E27FC236}">
              <a16:creationId xmlns:a16="http://schemas.microsoft.com/office/drawing/2014/main" id="{00000000-0008-0000-0500-000076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7" name="Text Box 15">
          <a:extLst>
            <a:ext uri="{FF2B5EF4-FFF2-40B4-BE49-F238E27FC236}">
              <a16:creationId xmlns:a16="http://schemas.microsoft.com/office/drawing/2014/main" id="{00000000-0008-0000-0500-000077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8" name="Text Box 15">
          <a:extLst>
            <a:ext uri="{FF2B5EF4-FFF2-40B4-BE49-F238E27FC236}">
              <a16:creationId xmlns:a16="http://schemas.microsoft.com/office/drawing/2014/main" id="{00000000-0008-0000-0500-000078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9" name="Text Box 15">
          <a:extLst>
            <a:ext uri="{FF2B5EF4-FFF2-40B4-BE49-F238E27FC236}">
              <a16:creationId xmlns:a16="http://schemas.microsoft.com/office/drawing/2014/main" id="{00000000-0008-0000-0500-000079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0" name="Text Box 15">
          <a:extLst>
            <a:ext uri="{FF2B5EF4-FFF2-40B4-BE49-F238E27FC236}">
              <a16:creationId xmlns:a16="http://schemas.microsoft.com/office/drawing/2014/main" id="{00000000-0008-0000-0500-00007A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1" name="Text Box 15">
          <a:extLst>
            <a:ext uri="{FF2B5EF4-FFF2-40B4-BE49-F238E27FC236}">
              <a16:creationId xmlns:a16="http://schemas.microsoft.com/office/drawing/2014/main" id="{00000000-0008-0000-0500-00007B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2" name="Text Box 15">
          <a:extLst>
            <a:ext uri="{FF2B5EF4-FFF2-40B4-BE49-F238E27FC236}">
              <a16:creationId xmlns:a16="http://schemas.microsoft.com/office/drawing/2014/main" id="{00000000-0008-0000-0500-00007C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3" name="Text Box 15">
          <a:extLst>
            <a:ext uri="{FF2B5EF4-FFF2-40B4-BE49-F238E27FC236}">
              <a16:creationId xmlns:a16="http://schemas.microsoft.com/office/drawing/2014/main" id="{00000000-0008-0000-0500-00007D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4" name="Text Box 15">
          <a:extLst>
            <a:ext uri="{FF2B5EF4-FFF2-40B4-BE49-F238E27FC236}">
              <a16:creationId xmlns:a16="http://schemas.microsoft.com/office/drawing/2014/main" id="{00000000-0008-0000-0500-00007E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5" name="Text Box 15">
          <a:extLst>
            <a:ext uri="{FF2B5EF4-FFF2-40B4-BE49-F238E27FC236}">
              <a16:creationId xmlns:a16="http://schemas.microsoft.com/office/drawing/2014/main" id="{00000000-0008-0000-0500-00007F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6" name="Text Box 15">
          <a:extLst>
            <a:ext uri="{FF2B5EF4-FFF2-40B4-BE49-F238E27FC236}">
              <a16:creationId xmlns:a16="http://schemas.microsoft.com/office/drawing/2014/main" id="{00000000-0008-0000-0500-000080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7" name="Text Box 15">
          <a:extLst>
            <a:ext uri="{FF2B5EF4-FFF2-40B4-BE49-F238E27FC236}">
              <a16:creationId xmlns:a16="http://schemas.microsoft.com/office/drawing/2014/main" id="{00000000-0008-0000-0500-000081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8" name="Text Box 15">
          <a:extLst>
            <a:ext uri="{FF2B5EF4-FFF2-40B4-BE49-F238E27FC236}">
              <a16:creationId xmlns:a16="http://schemas.microsoft.com/office/drawing/2014/main" id="{00000000-0008-0000-0500-000082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9" name="Text Box 15">
          <a:extLst>
            <a:ext uri="{FF2B5EF4-FFF2-40B4-BE49-F238E27FC236}">
              <a16:creationId xmlns:a16="http://schemas.microsoft.com/office/drawing/2014/main" id="{00000000-0008-0000-0500-000083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0" name="Text Box 15">
          <a:extLst>
            <a:ext uri="{FF2B5EF4-FFF2-40B4-BE49-F238E27FC236}">
              <a16:creationId xmlns:a16="http://schemas.microsoft.com/office/drawing/2014/main" id="{00000000-0008-0000-0500-000084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1" name="Text Box 15">
          <a:extLst>
            <a:ext uri="{FF2B5EF4-FFF2-40B4-BE49-F238E27FC236}">
              <a16:creationId xmlns:a16="http://schemas.microsoft.com/office/drawing/2014/main" id="{00000000-0008-0000-0500-000085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2" name="Text Box 15">
          <a:extLst>
            <a:ext uri="{FF2B5EF4-FFF2-40B4-BE49-F238E27FC236}">
              <a16:creationId xmlns:a16="http://schemas.microsoft.com/office/drawing/2014/main" id="{00000000-0008-0000-0500-000086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3" name="Text Box 15">
          <a:extLst>
            <a:ext uri="{FF2B5EF4-FFF2-40B4-BE49-F238E27FC236}">
              <a16:creationId xmlns:a16="http://schemas.microsoft.com/office/drawing/2014/main" id="{00000000-0008-0000-0500-000087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4" name="Text Box 15">
          <a:extLst>
            <a:ext uri="{FF2B5EF4-FFF2-40B4-BE49-F238E27FC236}">
              <a16:creationId xmlns:a16="http://schemas.microsoft.com/office/drawing/2014/main" id="{00000000-0008-0000-0500-000088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5" name="Text Box 15">
          <a:extLst>
            <a:ext uri="{FF2B5EF4-FFF2-40B4-BE49-F238E27FC236}">
              <a16:creationId xmlns:a16="http://schemas.microsoft.com/office/drawing/2014/main" id="{00000000-0008-0000-0500-000089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6" name="Text Box 15">
          <a:extLst>
            <a:ext uri="{FF2B5EF4-FFF2-40B4-BE49-F238E27FC236}">
              <a16:creationId xmlns:a16="http://schemas.microsoft.com/office/drawing/2014/main" id="{00000000-0008-0000-0500-00008A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7" name="Text Box 15">
          <a:extLst>
            <a:ext uri="{FF2B5EF4-FFF2-40B4-BE49-F238E27FC236}">
              <a16:creationId xmlns:a16="http://schemas.microsoft.com/office/drawing/2014/main" id="{00000000-0008-0000-0500-00008B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8" name="Text Box 15">
          <a:extLst>
            <a:ext uri="{FF2B5EF4-FFF2-40B4-BE49-F238E27FC236}">
              <a16:creationId xmlns:a16="http://schemas.microsoft.com/office/drawing/2014/main" id="{00000000-0008-0000-0500-00008C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9" name="Text Box 15">
          <a:extLst>
            <a:ext uri="{FF2B5EF4-FFF2-40B4-BE49-F238E27FC236}">
              <a16:creationId xmlns:a16="http://schemas.microsoft.com/office/drawing/2014/main" id="{00000000-0008-0000-0500-00008D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0" name="Text Box 15">
          <a:extLst>
            <a:ext uri="{FF2B5EF4-FFF2-40B4-BE49-F238E27FC236}">
              <a16:creationId xmlns:a16="http://schemas.microsoft.com/office/drawing/2014/main" id="{00000000-0008-0000-0500-00008E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1" name="Text Box 15">
          <a:extLst>
            <a:ext uri="{FF2B5EF4-FFF2-40B4-BE49-F238E27FC236}">
              <a16:creationId xmlns:a16="http://schemas.microsoft.com/office/drawing/2014/main" id="{00000000-0008-0000-0500-00008F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2" name="Text Box 15">
          <a:extLst>
            <a:ext uri="{FF2B5EF4-FFF2-40B4-BE49-F238E27FC236}">
              <a16:creationId xmlns:a16="http://schemas.microsoft.com/office/drawing/2014/main" id="{00000000-0008-0000-0500-000090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3" name="Text Box 15">
          <a:extLst>
            <a:ext uri="{FF2B5EF4-FFF2-40B4-BE49-F238E27FC236}">
              <a16:creationId xmlns:a16="http://schemas.microsoft.com/office/drawing/2014/main" id="{00000000-0008-0000-0500-000091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4" name="Text Box 15">
          <a:extLst>
            <a:ext uri="{FF2B5EF4-FFF2-40B4-BE49-F238E27FC236}">
              <a16:creationId xmlns:a16="http://schemas.microsoft.com/office/drawing/2014/main" id="{00000000-0008-0000-0500-000092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5" name="Text Box 15">
          <a:extLst>
            <a:ext uri="{FF2B5EF4-FFF2-40B4-BE49-F238E27FC236}">
              <a16:creationId xmlns:a16="http://schemas.microsoft.com/office/drawing/2014/main" id="{00000000-0008-0000-0500-000093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6" name="Text Box 15">
          <a:extLst>
            <a:ext uri="{FF2B5EF4-FFF2-40B4-BE49-F238E27FC236}">
              <a16:creationId xmlns:a16="http://schemas.microsoft.com/office/drawing/2014/main" id="{00000000-0008-0000-0500-000094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7" name="Text Box 15">
          <a:extLst>
            <a:ext uri="{FF2B5EF4-FFF2-40B4-BE49-F238E27FC236}">
              <a16:creationId xmlns:a16="http://schemas.microsoft.com/office/drawing/2014/main" id="{00000000-0008-0000-0500-000095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8" name="Text Box 15">
          <a:extLst>
            <a:ext uri="{FF2B5EF4-FFF2-40B4-BE49-F238E27FC236}">
              <a16:creationId xmlns:a16="http://schemas.microsoft.com/office/drawing/2014/main" id="{00000000-0008-0000-0500-000096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9" name="Text Box 15">
          <a:extLst>
            <a:ext uri="{FF2B5EF4-FFF2-40B4-BE49-F238E27FC236}">
              <a16:creationId xmlns:a16="http://schemas.microsoft.com/office/drawing/2014/main" id="{00000000-0008-0000-0500-000097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0" name="Text Box 15">
          <a:extLst>
            <a:ext uri="{FF2B5EF4-FFF2-40B4-BE49-F238E27FC236}">
              <a16:creationId xmlns:a16="http://schemas.microsoft.com/office/drawing/2014/main" id="{00000000-0008-0000-0500-000098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1" name="Text Box 15">
          <a:extLst>
            <a:ext uri="{FF2B5EF4-FFF2-40B4-BE49-F238E27FC236}">
              <a16:creationId xmlns:a16="http://schemas.microsoft.com/office/drawing/2014/main" id="{00000000-0008-0000-0500-000099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2" name="Text Box 15">
          <a:extLst>
            <a:ext uri="{FF2B5EF4-FFF2-40B4-BE49-F238E27FC236}">
              <a16:creationId xmlns:a16="http://schemas.microsoft.com/office/drawing/2014/main" id="{00000000-0008-0000-0500-00009A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3" name="Text Box 15">
          <a:extLst>
            <a:ext uri="{FF2B5EF4-FFF2-40B4-BE49-F238E27FC236}">
              <a16:creationId xmlns:a16="http://schemas.microsoft.com/office/drawing/2014/main" id="{00000000-0008-0000-0500-00009B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4" name="Text Box 15">
          <a:extLst>
            <a:ext uri="{FF2B5EF4-FFF2-40B4-BE49-F238E27FC236}">
              <a16:creationId xmlns:a16="http://schemas.microsoft.com/office/drawing/2014/main" id="{00000000-0008-0000-0500-00009C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5" name="Text Box 15">
          <a:extLst>
            <a:ext uri="{FF2B5EF4-FFF2-40B4-BE49-F238E27FC236}">
              <a16:creationId xmlns:a16="http://schemas.microsoft.com/office/drawing/2014/main" id="{00000000-0008-0000-0500-00009D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6" name="Text Box 15">
          <a:extLst>
            <a:ext uri="{FF2B5EF4-FFF2-40B4-BE49-F238E27FC236}">
              <a16:creationId xmlns:a16="http://schemas.microsoft.com/office/drawing/2014/main" id="{00000000-0008-0000-0500-00009E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7" name="Text Box 15">
          <a:extLst>
            <a:ext uri="{FF2B5EF4-FFF2-40B4-BE49-F238E27FC236}">
              <a16:creationId xmlns:a16="http://schemas.microsoft.com/office/drawing/2014/main" id="{00000000-0008-0000-0500-00009F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8" name="Text Box 15">
          <a:extLst>
            <a:ext uri="{FF2B5EF4-FFF2-40B4-BE49-F238E27FC236}">
              <a16:creationId xmlns:a16="http://schemas.microsoft.com/office/drawing/2014/main" id="{00000000-0008-0000-0500-0000A0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9" name="Text Box 15">
          <a:extLst>
            <a:ext uri="{FF2B5EF4-FFF2-40B4-BE49-F238E27FC236}">
              <a16:creationId xmlns:a16="http://schemas.microsoft.com/office/drawing/2014/main" id="{00000000-0008-0000-0500-0000A1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0" name="Text Box 15">
          <a:extLst>
            <a:ext uri="{FF2B5EF4-FFF2-40B4-BE49-F238E27FC236}">
              <a16:creationId xmlns:a16="http://schemas.microsoft.com/office/drawing/2014/main" id="{00000000-0008-0000-0500-0000A2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1" name="Text Box 15">
          <a:extLst>
            <a:ext uri="{FF2B5EF4-FFF2-40B4-BE49-F238E27FC236}">
              <a16:creationId xmlns:a16="http://schemas.microsoft.com/office/drawing/2014/main" id="{00000000-0008-0000-0500-0000A3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2" name="Text Box 15">
          <a:extLst>
            <a:ext uri="{FF2B5EF4-FFF2-40B4-BE49-F238E27FC236}">
              <a16:creationId xmlns:a16="http://schemas.microsoft.com/office/drawing/2014/main" id="{00000000-0008-0000-0500-0000A4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3" name="Text Box 15">
          <a:extLst>
            <a:ext uri="{FF2B5EF4-FFF2-40B4-BE49-F238E27FC236}">
              <a16:creationId xmlns:a16="http://schemas.microsoft.com/office/drawing/2014/main" id="{00000000-0008-0000-0500-0000A5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4" name="Text Box 15">
          <a:extLst>
            <a:ext uri="{FF2B5EF4-FFF2-40B4-BE49-F238E27FC236}">
              <a16:creationId xmlns:a16="http://schemas.microsoft.com/office/drawing/2014/main" id="{00000000-0008-0000-0500-0000A6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5" name="Text Box 15">
          <a:extLst>
            <a:ext uri="{FF2B5EF4-FFF2-40B4-BE49-F238E27FC236}">
              <a16:creationId xmlns:a16="http://schemas.microsoft.com/office/drawing/2014/main" id="{00000000-0008-0000-0500-0000A7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6" name="Text Box 15">
          <a:extLst>
            <a:ext uri="{FF2B5EF4-FFF2-40B4-BE49-F238E27FC236}">
              <a16:creationId xmlns:a16="http://schemas.microsoft.com/office/drawing/2014/main" id="{00000000-0008-0000-0500-0000A8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7" name="Text Box 15">
          <a:extLst>
            <a:ext uri="{FF2B5EF4-FFF2-40B4-BE49-F238E27FC236}">
              <a16:creationId xmlns:a16="http://schemas.microsoft.com/office/drawing/2014/main" id="{00000000-0008-0000-0500-0000A9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8" name="Text Box 15">
          <a:extLst>
            <a:ext uri="{FF2B5EF4-FFF2-40B4-BE49-F238E27FC236}">
              <a16:creationId xmlns:a16="http://schemas.microsoft.com/office/drawing/2014/main" id="{00000000-0008-0000-0500-0000AA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9" name="Text Box 15">
          <a:extLst>
            <a:ext uri="{FF2B5EF4-FFF2-40B4-BE49-F238E27FC236}">
              <a16:creationId xmlns:a16="http://schemas.microsoft.com/office/drawing/2014/main" id="{00000000-0008-0000-0500-0000AB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0" name="Text Box 15">
          <a:extLst>
            <a:ext uri="{FF2B5EF4-FFF2-40B4-BE49-F238E27FC236}">
              <a16:creationId xmlns:a16="http://schemas.microsoft.com/office/drawing/2014/main" id="{00000000-0008-0000-0500-0000AC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1" name="Text Box 15">
          <a:extLst>
            <a:ext uri="{FF2B5EF4-FFF2-40B4-BE49-F238E27FC236}">
              <a16:creationId xmlns:a16="http://schemas.microsoft.com/office/drawing/2014/main" id="{00000000-0008-0000-0500-0000AD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2" name="Text Box 15">
          <a:extLst>
            <a:ext uri="{FF2B5EF4-FFF2-40B4-BE49-F238E27FC236}">
              <a16:creationId xmlns:a16="http://schemas.microsoft.com/office/drawing/2014/main" id="{00000000-0008-0000-0500-0000AE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3" name="Text Box 15">
          <a:extLst>
            <a:ext uri="{FF2B5EF4-FFF2-40B4-BE49-F238E27FC236}">
              <a16:creationId xmlns:a16="http://schemas.microsoft.com/office/drawing/2014/main" id="{00000000-0008-0000-0500-0000AF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4" name="Text Box 15">
          <a:extLst>
            <a:ext uri="{FF2B5EF4-FFF2-40B4-BE49-F238E27FC236}">
              <a16:creationId xmlns:a16="http://schemas.microsoft.com/office/drawing/2014/main" id="{00000000-0008-0000-0500-0000B0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5" name="Text Box 15">
          <a:extLst>
            <a:ext uri="{FF2B5EF4-FFF2-40B4-BE49-F238E27FC236}">
              <a16:creationId xmlns:a16="http://schemas.microsoft.com/office/drawing/2014/main" id="{00000000-0008-0000-0500-0000B1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6" name="Text Box 15">
          <a:extLst>
            <a:ext uri="{FF2B5EF4-FFF2-40B4-BE49-F238E27FC236}">
              <a16:creationId xmlns:a16="http://schemas.microsoft.com/office/drawing/2014/main" id="{00000000-0008-0000-0500-0000B2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7" name="Text Box 15">
          <a:extLst>
            <a:ext uri="{FF2B5EF4-FFF2-40B4-BE49-F238E27FC236}">
              <a16:creationId xmlns:a16="http://schemas.microsoft.com/office/drawing/2014/main" id="{00000000-0008-0000-0500-0000B3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8" name="Text Box 15">
          <a:extLst>
            <a:ext uri="{FF2B5EF4-FFF2-40B4-BE49-F238E27FC236}">
              <a16:creationId xmlns:a16="http://schemas.microsoft.com/office/drawing/2014/main" id="{00000000-0008-0000-0500-0000B4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9" name="Text Box 15">
          <a:extLst>
            <a:ext uri="{FF2B5EF4-FFF2-40B4-BE49-F238E27FC236}">
              <a16:creationId xmlns:a16="http://schemas.microsoft.com/office/drawing/2014/main" id="{00000000-0008-0000-0500-0000B5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0" name="Text Box 15">
          <a:extLst>
            <a:ext uri="{FF2B5EF4-FFF2-40B4-BE49-F238E27FC236}">
              <a16:creationId xmlns:a16="http://schemas.microsoft.com/office/drawing/2014/main" id="{00000000-0008-0000-0500-0000B6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1" name="Text Box 15">
          <a:extLst>
            <a:ext uri="{FF2B5EF4-FFF2-40B4-BE49-F238E27FC236}">
              <a16:creationId xmlns:a16="http://schemas.microsoft.com/office/drawing/2014/main" id="{00000000-0008-0000-0500-0000B7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2" name="Text Box 15">
          <a:extLst>
            <a:ext uri="{FF2B5EF4-FFF2-40B4-BE49-F238E27FC236}">
              <a16:creationId xmlns:a16="http://schemas.microsoft.com/office/drawing/2014/main" id="{00000000-0008-0000-0500-0000B8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3" name="Text Box 15">
          <a:extLst>
            <a:ext uri="{FF2B5EF4-FFF2-40B4-BE49-F238E27FC236}">
              <a16:creationId xmlns:a16="http://schemas.microsoft.com/office/drawing/2014/main" id="{00000000-0008-0000-0500-0000B9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4" name="Text Box 15">
          <a:extLst>
            <a:ext uri="{FF2B5EF4-FFF2-40B4-BE49-F238E27FC236}">
              <a16:creationId xmlns:a16="http://schemas.microsoft.com/office/drawing/2014/main" id="{00000000-0008-0000-0500-0000BA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5" name="Text Box 15">
          <a:extLst>
            <a:ext uri="{FF2B5EF4-FFF2-40B4-BE49-F238E27FC236}">
              <a16:creationId xmlns:a16="http://schemas.microsoft.com/office/drawing/2014/main" id="{00000000-0008-0000-0500-0000BB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6" name="Text Box 15">
          <a:extLst>
            <a:ext uri="{FF2B5EF4-FFF2-40B4-BE49-F238E27FC236}">
              <a16:creationId xmlns:a16="http://schemas.microsoft.com/office/drawing/2014/main" id="{00000000-0008-0000-0500-0000BC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7" name="Text Box 15">
          <a:extLst>
            <a:ext uri="{FF2B5EF4-FFF2-40B4-BE49-F238E27FC236}">
              <a16:creationId xmlns:a16="http://schemas.microsoft.com/office/drawing/2014/main" id="{00000000-0008-0000-0500-0000BD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8" name="Text Box 15">
          <a:extLst>
            <a:ext uri="{FF2B5EF4-FFF2-40B4-BE49-F238E27FC236}">
              <a16:creationId xmlns:a16="http://schemas.microsoft.com/office/drawing/2014/main" id="{00000000-0008-0000-0500-0000BE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9" name="Text Box 15">
          <a:extLst>
            <a:ext uri="{FF2B5EF4-FFF2-40B4-BE49-F238E27FC236}">
              <a16:creationId xmlns:a16="http://schemas.microsoft.com/office/drawing/2014/main" id="{00000000-0008-0000-0500-0000BF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0" name="Text Box 15">
          <a:extLst>
            <a:ext uri="{FF2B5EF4-FFF2-40B4-BE49-F238E27FC236}">
              <a16:creationId xmlns:a16="http://schemas.microsoft.com/office/drawing/2014/main" id="{00000000-0008-0000-0500-0000C0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1" name="Text Box 15">
          <a:extLst>
            <a:ext uri="{FF2B5EF4-FFF2-40B4-BE49-F238E27FC236}">
              <a16:creationId xmlns:a16="http://schemas.microsoft.com/office/drawing/2014/main" id="{00000000-0008-0000-0500-0000C1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2" name="Text Box 15">
          <a:extLst>
            <a:ext uri="{FF2B5EF4-FFF2-40B4-BE49-F238E27FC236}">
              <a16:creationId xmlns:a16="http://schemas.microsoft.com/office/drawing/2014/main" id="{00000000-0008-0000-0500-0000C2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3" name="Text Box 15">
          <a:extLst>
            <a:ext uri="{FF2B5EF4-FFF2-40B4-BE49-F238E27FC236}">
              <a16:creationId xmlns:a16="http://schemas.microsoft.com/office/drawing/2014/main" id="{00000000-0008-0000-0500-0000C3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4" name="Text Box 15">
          <a:extLst>
            <a:ext uri="{FF2B5EF4-FFF2-40B4-BE49-F238E27FC236}">
              <a16:creationId xmlns:a16="http://schemas.microsoft.com/office/drawing/2014/main" id="{00000000-0008-0000-0500-0000C4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5" name="Text Box 15">
          <a:extLst>
            <a:ext uri="{FF2B5EF4-FFF2-40B4-BE49-F238E27FC236}">
              <a16:creationId xmlns:a16="http://schemas.microsoft.com/office/drawing/2014/main" id="{00000000-0008-0000-0500-0000C5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6" name="Text Box 15">
          <a:extLst>
            <a:ext uri="{FF2B5EF4-FFF2-40B4-BE49-F238E27FC236}">
              <a16:creationId xmlns:a16="http://schemas.microsoft.com/office/drawing/2014/main" id="{00000000-0008-0000-0500-0000C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7" name="Text Box 15">
          <a:extLst>
            <a:ext uri="{FF2B5EF4-FFF2-40B4-BE49-F238E27FC236}">
              <a16:creationId xmlns:a16="http://schemas.microsoft.com/office/drawing/2014/main" id="{00000000-0008-0000-0500-0000C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8" name="Text Box 15">
          <a:extLst>
            <a:ext uri="{FF2B5EF4-FFF2-40B4-BE49-F238E27FC236}">
              <a16:creationId xmlns:a16="http://schemas.microsoft.com/office/drawing/2014/main" id="{00000000-0008-0000-0500-0000C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9" name="Text Box 15">
          <a:extLst>
            <a:ext uri="{FF2B5EF4-FFF2-40B4-BE49-F238E27FC236}">
              <a16:creationId xmlns:a16="http://schemas.microsoft.com/office/drawing/2014/main" id="{00000000-0008-0000-0500-0000C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0" name="Text Box 15">
          <a:extLst>
            <a:ext uri="{FF2B5EF4-FFF2-40B4-BE49-F238E27FC236}">
              <a16:creationId xmlns:a16="http://schemas.microsoft.com/office/drawing/2014/main" id="{00000000-0008-0000-0500-0000C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1" name="Text Box 15">
          <a:extLst>
            <a:ext uri="{FF2B5EF4-FFF2-40B4-BE49-F238E27FC236}">
              <a16:creationId xmlns:a16="http://schemas.microsoft.com/office/drawing/2014/main" id="{00000000-0008-0000-0500-0000C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2" name="Text Box 15">
          <a:extLst>
            <a:ext uri="{FF2B5EF4-FFF2-40B4-BE49-F238E27FC236}">
              <a16:creationId xmlns:a16="http://schemas.microsoft.com/office/drawing/2014/main" id="{00000000-0008-0000-0500-0000C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3" name="Text Box 15">
          <a:extLst>
            <a:ext uri="{FF2B5EF4-FFF2-40B4-BE49-F238E27FC236}">
              <a16:creationId xmlns:a16="http://schemas.microsoft.com/office/drawing/2014/main" id="{00000000-0008-0000-0500-0000C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4" name="Text Box 15">
          <a:extLst>
            <a:ext uri="{FF2B5EF4-FFF2-40B4-BE49-F238E27FC236}">
              <a16:creationId xmlns:a16="http://schemas.microsoft.com/office/drawing/2014/main" id="{00000000-0008-0000-0500-0000C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5" name="Text Box 15">
          <a:extLst>
            <a:ext uri="{FF2B5EF4-FFF2-40B4-BE49-F238E27FC236}">
              <a16:creationId xmlns:a16="http://schemas.microsoft.com/office/drawing/2014/main" id="{00000000-0008-0000-0500-0000C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6" name="Text Box 15">
          <a:extLst>
            <a:ext uri="{FF2B5EF4-FFF2-40B4-BE49-F238E27FC236}">
              <a16:creationId xmlns:a16="http://schemas.microsoft.com/office/drawing/2014/main" id="{00000000-0008-0000-0500-0000D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7" name="Text Box 15">
          <a:extLst>
            <a:ext uri="{FF2B5EF4-FFF2-40B4-BE49-F238E27FC236}">
              <a16:creationId xmlns:a16="http://schemas.microsoft.com/office/drawing/2014/main" id="{00000000-0008-0000-0500-0000D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8" name="Text Box 15">
          <a:extLst>
            <a:ext uri="{FF2B5EF4-FFF2-40B4-BE49-F238E27FC236}">
              <a16:creationId xmlns:a16="http://schemas.microsoft.com/office/drawing/2014/main" id="{00000000-0008-0000-0500-0000D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9" name="Text Box 15">
          <a:extLst>
            <a:ext uri="{FF2B5EF4-FFF2-40B4-BE49-F238E27FC236}">
              <a16:creationId xmlns:a16="http://schemas.microsoft.com/office/drawing/2014/main" id="{00000000-0008-0000-0500-0000D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0" name="Text Box 15">
          <a:extLst>
            <a:ext uri="{FF2B5EF4-FFF2-40B4-BE49-F238E27FC236}">
              <a16:creationId xmlns:a16="http://schemas.microsoft.com/office/drawing/2014/main" id="{00000000-0008-0000-0500-0000D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1" name="Text Box 15">
          <a:extLst>
            <a:ext uri="{FF2B5EF4-FFF2-40B4-BE49-F238E27FC236}">
              <a16:creationId xmlns:a16="http://schemas.microsoft.com/office/drawing/2014/main" id="{00000000-0008-0000-0500-0000D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2" name="Text Box 15">
          <a:extLst>
            <a:ext uri="{FF2B5EF4-FFF2-40B4-BE49-F238E27FC236}">
              <a16:creationId xmlns:a16="http://schemas.microsoft.com/office/drawing/2014/main" id="{00000000-0008-0000-0500-0000D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3" name="Text Box 15">
          <a:extLst>
            <a:ext uri="{FF2B5EF4-FFF2-40B4-BE49-F238E27FC236}">
              <a16:creationId xmlns:a16="http://schemas.microsoft.com/office/drawing/2014/main" id="{00000000-0008-0000-0500-0000D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4" name="Text Box 15">
          <a:extLst>
            <a:ext uri="{FF2B5EF4-FFF2-40B4-BE49-F238E27FC236}">
              <a16:creationId xmlns:a16="http://schemas.microsoft.com/office/drawing/2014/main" id="{00000000-0008-0000-0500-0000D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5" name="Text Box 15">
          <a:extLst>
            <a:ext uri="{FF2B5EF4-FFF2-40B4-BE49-F238E27FC236}">
              <a16:creationId xmlns:a16="http://schemas.microsoft.com/office/drawing/2014/main" id="{00000000-0008-0000-0500-0000D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6" name="Text Box 15">
          <a:extLst>
            <a:ext uri="{FF2B5EF4-FFF2-40B4-BE49-F238E27FC236}">
              <a16:creationId xmlns:a16="http://schemas.microsoft.com/office/drawing/2014/main" id="{00000000-0008-0000-0500-0000D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7" name="Text Box 15">
          <a:extLst>
            <a:ext uri="{FF2B5EF4-FFF2-40B4-BE49-F238E27FC236}">
              <a16:creationId xmlns:a16="http://schemas.microsoft.com/office/drawing/2014/main" id="{00000000-0008-0000-0500-0000D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8" name="Text Box 15">
          <a:extLst>
            <a:ext uri="{FF2B5EF4-FFF2-40B4-BE49-F238E27FC236}">
              <a16:creationId xmlns:a16="http://schemas.microsoft.com/office/drawing/2014/main" id="{00000000-0008-0000-0500-0000D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9" name="Text Box 15">
          <a:extLst>
            <a:ext uri="{FF2B5EF4-FFF2-40B4-BE49-F238E27FC236}">
              <a16:creationId xmlns:a16="http://schemas.microsoft.com/office/drawing/2014/main" id="{00000000-0008-0000-0500-0000D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0" name="Text Box 15">
          <a:extLst>
            <a:ext uri="{FF2B5EF4-FFF2-40B4-BE49-F238E27FC236}">
              <a16:creationId xmlns:a16="http://schemas.microsoft.com/office/drawing/2014/main" id="{00000000-0008-0000-0500-0000D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1" name="Text Box 15">
          <a:extLst>
            <a:ext uri="{FF2B5EF4-FFF2-40B4-BE49-F238E27FC236}">
              <a16:creationId xmlns:a16="http://schemas.microsoft.com/office/drawing/2014/main" id="{00000000-0008-0000-0500-0000D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2" name="Text Box 15">
          <a:extLst>
            <a:ext uri="{FF2B5EF4-FFF2-40B4-BE49-F238E27FC236}">
              <a16:creationId xmlns:a16="http://schemas.microsoft.com/office/drawing/2014/main" id="{00000000-0008-0000-0500-0000E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3" name="Text Box 15">
          <a:extLst>
            <a:ext uri="{FF2B5EF4-FFF2-40B4-BE49-F238E27FC236}">
              <a16:creationId xmlns:a16="http://schemas.microsoft.com/office/drawing/2014/main" id="{00000000-0008-0000-0500-0000E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4" name="Text Box 15">
          <a:extLst>
            <a:ext uri="{FF2B5EF4-FFF2-40B4-BE49-F238E27FC236}">
              <a16:creationId xmlns:a16="http://schemas.microsoft.com/office/drawing/2014/main" id="{00000000-0008-0000-0500-0000E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5" name="Text Box 15">
          <a:extLst>
            <a:ext uri="{FF2B5EF4-FFF2-40B4-BE49-F238E27FC236}">
              <a16:creationId xmlns:a16="http://schemas.microsoft.com/office/drawing/2014/main" id="{00000000-0008-0000-0500-0000E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6" name="Text Box 15">
          <a:extLst>
            <a:ext uri="{FF2B5EF4-FFF2-40B4-BE49-F238E27FC236}">
              <a16:creationId xmlns:a16="http://schemas.microsoft.com/office/drawing/2014/main" id="{00000000-0008-0000-0500-0000E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7" name="Text Box 15">
          <a:extLst>
            <a:ext uri="{FF2B5EF4-FFF2-40B4-BE49-F238E27FC236}">
              <a16:creationId xmlns:a16="http://schemas.microsoft.com/office/drawing/2014/main" id="{00000000-0008-0000-0500-0000E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8" name="Text Box 15">
          <a:extLst>
            <a:ext uri="{FF2B5EF4-FFF2-40B4-BE49-F238E27FC236}">
              <a16:creationId xmlns:a16="http://schemas.microsoft.com/office/drawing/2014/main" id="{00000000-0008-0000-0500-0000E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9" name="Text Box 15">
          <a:extLst>
            <a:ext uri="{FF2B5EF4-FFF2-40B4-BE49-F238E27FC236}">
              <a16:creationId xmlns:a16="http://schemas.microsoft.com/office/drawing/2014/main" id="{00000000-0008-0000-0500-0000E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0" name="Text Box 15">
          <a:extLst>
            <a:ext uri="{FF2B5EF4-FFF2-40B4-BE49-F238E27FC236}">
              <a16:creationId xmlns:a16="http://schemas.microsoft.com/office/drawing/2014/main" id="{00000000-0008-0000-0500-0000E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1" name="Text Box 15">
          <a:extLst>
            <a:ext uri="{FF2B5EF4-FFF2-40B4-BE49-F238E27FC236}">
              <a16:creationId xmlns:a16="http://schemas.microsoft.com/office/drawing/2014/main" id="{00000000-0008-0000-0500-0000E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2" name="Text Box 15">
          <a:extLst>
            <a:ext uri="{FF2B5EF4-FFF2-40B4-BE49-F238E27FC236}">
              <a16:creationId xmlns:a16="http://schemas.microsoft.com/office/drawing/2014/main" id="{00000000-0008-0000-0500-0000E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3" name="Text Box 15">
          <a:extLst>
            <a:ext uri="{FF2B5EF4-FFF2-40B4-BE49-F238E27FC236}">
              <a16:creationId xmlns:a16="http://schemas.microsoft.com/office/drawing/2014/main" id="{00000000-0008-0000-0500-0000E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4" name="Text Box 15">
          <a:extLst>
            <a:ext uri="{FF2B5EF4-FFF2-40B4-BE49-F238E27FC236}">
              <a16:creationId xmlns:a16="http://schemas.microsoft.com/office/drawing/2014/main" id="{00000000-0008-0000-0500-0000E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5" name="Text Box 15">
          <a:extLst>
            <a:ext uri="{FF2B5EF4-FFF2-40B4-BE49-F238E27FC236}">
              <a16:creationId xmlns:a16="http://schemas.microsoft.com/office/drawing/2014/main" id="{00000000-0008-0000-0500-0000E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6" name="Text Box 15">
          <a:extLst>
            <a:ext uri="{FF2B5EF4-FFF2-40B4-BE49-F238E27FC236}">
              <a16:creationId xmlns:a16="http://schemas.microsoft.com/office/drawing/2014/main" id="{00000000-0008-0000-0500-0000E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7" name="Text Box 15">
          <a:extLst>
            <a:ext uri="{FF2B5EF4-FFF2-40B4-BE49-F238E27FC236}">
              <a16:creationId xmlns:a16="http://schemas.microsoft.com/office/drawing/2014/main" id="{00000000-0008-0000-0500-0000E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8" name="Text Box 15">
          <a:extLst>
            <a:ext uri="{FF2B5EF4-FFF2-40B4-BE49-F238E27FC236}">
              <a16:creationId xmlns:a16="http://schemas.microsoft.com/office/drawing/2014/main" id="{00000000-0008-0000-0500-0000F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9" name="Text Box 15">
          <a:extLst>
            <a:ext uri="{FF2B5EF4-FFF2-40B4-BE49-F238E27FC236}">
              <a16:creationId xmlns:a16="http://schemas.microsoft.com/office/drawing/2014/main" id="{00000000-0008-0000-0500-0000F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0" name="Text Box 15">
          <a:extLst>
            <a:ext uri="{FF2B5EF4-FFF2-40B4-BE49-F238E27FC236}">
              <a16:creationId xmlns:a16="http://schemas.microsoft.com/office/drawing/2014/main" id="{00000000-0008-0000-0500-0000F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1" name="Text Box 15">
          <a:extLst>
            <a:ext uri="{FF2B5EF4-FFF2-40B4-BE49-F238E27FC236}">
              <a16:creationId xmlns:a16="http://schemas.microsoft.com/office/drawing/2014/main" id="{00000000-0008-0000-0500-0000F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2" name="Text Box 15">
          <a:extLst>
            <a:ext uri="{FF2B5EF4-FFF2-40B4-BE49-F238E27FC236}">
              <a16:creationId xmlns:a16="http://schemas.microsoft.com/office/drawing/2014/main" id="{00000000-0008-0000-0500-0000F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3" name="Text Box 15">
          <a:extLst>
            <a:ext uri="{FF2B5EF4-FFF2-40B4-BE49-F238E27FC236}">
              <a16:creationId xmlns:a16="http://schemas.microsoft.com/office/drawing/2014/main" id="{00000000-0008-0000-0500-0000F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4" name="Text Box 15">
          <a:extLst>
            <a:ext uri="{FF2B5EF4-FFF2-40B4-BE49-F238E27FC236}">
              <a16:creationId xmlns:a16="http://schemas.microsoft.com/office/drawing/2014/main" id="{00000000-0008-0000-0500-0000F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5" name="Text Box 15">
          <a:extLst>
            <a:ext uri="{FF2B5EF4-FFF2-40B4-BE49-F238E27FC236}">
              <a16:creationId xmlns:a16="http://schemas.microsoft.com/office/drawing/2014/main" id="{00000000-0008-0000-0500-0000F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6" name="Text Box 15">
          <a:extLst>
            <a:ext uri="{FF2B5EF4-FFF2-40B4-BE49-F238E27FC236}">
              <a16:creationId xmlns:a16="http://schemas.microsoft.com/office/drawing/2014/main" id="{00000000-0008-0000-0500-0000F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7" name="Text Box 15">
          <a:extLst>
            <a:ext uri="{FF2B5EF4-FFF2-40B4-BE49-F238E27FC236}">
              <a16:creationId xmlns:a16="http://schemas.microsoft.com/office/drawing/2014/main" id="{00000000-0008-0000-0500-0000F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8" name="Text Box 15">
          <a:extLst>
            <a:ext uri="{FF2B5EF4-FFF2-40B4-BE49-F238E27FC236}">
              <a16:creationId xmlns:a16="http://schemas.microsoft.com/office/drawing/2014/main" id="{00000000-0008-0000-0500-0000F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9" name="Text Box 15">
          <a:extLst>
            <a:ext uri="{FF2B5EF4-FFF2-40B4-BE49-F238E27FC236}">
              <a16:creationId xmlns:a16="http://schemas.microsoft.com/office/drawing/2014/main" id="{00000000-0008-0000-0500-0000F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0" name="Text Box 15">
          <a:extLst>
            <a:ext uri="{FF2B5EF4-FFF2-40B4-BE49-F238E27FC236}">
              <a16:creationId xmlns:a16="http://schemas.microsoft.com/office/drawing/2014/main" id="{00000000-0008-0000-0500-0000F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1" name="Text Box 15">
          <a:extLst>
            <a:ext uri="{FF2B5EF4-FFF2-40B4-BE49-F238E27FC236}">
              <a16:creationId xmlns:a16="http://schemas.microsoft.com/office/drawing/2014/main" id="{00000000-0008-0000-0500-0000F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2" name="Text Box 15">
          <a:extLst>
            <a:ext uri="{FF2B5EF4-FFF2-40B4-BE49-F238E27FC236}">
              <a16:creationId xmlns:a16="http://schemas.microsoft.com/office/drawing/2014/main" id="{00000000-0008-0000-0500-0000F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3" name="Text Box 15">
          <a:extLst>
            <a:ext uri="{FF2B5EF4-FFF2-40B4-BE49-F238E27FC236}">
              <a16:creationId xmlns:a16="http://schemas.microsoft.com/office/drawing/2014/main" id="{00000000-0008-0000-0500-0000F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4" name="Text Box 15">
          <a:extLst>
            <a:ext uri="{FF2B5EF4-FFF2-40B4-BE49-F238E27FC236}">
              <a16:creationId xmlns:a16="http://schemas.microsoft.com/office/drawing/2014/main" id="{00000000-0008-0000-0500-00000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5" name="Text Box 15">
          <a:extLst>
            <a:ext uri="{FF2B5EF4-FFF2-40B4-BE49-F238E27FC236}">
              <a16:creationId xmlns:a16="http://schemas.microsoft.com/office/drawing/2014/main" id="{00000000-0008-0000-0500-00000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6" name="Text Box 15">
          <a:extLst>
            <a:ext uri="{FF2B5EF4-FFF2-40B4-BE49-F238E27FC236}">
              <a16:creationId xmlns:a16="http://schemas.microsoft.com/office/drawing/2014/main" id="{00000000-0008-0000-0500-00000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7" name="Text Box 15">
          <a:extLst>
            <a:ext uri="{FF2B5EF4-FFF2-40B4-BE49-F238E27FC236}">
              <a16:creationId xmlns:a16="http://schemas.microsoft.com/office/drawing/2014/main" id="{00000000-0008-0000-0500-00000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8" name="Text Box 15">
          <a:extLst>
            <a:ext uri="{FF2B5EF4-FFF2-40B4-BE49-F238E27FC236}">
              <a16:creationId xmlns:a16="http://schemas.microsoft.com/office/drawing/2014/main" id="{00000000-0008-0000-0500-00000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9" name="Text Box 15">
          <a:extLst>
            <a:ext uri="{FF2B5EF4-FFF2-40B4-BE49-F238E27FC236}">
              <a16:creationId xmlns:a16="http://schemas.microsoft.com/office/drawing/2014/main" id="{00000000-0008-0000-0500-00000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0" name="Text Box 15">
          <a:extLst>
            <a:ext uri="{FF2B5EF4-FFF2-40B4-BE49-F238E27FC236}">
              <a16:creationId xmlns:a16="http://schemas.microsoft.com/office/drawing/2014/main" id="{00000000-0008-0000-0500-00000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1" name="Text Box 15">
          <a:extLst>
            <a:ext uri="{FF2B5EF4-FFF2-40B4-BE49-F238E27FC236}">
              <a16:creationId xmlns:a16="http://schemas.microsoft.com/office/drawing/2014/main" id="{00000000-0008-0000-0500-00000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2" name="Text Box 15">
          <a:extLst>
            <a:ext uri="{FF2B5EF4-FFF2-40B4-BE49-F238E27FC236}">
              <a16:creationId xmlns:a16="http://schemas.microsoft.com/office/drawing/2014/main" id="{00000000-0008-0000-0500-00000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3" name="Text Box 15">
          <a:extLst>
            <a:ext uri="{FF2B5EF4-FFF2-40B4-BE49-F238E27FC236}">
              <a16:creationId xmlns:a16="http://schemas.microsoft.com/office/drawing/2014/main" id="{00000000-0008-0000-0500-00000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4" name="Text Box 15">
          <a:extLst>
            <a:ext uri="{FF2B5EF4-FFF2-40B4-BE49-F238E27FC236}">
              <a16:creationId xmlns:a16="http://schemas.microsoft.com/office/drawing/2014/main" id="{00000000-0008-0000-0500-00000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5" name="Text Box 15">
          <a:extLst>
            <a:ext uri="{FF2B5EF4-FFF2-40B4-BE49-F238E27FC236}">
              <a16:creationId xmlns:a16="http://schemas.microsoft.com/office/drawing/2014/main" id="{00000000-0008-0000-0500-00000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6" name="Text Box 15">
          <a:extLst>
            <a:ext uri="{FF2B5EF4-FFF2-40B4-BE49-F238E27FC236}">
              <a16:creationId xmlns:a16="http://schemas.microsoft.com/office/drawing/2014/main" id="{00000000-0008-0000-0500-00000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7" name="Text Box 15">
          <a:extLst>
            <a:ext uri="{FF2B5EF4-FFF2-40B4-BE49-F238E27FC236}">
              <a16:creationId xmlns:a16="http://schemas.microsoft.com/office/drawing/2014/main" id="{00000000-0008-0000-0500-00000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8" name="Text Box 15">
          <a:extLst>
            <a:ext uri="{FF2B5EF4-FFF2-40B4-BE49-F238E27FC236}">
              <a16:creationId xmlns:a16="http://schemas.microsoft.com/office/drawing/2014/main" id="{00000000-0008-0000-0500-00000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9" name="Text Box 15">
          <a:extLst>
            <a:ext uri="{FF2B5EF4-FFF2-40B4-BE49-F238E27FC236}">
              <a16:creationId xmlns:a16="http://schemas.microsoft.com/office/drawing/2014/main" id="{00000000-0008-0000-0500-00000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0" name="Text Box 15">
          <a:extLst>
            <a:ext uri="{FF2B5EF4-FFF2-40B4-BE49-F238E27FC236}">
              <a16:creationId xmlns:a16="http://schemas.microsoft.com/office/drawing/2014/main" id="{00000000-0008-0000-0500-00001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1" name="Text Box 15">
          <a:extLst>
            <a:ext uri="{FF2B5EF4-FFF2-40B4-BE49-F238E27FC236}">
              <a16:creationId xmlns:a16="http://schemas.microsoft.com/office/drawing/2014/main" id="{00000000-0008-0000-0500-00001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2" name="Text Box 15">
          <a:extLst>
            <a:ext uri="{FF2B5EF4-FFF2-40B4-BE49-F238E27FC236}">
              <a16:creationId xmlns:a16="http://schemas.microsoft.com/office/drawing/2014/main" id="{00000000-0008-0000-0500-00001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3" name="Text Box 15">
          <a:extLst>
            <a:ext uri="{FF2B5EF4-FFF2-40B4-BE49-F238E27FC236}">
              <a16:creationId xmlns:a16="http://schemas.microsoft.com/office/drawing/2014/main" id="{00000000-0008-0000-0500-00001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4" name="Text Box 15">
          <a:extLst>
            <a:ext uri="{FF2B5EF4-FFF2-40B4-BE49-F238E27FC236}">
              <a16:creationId xmlns:a16="http://schemas.microsoft.com/office/drawing/2014/main" id="{00000000-0008-0000-0500-00001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5" name="Text Box 15">
          <a:extLst>
            <a:ext uri="{FF2B5EF4-FFF2-40B4-BE49-F238E27FC236}">
              <a16:creationId xmlns:a16="http://schemas.microsoft.com/office/drawing/2014/main" id="{00000000-0008-0000-0500-00001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6" name="Text Box 15">
          <a:extLst>
            <a:ext uri="{FF2B5EF4-FFF2-40B4-BE49-F238E27FC236}">
              <a16:creationId xmlns:a16="http://schemas.microsoft.com/office/drawing/2014/main" id="{00000000-0008-0000-0500-00001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7" name="Text Box 15">
          <a:extLst>
            <a:ext uri="{FF2B5EF4-FFF2-40B4-BE49-F238E27FC236}">
              <a16:creationId xmlns:a16="http://schemas.microsoft.com/office/drawing/2014/main" id="{00000000-0008-0000-0500-00001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8" name="Text Box 15">
          <a:extLst>
            <a:ext uri="{FF2B5EF4-FFF2-40B4-BE49-F238E27FC236}">
              <a16:creationId xmlns:a16="http://schemas.microsoft.com/office/drawing/2014/main" id="{00000000-0008-0000-0500-00001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9" name="Text Box 15">
          <a:extLst>
            <a:ext uri="{FF2B5EF4-FFF2-40B4-BE49-F238E27FC236}">
              <a16:creationId xmlns:a16="http://schemas.microsoft.com/office/drawing/2014/main" id="{00000000-0008-0000-0500-00001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0" name="Text Box 15">
          <a:extLst>
            <a:ext uri="{FF2B5EF4-FFF2-40B4-BE49-F238E27FC236}">
              <a16:creationId xmlns:a16="http://schemas.microsoft.com/office/drawing/2014/main" id="{00000000-0008-0000-0500-00001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1" name="Text Box 15">
          <a:extLst>
            <a:ext uri="{FF2B5EF4-FFF2-40B4-BE49-F238E27FC236}">
              <a16:creationId xmlns:a16="http://schemas.microsoft.com/office/drawing/2014/main" id="{00000000-0008-0000-0500-00001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2" name="Text Box 15">
          <a:extLst>
            <a:ext uri="{FF2B5EF4-FFF2-40B4-BE49-F238E27FC236}">
              <a16:creationId xmlns:a16="http://schemas.microsoft.com/office/drawing/2014/main" id="{00000000-0008-0000-0500-00001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3" name="Text Box 15">
          <a:extLst>
            <a:ext uri="{FF2B5EF4-FFF2-40B4-BE49-F238E27FC236}">
              <a16:creationId xmlns:a16="http://schemas.microsoft.com/office/drawing/2014/main" id="{00000000-0008-0000-0500-00001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4" name="Text Box 15">
          <a:extLst>
            <a:ext uri="{FF2B5EF4-FFF2-40B4-BE49-F238E27FC236}">
              <a16:creationId xmlns:a16="http://schemas.microsoft.com/office/drawing/2014/main" id="{00000000-0008-0000-0500-00001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5" name="Text Box 15">
          <a:extLst>
            <a:ext uri="{FF2B5EF4-FFF2-40B4-BE49-F238E27FC236}">
              <a16:creationId xmlns:a16="http://schemas.microsoft.com/office/drawing/2014/main" id="{00000000-0008-0000-0500-00001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6" name="Text Box 15">
          <a:extLst>
            <a:ext uri="{FF2B5EF4-FFF2-40B4-BE49-F238E27FC236}">
              <a16:creationId xmlns:a16="http://schemas.microsoft.com/office/drawing/2014/main" id="{00000000-0008-0000-0500-00002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7" name="Text Box 15">
          <a:extLst>
            <a:ext uri="{FF2B5EF4-FFF2-40B4-BE49-F238E27FC236}">
              <a16:creationId xmlns:a16="http://schemas.microsoft.com/office/drawing/2014/main" id="{00000000-0008-0000-0500-00002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8" name="Text Box 15">
          <a:extLst>
            <a:ext uri="{FF2B5EF4-FFF2-40B4-BE49-F238E27FC236}">
              <a16:creationId xmlns:a16="http://schemas.microsoft.com/office/drawing/2014/main" id="{00000000-0008-0000-0500-00002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9" name="Text Box 15">
          <a:extLst>
            <a:ext uri="{FF2B5EF4-FFF2-40B4-BE49-F238E27FC236}">
              <a16:creationId xmlns:a16="http://schemas.microsoft.com/office/drawing/2014/main" id="{00000000-0008-0000-0500-00002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0" name="Text Box 15">
          <a:extLst>
            <a:ext uri="{FF2B5EF4-FFF2-40B4-BE49-F238E27FC236}">
              <a16:creationId xmlns:a16="http://schemas.microsoft.com/office/drawing/2014/main" id="{00000000-0008-0000-0500-00002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1" name="Text Box 15">
          <a:extLst>
            <a:ext uri="{FF2B5EF4-FFF2-40B4-BE49-F238E27FC236}">
              <a16:creationId xmlns:a16="http://schemas.microsoft.com/office/drawing/2014/main" id="{00000000-0008-0000-0500-00002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2" name="Text Box 15">
          <a:extLst>
            <a:ext uri="{FF2B5EF4-FFF2-40B4-BE49-F238E27FC236}">
              <a16:creationId xmlns:a16="http://schemas.microsoft.com/office/drawing/2014/main" id="{00000000-0008-0000-0500-00002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3" name="Text Box 15">
          <a:extLst>
            <a:ext uri="{FF2B5EF4-FFF2-40B4-BE49-F238E27FC236}">
              <a16:creationId xmlns:a16="http://schemas.microsoft.com/office/drawing/2014/main" id="{00000000-0008-0000-0500-00002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4" name="Text Box 15">
          <a:extLst>
            <a:ext uri="{FF2B5EF4-FFF2-40B4-BE49-F238E27FC236}">
              <a16:creationId xmlns:a16="http://schemas.microsoft.com/office/drawing/2014/main" id="{00000000-0008-0000-0500-00002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5" name="Text Box 15">
          <a:extLst>
            <a:ext uri="{FF2B5EF4-FFF2-40B4-BE49-F238E27FC236}">
              <a16:creationId xmlns:a16="http://schemas.microsoft.com/office/drawing/2014/main" id="{00000000-0008-0000-0500-00002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6" name="Text Box 15">
          <a:extLst>
            <a:ext uri="{FF2B5EF4-FFF2-40B4-BE49-F238E27FC236}">
              <a16:creationId xmlns:a16="http://schemas.microsoft.com/office/drawing/2014/main" id="{00000000-0008-0000-0500-00002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7" name="Text Box 15">
          <a:extLst>
            <a:ext uri="{FF2B5EF4-FFF2-40B4-BE49-F238E27FC236}">
              <a16:creationId xmlns:a16="http://schemas.microsoft.com/office/drawing/2014/main" id="{00000000-0008-0000-0500-00002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8" name="Text Box 15">
          <a:extLst>
            <a:ext uri="{FF2B5EF4-FFF2-40B4-BE49-F238E27FC236}">
              <a16:creationId xmlns:a16="http://schemas.microsoft.com/office/drawing/2014/main" id="{00000000-0008-0000-0500-00002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9" name="Text Box 15">
          <a:extLst>
            <a:ext uri="{FF2B5EF4-FFF2-40B4-BE49-F238E27FC236}">
              <a16:creationId xmlns:a16="http://schemas.microsoft.com/office/drawing/2014/main" id="{00000000-0008-0000-0500-00002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0" name="Text Box 15">
          <a:extLst>
            <a:ext uri="{FF2B5EF4-FFF2-40B4-BE49-F238E27FC236}">
              <a16:creationId xmlns:a16="http://schemas.microsoft.com/office/drawing/2014/main" id="{00000000-0008-0000-0500-00002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1" name="Text Box 15">
          <a:extLst>
            <a:ext uri="{FF2B5EF4-FFF2-40B4-BE49-F238E27FC236}">
              <a16:creationId xmlns:a16="http://schemas.microsoft.com/office/drawing/2014/main" id="{00000000-0008-0000-0500-00002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2" name="Text Box 15">
          <a:extLst>
            <a:ext uri="{FF2B5EF4-FFF2-40B4-BE49-F238E27FC236}">
              <a16:creationId xmlns:a16="http://schemas.microsoft.com/office/drawing/2014/main" id="{00000000-0008-0000-0500-00003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3" name="Text Box 15">
          <a:extLst>
            <a:ext uri="{FF2B5EF4-FFF2-40B4-BE49-F238E27FC236}">
              <a16:creationId xmlns:a16="http://schemas.microsoft.com/office/drawing/2014/main" id="{00000000-0008-0000-0500-00003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4" name="Text Box 15">
          <a:extLst>
            <a:ext uri="{FF2B5EF4-FFF2-40B4-BE49-F238E27FC236}">
              <a16:creationId xmlns:a16="http://schemas.microsoft.com/office/drawing/2014/main" id="{00000000-0008-0000-0500-00003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5" name="Text Box 15">
          <a:extLst>
            <a:ext uri="{FF2B5EF4-FFF2-40B4-BE49-F238E27FC236}">
              <a16:creationId xmlns:a16="http://schemas.microsoft.com/office/drawing/2014/main" id="{00000000-0008-0000-0500-00003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6" name="Text Box 15">
          <a:extLst>
            <a:ext uri="{FF2B5EF4-FFF2-40B4-BE49-F238E27FC236}">
              <a16:creationId xmlns:a16="http://schemas.microsoft.com/office/drawing/2014/main" id="{00000000-0008-0000-0500-00003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7" name="Text Box 15">
          <a:extLst>
            <a:ext uri="{FF2B5EF4-FFF2-40B4-BE49-F238E27FC236}">
              <a16:creationId xmlns:a16="http://schemas.microsoft.com/office/drawing/2014/main" id="{00000000-0008-0000-0500-00003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8" name="Text Box 15">
          <a:extLst>
            <a:ext uri="{FF2B5EF4-FFF2-40B4-BE49-F238E27FC236}">
              <a16:creationId xmlns:a16="http://schemas.microsoft.com/office/drawing/2014/main" id="{00000000-0008-0000-0500-00003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9" name="Text Box 15">
          <a:extLst>
            <a:ext uri="{FF2B5EF4-FFF2-40B4-BE49-F238E27FC236}">
              <a16:creationId xmlns:a16="http://schemas.microsoft.com/office/drawing/2014/main" id="{00000000-0008-0000-0500-00003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0" name="Text Box 15">
          <a:extLst>
            <a:ext uri="{FF2B5EF4-FFF2-40B4-BE49-F238E27FC236}">
              <a16:creationId xmlns:a16="http://schemas.microsoft.com/office/drawing/2014/main" id="{00000000-0008-0000-0500-00003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1" name="Text Box 15">
          <a:extLst>
            <a:ext uri="{FF2B5EF4-FFF2-40B4-BE49-F238E27FC236}">
              <a16:creationId xmlns:a16="http://schemas.microsoft.com/office/drawing/2014/main" id="{00000000-0008-0000-0500-00003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2" name="Text Box 15">
          <a:extLst>
            <a:ext uri="{FF2B5EF4-FFF2-40B4-BE49-F238E27FC236}">
              <a16:creationId xmlns:a16="http://schemas.microsoft.com/office/drawing/2014/main" id="{00000000-0008-0000-0500-00003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3" name="Text Box 15">
          <a:extLst>
            <a:ext uri="{FF2B5EF4-FFF2-40B4-BE49-F238E27FC236}">
              <a16:creationId xmlns:a16="http://schemas.microsoft.com/office/drawing/2014/main" id="{00000000-0008-0000-0500-00003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4" name="Text Box 15">
          <a:extLst>
            <a:ext uri="{FF2B5EF4-FFF2-40B4-BE49-F238E27FC236}">
              <a16:creationId xmlns:a16="http://schemas.microsoft.com/office/drawing/2014/main" id="{00000000-0008-0000-0500-00003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5" name="Text Box 15">
          <a:extLst>
            <a:ext uri="{FF2B5EF4-FFF2-40B4-BE49-F238E27FC236}">
              <a16:creationId xmlns:a16="http://schemas.microsoft.com/office/drawing/2014/main" id="{00000000-0008-0000-0500-00003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6" name="Text Box 15">
          <a:extLst>
            <a:ext uri="{FF2B5EF4-FFF2-40B4-BE49-F238E27FC236}">
              <a16:creationId xmlns:a16="http://schemas.microsoft.com/office/drawing/2014/main" id="{00000000-0008-0000-0500-00003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7" name="Text Box 15">
          <a:extLst>
            <a:ext uri="{FF2B5EF4-FFF2-40B4-BE49-F238E27FC236}">
              <a16:creationId xmlns:a16="http://schemas.microsoft.com/office/drawing/2014/main" id="{00000000-0008-0000-0500-00003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8" name="Text Box 15">
          <a:extLst>
            <a:ext uri="{FF2B5EF4-FFF2-40B4-BE49-F238E27FC236}">
              <a16:creationId xmlns:a16="http://schemas.microsoft.com/office/drawing/2014/main" id="{00000000-0008-0000-0500-00004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9" name="Text Box 15">
          <a:extLst>
            <a:ext uri="{FF2B5EF4-FFF2-40B4-BE49-F238E27FC236}">
              <a16:creationId xmlns:a16="http://schemas.microsoft.com/office/drawing/2014/main" id="{00000000-0008-0000-0500-00004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0" name="Text Box 15">
          <a:extLst>
            <a:ext uri="{FF2B5EF4-FFF2-40B4-BE49-F238E27FC236}">
              <a16:creationId xmlns:a16="http://schemas.microsoft.com/office/drawing/2014/main" id="{00000000-0008-0000-0500-00004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1" name="Text Box 15">
          <a:extLst>
            <a:ext uri="{FF2B5EF4-FFF2-40B4-BE49-F238E27FC236}">
              <a16:creationId xmlns:a16="http://schemas.microsoft.com/office/drawing/2014/main" id="{00000000-0008-0000-0500-00004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2" name="Text Box 15">
          <a:extLst>
            <a:ext uri="{FF2B5EF4-FFF2-40B4-BE49-F238E27FC236}">
              <a16:creationId xmlns:a16="http://schemas.microsoft.com/office/drawing/2014/main" id="{00000000-0008-0000-0500-00004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3" name="Text Box 15">
          <a:extLst>
            <a:ext uri="{FF2B5EF4-FFF2-40B4-BE49-F238E27FC236}">
              <a16:creationId xmlns:a16="http://schemas.microsoft.com/office/drawing/2014/main" id="{00000000-0008-0000-0500-00004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4" name="Text Box 15">
          <a:extLst>
            <a:ext uri="{FF2B5EF4-FFF2-40B4-BE49-F238E27FC236}">
              <a16:creationId xmlns:a16="http://schemas.microsoft.com/office/drawing/2014/main" id="{00000000-0008-0000-0500-00004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5" name="Text Box 15">
          <a:extLst>
            <a:ext uri="{FF2B5EF4-FFF2-40B4-BE49-F238E27FC236}">
              <a16:creationId xmlns:a16="http://schemas.microsoft.com/office/drawing/2014/main" id="{00000000-0008-0000-0500-00004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6" name="Text Box 15">
          <a:extLst>
            <a:ext uri="{FF2B5EF4-FFF2-40B4-BE49-F238E27FC236}">
              <a16:creationId xmlns:a16="http://schemas.microsoft.com/office/drawing/2014/main" id="{00000000-0008-0000-0500-00004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7" name="Text Box 15">
          <a:extLst>
            <a:ext uri="{FF2B5EF4-FFF2-40B4-BE49-F238E27FC236}">
              <a16:creationId xmlns:a16="http://schemas.microsoft.com/office/drawing/2014/main" id="{00000000-0008-0000-0500-00004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8" name="Text Box 15">
          <a:extLst>
            <a:ext uri="{FF2B5EF4-FFF2-40B4-BE49-F238E27FC236}">
              <a16:creationId xmlns:a16="http://schemas.microsoft.com/office/drawing/2014/main" id="{00000000-0008-0000-0500-00004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9" name="Text Box 15">
          <a:extLst>
            <a:ext uri="{FF2B5EF4-FFF2-40B4-BE49-F238E27FC236}">
              <a16:creationId xmlns:a16="http://schemas.microsoft.com/office/drawing/2014/main" id="{00000000-0008-0000-0500-00004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0" name="Text Box 15">
          <a:extLst>
            <a:ext uri="{FF2B5EF4-FFF2-40B4-BE49-F238E27FC236}">
              <a16:creationId xmlns:a16="http://schemas.microsoft.com/office/drawing/2014/main" id="{00000000-0008-0000-0500-00004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1" name="Text Box 15">
          <a:extLst>
            <a:ext uri="{FF2B5EF4-FFF2-40B4-BE49-F238E27FC236}">
              <a16:creationId xmlns:a16="http://schemas.microsoft.com/office/drawing/2014/main" id="{00000000-0008-0000-0500-00004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2" name="Text Box 15">
          <a:extLst>
            <a:ext uri="{FF2B5EF4-FFF2-40B4-BE49-F238E27FC236}">
              <a16:creationId xmlns:a16="http://schemas.microsoft.com/office/drawing/2014/main" id="{00000000-0008-0000-0500-00004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3" name="Text Box 15">
          <a:extLst>
            <a:ext uri="{FF2B5EF4-FFF2-40B4-BE49-F238E27FC236}">
              <a16:creationId xmlns:a16="http://schemas.microsoft.com/office/drawing/2014/main" id="{00000000-0008-0000-0500-00004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4" name="Text Box 15">
          <a:extLst>
            <a:ext uri="{FF2B5EF4-FFF2-40B4-BE49-F238E27FC236}">
              <a16:creationId xmlns:a16="http://schemas.microsoft.com/office/drawing/2014/main" id="{00000000-0008-0000-0500-00005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5" name="Text Box 15">
          <a:extLst>
            <a:ext uri="{FF2B5EF4-FFF2-40B4-BE49-F238E27FC236}">
              <a16:creationId xmlns:a16="http://schemas.microsoft.com/office/drawing/2014/main" id="{00000000-0008-0000-0500-00005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6" name="Text Box 15">
          <a:extLst>
            <a:ext uri="{FF2B5EF4-FFF2-40B4-BE49-F238E27FC236}">
              <a16:creationId xmlns:a16="http://schemas.microsoft.com/office/drawing/2014/main" id="{00000000-0008-0000-0500-00005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7" name="Text Box 15">
          <a:extLst>
            <a:ext uri="{FF2B5EF4-FFF2-40B4-BE49-F238E27FC236}">
              <a16:creationId xmlns:a16="http://schemas.microsoft.com/office/drawing/2014/main" id="{00000000-0008-0000-0500-00005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8" name="Text Box 15">
          <a:extLst>
            <a:ext uri="{FF2B5EF4-FFF2-40B4-BE49-F238E27FC236}">
              <a16:creationId xmlns:a16="http://schemas.microsoft.com/office/drawing/2014/main" id="{00000000-0008-0000-0500-00005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9" name="Text Box 15">
          <a:extLst>
            <a:ext uri="{FF2B5EF4-FFF2-40B4-BE49-F238E27FC236}">
              <a16:creationId xmlns:a16="http://schemas.microsoft.com/office/drawing/2014/main" id="{00000000-0008-0000-0500-00005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0" name="Text Box 15">
          <a:extLst>
            <a:ext uri="{FF2B5EF4-FFF2-40B4-BE49-F238E27FC236}">
              <a16:creationId xmlns:a16="http://schemas.microsoft.com/office/drawing/2014/main" id="{00000000-0008-0000-0500-00005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1" name="Text Box 15">
          <a:extLst>
            <a:ext uri="{FF2B5EF4-FFF2-40B4-BE49-F238E27FC236}">
              <a16:creationId xmlns:a16="http://schemas.microsoft.com/office/drawing/2014/main" id="{00000000-0008-0000-0500-00005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2" name="Text Box 15">
          <a:extLst>
            <a:ext uri="{FF2B5EF4-FFF2-40B4-BE49-F238E27FC236}">
              <a16:creationId xmlns:a16="http://schemas.microsoft.com/office/drawing/2014/main" id="{00000000-0008-0000-0500-00005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3" name="Text Box 15">
          <a:extLst>
            <a:ext uri="{FF2B5EF4-FFF2-40B4-BE49-F238E27FC236}">
              <a16:creationId xmlns:a16="http://schemas.microsoft.com/office/drawing/2014/main" id="{00000000-0008-0000-0500-00005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4" name="Text Box 15">
          <a:extLst>
            <a:ext uri="{FF2B5EF4-FFF2-40B4-BE49-F238E27FC236}">
              <a16:creationId xmlns:a16="http://schemas.microsoft.com/office/drawing/2014/main" id="{00000000-0008-0000-0500-00005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5" name="Text Box 15">
          <a:extLst>
            <a:ext uri="{FF2B5EF4-FFF2-40B4-BE49-F238E27FC236}">
              <a16:creationId xmlns:a16="http://schemas.microsoft.com/office/drawing/2014/main" id="{00000000-0008-0000-0500-00005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6" name="Text Box 15">
          <a:extLst>
            <a:ext uri="{FF2B5EF4-FFF2-40B4-BE49-F238E27FC236}">
              <a16:creationId xmlns:a16="http://schemas.microsoft.com/office/drawing/2014/main" id="{00000000-0008-0000-0500-00005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7" name="Text Box 15">
          <a:extLst>
            <a:ext uri="{FF2B5EF4-FFF2-40B4-BE49-F238E27FC236}">
              <a16:creationId xmlns:a16="http://schemas.microsoft.com/office/drawing/2014/main" id="{00000000-0008-0000-0500-00005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8" name="Text Box 15">
          <a:extLst>
            <a:ext uri="{FF2B5EF4-FFF2-40B4-BE49-F238E27FC236}">
              <a16:creationId xmlns:a16="http://schemas.microsoft.com/office/drawing/2014/main" id="{00000000-0008-0000-0500-00005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9" name="Text Box 15">
          <a:extLst>
            <a:ext uri="{FF2B5EF4-FFF2-40B4-BE49-F238E27FC236}">
              <a16:creationId xmlns:a16="http://schemas.microsoft.com/office/drawing/2014/main" id="{00000000-0008-0000-0500-00005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0" name="Text Box 15">
          <a:extLst>
            <a:ext uri="{FF2B5EF4-FFF2-40B4-BE49-F238E27FC236}">
              <a16:creationId xmlns:a16="http://schemas.microsoft.com/office/drawing/2014/main" id="{00000000-0008-0000-0500-00006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1" name="Text Box 15">
          <a:extLst>
            <a:ext uri="{FF2B5EF4-FFF2-40B4-BE49-F238E27FC236}">
              <a16:creationId xmlns:a16="http://schemas.microsoft.com/office/drawing/2014/main" id="{00000000-0008-0000-0500-00006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2" name="Text Box 15">
          <a:extLst>
            <a:ext uri="{FF2B5EF4-FFF2-40B4-BE49-F238E27FC236}">
              <a16:creationId xmlns:a16="http://schemas.microsoft.com/office/drawing/2014/main" id="{00000000-0008-0000-0500-00006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3" name="Text Box 15">
          <a:extLst>
            <a:ext uri="{FF2B5EF4-FFF2-40B4-BE49-F238E27FC236}">
              <a16:creationId xmlns:a16="http://schemas.microsoft.com/office/drawing/2014/main" id="{00000000-0008-0000-0500-00006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4" name="Text Box 15">
          <a:extLst>
            <a:ext uri="{FF2B5EF4-FFF2-40B4-BE49-F238E27FC236}">
              <a16:creationId xmlns:a16="http://schemas.microsoft.com/office/drawing/2014/main" id="{00000000-0008-0000-0500-00006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5" name="Text Box 15">
          <a:extLst>
            <a:ext uri="{FF2B5EF4-FFF2-40B4-BE49-F238E27FC236}">
              <a16:creationId xmlns:a16="http://schemas.microsoft.com/office/drawing/2014/main" id="{00000000-0008-0000-0500-00006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6" name="Text Box 15">
          <a:extLst>
            <a:ext uri="{FF2B5EF4-FFF2-40B4-BE49-F238E27FC236}">
              <a16:creationId xmlns:a16="http://schemas.microsoft.com/office/drawing/2014/main" id="{00000000-0008-0000-0500-00006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7" name="Text Box 15">
          <a:extLst>
            <a:ext uri="{FF2B5EF4-FFF2-40B4-BE49-F238E27FC236}">
              <a16:creationId xmlns:a16="http://schemas.microsoft.com/office/drawing/2014/main" id="{00000000-0008-0000-0500-00006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8" name="Text Box 15">
          <a:extLst>
            <a:ext uri="{FF2B5EF4-FFF2-40B4-BE49-F238E27FC236}">
              <a16:creationId xmlns:a16="http://schemas.microsoft.com/office/drawing/2014/main" id="{00000000-0008-0000-0500-00006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9" name="Text Box 15">
          <a:extLst>
            <a:ext uri="{FF2B5EF4-FFF2-40B4-BE49-F238E27FC236}">
              <a16:creationId xmlns:a16="http://schemas.microsoft.com/office/drawing/2014/main" id="{00000000-0008-0000-0500-00006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0" name="Text Box 15">
          <a:extLst>
            <a:ext uri="{FF2B5EF4-FFF2-40B4-BE49-F238E27FC236}">
              <a16:creationId xmlns:a16="http://schemas.microsoft.com/office/drawing/2014/main" id="{00000000-0008-0000-0500-00006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1" name="Text Box 15">
          <a:extLst>
            <a:ext uri="{FF2B5EF4-FFF2-40B4-BE49-F238E27FC236}">
              <a16:creationId xmlns:a16="http://schemas.microsoft.com/office/drawing/2014/main" id="{00000000-0008-0000-0500-00006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2" name="Text Box 15">
          <a:extLst>
            <a:ext uri="{FF2B5EF4-FFF2-40B4-BE49-F238E27FC236}">
              <a16:creationId xmlns:a16="http://schemas.microsoft.com/office/drawing/2014/main" id="{00000000-0008-0000-0500-00006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3" name="Text Box 15">
          <a:extLst>
            <a:ext uri="{FF2B5EF4-FFF2-40B4-BE49-F238E27FC236}">
              <a16:creationId xmlns:a16="http://schemas.microsoft.com/office/drawing/2014/main" id="{00000000-0008-0000-0500-00006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4" name="Text Box 15">
          <a:extLst>
            <a:ext uri="{FF2B5EF4-FFF2-40B4-BE49-F238E27FC236}">
              <a16:creationId xmlns:a16="http://schemas.microsoft.com/office/drawing/2014/main" id="{00000000-0008-0000-0500-00006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5" name="Text Box 15">
          <a:extLst>
            <a:ext uri="{FF2B5EF4-FFF2-40B4-BE49-F238E27FC236}">
              <a16:creationId xmlns:a16="http://schemas.microsoft.com/office/drawing/2014/main" id="{00000000-0008-0000-0500-00006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6" name="Text Box 15">
          <a:extLst>
            <a:ext uri="{FF2B5EF4-FFF2-40B4-BE49-F238E27FC236}">
              <a16:creationId xmlns:a16="http://schemas.microsoft.com/office/drawing/2014/main" id="{00000000-0008-0000-0500-00007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7" name="Text Box 15">
          <a:extLst>
            <a:ext uri="{FF2B5EF4-FFF2-40B4-BE49-F238E27FC236}">
              <a16:creationId xmlns:a16="http://schemas.microsoft.com/office/drawing/2014/main" id="{00000000-0008-0000-0500-00007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8" name="Text Box 15">
          <a:extLst>
            <a:ext uri="{FF2B5EF4-FFF2-40B4-BE49-F238E27FC236}">
              <a16:creationId xmlns:a16="http://schemas.microsoft.com/office/drawing/2014/main" id="{00000000-0008-0000-0500-00007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9" name="Text Box 15">
          <a:extLst>
            <a:ext uri="{FF2B5EF4-FFF2-40B4-BE49-F238E27FC236}">
              <a16:creationId xmlns:a16="http://schemas.microsoft.com/office/drawing/2014/main" id="{00000000-0008-0000-0500-00007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0" name="Text Box 15">
          <a:extLst>
            <a:ext uri="{FF2B5EF4-FFF2-40B4-BE49-F238E27FC236}">
              <a16:creationId xmlns:a16="http://schemas.microsoft.com/office/drawing/2014/main" id="{00000000-0008-0000-0500-00007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1" name="Text Box 15">
          <a:extLst>
            <a:ext uri="{FF2B5EF4-FFF2-40B4-BE49-F238E27FC236}">
              <a16:creationId xmlns:a16="http://schemas.microsoft.com/office/drawing/2014/main" id="{00000000-0008-0000-0500-00007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2" name="Text Box 15">
          <a:extLst>
            <a:ext uri="{FF2B5EF4-FFF2-40B4-BE49-F238E27FC236}">
              <a16:creationId xmlns:a16="http://schemas.microsoft.com/office/drawing/2014/main" id="{00000000-0008-0000-0500-00007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3" name="Text Box 15">
          <a:extLst>
            <a:ext uri="{FF2B5EF4-FFF2-40B4-BE49-F238E27FC236}">
              <a16:creationId xmlns:a16="http://schemas.microsoft.com/office/drawing/2014/main" id="{00000000-0008-0000-0500-00007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4" name="Text Box 15">
          <a:extLst>
            <a:ext uri="{FF2B5EF4-FFF2-40B4-BE49-F238E27FC236}">
              <a16:creationId xmlns:a16="http://schemas.microsoft.com/office/drawing/2014/main" id="{00000000-0008-0000-0500-00007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5" name="Text Box 15">
          <a:extLst>
            <a:ext uri="{FF2B5EF4-FFF2-40B4-BE49-F238E27FC236}">
              <a16:creationId xmlns:a16="http://schemas.microsoft.com/office/drawing/2014/main" id="{00000000-0008-0000-0500-00007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6" name="Text Box 15">
          <a:extLst>
            <a:ext uri="{FF2B5EF4-FFF2-40B4-BE49-F238E27FC236}">
              <a16:creationId xmlns:a16="http://schemas.microsoft.com/office/drawing/2014/main" id="{00000000-0008-0000-0500-00007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7" name="Text Box 15">
          <a:extLst>
            <a:ext uri="{FF2B5EF4-FFF2-40B4-BE49-F238E27FC236}">
              <a16:creationId xmlns:a16="http://schemas.microsoft.com/office/drawing/2014/main" id="{00000000-0008-0000-0500-00007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8" name="Text Box 15">
          <a:extLst>
            <a:ext uri="{FF2B5EF4-FFF2-40B4-BE49-F238E27FC236}">
              <a16:creationId xmlns:a16="http://schemas.microsoft.com/office/drawing/2014/main" id="{00000000-0008-0000-0500-00007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9" name="Text Box 15">
          <a:extLst>
            <a:ext uri="{FF2B5EF4-FFF2-40B4-BE49-F238E27FC236}">
              <a16:creationId xmlns:a16="http://schemas.microsoft.com/office/drawing/2014/main" id="{00000000-0008-0000-0500-00007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0" name="Text Box 15">
          <a:extLst>
            <a:ext uri="{FF2B5EF4-FFF2-40B4-BE49-F238E27FC236}">
              <a16:creationId xmlns:a16="http://schemas.microsoft.com/office/drawing/2014/main" id="{00000000-0008-0000-0500-00007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1" name="Text Box 15">
          <a:extLst>
            <a:ext uri="{FF2B5EF4-FFF2-40B4-BE49-F238E27FC236}">
              <a16:creationId xmlns:a16="http://schemas.microsoft.com/office/drawing/2014/main" id="{00000000-0008-0000-0500-00007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2" name="Text Box 15">
          <a:extLst>
            <a:ext uri="{FF2B5EF4-FFF2-40B4-BE49-F238E27FC236}">
              <a16:creationId xmlns:a16="http://schemas.microsoft.com/office/drawing/2014/main" id="{00000000-0008-0000-0500-00008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3" name="Text Box 15">
          <a:extLst>
            <a:ext uri="{FF2B5EF4-FFF2-40B4-BE49-F238E27FC236}">
              <a16:creationId xmlns:a16="http://schemas.microsoft.com/office/drawing/2014/main" id="{00000000-0008-0000-0500-00008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4" name="Text Box 15">
          <a:extLst>
            <a:ext uri="{FF2B5EF4-FFF2-40B4-BE49-F238E27FC236}">
              <a16:creationId xmlns:a16="http://schemas.microsoft.com/office/drawing/2014/main" id="{00000000-0008-0000-0500-00008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5" name="Text Box 15">
          <a:extLst>
            <a:ext uri="{FF2B5EF4-FFF2-40B4-BE49-F238E27FC236}">
              <a16:creationId xmlns:a16="http://schemas.microsoft.com/office/drawing/2014/main" id="{00000000-0008-0000-0500-00008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6" name="Text Box 15">
          <a:extLst>
            <a:ext uri="{FF2B5EF4-FFF2-40B4-BE49-F238E27FC236}">
              <a16:creationId xmlns:a16="http://schemas.microsoft.com/office/drawing/2014/main" id="{00000000-0008-0000-0500-00008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7" name="Text Box 15">
          <a:extLst>
            <a:ext uri="{FF2B5EF4-FFF2-40B4-BE49-F238E27FC236}">
              <a16:creationId xmlns:a16="http://schemas.microsoft.com/office/drawing/2014/main" id="{00000000-0008-0000-0500-00008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8" name="Text Box 15">
          <a:extLst>
            <a:ext uri="{FF2B5EF4-FFF2-40B4-BE49-F238E27FC236}">
              <a16:creationId xmlns:a16="http://schemas.microsoft.com/office/drawing/2014/main" id="{00000000-0008-0000-0500-00008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9" name="Text Box 15">
          <a:extLst>
            <a:ext uri="{FF2B5EF4-FFF2-40B4-BE49-F238E27FC236}">
              <a16:creationId xmlns:a16="http://schemas.microsoft.com/office/drawing/2014/main" id="{00000000-0008-0000-0500-00008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0" name="Text Box 15">
          <a:extLst>
            <a:ext uri="{FF2B5EF4-FFF2-40B4-BE49-F238E27FC236}">
              <a16:creationId xmlns:a16="http://schemas.microsoft.com/office/drawing/2014/main" id="{00000000-0008-0000-0500-00008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1" name="Text Box 15">
          <a:extLst>
            <a:ext uri="{FF2B5EF4-FFF2-40B4-BE49-F238E27FC236}">
              <a16:creationId xmlns:a16="http://schemas.microsoft.com/office/drawing/2014/main" id="{00000000-0008-0000-0500-00008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2" name="Text Box 15">
          <a:extLst>
            <a:ext uri="{FF2B5EF4-FFF2-40B4-BE49-F238E27FC236}">
              <a16:creationId xmlns:a16="http://schemas.microsoft.com/office/drawing/2014/main" id="{00000000-0008-0000-0500-00008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3" name="Text Box 15">
          <a:extLst>
            <a:ext uri="{FF2B5EF4-FFF2-40B4-BE49-F238E27FC236}">
              <a16:creationId xmlns:a16="http://schemas.microsoft.com/office/drawing/2014/main" id="{00000000-0008-0000-0500-00008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5" name="Text Box 15">
          <a:extLst>
            <a:ext uri="{FF2B5EF4-FFF2-40B4-BE49-F238E27FC236}">
              <a16:creationId xmlns:a16="http://schemas.microsoft.com/office/drawing/2014/main" id="{00000000-0008-0000-0500-00008D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6" name="Text Box 15">
          <a:extLst>
            <a:ext uri="{FF2B5EF4-FFF2-40B4-BE49-F238E27FC236}">
              <a16:creationId xmlns:a16="http://schemas.microsoft.com/office/drawing/2014/main" id="{00000000-0008-0000-0500-00008E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7" name="Text Box 15">
          <a:extLst>
            <a:ext uri="{FF2B5EF4-FFF2-40B4-BE49-F238E27FC236}">
              <a16:creationId xmlns:a16="http://schemas.microsoft.com/office/drawing/2014/main" id="{00000000-0008-0000-0500-00008F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8" name="Text Box 15">
          <a:extLst>
            <a:ext uri="{FF2B5EF4-FFF2-40B4-BE49-F238E27FC236}">
              <a16:creationId xmlns:a16="http://schemas.microsoft.com/office/drawing/2014/main" id="{00000000-0008-0000-0500-000090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9" name="Text Box 15">
          <a:extLst>
            <a:ext uri="{FF2B5EF4-FFF2-40B4-BE49-F238E27FC236}">
              <a16:creationId xmlns:a16="http://schemas.microsoft.com/office/drawing/2014/main" id="{00000000-0008-0000-0500-000091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0" name="Text Box 15">
          <a:extLst>
            <a:ext uri="{FF2B5EF4-FFF2-40B4-BE49-F238E27FC236}">
              <a16:creationId xmlns:a16="http://schemas.microsoft.com/office/drawing/2014/main" id="{00000000-0008-0000-0500-000092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1" name="Text Box 15">
          <a:extLst>
            <a:ext uri="{FF2B5EF4-FFF2-40B4-BE49-F238E27FC236}">
              <a16:creationId xmlns:a16="http://schemas.microsoft.com/office/drawing/2014/main" id="{00000000-0008-0000-0500-000093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2" name="Text Box 15">
          <a:extLst>
            <a:ext uri="{FF2B5EF4-FFF2-40B4-BE49-F238E27FC236}">
              <a16:creationId xmlns:a16="http://schemas.microsoft.com/office/drawing/2014/main" id="{00000000-0008-0000-0500-000094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3" name="Text Box 15">
          <a:extLst>
            <a:ext uri="{FF2B5EF4-FFF2-40B4-BE49-F238E27FC236}">
              <a16:creationId xmlns:a16="http://schemas.microsoft.com/office/drawing/2014/main" id="{00000000-0008-0000-0500-000095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4" name="Text Box 15">
          <a:extLst>
            <a:ext uri="{FF2B5EF4-FFF2-40B4-BE49-F238E27FC236}">
              <a16:creationId xmlns:a16="http://schemas.microsoft.com/office/drawing/2014/main" id="{00000000-0008-0000-0500-000096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5" name="Text Box 15">
          <a:extLst>
            <a:ext uri="{FF2B5EF4-FFF2-40B4-BE49-F238E27FC236}">
              <a16:creationId xmlns:a16="http://schemas.microsoft.com/office/drawing/2014/main" id="{00000000-0008-0000-0500-000097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6" name="Text Box 15">
          <a:extLst>
            <a:ext uri="{FF2B5EF4-FFF2-40B4-BE49-F238E27FC236}">
              <a16:creationId xmlns:a16="http://schemas.microsoft.com/office/drawing/2014/main" id="{00000000-0008-0000-0500-000098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7" name="Text Box 15">
          <a:extLst>
            <a:ext uri="{FF2B5EF4-FFF2-40B4-BE49-F238E27FC236}">
              <a16:creationId xmlns:a16="http://schemas.microsoft.com/office/drawing/2014/main" id="{00000000-0008-0000-0500-000099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8" name="Text Box 15">
          <a:extLst>
            <a:ext uri="{FF2B5EF4-FFF2-40B4-BE49-F238E27FC236}">
              <a16:creationId xmlns:a16="http://schemas.microsoft.com/office/drawing/2014/main" id="{00000000-0008-0000-0500-00009A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1179" name="Text Box 16">
          <a:extLst>
            <a:ext uri="{FF2B5EF4-FFF2-40B4-BE49-F238E27FC236}">
              <a16:creationId xmlns:a16="http://schemas.microsoft.com/office/drawing/2014/main" id="{00000000-0008-0000-0500-00009B04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4" name="Text Box 16">
          <a:extLst>
            <a:ext uri="{FF2B5EF4-FFF2-40B4-BE49-F238E27FC236}">
              <a16:creationId xmlns:a16="http://schemas.microsoft.com/office/drawing/2014/main" id="{00000000-0008-0000-0500-0000A0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5" name="Text Box 17">
          <a:extLst>
            <a:ext uri="{FF2B5EF4-FFF2-40B4-BE49-F238E27FC236}">
              <a16:creationId xmlns:a16="http://schemas.microsoft.com/office/drawing/2014/main" id="{00000000-0008-0000-0500-0000A1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6" name="Text Box 18">
          <a:extLst>
            <a:ext uri="{FF2B5EF4-FFF2-40B4-BE49-F238E27FC236}">
              <a16:creationId xmlns:a16="http://schemas.microsoft.com/office/drawing/2014/main" id="{00000000-0008-0000-0500-0000A2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7" name="Text Box 19">
          <a:extLst>
            <a:ext uri="{FF2B5EF4-FFF2-40B4-BE49-F238E27FC236}">
              <a16:creationId xmlns:a16="http://schemas.microsoft.com/office/drawing/2014/main" id="{00000000-0008-0000-0500-0000A3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88" name="Text Box 15">
          <a:extLst>
            <a:ext uri="{FF2B5EF4-FFF2-40B4-BE49-F238E27FC236}">
              <a16:creationId xmlns:a16="http://schemas.microsoft.com/office/drawing/2014/main" id="{00000000-0008-0000-0500-0000A4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89" name="Text Box 15">
          <a:extLst>
            <a:ext uri="{FF2B5EF4-FFF2-40B4-BE49-F238E27FC236}">
              <a16:creationId xmlns:a16="http://schemas.microsoft.com/office/drawing/2014/main" id="{00000000-0008-0000-0500-0000A504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1" name="Text Box 16">
          <a:extLst>
            <a:ext uri="{FF2B5EF4-FFF2-40B4-BE49-F238E27FC236}">
              <a16:creationId xmlns:a16="http://schemas.microsoft.com/office/drawing/2014/main" id="{00000000-0008-0000-0500-0000A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2" name="Text Box 17">
          <a:extLst>
            <a:ext uri="{FF2B5EF4-FFF2-40B4-BE49-F238E27FC236}">
              <a16:creationId xmlns:a16="http://schemas.microsoft.com/office/drawing/2014/main" id="{00000000-0008-0000-0500-0000A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3" name="Text Box 18">
          <a:extLst>
            <a:ext uri="{FF2B5EF4-FFF2-40B4-BE49-F238E27FC236}">
              <a16:creationId xmlns:a16="http://schemas.microsoft.com/office/drawing/2014/main" id="{00000000-0008-0000-0500-0000A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4" name="Text Box 19">
          <a:extLst>
            <a:ext uri="{FF2B5EF4-FFF2-40B4-BE49-F238E27FC236}">
              <a16:creationId xmlns:a16="http://schemas.microsoft.com/office/drawing/2014/main" id="{00000000-0008-0000-0500-0000A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35713"/>
    <xdr:sp macro="" textlink="">
      <xdr:nvSpPr>
        <xdr:cNvPr id="1195" name="Text Box 15">
          <a:extLst>
            <a:ext uri="{FF2B5EF4-FFF2-40B4-BE49-F238E27FC236}">
              <a16:creationId xmlns:a16="http://schemas.microsoft.com/office/drawing/2014/main" id="{00000000-0008-0000-0500-0000AB040000}"/>
            </a:ext>
          </a:extLst>
        </xdr:cNvPr>
        <xdr:cNvSpPr txBox="1">
          <a:spLocks noChangeArrowheads="1"/>
        </xdr:cNvSpPr>
      </xdr:nvSpPr>
      <xdr:spPr bwMode="auto">
        <a:xfrm>
          <a:off x="3079750" y="4479925"/>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6" name="Text Box 16">
          <a:extLst>
            <a:ext uri="{FF2B5EF4-FFF2-40B4-BE49-F238E27FC236}">
              <a16:creationId xmlns:a16="http://schemas.microsoft.com/office/drawing/2014/main" id="{00000000-0008-0000-0500-0000A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7" name="Text Box 17">
          <a:extLst>
            <a:ext uri="{FF2B5EF4-FFF2-40B4-BE49-F238E27FC236}">
              <a16:creationId xmlns:a16="http://schemas.microsoft.com/office/drawing/2014/main" id="{00000000-0008-0000-0500-0000A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8" name="Text Box 18">
          <a:extLst>
            <a:ext uri="{FF2B5EF4-FFF2-40B4-BE49-F238E27FC236}">
              <a16:creationId xmlns:a16="http://schemas.microsoft.com/office/drawing/2014/main" id="{00000000-0008-0000-0500-0000A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9" name="Text Box 19">
          <a:extLst>
            <a:ext uri="{FF2B5EF4-FFF2-40B4-BE49-F238E27FC236}">
              <a16:creationId xmlns:a16="http://schemas.microsoft.com/office/drawing/2014/main" id="{00000000-0008-0000-0500-0000A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189</xdr:row>
      <xdr:rowOff>0</xdr:rowOff>
    </xdr:from>
    <xdr:ext cx="95250" cy="213632"/>
    <xdr:sp macro="" textlink="">
      <xdr:nvSpPr>
        <xdr:cNvPr id="1200" name="Text Box 15">
          <a:extLst>
            <a:ext uri="{FF2B5EF4-FFF2-40B4-BE49-F238E27FC236}">
              <a16:creationId xmlns:a16="http://schemas.microsoft.com/office/drawing/2014/main" id="{00000000-0008-0000-0500-0000B0040000}"/>
            </a:ext>
          </a:extLst>
        </xdr:cNvPr>
        <xdr:cNvSpPr txBox="1">
          <a:spLocks noChangeArrowheads="1"/>
        </xdr:cNvSpPr>
      </xdr:nvSpPr>
      <xdr:spPr bwMode="auto">
        <a:xfrm>
          <a:off x="3999593" y="48046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1" name="Text Box 16">
          <a:extLst>
            <a:ext uri="{FF2B5EF4-FFF2-40B4-BE49-F238E27FC236}">
              <a16:creationId xmlns:a16="http://schemas.microsoft.com/office/drawing/2014/main" id="{00000000-0008-0000-0500-0000B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2" name="Text Box 17">
          <a:extLst>
            <a:ext uri="{FF2B5EF4-FFF2-40B4-BE49-F238E27FC236}">
              <a16:creationId xmlns:a16="http://schemas.microsoft.com/office/drawing/2014/main" id="{00000000-0008-0000-0500-0000B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3" name="Text Box 18">
          <a:extLst>
            <a:ext uri="{FF2B5EF4-FFF2-40B4-BE49-F238E27FC236}">
              <a16:creationId xmlns:a16="http://schemas.microsoft.com/office/drawing/2014/main" id="{00000000-0008-0000-0500-0000B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4" name="Text Box 19">
          <a:extLst>
            <a:ext uri="{FF2B5EF4-FFF2-40B4-BE49-F238E27FC236}">
              <a16:creationId xmlns:a16="http://schemas.microsoft.com/office/drawing/2014/main" id="{00000000-0008-0000-0500-0000B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5" name="Text Box 16">
          <a:extLst>
            <a:ext uri="{FF2B5EF4-FFF2-40B4-BE49-F238E27FC236}">
              <a16:creationId xmlns:a16="http://schemas.microsoft.com/office/drawing/2014/main" id="{00000000-0008-0000-0500-0000B5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6" name="Text Box 17">
          <a:extLst>
            <a:ext uri="{FF2B5EF4-FFF2-40B4-BE49-F238E27FC236}">
              <a16:creationId xmlns:a16="http://schemas.microsoft.com/office/drawing/2014/main" id="{00000000-0008-0000-0500-0000B6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7" name="Text Box 18">
          <a:extLst>
            <a:ext uri="{FF2B5EF4-FFF2-40B4-BE49-F238E27FC236}">
              <a16:creationId xmlns:a16="http://schemas.microsoft.com/office/drawing/2014/main" id="{00000000-0008-0000-0500-0000B7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8" name="Text Box 19">
          <a:extLst>
            <a:ext uri="{FF2B5EF4-FFF2-40B4-BE49-F238E27FC236}">
              <a16:creationId xmlns:a16="http://schemas.microsoft.com/office/drawing/2014/main" id="{00000000-0008-0000-0500-0000B8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209" name="Text Box 15">
          <a:extLst>
            <a:ext uri="{FF2B5EF4-FFF2-40B4-BE49-F238E27FC236}">
              <a16:creationId xmlns:a16="http://schemas.microsoft.com/office/drawing/2014/main" id="{00000000-0008-0000-0500-0000B9040000}"/>
            </a:ext>
          </a:extLst>
        </xdr:cNvPr>
        <xdr:cNvSpPr txBox="1">
          <a:spLocks noChangeArrowheads="1"/>
        </xdr:cNvSpPr>
      </xdr:nvSpPr>
      <xdr:spPr bwMode="auto">
        <a:xfrm>
          <a:off x="7585075"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0" name="Text Box 16">
          <a:extLst>
            <a:ext uri="{FF2B5EF4-FFF2-40B4-BE49-F238E27FC236}">
              <a16:creationId xmlns:a16="http://schemas.microsoft.com/office/drawing/2014/main" id="{00000000-0008-0000-0500-0000BA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1" name="Text Box 17">
          <a:extLst>
            <a:ext uri="{FF2B5EF4-FFF2-40B4-BE49-F238E27FC236}">
              <a16:creationId xmlns:a16="http://schemas.microsoft.com/office/drawing/2014/main" id="{00000000-0008-0000-0500-0000BB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2" name="Text Box 18">
          <a:extLst>
            <a:ext uri="{FF2B5EF4-FFF2-40B4-BE49-F238E27FC236}">
              <a16:creationId xmlns:a16="http://schemas.microsoft.com/office/drawing/2014/main" id="{00000000-0008-0000-0500-0000BC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3" name="Text Box 19">
          <a:extLst>
            <a:ext uri="{FF2B5EF4-FFF2-40B4-BE49-F238E27FC236}">
              <a16:creationId xmlns:a16="http://schemas.microsoft.com/office/drawing/2014/main" id="{00000000-0008-0000-0500-0000BD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14" name="Text Box 15">
          <a:extLst>
            <a:ext uri="{FF2B5EF4-FFF2-40B4-BE49-F238E27FC236}">
              <a16:creationId xmlns:a16="http://schemas.microsoft.com/office/drawing/2014/main" id="{00000000-0008-0000-0500-0000BE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5" name="Text Box 16">
          <a:extLst>
            <a:ext uri="{FF2B5EF4-FFF2-40B4-BE49-F238E27FC236}">
              <a16:creationId xmlns:a16="http://schemas.microsoft.com/office/drawing/2014/main" id="{00000000-0008-0000-0500-0000BF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6" name="Text Box 17">
          <a:extLst>
            <a:ext uri="{FF2B5EF4-FFF2-40B4-BE49-F238E27FC236}">
              <a16:creationId xmlns:a16="http://schemas.microsoft.com/office/drawing/2014/main" id="{00000000-0008-0000-0500-0000C0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7" name="Text Box 18">
          <a:extLst>
            <a:ext uri="{FF2B5EF4-FFF2-40B4-BE49-F238E27FC236}">
              <a16:creationId xmlns:a16="http://schemas.microsoft.com/office/drawing/2014/main" id="{00000000-0008-0000-0500-0000C1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8" name="Text Box 19">
          <a:extLst>
            <a:ext uri="{FF2B5EF4-FFF2-40B4-BE49-F238E27FC236}">
              <a16:creationId xmlns:a16="http://schemas.microsoft.com/office/drawing/2014/main" id="{00000000-0008-0000-0500-0000C2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19" name="Text Box 16">
          <a:extLst>
            <a:ext uri="{FF2B5EF4-FFF2-40B4-BE49-F238E27FC236}">
              <a16:creationId xmlns:a16="http://schemas.microsoft.com/office/drawing/2014/main" id="{00000000-0008-0000-0500-0000C3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0" name="Text Box 17">
          <a:extLst>
            <a:ext uri="{FF2B5EF4-FFF2-40B4-BE49-F238E27FC236}">
              <a16:creationId xmlns:a16="http://schemas.microsoft.com/office/drawing/2014/main" id="{00000000-0008-0000-0500-0000C4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1" name="Text Box 18">
          <a:extLst>
            <a:ext uri="{FF2B5EF4-FFF2-40B4-BE49-F238E27FC236}">
              <a16:creationId xmlns:a16="http://schemas.microsoft.com/office/drawing/2014/main" id="{00000000-0008-0000-0500-0000C5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2" name="Text Box 19">
          <a:extLst>
            <a:ext uri="{FF2B5EF4-FFF2-40B4-BE49-F238E27FC236}">
              <a16:creationId xmlns:a16="http://schemas.microsoft.com/office/drawing/2014/main" id="{00000000-0008-0000-0500-0000C6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442269"/>
    <xdr:sp macro="" textlink="">
      <xdr:nvSpPr>
        <xdr:cNvPr id="1223" name="Text Box 15">
          <a:extLst>
            <a:ext uri="{FF2B5EF4-FFF2-40B4-BE49-F238E27FC236}">
              <a16:creationId xmlns:a16="http://schemas.microsoft.com/office/drawing/2014/main" id="{00000000-0008-0000-0500-0000C7040000}"/>
            </a:ext>
          </a:extLst>
        </xdr:cNvPr>
        <xdr:cNvSpPr txBox="1">
          <a:spLocks noChangeArrowheads="1"/>
        </xdr:cNvSpPr>
      </xdr:nvSpPr>
      <xdr:spPr bwMode="auto">
        <a:xfrm>
          <a:off x="4565650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4" name="Text Box 16">
          <a:extLst>
            <a:ext uri="{FF2B5EF4-FFF2-40B4-BE49-F238E27FC236}">
              <a16:creationId xmlns:a16="http://schemas.microsoft.com/office/drawing/2014/main" id="{00000000-0008-0000-0500-0000C8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5" name="Text Box 17">
          <a:extLst>
            <a:ext uri="{FF2B5EF4-FFF2-40B4-BE49-F238E27FC236}">
              <a16:creationId xmlns:a16="http://schemas.microsoft.com/office/drawing/2014/main" id="{00000000-0008-0000-0500-0000C9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6" name="Text Box 18">
          <a:extLst>
            <a:ext uri="{FF2B5EF4-FFF2-40B4-BE49-F238E27FC236}">
              <a16:creationId xmlns:a16="http://schemas.microsoft.com/office/drawing/2014/main" id="{00000000-0008-0000-0500-0000CA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7" name="Text Box 19">
          <a:extLst>
            <a:ext uri="{FF2B5EF4-FFF2-40B4-BE49-F238E27FC236}">
              <a16:creationId xmlns:a16="http://schemas.microsoft.com/office/drawing/2014/main" id="{00000000-0008-0000-0500-0000CB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1228" name="Text Box 15">
          <a:extLst>
            <a:ext uri="{FF2B5EF4-FFF2-40B4-BE49-F238E27FC236}">
              <a16:creationId xmlns:a16="http://schemas.microsoft.com/office/drawing/2014/main" id="{00000000-0008-0000-0500-0000CC040000}"/>
            </a:ext>
          </a:extLst>
        </xdr:cNvPr>
        <xdr:cNvSpPr txBox="1">
          <a:spLocks noChangeArrowheads="1"/>
        </xdr:cNvSpPr>
      </xdr:nvSpPr>
      <xdr:spPr bwMode="auto">
        <a:xfrm>
          <a:off x="4565650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9" name="Text Box 16">
          <a:extLst>
            <a:ext uri="{FF2B5EF4-FFF2-40B4-BE49-F238E27FC236}">
              <a16:creationId xmlns:a16="http://schemas.microsoft.com/office/drawing/2014/main" id="{00000000-0008-0000-0500-0000CD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30" name="Text Box 17">
          <a:extLst>
            <a:ext uri="{FF2B5EF4-FFF2-40B4-BE49-F238E27FC236}">
              <a16:creationId xmlns:a16="http://schemas.microsoft.com/office/drawing/2014/main" id="{00000000-0008-0000-0500-0000CE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31" name="Text Box 18">
          <a:extLst>
            <a:ext uri="{FF2B5EF4-FFF2-40B4-BE49-F238E27FC236}">
              <a16:creationId xmlns:a16="http://schemas.microsoft.com/office/drawing/2014/main" id="{00000000-0008-0000-0500-0000CF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32" name="Text Box 19">
          <a:extLst>
            <a:ext uri="{FF2B5EF4-FFF2-40B4-BE49-F238E27FC236}">
              <a16:creationId xmlns:a16="http://schemas.microsoft.com/office/drawing/2014/main" id="{00000000-0008-0000-0500-0000D0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3" name="Text Box 16">
          <a:extLst>
            <a:ext uri="{FF2B5EF4-FFF2-40B4-BE49-F238E27FC236}">
              <a16:creationId xmlns:a16="http://schemas.microsoft.com/office/drawing/2014/main" id="{00000000-0008-0000-0500-0000D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4" name="Text Box 17">
          <a:extLst>
            <a:ext uri="{FF2B5EF4-FFF2-40B4-BE49-F238E27FC236}">
              <a16:creationId xmlns:a16="http://schemas.microsoft.com/office/drawing/2014/main" id="{00000000-0008-0000-0500-0000D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5" name="Text Box 18">
          <a:extLst>
            <a:ext uri="{FF2B5EF4-FFF2-40B4-BE49-F238E27FC236}">
              <a16:creationId xmlns:a16="http://schemas.microsoft.com/office/drawing/2014/main" id="{00000000-0008-0000-0500-0000D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6" name="Text Box 19">
          <a:extLst>
            <a:ext uri="{FF2B5EF4-FFF2-40B4-BE49-F238E27FC236}">
              <a16:creationId xmlns:a16="http://schemas.microsoft.com/office/drawing/2014/main" id="{00000000-0008-0000-0500-0000D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237" name="Text Box 15">
          <a:extLst>
            <a:ext uri="{FF2B5EF4-FFF2-40B4-BE49-F238E27FC236}">
              <a16:creationId xmlns:a16="http://schemas.microsoft.com/office/drawing/2014/main" id="{00000000-0008-0000-0500-0000D5040000}"/>
            </a:ext>
          </a:extLst>
        </xdr:cNvPr>
        <xdr:cNvSpPr txBox="1">
          <a:spLocks noChangeArrowheads="1"/>
        </xdr:cNvSpPr>
      </xdr:nvSpPr>
      <xdr:spPr bwMode="auto">
        <a:xfrm>
          <a:off x="3079750" y="40925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38" name="Text Box 15">
          <a:extLst>
            <a:ext uri="{FF2B5EF4-FFF2-40B4-BE49-F238E27FC236}">
              <a16:creationId xmlns:a16="http://schemas.microsoft.com/office/drawing/2014/main" id="{00000000-0008-0000-0500-0000D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9" name="Text Box 16">
          <a:extLst>
            <a:ext uri="{FF2B5EF4-FFF2-40B4-BE49-F238E27FC236}">
              <a16:creationId xmlns:a16="http://schemas.microsoft.com/office/drawing/2014/main" id="{00000000-0008-0000-0500-0000D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0" name="Text Box 17">
          <a:extLst>
            <a:ext uri="{FF2B5EF4-FFF2-40B4-BE49-F238E27FC236}">
              <a16:creationId xmlns:a16="http://schemas.microsoft.com/office/drawing/2014/main" id="{00000000-0008-0000-0500-0000D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1" name="Text Box 18">
          <a:extLst>
            <a:ext uri="{FF2B5EF4-FFF2-40B4-BE49-F238E27FC236}">
              <a16:creationId xmlns:a16="http://schemas.microsoft.com/office/drawing/2014/main" id="{00000000-0008-0000-0500-0000D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2" name="Text Box 19">
          <a:extLst>
            <a:ext uri="{FF2B5EF4-FFF2-40B4-BE49-F238E27FC236}">
              <a16:creationId xmlns:a16="http://schemas.microsoft.com/office/drawing/2014/main" id="{00000000-0008-0000-0500-0000D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43" name="Text Box 15">
          <a:extLst>
            <a:ext uri="{FF2B5EF4-FFF2-40B4-BE49-F238E27FC236}">
              <a16:creationId xmlns:a16="http://schemas.microsoft.com/office/drawing/2014/main" id="{00000000-0008-0000-0500-0000DB040000}"/>
            </a:ext>
          </a:extLst>
        </xdr:cNvPr>
        <xdr:cNvSpPr txBox="1">
          <a:spLocks noChangeArrowheads="1"/>
        </xdr:cNvSpPr>
      </xdr:nvSpPr>
      <xdr:spPr bwMode="auto">
        <a:xfrm>
          <a:off x="30797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4" name="Text Box 16">
          <a:extLst>
            <a:ext uri="{FF2B5EF4-FFF2-40B4-BE49-F238E27FC236}">
              <a16:creationId xmlns:a16="http://schemas.microsoft.com/office/drawing/2014/main" id="{00000000-0008-0000-0500-0000D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5" name="Text Box 17">
          <a:extLst>
            <a:ext uri="{FF2B5EF4-FFF2-40B4-BE49-F238E27FC236}">
              <a16:creationId xmlns:a16="http://schemas.microsoft.com/office/drawing/2014/main" id="{00000000-0008-0000-0500-0000D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6" name="Text Box 18">
          <a:extLst>
            <a:ext uri="{FF2B5EF4-FFF2-40B4-BE49-F238E27FC236}">
              <a16:creationId xmlns:a16="http://schemas.microsoft.com/office/drawing/2014/main" id="{00000000-0008-0000-0500-0000D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7" name="Text Box 19">
          <a:extLst>
            <a:ext uri="{FF2B5EF4-FFF2-40B4-BE49-F238E27FC236}">
              <a16:creationId xmlns:a16="http://schemas.microsoft.com/office/drawing/2014/main" id="{00000000-0008-0000-0500-0000D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48" name="Text Box 15">
          <a:extLst>
            <a:ext uri="{FF2B5EF4-FFF2-40B4-BE49-F238E27FC236}">
              <a16:creationId xmlns:a16="http://schemas.microsoft.com/office/drawing/2014/main" id="{00000000-0008-0000-0500-0000E0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331"/>
    <xdr:sp macro="" textlink="">
      <xdr:nvSpPr>
        <xdr:cNvPr id="1249" name="Text Box 15">
          <a:extLst>
            <a:ext uri="{FF2B5EF4-FFF2-40B4-BE49-F238E27FC236}">
              <a16:creationId xmlns:a16="http://schemas.microsoft.com/office/drawing/2014/main" id="{00000000-0008-0000-0500-0000E1040000}"/>
            </a:ext>
          </a:extLst>
        </xdr:cNvPr>
        <xdr:cNvSpPr txBox="1">
          <a:spLocks noChangeArrowheads="1"/>
        </xdr:cNvSpPr>
      </xdr:nvSpPr>
      <xdr:spPr bwMode="auto">
        <a:xfrm>
          <a:off x="3079750" y="4479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0" name="Text Box 16">
          <a:extLst>
            <a:ext uri="{FF2B5EF4-FFF2-40B4-BE49-F238E27FC236}">
              <a16:creationId xmlns:a16="http://schemas.microsoft.com/office/drawing/2014/main" id="{00000000-0008-0000-0500-0000E2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1" name="Text Box 17">
          <a:extLst>
            <a:ext uri="{FF2B5EF4-FFF2-40B4-BE49-F238E27FC236}">
              <a16:creationId xmlns:a16="http://schemas.microsoft.com/office/drawing/2014/main" id="{00000000-0008-0000-0500-0000E3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2" name="Text Box 18">
          <a:extLst>
            <a:ext uri="{FF2B5EF4-FFF2-40B4-BE49-F238E27FC236}">
              <a16:creationId xmlns:a16="http://schemas.microsoft.com/office/drawing/2014/main" id="{00000000-0008-0000-0500-0000E4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3" name="Text Box 19">
          <a:extLst>
            <a:ext uri="{FF2B5EF4-FFF2-40B4-BE49-F238E27FC236}">
              <a16:creationId xmlns:a16="http://schemas.microsoft.com/office/drawing/2014/main" id="{00000000-0008-0000-0500-0000E5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54" name="Text Box 15">
          <a:extLst>
            <a:ext uri="{FF2B5EF4-FFF2-40B4-BE49-F238E27FC236}">
              <a16:creationId xmlns:a16="http://schemas.microsoft.com/office/drawing/2014/main" id="{00000000-0008-0000-0500-0000E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255" name="Text Box 15">
          <a:extLst>
            <a:ext uri="{FF2B5EF4-FFF2-40B4-BE49-F238E27FC236}">
              <a16:creationId xmlns:a16="http://schemas.microsoft.com/office/drawing/2014/main" id="{00000000-0008-0000-0500-0000E7040000}"/>
            </a:ext>
          </a:extLst>
        </xdr:cNvPr>
        <xdr:cNvSpPr txBox="1">
          <a:spLocks noChangeArrowheads="1"/>
        </xdr:cNvSpPr>
      </xdr:nvSpPr>
      <xdr:spPr bwMode="auto">
        <a:xfrm>
          <a:off x="7585075"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56" name="Text Box 15">
          <a:extLst>
            <a:ext uri="{FF2B5EF4-FFF2-40B4-BE49-F238E27FC236}">
              <a16:creationId xmlns:a16="http://schemas.microsoft.com/office/drawing/2014/main" id="{00000000-0008-0000-0500-0000E8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57" name="Text Box 16">
          <a:extLst>
            <a:ext uri="{FF2B5EF4-FFF2-40B4-BE49-F238E27FC236}">
              <a16:creationId xmlns:a16="http://schemas.microsoft.com/office/drawing/2014/main" id="{00000000-0008-0000-0500-0000E9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58" name="Text Box 17">
          <a:extLst>
            <a:ext uri="{FF2B5EF4-FFF2-40B4-BE49-F238E27FC236}">
              <a16:creationId xmlns:a16="http://schemas.microsoft.com/office/drawing/2014/main" id="{00000000-0008-0000-0500-0000EA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59" name="Text Box 18">
          <a:extLst>
            <a:ext uri="{FF2B5EF4-FFF2-40B4-BE49-F238E27FC236}">
              <a16:creationId xmlns:a16="http://schemas.microsoft.com/office/drawing/2014/main" id="{00000000-0008-0000-0500-0000EB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0" name="Text Box 19">
          <a:extLst>
            <a:ext uri="{FF2B5EF4-FFF2-40B4-BE49-F238E27FC236}">
              <a16:creationId xmlns:a16="http://schemas.microsoft.com/office/drawing/2014/main" id="{00000000-0008-0000-0500-0000EC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61" name="Text Box 15">
          <a:extLst>
            <a:ext uri="{FF2B5EF4-FFF2-40B4-BE49-F238E27FC236}">
              <a16:creationId xmlns:a16="http://schemas.microsoft.com/office/drawing/2014/main" id="{00000000-0008-0000-0500-0000ED040000}"/>
            </a:ext>
          </a:extLst>
        </xdr:cNvPr>
        <xdr:cNvSpPr txBox="1">
          <a:spLocks noChangeArrowheads="1"/>
        </xdr:cNvSpPr>
      </xdr:nvSpPr>
      <xdr:spPr bwMode="auto">
        <a:xfrm>
          <a:off x="7585075"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2" name="Text Box 16">
          <a:extLst>
            <a:ext uri="{FF2B5EF4-FFF2-40B4-BE49-F238E27FC236}">
              <a16:creationId xmlns:a16="http://schemas.microsoft.com/office/drawing/2014/main" id="{00000000-0008-0000-0500-0000EE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3" name="Text Box 17">
          <a:extLst>
            <a:ext uri="{FF2B5EF4-FFF2-40B4-BE49-F238E27FC236}">
              <a16:creationId xmlns:a16="http://schemas.microsoft.com/office/drawing/2014/main" id="{00000000-0008-0000-0500-0000EF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4" name="Text Box 18">
          <a:extLst>
            <a:ext uri="{FF2B5EF4-FFF2-40B4-BE49-F238E27FC236}">
              <a16:creationId xmlns:a16="http://schemas.microsoft.com/office/drawing/2014/main" id="{00000000-0008-0000-0500-0000F0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5" name="Text Box 19">
          <a:extLst>
            <a:ext uri="{FF2B5EF4-FFF2-40B4-BE49-F238E27FC236}">
              <a16:creationId xmlns:a16="http://schemas.microsoft.com/office/drawing/2014/main" id="{00000000-0008-0000-0500-0000F1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66" name="Text Box 15">
          <a:extLst>
            <a:ext uri="{FF2B5EF4-FFF2-40B4-BE49-F238E27FC236}">
              <a16:creationId xmlns:a16="http://schemas.microsoft.com/office/drawing/2014/main" id="{00000000-0008-0000-0500-0000F2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67" name="Text Box 16">
          <a:extLst>
            <a:ext uri="{FF2B5EF4-FFF2-40B4-BE49-F238E27FC236}">
              <a16:creationId xmlns:a16="http://schemas.microsoft.com/office/drawing/2014/main" id="{00000000-0008-0000-0500-0000F3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68" name="Text Box 17">
          <a:extLst>
            <a:ext uri="{FF2B5EF4-FFF2-40B4-BE49-F238E27FC236}">
              <a16:creationId xmlns:a16="http://schemas.microsoft.com/office/drawing/2014/main" id="{00000000-0008-0000-0500-0000F4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69" name="Text Box 18">
          <a:extLst>
            <a:ext uri="{FF2B5EF4-FFF2-40B4-BE49-F238E27FC236}">
              <a16:creationId xmlns:a16="http://schemas.microsoft.com/office/drawing/2014/main" id="{00000000-0008-0000-0500-0000F5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0" name="Text Box 19">
          <a:extLst>
            <a:ext uri="{FF2B5EF4-FFF2-40B4-BE49-F238E27FC236}">
              <a16:creationId xmlns:a16="http://schemas.microsoft.com/office/drawing/2014/main" id="{00000000-0008-0000-0500-0000F6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271" name="Text Box 15">
          <a:extLst>
            <a:ext uri="{FF2B5EF4-FFF2-40B4-BE49-F238E27FC236}">
              <a16:creationId xmlns:a16="http://schemas.microsoft.com/office/drawing/2014/main" id="{00000000-0008-0000-0500-0000F7040000}"/>
            </a:ext>
          </a:extLst>
        </xdr:cNvPr>
        <xdr:cNvSpPr txBox="1">
          <a:spLocks noChangeArrowheads="1"/>
        </xdr:cNvSpPr>
      </xdr:nvSpPr>
      <xdr:spPr bwMode="auto">
        <a:xfrm>
          <a:off x="958215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2" name="Text Box 16">
          <a:extLst>
            <a:ext uri="{FF2B5EF4-FFF2-40B4-BE49-F238E27FC236}">
              <a16:creationId xmlns:a16="http://schemas.microsoft.com/office/drawing/2014/main" id="{00000000-0008-0000-0500-0000F8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3" name="Text Box 17">
          <a:extLst>
            <a:ext uri="{FF2B5EF4-FFF2-40B4-BE49-F238E27FC236}">
              <a16:creationId xmlns:a16="http://schemas.microsoft.com/office/drawing/2014/main" id="{00000000-0008-0000-0500-0000F9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4" name="Text Box 18">
          <a:extLst>
            <a:ext uri="{FF2B5EF4-FFF2-40B4-BE49-F238E27FC236}">
              <a16:creationId xmlns:a16="http://schemas.microsoft.com/office/drawing/2014/main" id="{00000000-0008-0000-0500-0000FA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5" name="Text Box 19">
          <a:extLst>
            <a:ext uri="{FF2B5EF4-FFF2-40B4-BE49-F238E27FC236}">
              <a16:creationId xmlns:a16="http://schemas.microsoft.com/office/drawing/2014/main" id="{00000000-0008-0000-0500-0000FB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76" name="Text Box 15">
          <a:extLst>
            <a:ext uri="{FF2B5EF4-FFF2-40B4-BE49-F238E27FC236}">
              <a16:creationId xmlns:a16="http://schemas.microsoft.com/office/drawing/2014/main" id="{00000000-0008-0000-0500-0000FC04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7" name="Text Box 16">
          <a:extLst>
            <a:ext uri="{FF2B5EF4-FFF2-40B4-BE49-F238E27FC236}">
              <a16:creationId xmlns:a16="http://schemas.microsoft.com/office/drawing/2014/main" id="{00000000-0008-0000-0500-0000FD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8" name="Text Box 17">
          <a:extLst>
            <a:ext uri="{FF2B5EF4-FFF2-40B4-BE49-F238E27FC236}">
              <a16:creationId xmlns:a16="http://schemas.microsoft.com/office/drawing/2014/main" id="{00000000-0008-0000-0500-0000FE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9" name="Text Box 18">
          <a:extLst>
            <a:ext uri="{FF2B5EF4-FFF2-40B4-BE49-F238E27FC236}">
              <a16:creationId xmlns:a16="http://schemas.microsoft.com/office/drawing/2014/main" id="{00000000-0008-0000-0500-0000FF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0" name="Text Box 19">
          <a:extLst>
            <a:ext uri="{FF2B5EF4-FFF2-40B4-BE49-F238E27FC236}">
              <a16:creationId xmlns:a16="http://schemas.microsoft.com/office/drawing/2014/main" id="{00000000-0008-0000-0500-00000005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281" name="Text Box 15">
          <a:extLst>
            <a:ext uri="{FF2B5EF4-FFF2-40B4-BE49-F238E27FC236}">
              <a16:creationId xmlns:a16="http://schemas.microsoft.com/office/drawing/2014/main" id="{00000000-0008-0000-0500-000001050000}"/>
            </a:ext>
          </a:extLst>
        </xdr:cNvPr>
        <xdr:cNvSpPr txBox="1">
          <a:spLocks noChangeArrowheads="1"/>
        </xdr:cNvSpPr>
      </xdr:nvSpPr>
      <xdr:spPr bwMode="auto">
        <a:xfrm>
          <a:off x="9582150"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82" name="Text Box 15">
          <a:extLst>
            <a:ext uri="{FF2B5EF4-FFF2-40B4-BE49-F238E27FC236}">
              <a16:creationId xmlns:a16="http://schemas.microsoft.com/office/drawing/2014/main" id="{00000000-0008-0000-0500-000002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3" name="Text Box 16">
          <a:extLst>
            <a:ext uri="{FF2B5EF4-FFF2-40B4-BE49-F238E27FC236}">
              <a16:creationId xmlns:a16="http://schemas.microsoft.com/office/drawing/2014/main" id="{00000000-0008-0000-0500-000003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4" name="Text Box 17">
          <a:extLst>
            <a:ext uri="{FF2B5EF4-FFF2-40B4-BE49-F238E27FC236}">
              <a16:creationId xmlns:a16="http://schemas.microsoft.com/office/drawing/2014/main" id="{00000000-0008-0000-0500-000004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5" name="Text Box 18">
          <a:extLst>
            <a:ext uri="{FF2B5EF4-FFF2-40B4-BE49-F238E27FC236}">
              <a16:creationId xmlns:a16="http://schemas.microsoft.com/office/drawing/2014/main" id="{00000000-0008-0000-0500-000005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6" name="Text Box 19">
          <a:extLst>
            <a:ext uri="{FF2B5EF4-FFF2-40B4-BE49-F238E27FC236}">
              <a16:creationId xmlns:a16="http://schemas.microsoft.com/office/drawing/2014/main" id="{00000000-0008-0000-0500-000006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87" name="Text Box 15">
          <a:extLst>
            <a:ext uri="{FF2B5EF4-FFF2-40B4-BE49-F238E27FC236}">
              <a16:creationId xmlns:a16="http://schemas.microsoft.com/office/drawing/2014/main" id="{00000000-0008-0000-0500-000007050000}"/>
            </a:ext>
          </a:extLst>
        </xdr:cNvPr>
        <xdr:cNvSpPr txBox="1">
          <a:spLocks noChangeArrowheads="1"/>
        </xdr:cNvSpPr>
      </xdr:nvSpPr>
      <xdr:spPr bwMode="auto">
        <a:xfrm>
          <a:off x="95821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8" name="Text Box 16">
          <a:extLst>
            <a:ext uri="{FF2B5EF4-FFF2-40B4-BE49-F238E27FC236}">
              <a16:creationId xmlns:a16="http://schemas.microsoft.com/office/drawing/2014/main" id="{00000000-0008-0000-0500-000008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9" name="Text Box 17">
          <a:extLst>
            <a:ext uri="{FF2B5EF4-FFF2-40B4-BE49-F238E27FC236}">
              <a16:creationId xmlns:a16="http://schemas.microsoft.com/office/drawing/2014/main" id="{00000000-0008-0000-0500-000009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90" name="Text Box 18">
          <a:extLst>
            <a:ext uri="{FF2B5EF4-FFF2-40B4-BE49-F238E27FC236}">
              <a16:creationId xmlns:a16="http://schemas.microsoft.com/office/drawing/2014/main" id="{00000000-0008-0000-0500-00000A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91" name="Text Box 19">
          <a:extLst>
            <a:ext uri="{FF2B5EF4-FFF2-40B4-BE49-F238E27FC236}">
              <a16:creationId xmlns:a16="http://schemas.microsoft.com/office/drawing/2014/main" id="{00000000-0008-0000-0500-00000B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92" name="Text Box 15">
          <a:extLst>
            <a:ext uri="{FF2B5EF4-FFF2-40B4-BE49-F238E27FC236}">
              <a16:creationId xmlns:a16="http://schemas.microsoft.com/office/drawing/2014/main" id="{00000000-0008-0000-0500-00000C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3" name="Text Box 16">
          <a:extLst>
            <a:ext uri="{FF2B5EF4-FFF2-40B4-BE49-F238E27FC236}">
              <a16:creationId xmlns:a16="http://schemas.microsoft.com/office/drawing/2014/main" id="{00000000-0008-0000-0500-00000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4" name="Text Box 17">
          <a:extLst>
            <a:ext uri="{FF2B5EF4-FFF2-40B4-BE49-F238E27FC236}">
              <a16:creationId xmlns:a16="http://schemas.microsoft.com/office/drawing/2014/main" id="{00000000-0008-0000-0500-00000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5" name="Text Box 18">
          <a:extLst>
            <a:ext uri="{FF2B5EF4-FFF2-40B4-BE49-F238E27FC236}">
              <a16:creationId xmlns:a16="http://schemas.microsoft.com/office/drawing/2014/main" id="{00000000-0008-0000-0500-00000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6" name="Text Box 19">
          <a:extLst>
            <a:ext uri="{FF2B5EF4-FFF2-40B4-BE49-F238E27FC236}">
              <a16:creationId xmlns:a16="http://schemas.microsoft.com/office/drawing/2014/main" id="{00000000-0008-0000-0500-00001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97" name="Text Box 16">
          <a:extLst>
            <a:ext uri="{FF2B5EF4-FFF2-40B4-BE49-F238E27FC236}">
              <a16:creationId xmlns:a16="http://schemas.microsoft.com/office/drawing/2014/main" id="{00000000-0008-0000-0500-00001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98" name="Text Box 17">
          <a:extLst>
            <a:ext uri="{FF2B5EF4-FFF2-40B4-BE49-F238E27FC236}">
              <a16:creationId xmlns:a16="http://schemas.microsoft.com/office/drawing/2014/main" id="{00000000-0008-0000-0500-00001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99" name="Text Box 18">
          <a:extLst>
            <a:ext uri="{FF2B5EF4-FFF2-40B4-BE49-F238E27FC236}">
              <a16:creationId xmlns:a16="http://schemas.microsoft.com/office/drawing/2014/main" id="{00000000-0008-0000-0500-00001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00" name="Text Box 19">
          <a:extLst>
            <a:ext uri="{FF2B5EF4-FFF2-40B4-BE49-F238E27FC236}">
              <a16:creationId xmlns:a16="http://schemas.microsoft.com/office/drawing/2014/main" id="{00000000-0008-0000-0500-00001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1" name="Text Box 16">
          <a:extLst>
            <a:ext uri="{FF2B5EF4-FFF2-40B4-BE49-F238E27FC236}">
              <a16:creationId xmlns:a16="http://schemas.microsoft.com/office/drawing/2014/main" id="{00000000-0008-0000-0500-00001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2" name="Text Box 17">
          <a:extLst>
            <a:ext uri="{FF2B5EF4-FFF2-40B4-BE49-F238E27FC236}">
              <a16:creationId xmlns:a16="http://schemas.microsoft.com/office/drawing/2014/main" id="{00000000-0008-0000-0500-00001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3" name="Text Box 18">
          <a:extLst>
            <a:ext uri="{FF2B5EF4-FFF2-40B4-BE49-F238E27FC236}">
              <a16:creationId xmlns:a16="http://schemas.microsoft.com/office/drawing/2014/main" id="{00000000-0008-0000-0500-00001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4" name="Text Box 19">
          <a:extLst>
            <a:ext uri="{FF2B5EF4-FFF2-40B4-BE49-F238E27FC236}">
              <a16:creationId xmlns:a16="http://schemas.microsoft.com/office/drawing/2014/main" id="{00000000-0008-0000-0500-00001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05" name="Text Box 15">
          <a:extLst>
            <a:ext uri="{FF2B5EF4-FFF2-40B4-BE49-F238E27FC236}">
              <a16:creationId xmlns:a16="http://schemas.microsoft.com/office/drawing/2014/main" id="{00000000-0008-0000-0500-00001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6" name="Text Box 16">
          <a:extLst>
            <a:ext uri="{FF2B5EF4-FFF2-40B4-BE49-F238E27FC236}">
              <a16:creationId xmlns:a16="http://schemas.microsoft.com/office/drawing/2014/main" id="{00000000-0008-0000-0500-00001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7" name="Text Box 17">
          <a:extLst>
            <a:ext uri="{FF2B5EF4-FFF2-40B4-BE49-F238E27FC236}">
              <a16:creationId xmlns:a16="http://schemas.microsoft.com/office/drawing/2014/main" id="{00000000-0008-0000-0500-00001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8" name="Text Box 18">
          <a:extLst>
            <a:ext uri="{FF2B5EF4-FFF2-40B4-BE49-F238E27FC236}">
              <a16:creationId xmlns:a16="http://schemas.microsoft.com/office/drawing/2014/main" id="{00000000-0008-0000-0500-00001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9" name="Text Box 19">
          <a:extLst>
            <a:ext uri="{FF2B5EF4-FFF2-40B4-BE49-F238E27FC236}">
              <a16:creationId xmlns:a16="http://schemas.microsoft.com/office/drawing/2014/main" id="{00000000-0008-0000-0500-00001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10" name="Text Box 15">
          <a:extLst>
            <a:ext uri="{FF2B5EF4-FFF2-40B4-BE49-F238E27FC236}">
              <a16:creationId xmlns:a16="http://schemas.microsoft.com/office/drawing/2014/main" id="{00000000-0008-0000-0500-00001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311" name="Text Box 15">
          <a:extLst>
            <a:ext uri="{FF2B5EF4-FFF2-40B4-BE49-F238E27FC236}">
              <a16:creationId xmlns:a16="http://schemas.microsoft.com/office/drawing/2014/main" id="{00000000-0008-0000-0500-00001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12" name="Text Box 16">
          <a:extLst>
            <a:ext uri="{FF2B5EF4-FFF2-40B4-BE49-F238E27FC236}">
              <a16:creationId xmlns:a16="http://schemas.microsoft.com/office/drawing/2014/main" id="{00000000-0008-0000-0500-00002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13" name="Text Box 17">
          <a:extLst>
            <a:ext uri="{FF2B5EF4-FFF2-40B4-BE49-F238E27FC236}">
              <a16:creationId xmlns:a16="http://schemas.microsoft.com/office/drawing/2014/main" id="{00000000-0008-0000-0500-00002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14" name="Text Box 18">
          <a:extLst>
            <a:ext uri="{FF2B5EF4-FFF2-40B4-BE49-F238E27FC236}">
              <a16:creationId xmlns:a16="http://schemas.microsoft.com/office/drawing/2014/main" id="{00000000-0008-0000-0500-00002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15" name="Text Box 15">
          <a:extLst>
            <a:ext uri="{FF2B5EF4-FFF2-40B4-BE49-F238E27FC236}">
              <a16:creationId xmlns:a16="http://schemas.microsoft.com/office/drawing/2014/main" id="{00000000-0008-0000-0500-00002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6" name="Text Box 16">
          <a:extLst>
            <a:ext uri="{FF2B5EF4-FFF2-40B4-BE49-F238E27FC236}">
              <a16:creationId xmlns:a16="http://schemas.microsoft.com/office/drawing/2014/main" id="{00000000-0008-0000-0500-00002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7" name="Text Box 17">
          <a:extLst>
            <a:ext uri="{FF2B5EF4-FFF2-40B4-BE49-F238E27FC236}">
              <a16:creationId xmlns:a16="http://schemas.microsoft.com/office/drawing/2014/main" id="{00000000-0008-0000-0500-00002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8" name="Text Box 18">
          <a:extLst>
            <a:ext uri="{FF2B5EF4-FFF2-40B4-BE49-F238E27FC236}">
              <a16:creationId xmlns:a16="http://schemas.microsoft.com/office/drawing/2014/main" id="{00000000-0008-0000-0500-00002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9" name="Text Box 19">
          <a:extLst>
            <a:ext uri="{FF2B5EF4-FFF2-40B4-BE49-F238E27FC236}">
              <a16:creationId xmlns:a16="http://schemas.microsoft.com/office/drawing/2014/main" id="{00000000-0008-0000-0500-00002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320" name="Text Box 15">
          <a:extLst>
            <a:ext uri="{FF2B5EF4-FFF2-40B4-BE49-F238E27FC236}">
              <a16:creationId xmlns:a16="http://schemas.microsoft.com/office/drawing/2014/main" id="{00000000-0008-0000-0500-00002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1" name="Text Box 16">
          <a:extLst>
            <a:ext uri="{FF2B5EF4-FFF2-40B4-BE49-F238E27FC236}">
              <a16:creationId xmlns:a16="http://schemas.microsoft.com/office/drawing/2014/main" id="{00000000-0008-0000-0500-00002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2" name="Text Box 17">
          <a:extLst>
            <a:ext uri="{FF2B5EF4-FFF2-40B4-BE49-F238E27FC236}">
              <a16:creationId xmlns:a16="http://schemas.microsoft.com/office/drawing/2014/main" id="{00000000-0008-0000-0500-00002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3" name="Text Box 18">
          <a:extLst>
            <a:ext uri="{FF2B5EF4-FFF2-40B4-BE49-F238E27FC236}">
              <a16:creationId xmlns:a16="http://schemas.microsoft.com/office/drawing/2014/main" id="{00000000-0008-0000-0500-00002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4" name="Text Box 19">
          <a:extLst>
            <a:ext uri="{FF2B5EF4-FFF2-40B4-BE49-F238E27FC236}">
              <a16:creationId xmlns:a16="http://schemas.microsoft.com/office/drawing/2014/main" id="{00000000-0008-0000-0500-00002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5" name="Text Box 16">
          <a:extLst>
            <a:ext uri="{FF2B5EF4-FFF2-40B4-BE49-F238E27FC236}">
              <a16:creationId xmlns:a16="http://schemas.microsoft.com/office/drawing/2014/main" id="{00000000-0008-0000-0500-00002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6" name="Text Box 17">
          <a:extLst>
            <a:ext uri="{FF2B5EF4-FFF2-40B4-BE49-F238E27FC236}">
              <a16:creationId xmlns:a16="http://schemas.microsoft.com/office/drawing/2014/main" id="{00000000-0008-0000-0500-00002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7" name="Text Box 18">
          <a:extLst>
            <a:ext uri="{FF2B5EF4-FFF2-40B4-BE49-F238E27FC236}">
              <a16:creationId xmlns:a16="http://schemas.microsoft.com/office/drawing/2014/main" id="{00000000-0008-0000-0500-00002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8" name="Text Box 19">
          <a:extLst>
            <a:ext uri="{FF2B5EF4-FFF2-40B4-BE49-F238E27FC236}">
              <a16:creationId xmlns:a16="http://schemas.microsoft.com/office/drawing/2014/main" id="{00000000-0008-0000-0500-00003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29" name="Text Box 16">
          <a:extLst>
            <a:ext uri="{FF2B5EF4-FFF2-40B4-BE49-F238E27FC236}">
              <a16:creationId xmlns:a16="http://schemas.microsoft.com/office/drawing/2014/main" id="{00000000-0008-0000-0500-00003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30" name="Text Box 17">
          <a:extLst>
            <a:ext uri="{FF2B5EF4-FFF2-40B4-BE49-F238E27FC236}">
              <a16:creationId xmlns:a16="http://schemas.microsoft.com/office/drawing/2014/main" id="{00000000-0008-0000-0500-00003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31" name="Text Box 18">
          <a:extLst>
            <a:ext uri="{FF2B5EF4-FFF2-40B4-BE49-F238E27FC236}">
              <a16:creationId xmlns:a16="http://schemas.microsoft.com/office/drawing/2014/main" id="{00000000-0008-0000-0500-00003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32" name="Text Box 19">
          <a:extLst>
            <a:ext uri="{FF2B5EF4-FFF2-40B4-BE49-F238E27FC236}">
              <a16:creationId xmlns:a16="http://schemas.microsoft.com/office/drawing/2014/main" id="{00000000-0008-0000-0500-00003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3" name="Text Box 16">
          <a:extLst>
            <a:ext uri="{FF2B5EF4-FFF2-40B4-BE49-F238E27FC236}">
              <a16:creationId xmlns:a16="http://schemas.microsoft.com/office/drawing/2014/main" id="{00000000-0008-0000-0500-00003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4" name="Text Box 17">
          <a:extLst>
            <a:ext uri="{FF2B5EF4-FFF2-40B4-BE49-F238E27FC236}">
              <a16:creationId xmlns:a16="http://schemas.microsoft.com/office/drawing/2014/main" id="{00000000-0008-0000-0500-00003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5" name="Text Box 18">
          <a:extLst>
            <a:ext uri="{FF2B5EF4-FFF2-40B4-BE49-F238E27FC236}">
              <a16:creationId xmlns:a16="http://schemas.microsoft.com/office/drawing/2014/main" id="{00000000-0008-0000-0500-00003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6" name="Text Box 19">
          <a:extLst>
            <a:ext uri="{FF2B5EF4-FFF2-40B4-BE49-F238E27FC236}">
              <a16:creationId xmlns:a16="http://schemas.microsoft.com/office/drawing/2014/main" id="{00000000-0008-0000-0500-00003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37" name="Text Box 15">
          <a:extLst>
            <a:ext uri="{FF2B5EF4-FFF2-40B4-BE49-F238E27FC236}">
              <a16:creationId xmlns:a16="http://schemas.microsoft.com/office/drawing/2014/main" id="{00000000-0008-0000-0500-00003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38" name="Text Box 16">
          <a:extLst>
            <a:ext uri="{FF2B5EF4-FFF2-40B4-BE49-F238E27FC236}">
              <a16:creationId xmlns:a16="http://schemas.microsoft.com/office/drawing/2014/main" id="{00000000-0008-0000-0500-00003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39" name="Text Box 17">
          <a:extLst>
            <a:ext uri="{FF2B5EF4-FFF2-40B4-BE49-F238E27FC236}">
              <a16:creationId xmlns:a16="http://schemas.microsoft.com/office/drawing/2014/main" id="{00000000-0008-0000-0500-00003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40" name="Text Box 18">
          <a:extLst>
            <a:ext uri="{FF2B5EF4-FFF2-40B4-BE49-F238E27FC236}">
              <a16:creationId xmlns:a16="http://schemas.microsoft.com/office/drawing/2014/main" id="{00000000-0008-0000-0500-00003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41" name="Text Box 19">
          <a:extLst>
            <a:ext uri="{FF2B5EF4-FFF2-40B4-BE49-F238E27FC236}">
              <a16:creationId xmlns:a16="http://schemas.microsoft.com/office/drawing/2014/main" id="{00000000-0008-0000-0500-00003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42" name="Text Box 15">
          <a:extLst>
            <a:ext uri="{FF2B5EF4-FFF2-40B4-BE49-F238E27FC236}">
              <a16:creationId xmlns:a16="http://schemas.microsoft.com/office/drawing/2014/main" id="{00000000-0008-0000-0500-00003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343" name="Text Box 15">
          <a:extLst>
            <a:ext uri="{FF2B5EF4-FFF2-40B4-BE49-F238E27FC236}">
              <a16:creationId xmlns:a16="http://schemas.microsoft.com/office/drawing/2014/main" id="{00000000-0008-0000-0500-00003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44" name="Text Box 16">
          <a:extLst>
            <a:ext uri="{FF2B5EF4-FFF2-40B4-BE49-F238E27FC236}">
              <a16:creationId xmlns:a16="http://schemas.microsoft.com/office/drawing/2014/main" id="{00000000-0008-0000-0500-00004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45" name="Text Box 17">
          <a:extLst>
            <a:ext uri="{FF2B5EF4-FFF2-40B4-BE49-F238E27FC236}">
              <a16:creationId xmlns:a16="http://schemas.microsoft.com/office/drawing/2014/main" id="{00000000-0008-0000-0500-00004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46" name="Text Box 18">
          <a:extLst>
            <a:ext uri="{FF2B5EF4-FFF2-40B4-BE49-F238E27FC236}">
              <a16:creationId xmlns:a16="http://schemas.microsoft.com/office/drawing/2014/main" id="{00000000-0008-0000-0500-00004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47" name="Text Box 15">
          <a:extLst>
            <a:ext uri="{FF2B5EF4-FFF2-40B4-BE49-F238E27FC236}">
              <a16:creationId xmlns:a16="http://schemas.microsoft.com/office/drawing/2014/main" id="{00000000-0008-0000-0500-00004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48" name="Text Box 16">
          <a:extLst>
            <a:ext uri="{FF2B5EF4-FFF2-40B4-BE49-F238E27FC236}">
              <a16:creationId xmlns:a16="http://schemas.microsoft.com/office/drawing/2014/main" id="{00000000-0008-0000-0500-00004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49" name="Text Box 17">
          <a:extLst>
            <a:ext uri="{FF2B5EF4-FFF2-40B4-BE49-F238E27FC236}">
              <a16:creationId xmlns:a16="http://schemas.microsoft.com/office/drawing/2014/main" id="{00000000-0008-0000-0500-00004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0" name="Text Box 18">
          <a:extLst>
            <a:ext uri="{FF2B5EF4-FFF2-40B4-BE49-F238E27FC236}">
              <a16:creationId xmlns:a16="http://schemas.microsoft.com/office/drawing/2014/main" id="{00000000-0008-0000-0500-00004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1" name="Text Box 19">
          <a:extLst>
            <a:ext uri="{FF2B5EF4-FFF2-40B4-BE49-F238E27FC236}">
              <a16:creationId xmlns:a16="http://schemas.microsoft.com/office/drawing/2014/main" id="{00000000-0008-0000-0500-00004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352" name="Text Box 15">
          <a:extLst>
            <a:ext uri="{FF2B5EF4-FFF2-40B4-BE49-F238E27FC236}">
              <a16:creationId xmlns:a16="http://schemas.microsoft.com/office/drawing/2014/main" id="{00000000-0008-0000-0500-00004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3" name="Text Box 16">
          <a:extLst>
            <a:ext uri="{FF2B5EF4-FFF2-40B4-BE49-F238E27FC236}">
              <a16:creationId xmlns:a16="http://schemas.microsoft.com/office/drawing/2014/main" id="{00000000-0008-0000-0500-00004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4" name="Text Box 17">
          <a:extLst>
            <a:ext uri="{FF2B5EF4-FFF2-40B4-BE49-F238E27FC236}">
              <a16:creationId xmlns:a16="http://schemas.microsoft.com/office/drawing/2014/main" id="{00000000-0008-0000-0500-00004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5" name="Text Box 18">
          <a:extLst>
            <a:ext uri="{FF2B5EF4-FFF2-40B4-BE49-F238E27FC236}">
              <a16:creationId xmlns:a16="http://schemas.microsoft.com/office/drawing/2014/main" id="{00000000-0008-0000-0500-00004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6" name="Text Box 19">
          <a:extLst>
            <a:ext uri="{FF2B5EF4-FFF2-40B4-BE49-F238E27FC236}">
              <a16:creationId xmlns:a16="http://schemas.microsoft.com/office/drawing/2014/main" id="{00000000-0008-0000-0500-00004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57" name="Text Box 16">
          <a:extLst>
            <a:ext uri="{FF2B5EF4-FFF2-40B4-BE49-F238E27FC236}">
              <a16:creationId xmlns:a16="http://schemas.microsoft.com/office/drawing/2014/main" id="{00000000-0008-0000-0500-00004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58" name="Text Box 17">
          <a:extLst>
            <a:ext uri="{FF2B5EF4-FFF2-40B4-BE49-F238E27FC236}">
              <a16:creationId xmlns:a16="http://schemas.microsoft.com/office/drawing/2014/main" id="{00000000-0008-0000-0500-00004E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59" name="Text Box 18">
          <a:extLst>
            <a:ext uri="{FF2B5EF4-FFF2-40B4-BE49-F238E27FC236}">
              <a16:creationId xmlns:a16="http://schemas.microsoft.com/office/drawing/2014/main" id="{00000000-0008-0000-0500-00004F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60" name="Text Box 19">
          <a:extLst>
            <a:ext uri="{FF2B5EF4-FFF2-40B4-BE49-F238E27FC236}">
              <a16:creationId xmlns:a16="http://schemas.microsoft.com/office/drawing/2014/main" id="{00000000-0008-0000-0500-000050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1" name="Text Box 16">
          <a:extLst>
            <a:ext uri="{FF2B5EF4-FFF2-40B4-BE49-F238E27FC236}">
              <a16:creationId xmlns:a16="http://schemas.microsoft.com/office/drawing/2014/main" id="{00000000-0008-0000-0500-00005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2" name="Text Box 17">
          <a:extLst>
            <a:ext uri="{FF2B5EF4-FFF2-40B4-BE49-F238E27FC236}">
              <a16:creationId xmlns:a16="http://schemas.microsoft.com/office/drawing/2014/main" id="{00000000-0008-0000-0500-000052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3" name="Text Box 18">
          <a:extLst>
            <a:ext uri="{FF2B5EF4-FFF2-40B4-BE49-F238E27FC236}">
              <a16:creationId xmlns:a16="http://schemas.microsoft.com/office/drawing/2014/main" id="{00000000-0008-0000-0500-000053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4" name="Text Box 19">
          <a:extLst>
            <a:ext uri="{FF2B5EF4-FFF2-40B4-BE49-F238E27FC236}">
              <a16:creationId xmlns:a16="http://schemas.microsoft.com/office/drawing/2014/main" id="{00000000-0008-0000-0500-000054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5" name="Text Box 16">
          <a:extLst>
            <a:ext uri="{FF2B5EF4-FFF2-40B4-BE49-F238E27FC236}">
              <a16:creationId xmlns:a16="http://schemas.microsoft.com/office/drawing/2014/main" id="{00000000-0008-0000-0500-000055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6" name="Text Box 17">
          <a:extLst>
            <a:ext uri="{FF2B5EF4-FFF2-40B4-BE49-F238E27FC236}">
              <a16:creationId xmlns:a16="http://schemas.microsoft.com/office/drawing/2014/main" id="{00000000-0008-0000-0500-000056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7" name="Text Box 18">
          <a:extLst>
            <a:ext uri="{FF2B5EF4-FFF2-40B4-BE49-F238E27FC236}">
              <a16:creationId xmlns:a16="http://schemas.microsoft.com/office/drawing/2014/main" id="{00000000-0008-0000-0500-000057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8" name="Text Box 19">
          <a:extLst>
            <a:ext uri="{FF2B5EF4-FFF2-40B4-BE49-F238E27FC236}">
              <a16:creationId xmlns:a16="http://schemas.microsoft.com/office/drawing/2014/main" id="{00000000-0008-0000-0500-000058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69" name="Text Box 15">
          <a:extLst>
            <a:ext uri="{FF2B5EF4-FFF2-40B4-BE49-F238E27FC236}">
              <a16:creationId xmlns:a16="http://schemas.microsoft.com/office/drawing/2014/main" id="{00000000-0008-0000-0500-000059050000}"/>
            </a:ext>
          </a:extLst>
        </xdr:cNvPr>
        <xdr:cNvSpPr txBox="1">
          <a:spLocks noChangeArrowheads="1"/>
        </xdr:cNvSpPr>
      </xdr:nvSpPr>
      <xdr:spPr bwMode="auto">
        <a:xfrm>
          <a:off x="3706091" y="413009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0" name="Text Box 16">
          <a:extLst>
            <a:ext uri="{FF2B5EF4-FFF2-40B4-BE49-F238E27FC236}">
              <a16:creationId xmlns:a16="http://schemas.microsoft.com/office/drawing/2014/main" id="{00000000-0008-0000-0500-00005A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1" name="Text Box 17">
          <a:extLst>
            <a:ext uri="{FF2B5EF4-FFF2-40B4-BE49-F238E27FC236}">
              <a16:creationId xmlns:a16="http://schemas.microsoft.com/office/drawing/2014/main" id="{00000000-0008-0000-0500-00005B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2" name="Text Box 18">
          <a:extLst>
            <a:ext uri="{FF2B5EF4-FFF2-40B4-BE49-F238E27FC236}">
              <a16:creationId xmlns:a16="http://schemas.microsoft.com/office/drawing/2014/main" id="{00000000-0008-0000-0500-00005C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3" name="Text Box 19">
          <a:extLst>
            <a:ext uri="{FF2B5EF4-FFF2-40B4-BE49-F238E27FC236}">
              <a16:creationId xmlns:a16="http://schemas.microsoft.com/office/drawing/2014/main" id="{00000000-0008-0000-0500-00005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374" name="Text Box 15">
          <a:extLst>
            <a:ext uri="{FF2B5EF4-FFF2-40B4-BE49-F238E27FC236}">
              <a16:creationId xmlns:a16="http://schemas.microsoft.com/office/drawing/2014/main" id="{00000000-0008-0000-0500-00005E050000}"/>
            </a:ext>
          </a:extLst>
        </xdr:cNvPr>
        <xdr:cNvSpPr txBox="1">
          <a:spLocks noChangeArrowheads="1"/>
        </xdr:cNvSpPr>
      </xdr:nvSpPr>
      <xdr:spPr bwMode="auto">
        <a:xfrm>
          <a:off x="6768234"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75" name="Text Box 16">
          <a:extLst>
            <a:ext uri="{FF2B5EF4-FFF2-40B4-BE49-F238E27FC236}">
              <a16:creationId xmlns:a16="http://schemas.microsoft.com/office/drawing/2014/main" id="{00000000-0008-0000-0500-00005F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76" name="Text Box 17">
          <a:extLst>
            <a:ext uri="{FF2B5EF4-FFF2-40B4-BE49-F238E27FC236}">
              <a16:creationId xmlns:a16="http://schemas.microsoft.com/office/drawing/2014/main" id="{00000000-0008-0000-0500-000060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77" name="Text Box 18">
          <a:extLst>
            <a:ext uri="{FF2B5EF4-FFF2-40B4-BE49-F238E27FC236}">
              <a16:creationId xmlns:a16="http://schemas.microsoft.com/office/drawing/2014/main" id="{00000000-0008-0000-0500-00006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78" name="Text Box 16">
          <a:extLst>
            <a:ext uri="{FF2B5EF4-FFF2-40B4-BE49-F238E27FC236}">
              <a16:creationId xmlns:a16="http://schemas.microsoft.com/office/drawing/2014/main" id="{00000000-0008-0000-0500-000062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79" name="Text Box 17">
          <a:extLst>
            <a:ext uri="{FF2B5EF4-FFF2-40B4-BE49-F238E27FC236}">
              <a16:creationId xmlns:a16="http://schemas.microsoft.com/office/drawing/2014/main" id="{00000000-0008-0000-0500-000063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0" name="Text Box 18">
          <a:extLst>
            <a:ext uri="{FF2B5EF4-FFF2-40B4-BE49-F238E27FC236}">
              <a16:creationId xmlns:a16="http://schemas.microsoft.com/office/drawing/2014/main" id="{00000000-0008-0000-0500-000064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1" name="Text Box 19">
          <a:extLst>
            <a:ext uri="{FF2B5EF4-FFF2-40B4-BE49-F238E27FC236}">
              <a16:creationId xmlns:a16="http://schemas.microsoft.com/office/drawing/2014/main" id="{00000000-0008-0000-0500-000065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382" name="Text Box 15">
          <a:extLst>
            <a:ext uri="{FF2B5EF4-FFF2-40B4-BE49-F238E27FC236}">
              <a16:creationId xmlns:a16="http://schemas.microsoft.com/office/drawing/2014/main" id="{00000000-0008-0000-0500-000066050000}"/>
            </a:ext>
          </a:extLst>
        </xdr:cNvPr>
        <xdr:cNvSpPr txBox="1">
          <a:spLocks noChangeArrowheads="1"/>
        </xdr:cNvSpPr>
      </xdr:nvSpPr>
      <xdr:spPr bwMode="auto">
        <a:xfrm>
          <a:off x="9615343"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3" name="Text Box 16">
          <a:extLst>
            <a:ext uri="{FF2B5EF4-FFF2-40B4-BE49-F238E27FC236}">
              <a16:creationId xmlns:a16="http://schemas.microsoft.com/office/drawing/2014/main" id="{00000000-0008-0000-0500-000067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4" name="Text Box 17">
          <a:extLst>
            <a:ext uri="{FF2B5EF4-FFF2-40B4-BE49-F238E27FC236}">
              <a16:creationId xmlns:a16="http://schemas.microsoft.com/office/drawing/2014/main" id="{00000000-0008-0000-0500-000068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5" name="Text Box 18">
          <a:extLst>
            <a:ext uri="{FF2B5EF4-FFF2-40B4-BE49-F238E27FC236}">
              <a16:creationId xmlns:a16="http://schemas.microsoft.com/office/drawing/2014/main" id="{00000000-0008-0000-0500-000069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6" name="Text Box 19">
          <a:extLst>
            <a:ext uri="{FF2B5EF4-FFF2-40B4-BE49-F238E27FC236}">
              <a16:creationId xmlns:a16="http://schemas.microsoft.com/office/drawing/2014/main" id="{00000000-0008-0000-0500-00006A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87" name="Text Box 16">
          <a:extLst>
            <a:ext uri="{FF2B5EF4-FFF2-40B4-BE49-F238E27FC236}">
              <a16:creationId xmlns:a16="http://schemas.microsoft.com/office/drawing/2014/main" id="{00000000-0008-0000-0500-00006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88" name="Text Box 17">
          <a:extLst>
            <a:ext uri="{FF2B5EF4-FFF2-40B4-BE49-F238E27FC236}">
              <a16:creationId xmlns:a16="http://schemas.microsoft.com/office/drawing/2014/main" id="{00000000-0008-0000-0500-00006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89" name="Text Box 18">
          <a:extLst>
            <a:ext uri="{FF2B5EF4-FFF2-40B4-BE49-F238E27FC236}">
              <a16:creationId xmlns:a16="http://schemas.microsoft.com/office/drawing/2014/main" id="{00000000-0008-0000-0500-00006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90" name="Text Box 19">
          <a:extLst>
            <a:ext uri="{FF2B5EF4-FFF2-40B4-BE49-F238E27FC236}">
              <a16:creationId xmlns:a16="http://schemas.microsoft.com/office/drawing/2014/main" id="{00000000-0008-0000-0500-00006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1" name="Text Box 16">
          <a:extLst>
            <a:ext uri="{FF2B5EF4-FFF2-40B4-BE49-F238E27FC236}">
              <a16:creationId xmlns:a16="http://schemas.microsoft.com/office/drawing/2014/main" id="{00000000-0008-0000-0500-00006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2" name="Text Box 17">
          <a:extLst>
            <a:ext uri="{FF2B5EF4-FFF2-40B4-BE49-F238E27FC236}">
              <a16:creationId xmlns:a16="http://schemas.microsoft.com/office/drawing/2014/main" id="{00000000-0008-0000-0500-00007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3" name="Text Box 18">
          <a:extLst>
            <a:ext uri="{FF2B5EF4-FFF2-40B4-BE49-F238E27FC236}">
              <a16:creationId xmlns:a16="http://schemas.microsoft.com/office/drawing/2014/main" id="{00000000-0008-0000-0500-00007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4" name="Text Box 19">
          <a:extLst>
            <a:ext uri="{FF2B5EF4-FFF2-40B4-BE49-F238E27FC236}">
              <a16:creationId xmlns:a16="http://schemas.microsoft.com/office/drawing/2014/main" id="{00000000-0008-0000-0500-00007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5" name="Text Box 16">
          <a:extLst>
            <a:ext uri="{FF2B5EF4-FFF2-40B4-BE49-F238E27FC236}">
              <a16:creationId xmlns:a16="http://schemas.microsoft.com/office/drawing/2014/main" id="{00000000-0008-0000-0500-00007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6" name="Text Box 17">
          <a:extLst>
            <a:ext uri="{FF2B5EF4-FFF2-40B4-BE49-F238E27FC236}">
              <a16:creationId xmlns:a16="http://schemas.microsoft.com/office/drawing/2014/main" id="{00000000-0008-0000-0500-000074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7" name="Text Box 18">
          <a:extLst>
            <a:ext uri="{FF2B5EF4-FFF2-40B4-BE49-F238E27FC236}">
              <a16:creationId xmlns:a16="http://schemas.microsoft.com/office/drawing/2014/main" id="{00000000-0008-0000-0500-00007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8" name="Text Box 19">
          <a:extLst>
            <a:ext uri="{FF2B5EF4-FFF2-40B4-BE49-F238E27FC236}">
              <a16:creationId xmlns:a16="http://schemas.microsoft.com/office/drawing/2014/main" id="{00000000-0008-0000-0500-00007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99" name="Text Box 15">
          <a:extLst>
            <a:ext uri="{FF2B5EF4-FFF2-40B4-BE49-F238E27FC236}">
              <a16:creationId xmlns:a16="http://schemas.microsoft.com/office/drawing/2014/main" id="{00000000-0008-0000-0500-000077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0" name="Text Box 16">
          <a:extLst>
            <a:ext uri="{FF2B5EF4-FFF2-40B4-BE49-F238E27FC236}">
              <a16:creationId xmlns:a16="http://schemas.microsoft.com/office/drawing/2014/main" id="{00000000-0008-0000-0500-00007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1" name="Text Box 17">
          <a:extLst>
            <a:ext uri="{FF2B5EF4-FFF2-40B4-BE49-F238E27FC236}">
              <a16:creationId xmlns:a16="http://schemas.microsoft.com/office/drawing/2014/main" id="{00000000-0008-0000-0500-00007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2" name="Text Box 18">
          <a:extLst>
            <a:ext uri="{FF2B5EF4-FFF2-40B4-BE49-F238E27FC236}">
              <a16:creationId xmlns:a16="http://schemas.microsoft.com/office/drawing/2014/main" id="{00000000-0008-0000-0500-00007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3" name="Text Box 19">
          <a:extLst>
            <a:ext uri="{FF2B5EF4-FFF2-40B4-BE49-F238E27FC236}">
              <a16:creationId xmlns:a16="http://schemas.microsoft.com/office/drawing/2014/main" id="{00000000-0008-0000-0500-00007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404" name="Text Box 15">
          <a:extLst>
            <a:ext uri="{FF2B5EF4-FFF2-40B4-BE49-F238E27FC236}">
              <a16:creationId xmlns:a16="http://schemas.microsoft.com/office/drawing/2014/main" id="{00000000-0008-0000-0500-00007C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05" name="Text Box 16">
          <a:extLst>
            <a:ext uri="{FF2B5EF4-FFF2-40B4-BE49-F238E27FC236}">
              <a16:creationId xmlns:a16="http://schemas.microsoft.com/office/drawing/2014/main" id="{00000000-0008-0000-0500-00007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06" name="Text Box 17">
          <a:extLst>
            <a:ext uri="{FF2B5EF4-FFF2-40B4-BE49-F238E27FC236}">
              <a16:creationId xmlns:a16="http://schemas.microsoft.com/office/drawing/2014/main" id="{00000000-0008-0000-0500-00007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07" name="Text Box 18">
          <a:extLst>
            <a:ext uri="{FF2B5EF4-FFF2-40B4-BE49-F238E27FC236}">
              <a16:creationId xmlns:a16="http://schemas.microsoft.com/office/drawing/2014/main" id="{00000000-0008-0000-0500-00007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08" name="Text Box 16">
          <a:extLst>
            <a:ext uri="{FF2B5EF4-FFF2-40B4-BE49-F238E27FC236}">
              <a16:creationId xmlns:a16="http://schemas.microsoft.com/office/drawing/2014/main" id="{00000000-0008-0000-0500-00008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09" name="Text Box 17">
          <a:extLst>
            <a:ext uri="{FF2B5EF4-FFF2-40B4-BE49-F238E27FC236}">
              <a16:creationId xmlns:a16="http://schemas.microsoft.com/office/drawing/2014/main" id="{00000000-0008-0000-0500-00008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0" name="Text Box 18">
          <a:extLst>
            <a:ext uri="{FF2B5EF4-FFF2-40B4-BE49-F238E27FC236}">
              <a16:creationId xmlns:a16="http://schemas.microsoft.com/office/drawing/2014/main" id="{00000000-0008-0000-0500-00008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1" name="Text Box 19">
          <a:extLst>
            <a:ext uri="{FF2B5EF4-FFF2-40B4-BE49-F238E27FC236}">
              <a16:creationId xmlns:a16="http://schemas.microsoft.com/office/drawing/2014/main" id="{00000000-0008-0000-0500-00008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2" name="Text Box 16">
          <a:extLst>
            <a:ext uri="{FF2B5EF4-FFF2-40B4-BE49-F238E27FC236}">
              <a16:creationId xmlns:a16="http://schemas.microsoft.com/office/drawing/2014/main" id="{00000000-0008-0000-0500-00008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3" name="Text Box 17">
          <a:extLst>
            <a:ext uri="{FF2B5EF4-FFF2-40B4-BE49-F238E27FC236}">
              <a16:creationId xmlns:a16="http://schemas.microsoft.com/office/drawing/2014/main" id="{00000000-0008-0000-0500-00008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4" name="Text Box 18">
          <a:extLst>
            <a:ext uri="{FF2B5EF4-FFF2-40B4-BE49-F238E27FC236}">
              <a16:creationId xmlns:a16="http://schemas.microsoft.com/office/drawing/2014/main" id="{00000000-0008-0000-0500-00008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5" name="Text Box 19">
          <a:extLst>
            <a:ext uri="{FF2B5EF4-FFF2-40B4-BE49-F238E27FC236}">
              <a16:creationId xmlns:a16="http://schemas.microsoft.com/office/drawing/2014/main" id="{00000000-0008-0000-0500-00008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6" name="Text Box 16">
          <a:extLst>
            <a:ext uri="{FF2B5EF4-FFF2-40B4-BE49-F238E27FC236}">
              <a16:creationId xmlns:a16="http://schemas.microsoft.com/office/drawing/2014/main" id="{00000000-0008-0000-0500-00008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7" name="Text Box 17">
          <a:extLst>
            <a:ext uri="{FF2B5EF4-FFF2-40B4-BE49-F238E27FC236}">
              <a16:creationId xmlns:a16="http://schemas.microsoft.com/office/drawing/2014/main" id="{00000000-0008-0000-0500-00008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8" name="Text Box 18">
          <a:extLst>
            <a:ext uri="{FF2B5EF4-FFF2-40B4-BE49-F238E27FC236}">
              <a16:creationId xmlns:a16="http://schemas.microsoft.com/office/drawing/2014/main" id="{00000000-0008-0000-0500-00008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9" name="Text Box 19">
          <a:extLst>
            <a:ext uri="{FF2B5EF4-FFF2-40B4-BE49-F238E27FC236}">
              <a16:creationId xmlns:a16="http://schemas.microsoft.com/office/drawing/2014/main" id="{00000000-0008-0000-0500-00008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0" name="Text Box 16">
          <a:extLst>
            <a:ext uri="{FF2B5EF4-FFF2-40B4-BE49-F238E27FC236}">
              <a16:creationId xmlns:a16="http://schemas.microsoft.com/office/drawing/2014/main" id="{00000000-0008-0000-0500-00008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1" name="Text Box 17">
          <a:extLst>
            <a:ext uri="{FF2B5EF4-FFF2-40B4-BE49-F238E27FC236}">
              <a16:creationId xmlns:a16="http://schemas.microsoft.com/office/drawing/2014/main" id="{00000000-0008-0000-0500-00008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2" name="Text Box 18">
          <a:extLst>
            <a:ext uri="{FF2B5EF4-FFF2-40B4-BE49-F238E27FC236}">
              <a16:creationId xmlns:a16="http://schemas.microsoft.com/office/drawing/2014/main" id="{00000000-0008-0000-0500-00008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3" name="Text Box 19">
          <a:extLst>
            <a:ext uri="{FF2B5EF4-FFF2-40B4-BE49-F238E27FC236}">
              <a16:creationId xmlns:a16="http://schemas.microsoft.com/office/drawing/2014/main" id="{00000000-0008-0000-0500-00008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4" name="Text Box 16">
          <a:extLst>
            <a:ext uri="{FF2B5EF4-FFF2-40B4-BE49-F238E27FC236}">
              <a16:creationId xmlns:a16="http://schemas.microsoft.com/office/drawing/2014/main" id="{00000000-0008-0000-0500-00009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5" name="Text Box 17">
          <a:extLst>
            <a:ext uri="{FF2B5EF4-FFF2-40B4-BE49-F238E27FC236}">
              <a16:creationId xmlns:a16="http://schemas.microsoft.com/office/drawing/2014/main" id="{00000000-0008-0000-0500-000091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6" name="Text Box 18">
          <a:extLst>
            <a:ext uri="{FF2B5EF4-FFF2-40B4-BE49-F238E27FC236}">
              <a16:creationId xmlns:a16="http://schemas.microsoft.com/office/drawing/2014/main" id="{00000000-0008-0000-0500-000092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7" name="Text Box 19">
          <a:extLst>
            <a:ext uri="{FF2B5EF4-FFF2-40B4-BE49-F238E27FC236}">
              <a16:creationId xmlns:a16="http://schemas.microsoft.com/office/drawing/2014/main" id="{00000000-0008-0000-0500-00009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428" name="Text Box 15">
          <a:extLst>
            <a:ext uri="{FF2B5EF4-FFF2-40B4-BE49-F238E27FC236}">
              <a16:creationId xmlns:a16="http://schemas.microsoft.com/office/drawing/2014/main" id="{00000000-0008-0000-0500-000094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29" name="Text Box 16">
          <a:extLst>
            <a:ext uri="{FF2B5EF4-FFF2-40B4-BE49-F238E27FC236}">
              <a16:creationId xmlns:a16="http://schemas.microsoft.com/office/drawing/2014/main" id="{00000000-0008-0000-0500-00009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30" name="Text Box 17">
          <a:extLst>
            <a:ext uri="{FF2B5EF4-FFF2-40B4-BE49-F238E27FC236}">
              <a16:creationId xmlns:a16="http://schemas.microsoft.com/office/drawing/2014/main" id="{00000000-0008-0000-0500-00009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31" name="Text Box 18">
          <a:extLst>
            <a:ext uri="{FF2B5EF4-FFF2-40B4-BE49-F238E27FC236}">
              <a16:creationId xmlns:a16="http://schemas.microsoft.com/office/drawing/2014/main" id="{00000000-0008-0000-0500-00009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32" name="Text Box 19">
          <a:extLst>
            <a:ext uri="{FF2B5EF4-FFF2-40B4-BE49-F238E27FC236}">
              <a16:creationId xmlns:a16="http://schemas.microsoft.com/office/drawing/2014/main" id="{00000000-0008-0000-0500-00009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433" name="Text Box 15">
          <a:extLst>
            <a:ext uri="{FF2B5EF4-FFF2-40B4-BE49-F238E27FC236}">
              <a16:creationId xmlns:a16="http://schemas.microsoft.com/office/drawing/2014/main" id="{00000000-0008-0000-0500-000099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34" name="Text Box 16">
          <a:extLst>
            <a:ext uri="{FF2B5EF4-FFF2-40B4-BE49-F238E27FC236}">
              <a16:creationId xmlns:a16="http://schemas.microsoft.com/office/drawing/2014/main" id="{00000000-0008-0000-0500-00009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35" name="Text Box 17">
          <a:extLst>
            <a:ext uri="{FF2B5EF4-FFF2-40B4-BE49-F238E27FC236}">
              <a16:creationId xmlns:a16="http://schemas.microsoft.com/office/drawing/2014/main" id="{00000000-0008-0000-0500-00009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36" name="Text Box 18">
          <a:extLst>
            <a:ext uri="{FF2B5EF4-FFF2-40B4-BE49-F238E27FC236}">
              <a16:creationId xmlns:a16="http://schemas.microsoft.com/office/drawing/2014/main" id="{00000000-0008-0000-0500-00009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37" name="Text Box 16">
          <a:extLst>
            <a:ext uri="{FF2B5EF4-FFF2-40B4-BE49-F238E27FC236}">
              <a16:creationId xmlns:a16="http://schemas.microsoft.com/office/drawing/2014/main" id="{00000000-0008-0000-0500-00009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38" name="Text Box 17">
          <a:extLst>
            <a:ext uri="{FF2B5EF4-FFF2-40B4-BE49-F238E27FC236}">
              <a16:creationId xmlns:a16="http://schemas.microsoft.com/office/drawing/2014/main" id="{00000000-0008-0000-0500-00009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39" name="Text Box 18">
          <a:extLst>
            <a:ext uri="{FF2B5EF4-FFF2-40B4-BE49-F238E27FC236}">
              <a16:creationId xmlns:a16="http://schemas.microsoft.com/office/drawing/2014/main" id="{00000000-0008-0000-0500-00009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0" name="Text Box 19">
          <a:extLst>
            <a:ext uri="{FF2B5EF4-FFF2-40B4-BE49-F238E27FC236}">
              <a16:creationId xmlns:a16="http://schemas.microsoft.com/office/drawing/2014/main" id="{00000000-0008-0000-0500-0000A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1" name="Text Box 16">
          <a:extLst>
            <a:ext uri="{FF2B5EF4-FFF2-40B4-BE49-F238E27FC236}">
              <a16:creationId xmlns:a16="http://schemas.microsoft.com/office/drawing/2014/main" id="{00000000-0008-0000-0500-0000A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2" name="Text Box 17">
          <a:extLst>
            <a:ext uri="{FF2B5EF4-FFF2-40B4-BE49-F238E27FC236}">
              <a16:creationId xmlns:a16="http://schemas.microsoft.com/office/drawing/2014/main" id="{00000000-0008-0000-0500-0000A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3" name="Text Box 18">
          <a:extLst>
            <a:ext uri="{FF2B5EF4-FFF2-40B4-BE49-F238E27FC236}">
              <a16:creationId xmlns:a16="http://schemas.microsoft.com/office/drawing/2014/main" id="{00000000-0008-0000-0500-0000A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4" name="Text Box 19">
          <a:extLst>
            <a:ext uri="{FF2B5EF4-FFF2-40B4-BE49-F238E27FC236}">
              <a16:creationId xmlns:a16="http://schemas.microsoft.com/office/drawing/2014/main" id="{00000000-0008-0000-0500-0000A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5" name="Text Box 16">
          <a:extLst>
            <a:ext uri="{FF2B5EF4-FFF2-40B4-BE49-F238E27FC236}">
              <a16:creationId xmlns:a16="http://schemas.microsoft.com/office/drawing/2014/main" id="{00000000-0008-0000-0500-0000A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6" name="Text Box 17">
          <a:extLst>
            <a:ext uri="{FF2B5EF4-FFF2-40B4-BE49-F238E27FC236}">
              <a16:creationId xmlns:a16="http://schemas.microsoft.com/office/drawing/2014/main" id="{00000000-0008-0000-0500-0000A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7" name="Text Box 18">
          <a:extLst>
            <a:ext uri="{FF2B5EF4-FFF2-40B4-BE49-F238E27FC236}">
              <a16:creationId xmlns:a16="http://schemas.microsoft.com/office/drawing/2014/main" id="{00000000-0008-0000-0500-0000A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8" name="Text Box 19">
          <a:extLst>
            <a:ext uri="{FF2B5EF4-FFF2-40B4-BE49-F238E27FC236}">
              <a16:creationId xmlns:a16="http://schemas.microsoft.com/office/drawing/2014/main" id="{00000000-0008-0000-0500-0000A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49" name="Text Box 16">
          <a:extLst>
            <a:ext uri="{FF2B5EF4-FFF2-40B4-BE49-F238E27FC236}">
              <a16:creationId xmlns:a16="http://schemas.microsoft.com/office/drawing/2014/main" id="{00000000-0008-0000-0500-0000A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50" name="Text Box 17">
          <a:extLst>
            <a:ext uri="{FF2B5EF4-FFF2-40B4-BE49-F238E27FC236}">
              <a16:creationId xmlns:a16="http://schemas.microsoft.com/office/drawing/2014/main" id="{00000000-0008-0000-0500-0000A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51" name="Text Box 18">
          <a:extLst>
            <a:ext uri="{FF2B5EF4-FFF2-40B4-BE49-F238E27FC236}">
              <a16:creationId xmlns:a16="http://schemas.microsoft.com/office/drawing/2014/main" id="{00000000-0008-0000-0500-0000A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52" name="Text Box 19">
          <a:extLst>
            <a:ext uri="{FF2B5EF4-FFF2-40B4-BE49-F238E27FC236}">
              <a16:creationId xmlns:a16="http://schemas.microsoft.com/office/drawing/2014/main" id="{00000000-0008-0000-0500-0000A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3" name="Text Box 16">
          <a:extLst>
            <a:ext uri="{FF2B5EF4-FFF2-40B4-BE49-F238E27FC236}">
              <a16:creationId xmlns:a16="http://schemas.microsoft.com/office/drawing/2014/main" id="{00000000-0008-0000-0500-0000AD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4" name="Text Box 17">
          <a:extLst>
            <a:ext uri="{FF2B5EF4-FFF2-40B4-BE49-F238E27FC236}">
              <a16:creationId xmlns:a16="http://schemas.microsoft.com/office/drawing/2014/main" id="{00000000-0008-0000-0500-0000AE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5" name="Text Box 18">
          <a:extLst>
            <a:ext uri="{FF2B5EF4-FFF2-40B4-BE49-F238E27FC236}">
              <a16:creationId xmlns:a16="http://schemas.microsoft.com/office/drawing/2014/main" id="{00000000-0008-0000-0500-0000AF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6" name="Text Box 19">
          <a:extLst>
            <a:ext uri="{FF2B5EF4-FFF2-40B4-BE49-F238E27FC236}">
              <a16:creationId xmlns:a16="http://schemas.microsoft.com/office/drawing/2014/main" id="{00000000-0008-0000-0500-0000B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xdr:row>
      <xdr:rowOff>504825</xdr:rowOff>
    </xdr:from>
    <xdr:ext cx="95250" cy="444014"/>
    <xdr:sp macro="" textlink="">
      <xdr:nvSpPr>
        <xdr:cNvPr id="1457" name="Text Box 15">
          <a:extLst>
            <a:ext uri="{FF2B5EF4-FFF2-40B4-BE49-F238E27FC236}">
              <a16:creationId xmlns:a16="http://schemas.microsoft.com/office/drawing/2014/main" id="{00000000-0008-0000-0500-0000B1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58" name="Text Box 16">
          <a:extLst>
            <a:ext uri="{FF2B5EF4-FFF2-40B4-BE49-F238E27FC236}">
              <a16:creationId xmlns:a16="http://schemas.microsoft.com/office/drawing/2014/main" id="{00000000-0008-0000-0500-0000B2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59" name="Text Box 17">
          <a:extLst>
            <a:ext uri="{FF2B5EF4-FFF2-40B4-BE49-F238E27FC236}">
              <a16:creationId xmlns:a16="http://schemas.microsoft.com/office/drawing/2014/main" id="{00000000-0008-0000-0500-0000B3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60" name="Text Box 18">
          <a:extLst>
            <a:ext uri="{FF2B5EF4-FFF2-40B4-BE49-F238E27FC236}">
              <a16:creationId xmlns:a16="http://schemas.microsoft.com/office/drawing/2014/main" id="{00000000-0008-0000-0500-0000B4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61" name="Text Box 19">
          <a:extLst>
            <a:ext uri="{FF2B5EF4-FFF2-40B4-BE49-F238E27FC236}">
              <a16:creationId xmlns:a16="http://schemas.microsoft.com/office/drawing/2014/main" id="{00000000-0008-0000-0500-0000B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xdr:row>
      <xdr:rowOff>504825</xdr:rowOff>
    </xdr:from>
    <xdr:ext cx="95250" cy="442269"/>
    <xdr:sp macro="" textlink="">
      <xdr:nvSpPr>
        <xdr:cNvPr id="1462" name="Text Box 15">
          <a:extLst>
            <a:ext uri="{FF2B5EF4-FFF2-40B4-BE49-F238E27FC236}">
              <a16:creationId xmlns:a16="http://schemas.microsoft.com/office/drawing/2014/main" id="{00000000-0008-0000-0500-0000B6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63" name="Text Box 16">
          <a:extLst>
            <a:ext uri="{FF2B5EF4-FFF2-40B4-BE49-F238E27FC236}">
              <a16:creationId xmlns:a16="http://schemas.microsoft.com/office/drawing/2014/main" id="{00000000-0008-0000-0500-0000B7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64" name="Text Box 17">
          <a:extLst>
            <a:ext uri="{FF2B5EF4-FFF2-40B4-BE49-F238E27FC236}">
              <a16:creationId xmlns:a16="http://schemas.microsoft.com/office/drawing/2014/main" id="{00000000-0008-0000-0500-0000B8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65" name="Text Box 18">
          <a:extLst>
            <a:ext uri="{FF2B5EF4-FFF2-40B4-BE49-F238E27FC236}">
              <a16:creationId xmlns:a16="http://schemas.microsoft.com/office/drawing/2014/main" id="{00000000-0008-0000-0500-0000B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6" name="Text Box 16">
          <a:extLst>
            <a:ext uri="{FF2B5EF4-FFF2-40B4-BE49-F238E27FC236}">
              <a16:creationId xmlns:a16="http://schemas.microsoft.com/office/drawing/2014/main" id="{00000000-0008-0000-0500-0000B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7" name="Text Box 17">
          <a:extLst>
            <a:ext uri="{FF2B5EF4-FFF2-40B4-BE49-F238E27FC236}">
              <a16:creationId xmlns:a16="http://schemas.microsoft.com/office/drawing/2014/main" id="{00000000-0008-0000-0500-0000B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8" name="Text Box 18">
          <a:extLst>
            <a:ext uri="{FF2B5EF4-FFF2-40B4-BE49-F238E27FC236}">
              <a16:creationId xmlns:a16="http://schemas.microsoft.com/office/drawing/2014/main" id="{00000000-0008-0000-0500-0000B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9" name="Text Box 19">
          <a:extLst>
            <a:ext uri="{FF2B5EF4-FFF2-40B4-BE49-F238E27FC236}">
              <a16:creationId xmlns:a16="http://schemas.microsoft.com/office/drawing/2014/main" id="{00000000-0008-0000-0500-0000B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70" name="Text Box 16">
          <a:extLst>
            <a:ext uri="{FF2B5EF4-FFF2-40B4-BE49-F238E27FC236}">
              <a16:creationId xmlns:a16="http://schemas.microsoft.com/office/drawing/2014/main" id="{00000000-0008-0000-0500-0000B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71" name="Text Box 17">
          <a:extLst>
            <a:ext uri="{FF2B5EF4-FFF2-40B4-BE49-F238E27FC236}">
              <a16:creationId xmlns:a16="http://schemas.microsoft.com/office/drawing/2014/main" id="{00000000-0008-0000-0500-0000B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72" name="Text Box 18">
          <a:extLst>
            <a:ext uri="{FF2B5EF4-FFF2-40B4-BE49-F238E27FC236}">
              <a16:creationId xmlns:a16="http://schemas.microsoft.com/office/drawing/2014/main" id="{00000000-0008-0000-0500-0000C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8496"/>
    <xdr:sp macro="" textlink="">
      <xdr:nvSpPr>
        <xdr:cNvPr id="1474" name="Text Box 15">
          <a:extLst>
            <a:ext uri="{FF2B5EF4-FFF2-40B4-BE49-F238E27FC236}">
              <a16:creationId xmlns:a16="http://schemas.microsoft.com/office/drawing/2014/main" id="{00000000-0008-0000-0500-0000C2050000}"/>
            </a:ext>
          </a:extLst>
        </xdr:cNvPr>
        <xdr:cNvSpPr txBox="1">
          <a:spLocks noChangeArrowheads="1"/>
        </xdr:cNvSpPr>
      </xdr:nvSpPr>
      <xdr:spPr bwMode="auto">
        <a:xfrm>
          <a:off x="3706091" y="4508789"/>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442269"/>
    <xdr:sp macro="" textlink="">
      <xdr:nvSpPr>
        <xdr:cNvPr id="1475" name="Text Box 15">
          <a:extLst>
            <a:ext uri="{FF2B5EF4-FFF2-40B4-BE49-F238E27FC236}">
              <a16:creationId xmlns:a16="http://schemas.microsoft.com/office/drawing/2014/main" id="{00000000-0008-0000-0500-0000C3050000}"/>
            </a:ext>
          </a:extLst>
        </xdr:cNvPr>
        <xdr:cNvSpPr txBox="1">
          <a:spLocks noChangeArrowheads="1"/>
        </xdr:cNvSpPr>
      </xdr:nvSpPr>
      <xdr:spPr bwMode="auto">
        <a:xfrm>
          <a:off x="6768234" y="45087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1477" name="Text Box 15">
          <a:extLst>
            <a:ext uri="{FF2B5EF4-FFF2-40B4-BE49-F238E27FC236}">
              <a16:creationId xmlns:a16="http://schemas.microsoft.com/office/drawing/2014/main" id="{00000000-0008-0000-0500-0000C5050000}"/>
            </a:ext>
          </a:extLst>
        </xdr:cNvPr>
        <xdr:cNvSpPr txBox="1">
          <a:spLocks noChangeArrowheads="1"/>
        </xdr:cNvSpPr>
      </xdr:nvSpPr>
      <xdr:spPr bwMode="auto">
        <a:xfrm>
          <a:off x="3706091" y="45087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1478" name="Text Box 15">
          <a:extLst>
            <a:ext uri="{FF2B5EF4-FFF2-40B4-BE49-F238E27FC236}">
              <a16:creationId xmlns:a16="http://schemas.microsoft.com/office/drawing/2014/main" id="{00000000-0008-0000-0500-0000C6050000}"/>
            </a:ext>
          </a:extLst>
        </xdr:cNvPr>
        <xdr:cNvSpPr txBox="1">
          <a:spLocks noChangeArrowheads="1"/>
        </xdr:cNvSpPr>
      </xdr:nvSpPr>
      <xdr:spPr bwMode="auto">
        <a:xfrm>
          <a:off x="3706091" y="45087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20</xdr:row>
      <xdr:rowOff>170392</xdr:rowOff>
    </xdr:from>
    <xdr:ext cx="95250" cy="213632"/>
    <xdr:sp macro="" textlink="">
      <xdr:nvSpPr>
        <xdr:cNvPr id="1479" name="Text Box 15">
          <a:extLst>
            <a:ext uri="{FF2B5EF4-FFF2-40B4-BE49-F238E27FC236}">
              <a16:creationId xmlns:a16="http://schemas.microsoft.com/office/drawing/2014/main" id="{00000000-0008-0000-0500-0000C7050000}"/>
            </a:ext>
          </a:extLst>
        </xdr:cNvPr>
        <xdr:cNvSpPr txBox="1">
          <a:spLocks noChangeArrowheads="1"/>
        </xdr:cNvSpPr>
      </xdr:nvSpPr>
      <xdr:spPr bwMode="auto">
        <a:xfrm>
          <a:off x="8452908" y="43296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0" name="Text Box 16">
          <a:extLst>
            <a:ext uri="{FF2B5EF4-FFF2-40B4-BE49-F238E27FC236}">
              <a16:creationId xmlns:a16="http://schemas.microsoft.com/office/drawing/2014/main" id="{00000000-0008-0000-0500-0000C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1" name="Text Box 17">
          <a:extLst>
            <a:ext uri="{FF2B5EF4-FFF2-40B4-BE49-F238E27FC236}">
              <a16:creationId xmlns:a16="http://schemas.microsoft.com/office/drawing/2014/main" id="{00000000-0008-0000-0500-0000C9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2" name="Text Box 18">
          <a:extLst>
            <a:ext uri="{FF2B5EF4-FFF2-40B4-BE49-F238E27FC236}">
              <a16:creationId xmlns:a16="http://schemas.microsoft.com/office/drawing/2014/main" id="{00000000-0008-0000-0500-0000CA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3" name="Text Box 19">
          <a:extLst>
            <a:ext uri="{FF2B5EF4-FFF2-40B4-BE49-F238E27FC236}">
              <a16:creationId xmlns:a16="http://schemas.microsoft.com/office/drawing/2014/main" id="{00000000-0008-0000-0500-0000CB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4" name="Text Box 16">
          <a:extLst>
            <a:ext uri="{FF2B5EF4-FFF2-40B4-BE49-F238E27FC236}">
              <a16:creationId xmlns:a16="http://schemas.microsoft.com/office/drawing/2014/main" id="{00000000-0008-0000-0500-0000C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5" name="Text Box 17">
          <a:extLst>
            <a:ext uri="{FF2B5EF4-FFF2-40B4-BE49-F238E27FC236}">
              <a16:creationId xmlns:a16="http://schemas.microsoft.com/office/drawing/2014/main" id="{00000000-0008-0000-0500-0000CD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6" name="Text Box 18">
          <a:extLst>
            <a:ext uri="{FF2B5EF4-FFF2-40B4-BE49-F238E27FC236}">
              <a16:creationId xmlns:a16="http://schemas.microsoft.com/office/drawing/2014/main" id="{00000000-0008-0000-0500-0000CE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7" name="Text Box 19">
          <a:extLst>
            <a:ext uri="{FF2B5EF4-FFF2-40B4-BE49-F238E27FC236}">
              <a16:creationId xmlns:a16="http://schemas.microsoft.com/office/drawing/2014/main" id="{00000000-0008-0000-0500-0000CF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88" name="Text Box 16">
          <a:extLst>
            <a:ext uri="{FF2B5EF4-FFF2-40B4-BE49-F238E27FC236}">
              <a16:creationId xmlns:a16="http://schemas.microsoft.com/office/drawing/2014/main" id="{00000000-0008-0000-0500-0000D0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89" name="Text Box 17">
          <a:extLst>
            <a:ext uri="{FF2B5EF4-FFF2-40B4-BE49-F238E27FC236}">
              <a16:creationId xmlns:a16="http://schemas.microsoft.com/office/drawing/2014/main" id="{00000000-0008-0000-0500-0000D1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90" name="Text Box 18">
          <a:extLst>
            <a:ext uri="{FF2B5EF4-FFF2-40B4-BE49-F238E27FC236}">
              <a16:creationId xmlns:a16="http://schemas.microsoft.com/office/drawing/2014/main" id="{00000000-0008-0000-0500-0000D2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91" name="Text Box 19">
          <a:extLst>
            <a:ext uri="{FF2B5EF4-FFF2-40B4-BE49-F238E27FC236}">
              <a16:creationId xmlns:a16="http://schemas.microsoft.com/office/drawing/2014/main" id="{00000000-0008-0000-0500-0000D3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014"/>
    <xdr:sp macro="" textlink="">
      <xdr:nvSpPr>
        <xdr:cNvPr id="1492" name="Text Box 15">
          <a:extLst>
            <a:ext uri="{FF2B5EF4-FFF2-40B4-BE49-F238E27FC236}">
              <a16:creationId xmlns:a16="http://schemas.microsoft.com/office/drawing/2014/main" id="{00000000-0008-0000-0500-0000D4050000}"/>
            </a:ext>
          </a:extLst>
        </xdr:cNvPr>
        <xdr:cNvSpPr txBox="1">
          <a:spLocks noChangeArrowheads="1"/>
        </xdr:cNvSpPr>
      </xdr:nvSpPr>
      <xdr:spPr bwMode="auto">
        <a:xfrm>
          <a:off x="3706091" y="5377007"/>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3" name="Text Box 16">
          <a:extLst>
            <a:ext uri="{FF2B5EF4-FFF2-40B4-BE49-F238E27FC236}">
              <a16:creationId xmlns:a16="http://schemas.microsoft.com/office/drawing/2014/main" id="{00000000-0008-0000-0500-0000D5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4" name="Text Box 17">
          <a:extLst>
            <a:ext uri="{FF2B5EF4-FFF2-40B4-BE49-F238E27FC236}">
              <a16:creationId xmlns:a16="http://schemas.microsoft.com/office/drawing/2014/main" id="{00000000-0008-0000-0500-0000D6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5" name="Text Box 18">
          <a:extLst>
            <a:ext uri="{FF2B5EF4-FFF2-40B4-BE49-F238E27FC236}">
              <a16:creationId xmlns:a16="http://schemas.microsoft.com/office/drawing/2014/main" id="{00000000-0008-0000-0500-0000D7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6" name="Text Box 19">
          <a:extLst>
            <a:ext uri="{FF2B5EF4-FFF2-40B4-BE49-F238E27FC236}">
              <a16:creationId xmlns:a16="http://schemas.microsoft.com/office/drawing/2014/main" id="{00000000-0008-0000-0500-0000D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98" name="Text Box 16">
          <a:extLst>
            <a:ext uri="{FF2B5EF4-FFF2-40B4-BE49-F238E27FC236}">
              <a16:creationId xmlns:a16="http://schemas.microsoft.com/office/drawing/2014/main" id="{00000000-0008-0000-0500-0000DA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99" name="Text Box 17">
          <a:extLst>
            <a:ext uri="{FF2B5EF4-FFF2-40B4-BE49-F238E27FC236}">
              <a16:creationId xmlns:a16="http://schemas.microsoft.com/office/drawing/2014/main" id="{00000000-0008-0000-0500-0000DB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500" name="Text Box 18">
          <a:extLst>
            <a:ext uri="{FF2B5EF4-FFF2-40B4-BE49-F238E27FC236}">
              <a16:creationId xmlns:a16="http://schemas.microsoft.com/office/drawing/2014/main" id="{00000000-0008-0000-0500-0000D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1" name="Text Box 16">
          <a:extLst>
            <a:ext uri="{FF2B5EF4-FFF2-40B4-BE49-F238E27FC236}">
              <a16:creationId xmlns:a16="http://schemas.microsoft.com/office/drawing/2014/main" id="{00000000-0008-0000-0500-0000DD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2" name="Text Box 17">
          <a:extLst>
            <a:ext uri="{FF2B5EF4-FFF2-40B4-BE49-F238E27FC236}">
              <a16:creationId xmlns:a16="http://schemas.microsoft.com/office/drawing/2014/main" id="{00000000-0008-0000-0500-0000DE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3" name="Text Box 18">
          <a:extLst>
            <a:ext uri="{FF2B5EF4-FFF2-40B4-BE49-F238E27FC236}">
              <a16:creationId xmlns:a16="http://schemas.microsoft.com/office/drawing/2014/main" id="{00000000-0008-0000-0500-0000DF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4" name="Text Box 19">
          <a:extLst>
            <a:ext uri="{FF2B5EF4-FFF2-40B4-BE49-F238E27FC236}">
              <a16:creationId xmlns:a16="http://schemas.microsoft.com/office/drawing/2014/main" id="{00000000-0008-0000-0500-0000E0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5" name="Text Box 16">
          <a:extLst>
            <a:ext uri="{FF2B5EF4-FFF2-40B4-BE49-F238E27FC236}">
              <a16:creationId xmlns:a16="http://schemas.microsoft.com/office/drawing/2014/main" id="{00000000-0008-0000-0500-0000E1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6" name="Text Box 17">
          <a:extLst>
            <a:ext uri="{FF2B5EF4-FFF2-40B4-BE49-F238E27FC236}">
              <a16:creationId xmlns:a16="http://schemas.microsoft.com/office/drawing/2014/main" id="{00000000-0008-0000-0500-0000E2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7" name="Text Box 18">
          <a:extLst>
            <a:ext uri="{FF2B5EF4-FFF2-40B4-BE49-F238E27FC236}">
              <a16:creationId xmlns:a16="http://schemas.microsoft.com/office/drawing/2014/main" id="{00000000-0008-0000-0500-0000E3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8" name="Text Box 19">
          <a:extLst>
            <a:ext uri="{FF2B5EF4-FFF2-40B4-BE49-F238E27FC236}">
              <a16:creationId xmlns:a16="http://schemas.microsoft.com/office/drawing/2014/main" id="{00000000-0008-0000-0500-0000E4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09" name="Text Box 16">
          <a:extLst>
            <a:ext uri="{FF2B5EF4-FFF2-40B4-BE49-F238E27FC236}">
              <a16:creationId xmlns:a16="http://schemas.microsoft.com/office/drawing/2014/main" id="{00000000-0008-0000-0500-0000E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10" name="Text Box 17">
          <a:extLst>
            <a:ext uri="{FF2B5EF4-FFF2-40B4-BE49-F238E27FC236}">
              <a16:creationId xmlns:a16="http://schemas.microsoft.com/office/drawing/2014/main" id="{00000000-0008-0000-0500-0000E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11" name="Text Box 18">
          <a:extLst>
            <a:ext uri="{FF2B5EF4-FFF2-40B4-BE49-F238E27FC236}">
              <a16:creationId xmlns:a16="http://schemas.microsoft.com/office/drawing/2014/main" id="{00000000-0008-0000-0500-0000E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12" name="Text Box 19">
          <a:extLst>
            <a:ext uri="{FF2B5EF4-FFF2-40B4-BE49-F238E27FC236}">
              <a16:creationId xmlns:a16="http://schemas.microsoft.com/office/drawing/2014/main" id="{00000000-0008-0000-0500-0000E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1513" name="Text Box 15">
          <a:extLst>
            <a:ext uri="{FF2B5EF4-FFF2-40B4-BE49-F238E27FC236}">
              <a16:creationId xmlns:a16="http://schemas.microsoft.com/office/drawing/2014/main" id="{00000000-0008-0000-0500-0000E9050000}"/>
            </a:ext>
          </a:extLst>
        </xdr:cNvPr>
        <xdr:cNvSpPr txBox="1">
          <a:spLocks noChangeArrowheads="1"/>
        </xdr:cNvSpPr>
      </xdr:nvSpPr>
      <xdr:spPr bwMode="auto">
        <a:xfrm>
          <a:off x="3706091" y="379470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4" name="Text Box 16">
          <a:extLst>
            <a:ext uri="{FF2B5EF4-FFF2-40B4-BE49-F238E27FC236}">
              <a16:creationId xmlns:a16="http://schemas.microsoft.com/office/drawing/2014/main" id="{00000000-0008-0000-0500-0000EA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5" name="Text Box 17">
          <a:extLst>
            <a:ext uri="{FF2B5EF4-FFF2-40B4-BE49-F238E27FC236}">
              <a16:creationId xmlns:a16="http://schemas.microsoft.com/office/drawing/2014/main" id="{00000000-0008-0000-0500-0000EB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6" name="Text Box 18">
          <a:extLst>
            <a:ext uri="{FF2B5EF4-FFF2-40B4-BE49-F238E27FC236}">
              <a16:creationId xmlns:a16="http://schemas.microsoft.com/office/drawing/2014/main" id="{00000000-0008-0000-0500-0000E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7" name="Text Box 19">
          <a:extLst>
            <a:ext uri="{FF2B5EF4-FFF2-40B4-BE49-F238E27FC236}">
              <a16:creationId xmlns:a16="http://schemas.microsoft.com/office/drawing/2014/main" id="{00000000-0008-0000-0500-0000E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442269"/>
    <xdr:sp macro="" textlink="">
      <xdr:nvSpPr>
        <xdr:cNvPr id="1518" name="Text Box 15">
          <a:extLst>
            <a:ext uri="{FF2B5EF4-FFF2-40B4-BE49-F238E27FC236}">
              <a16:creationId xmlns:a16="http://schemas.microsoft.com/office/drawing/2014/main" id="{00000000-0008-0000-0500-0000EE050000}"/>
            </a:ext>
          </a:extLst>
        </xdr:cNvPr>
        <xdr:cNvSpPr txBox="1">
          <a:spLocks noChangeArrowheads="1"/>
        </xdr:cNvSpPr>
      </xdr:nvSpPr>
      <xdr:spPr bwMode="auto">
        <a:xfrm>
          <a:off x="6768234" y="37947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19" name="Text Box 16">
          <a:extLst>
            <a:ext uri="{FF2B5EF4-FFF2-40B4-BE49-F238E27FC236}">
              <a16:creationId xmlns:a16="http://schemas.microsoft.com/office/drawing/2014/main" id="{00000000-0008-0000-0500-0000EF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20" name="Text Box 17">
          <a:extLst>
            <a:ext uri="{FF2B5EF4-FFF2-40B4-BE49-F238E27FC236}">
              <a16:creationId xmlns:a16="http://schemas.microsoft.com/office/drawing/2014/main" id="{00000000-0008-0000-0500-0000F0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21" name="Text Box 18">
          <a:extLst>
            <a:ext uri="{FF2B5EF4-FFF2-40B4-BE49-F238E27FC236}">
              <a16:creationId xmlns:a16="http://schemas.microsoft.com/office/drawing/2014/main" id="{00000000-0008-0000-0500-0000F1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22" name="Text Box 19">
          <a:extLst>
            <a:ext uri="{FF2B5EF4-FFF2-40B4-BE49-F238E27FC236}">
              <a16:creationId xmlns:a16="http://schemas.microsoft.com/office/drawing/2014/main" id="{00000000-0008-0000-0500-0000F2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014"/>
    <xdr:sp macro="" textlink="">
      <xdr:nvSpPr>
        <xdr:cNvPr id="1524" name="Text Box 15">
          <a:extLst>
            <a:ext uri="{FF2B5EF4-FFF2-40B4-BE49-F238E27FC236}">
              <a16:creationId xmlns:a16="http://schemas.microsoft.com/office/drawing/2014/main" id="{00000000-0008-0000-0500-0000F4050000}"/>
            </a:ext>
          </a:extLst>
        </xdr:cNvPr>
        <xdr:cNvSpPr txBox="1">
          <a:spLocks noChangeArrowheads="1"/>
        </xdr:cNvSpPr>
      </xdr:nvSpPr>
      <xdr:spPr bwMode="auto">
        <a:xfrm>
          <a:off x="3706091" y="361517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5" name="Text Box 16">
          <a:extLst>
            <a:ext uri="{FF2B5EF4-FFF2-40B4-BE49-F238E27FC236}">
              <a16:creationId xmlns:a16="http://schemas.microsoft.com/office/drawing/2014/main" id="{00000000-0008-0000-0500-0000F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6" name="Text Box 17">
          <a:extLst>
            <a:ext uri="{FF2B5EF4-FFF2-40B4-BE49-F238E27FC236}">
              <a16:creationId xmlns:a16="http://schemas.microsoft.com/office/drawing/2014/main" id="{00000000-0008-0000-0500-0000F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7" name="Text Box 18">
          <a:extLst>
            <a:ext uri="{FF2B5EF4-FFF2-40B4-BE49-F238E27FC236}">
              <a16:creationId xmlns:a16="http://schemas.microsoft.com/office/drawing/2014/main" id="{00000000-0008-0000-0500-0000F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8" name="Text Box 19">
          <a:extLst>
            <a:ext uri="{FF2B5EF4-FFF2-40B4-BE49-F238E27FC236}">
              <a16:creationId xmlns:a16="http://schemas.microsoft.com/office/drawing/2014/main" id="{00000000-0008-0000-0500-0000F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1529" name="Text Box 15">
          <a:extLst>
            <a:ext uri="{FF2B5EF4-FFF2-40B4-BE49-F238E27FC236}">
              <a16:creationId xmlns:a16="http://schemas.microsoft.com/office/drawing/2014/main" id="{00000000-0008-0000-0500-0000F9050000}"/>
            </a:ext>
          </a:extLst>
        </xdr:cNvPr>
        <xdr:cNvSpPr txBox="1">
          <a:spLocks noChangeArrowheads="1"/>
        </xdr:cNvSpPr>
      </xdr:nvSpPr>
      <xdr:spPr bwMode="auto">
        <a:xfrm>
          <a:off x="3706091"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1530" name="Text Box 15">
          <a:extLst>
            <a:ext uri="{FF2B5EF4-FFF2-40B4-BE49-F238E27FC236}">
              <a16:creationId xmlns:a16="http://schemas.microsoft.com/office/drawing/2014/main" id="{00000000-0008-0000-0500-0000FA050000}"/>
            </a:ext>
          </a:extLst>
        </xdr:cNvPr>
        <xdr:cNvSpPr txBox="1">
          <a:spLocks noChangeArrowheads="1"/>
        </xdr:cNvSpPr>
      </xdr:nvSpPr>
      <xdr:spPr bwMode="auto">
        <a:xfrm>
          <a:off x="3706091" y="379470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31</xdr:row>
      <xdr:rowOff>504825</xdr:rowOff>
    </xdr:from>
    <xdr:ext cx="95250" cy="442269"/>
    <xdr:sp macro="" textlink="">
      <xdr:nvSpPr>
        <xdr:cNvPr id="1531" name="Text Box 15">
          <a:extLst>
            <a:ext uri="{FF2B5EF4-FFF2-40B4-BE49-F238E27FC236}">
              <a16:creationId xmlns:a16="http://schemas.microsoft.com/office/drawing/2014/main" id="{00000000-0008-0000-0500-0000FB050000}"/>
            </a:ext>
          </a:extLst>
        </xdr:cNvPr>
        <xdr:cNvSpPr txBox="1">
          <a:spLocks noChangeArrowheads="1"/>
        </xdr:cNvSpPr>
      </xdr:nvSpPr>
      <xdr:spPr bwMode="auto">
        <a:xfrm>
          <a:off x="6768234" y="361517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32" name="Text Box 16">
          <a:extLst>
            <a:ext uri="{FF2B5EF4-FFF2-40B4-BE49-F238E27FC236}">
              <a16:creationId xmlns:a16="http://schemas.microsoft.com/office/drawing/2014/main" id="{00000000-0008-0000-0500-0000F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33" name="Text Box 17">
          <a:extLst>
            <a:ext uri="{FF2B5EF4-FFF2-40B4-BE49-F238E27FC236}">
              <a16:creationId xmlns:a16="http://schemas.microsoft.com/office/drawing/2014/main" id="{00000000-0008-0000-0500-0000F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34" name="Text Box 18">
          <a:extLst>
            <a:ext uri="{FF2B5EF4-FFF2-40B4-BE49-F238E27FC236}">
              <a16:creationId xmlns:a16="http://schemas.microsoft.com/office/drawing/2014/main" id="{00000000-0008-0000-0500-0000FE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213632"/>
    <xdr:sp macro="" textlink="">
      <xdr:nvSpPr>
        <xdr:cNvPr id="1535" name="Text Box 15">
          <a:extLst>
            <a:ext uri="{FF2B5EF4-FFF2-40B4-BE49-F238E27FC236}">
              <a16:creationId xmlns:a16="http://schemas.microsoft.com/office/drawing/2014/main" id="{00000000-0008-0000-0500-0000FF050000}"/>
            </a:ext>
          </a:extLst>
        </xdr:cNvPr>
        <xdr:cNvSpPr txBox="1">
          <a:spLocks noChangeArrowheads="1"/>
        </xdr:cNvSpPr>
      </xdr:nvSpPr>
      <xdr:spPr bwMode="auto">
        <a:xfrm>
          <a:off x="6768234"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6" name="Text Box 16">
          <a:extLst>
            <a:ext uri="{FF2B5EF4-FFF2-40B4-BE49-F238E27FC236}">
              <a16:creationId xmlns:a16="http://schemas.microsoft.com/office/drawing/2014/main" id="{00000000-0008-0000-0500-000000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7" name="Text Box 17">
          <a:extLst>
            <a:ext uri="{FF2B5EF4-FFF2-40B4-BE49-F238E27FC236}">
              <a16:creationId xmlns:a16="http://schemas.microsoft.com/office/drawing/2014/main" id="{00000000-0008-0000-0500-000001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8" name="Text Box 18">
          <a:extLst>
            <a:ext uri="{FF2B5EF4-FFF2-40B4-BE49-F238E27FC236}">
              <a16:creationId xmlns:a16="http://schemas.microsoft.com/office/drawing/2014/main" id="{00000000-0008-0000-0500-000002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9" name="Text Box 19">
          <a:extLst>
            <a:ext uri="{FF2B5EF4-FFF2-40B4-BE49-F238E27FC236}">
              <a16:creationId xmlns:a16="http://schemas.microsoft.com/office/drawing/2014/main" id="{00000000-0008-0000-0500-000003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0" name="Text Box 16">
          <a:extLst>
            <a:ext uri="{FF2B5EF4-FFF2-40B4-BE49-F238E27FC236}">
              <a16:creationId xmlns:a16="http://schemas.microsoft.com/office/drawing/2014/main" id="{00000000-0008-0000-0500-000004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1" name="Text Box 17">
          <a:extLst>
            <a:ext uri="{FF2B5EF4-FFF2-40B4-BE49-F238E27FC236}">
              <a16:creationId xmlns:a16="http://schemas.microsoft.com/office/drawing/2014/main" id="{00000000-0008-0000-0500-000005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2" name="Text Box 18">
          <a:extLst>
            <a:ext uri="{FF2B5EF4-FFF2-40B4-BE49-F238E27FC236}">
              <a16:creationId xmlns:a16="http://schemas.microsoft.com/office/drawing/2014/main" id="{00000000-0008-0000-0500-000006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3" name="Text Box 19">
          <a:extLst>
            <a:ext uri="{FF2B5EF4-FFF2-40B4-BE49-F238E27FC236}">
              <a16:creationId xmlns:a16="http://schemas.microsoft.com/office/drawing/2014/main" id="{00000000-0008-0000-0500-000007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4" name="Text Box 16">
          <a:extLst>
            <a:ext uri="{FF2B5EF4-FFF2-40B4-BE49-F238E27FC236}">
              <a16:creationId xmlns:a16="http://schemas.microsoft.com/office/drawing/2014/main" id="{00000000-0008-0000-0500-00000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5" name="Text Box 17">
          <a:extLst>
            <a:ext uri="{FF2B5EF4-FFF2-40B4-BE49-F238E27FC236}">
              <a16:creationId xmlns:a16="http://schemas.microsoft.com/office/drawing/2014/main" id="{00000000-0008-0000-0500-000009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6" name="Text Box 18">
          <a:extLst>
            <a:ext uri="{FF2B5EF4-FFF2-40B4-BE49-F238E27FC236}">
              <a16:creationId xmlns:a16="http://schemas.microsoft.com/office/drawing/2014/main" id="{00000000-0008-0000-0500-00000A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7" name="Text Box 19">
          <a:extLst>
            <a:ext uri="{FF2B5EF4-FFF2-40B4-BE49-F238E27FC236}">
              <a16:creationId xmlns:a16="http://schemas.microsoft.com/office/drawing/2014/main" id="{00000000-0008-0000-0500-00000B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48" name="Text Box 16">
          <a:extLst>
            <a:ext uri="{FF2B5EF4-FFF2-40B4-BE49-F238E27FC236}">
              <a16:creationId xmlns:a16="http://schemas.microsoft.com/office/drawing/2014/main" id="{00000000-0008-0000-0500-00000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49" name="Text Box 17">
          <a:extLst>
            <a:ext uri="{FF2B5EF4-FFF2-40B4-BE49-F238E27FC236}">
              <a16:creationId xmlns:a16="http://schemas.microsoft.com/office/drawing/2014/main" id="{00000000-0008-0000-0500-00000D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50" name="Text Box 18">
          <a:extLst>
            <a:ext uri="{FF2B5EF4-FFF2-40B4-BE49-F238E27FC236}">
              <a16:creationId xmlns:a16="http://schemas.microsoft.com/office/drawing/2014/main" id="{00000000-0008-0000-0500-00000E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51" name="Text Box 19">
          <a:extLst>
            <a:ext uri="{FF2B5EF4-FFF2-40B4-BE49-F238E27FC236}">
              <a16:creationId xmlns:a16="http://schemas.microsoft.com/office/drawing/2014/main" id="{00000000-0008-0000-0500-00000F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2" name="Text Box 16">
          <a:extLst>
            <a:ext uri="{FF2B5EF4-FFF2-40B4-BE49-F238E27FC236}">
              <a16:creationId xmlns:a16="http://schemas.microsoft.com/office/drawing/2014/main" id="{00000000-0008-0000-0500-000010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3" name="Text Box 17">
          <a:extLst>
            <a:ext uri="{FF2B5EF4-FFF2-40B4-BE49-F238E27FC236}">
              <a16:creationId xmlns:a16="http://schemas.microsoft.com/office/drawing/2014/main" id="{00000000-0008-0000-0500-000011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4" name="Text Box 18">
          <a:extLst>
            <a:ext uri="{FF2B5EF4-FFF2-40B4-BE49-F238E27FC236}">
              <a16:creationId xmlns:a16="http://schemas.microsoft.com/office/drawing/2014/main" id="{00000000-0008-0000-0500-000012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5" name="Text Box 19">
          <a:extLst>
            <a:ext uri="{FF2B5EF4-FFF2-40B4-BE49-F238E27FC236}">
              <a16:creationId xmlns:a16="http://schemas.microsoft.com/office/drawing/2014/main" id="{00000000-0008-0000-0500-000013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014"/>
    <xdr:sp macro="" textlink="">
      <xdr:nvSpPr>
        <xdr:cNvPr id="1556" name="Text Box 15">
          <a:extLst>
            <a:ext uri="{FF2B5EF4-FFF2-40B4-BE49-F238E27FC236}">
              <a16:creationId xmlns:a16="http://schemas.microsoft.com/office/drawing/2014/main" id="{00000000-0008-0000-0500-000014060000}"/>
            </a:ext>
          </a:extLst>
        </xdr:cNvPr>
        <xdr:cNvSpPr txBox="1">
          <a:spLocks noChangeArrowheads="1"/>
        </xdr:cNvSpPr>
      </xdr:nvSpPr>
      <xdr:spPr bwMode="auto">
        <a:xfrm>
          <a:off x="3706091" y="414626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57" name="Text Box 16">
          <a:extLst>
            <a:ext uri="{FF2B5EF4-FFF2-40B4-BE49-F238E27FC236}">
              <a16:creationId xmlns:a16="http://schemas.microsoft.com/office/drawing/2014/main" id="{00000000-0008-0000-0500-000015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58" name="Text Box 17">
          <a:extLst>
            <a:ext uri="{FF2B5EF4-FFF2-40B4-BE49-F238E27FC236}">
              <a16:creationId xmlns:a16="http://schemas.microsoft.com/office/drawing/2014/main" id="{00000000-0008-0000-0500-000016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59" name="Text Box 18">
          <a:extLst>
            <a:ext uri="{FF2B5EF4-FFF2-40B4-BE49-F238E27FC236}">
              <a16:creationId xmlns:a16="http://schemas.microsoft.com/office/drawing/2014/main" id="{00000000-0008-0000-0500-000017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60" name="Text Box 19">
          <a:extLst>
            <a:ext uri="{FF2B5EF4-FFF2-40B4-BE49-F238E27FC236}">
              <a16:creationId xmlns:a16="http://schemas.microsoft.com/office/drawing/2014/main" id="{00000000-0008-0000-0500-00001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37</xdr:row>
      <xdr:rowOff>504825</xdr:rowOff>
    </xdr:from>
    <xdr:ext cx="95250" cy="442269"/>
    <xdr:sp macro="" textlink="">
      <xdr:nvSpPr>
        <xdr:cNvPr id="1561" name="Text Box 15">
          <a:extLst>
            <a:ext uri="{FF2B5EF4-FFF2-40B4-BE49-F238E27FC236}">
              <a16:creationId xmlns:a16="http://schemas.microsoft.com/office/drawing/2014/main" id="{00000000-0008-0000-0500-000019060000}"/>
            </a:ext>
          </a:extLst>
        </xdr:cNvPr>
        <xdr:cNvSpPr txBox="1">
          <a:spLocks noChangeArrowheads="1"/>
        </xdr:cNvSpPr>
      </xdr:nvSpPr>
      <xdr:spPr bwMode="auto">
        <a:xfrm>
          <a:off x="6768234" y="41462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62" name="Text Box 16">
          <a:extLst>
            <a:ext uri="{FF2B5EF4-FFF2-40B4-BE49-F238E27FC236}">
              <a16:creationId xmlns:a16="http://schemas.microsoft.com/office/drawing/2014/main" id="{00000000-0008-0000-0500-00001A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63" name="Text Box 17">
          <a:extLst>
            <a:ext uri="{FF2B5EF4-FFF2-40B4-BE49-F238E27FC236}">
              <a16:creationId xmlns:a16="http://schemas.microsoft.com/office/drawing/2014/main" id="{00000000-0008-0000-0500-00001B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64" name="Text Box 18">
          <a:extLst>
            <a:ext uri="{FF2B5EF4-FFF2-40B4-BE49-F238E27FC236}">
              <a16:creationId xmlns:a16="http://schemas.microsoft.com/office/drawing/2014/main" id="{00000000-0008-0000-0500-00001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5" name="Text Box 16">
          <a:extLst>
            <a:ext uri="{FF2B5EF4-FFF2-40B4-BE49-F238E27FC236}">
              <a16:creationId xmlns:a16="http://schemas.microsoft.com/office/drawing/2014/main" id="{00000000-0008-0000-0500-00001D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6" name="Text Box 17">
          <a:extLst>
            <a:ext uri="{FF2B5EF4-FFF2-40B4-BE49-F238E27FC236}">
              <a16:creationId xmlns:a16="http://schemas.microsoft.com/office/drawing/2014/main" id="{00000000-0008-0000-0500-00001E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7" name="Text Box 18">
          <a:extLst>
            <a:ext uri="{FF2B5EF4-FFF2-40B4-BE49-F238E27FC236}">
              <a16:creationId xmlns:a16="http://schemas.microsoft.com/office/drawing/2014/main" id="{00000000-0008-0000-0500-00001F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8" name="Text Box 19">
          <a:extLst>
            <a:ext uri="{FF2B5EF4-FFF2-40B4-BE49-F238E27FC236}">
              <a16:creationId xmlns:a16="http://schemas.microsoft.com/office/drawing/2014/main" id="{00000000-0008-0000-0500-000020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9" name="Text Box 16">
          <a:extLst>
            <a:ext uri="{FF2B5EF4-FFF2-40B4-BE49-F238E27FC236}">
              <a16:creationId xmlns:a16="http://schemas.microsoft.com/office/drawing/2014/main" id="{00000000-0008-0000-0500-000021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70" name="Text Box 17">
          <a:extLst>
            <a:ext uri="{FF2B5EF4-FFF2-40B4-BE49-F238E27FC236}">
              <a16:creationId xmlns:a16="http://schemas.microsoft.com/office/drawing/2014/main" id="{00000000-0008-0000-0500-000022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71" name="Text Box 18">
          <a:extLst>
            <a:ext uri="{FF2B5EF4-FFF2-40B4-BE49-F238E27FC236}">
              <a16:creationId xmlns:a16="http://schemas.microsoft.com/office/drawing/2014/main" id="{00000000-0008-0000-0500-000023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72" name="Text Box 19">
          <a:extLst>
            <a:ext uri="{FF2B5EF4-FFF2-40B4-BE49-F238E27FC236}">
              <a16:creationId xmlns:a16="http://schemas.microsoft.com/office/drawing/2014/main" id="{00000000-0008-0000-0500-000024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1573" name="Text Box 15">
          <a:extLst>
            <a:ext uri="{FF2B5EF4-FFF2-40B4-BE49-F238E27FC236}">
              <a16:creationId xmlns:a16="http://schemas.microsoft.com/office/drawing/2014/main" id="{00000000-0008-0000-0500-000025060000}"/>
            </a:ext>
          </a:extLst>
        </xdr:cNvPr>
        <xdr:cNvSpPr txBox="1">
          <a:spLocks noChangeArrowheads="1"/>
        </xdr:cNvSpPr>
      </xdr:nvSpPr>
      <xdr:spPr bwMode="auto">
        <a:xfrm>
          <a:off x="3706091" y="4325793"/>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1574" name="Text Box 15">
          <a:extLst>
            <a:ext uri="{FF2B5EF4-FFF2-40B4-BE49-F238E27FC236}">
              <a16:creationId xmlns:a16="http://schemas.microsoft.com/office/drawing/2014/main" id="{00000000-0008-0000-0500-000026060000}"/>
            </a:ext>
          </a:extLst>
        </xdr:cNvPr>
        <xdr:cNvSpPr txBox="1">
          <a:spLocks noChangeArrowheads="1"/>
        </xdr:cNvSpPr>
      </xdr:nvSpPr>
      <xdr:spPr bwMode="auto">
        <a:xfrm>
          <a:off x="6768234" y="43257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1576" name="Text Box 15">
          <a:extLst>
            <a:ext uri="{FF2B5EF4-FFF2-40B4-BE49-F238E27FC236}">
              <a16:creationId xmlns:a16="http://schemas.microsoft.com/office/drawing/2014/main" id="{00000000-0008-0000-0500-000028060000}"/>
            </a:ext>
          </a:extLst>
        </xdr:cNvPr>
        <xdr:cNvSpPr txBox="1">
          <a:spLocks noChangeArrowheads="1"/>
        </xdr:cNvSpPr>
      </xdr:nvSpPr>
      <xdr:spPr bwMode="auto">
        <a:xfrm>
          <a:off x="3706091"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1577" name="Text Box 15">
          <a:extLst>
            <a:ext uri="{FF2B5EF4-FFF2-40B4-BE49-F238E27FC236}">
              <a16:creationId xmlns:a16="http://schemas.microsoft.com/office/drawing/2014/main" id="{00000000-0008-0000-0500-000029060000}"/>
            </a:ext>
          </a:extLst>
        </xdr:cNvPr>
        <xdr:cNvSpPr txBox="1">
          <a:spLocks noChangeArrowheads="1"/>
        </xdr:cNvSpPr>
      </xdr:nvSpPr>
      <xdr:spPr bwMode="auto">
        <a:xfrm>
          <a:off x="3706091" y="43257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213632"/>
    <xdr:sp macro="" textlink="">
      <xdr:nvSpPr>
        <xdr:cNvPr id="1578" name="Text Box 15">
          <a:extLst>
            <a:ext uri="{FF2B5EF4-FFF2-40B4-BE49-F238E27FC236}">
              <a16:creationId xmlns:a16="http://schemas.microsoft.com/office/drawing/2014/main" id="{00000000-0008-0000-0500-00002A060000}"/>
            </a:ext>
          </a:extLst>
        </xdr:cNvPr>
        <xdr:cNvSpPr txBox="1">
          <a:spLocks noChangeArrowheads="1"/>
        </xdr:cNvSpPr>
      </xdr:nvSpPr>
      <xdr:spPr bwMode="auto">
        <a:xfrm>
          <a:off x="6768234"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79" name="Text Box 16">
          <a:extLst>
            <a:ext uri="{FF2B5EF4-FFF2-40B4-BE49-F238E27FC236}">
              <a16:creationId xmlns:a16="http://schemas.microsoft.com/office/drawing/2014/main" id="{00000000-0008-0000-0500-00002B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80" name="Text Box 17">
          <a:extLst>
            <a:ext uri="{FF2B5EF4-FFF2-40B4-BE49-F238E27FC236}">
              <a16:creationId xmlns:a16="http://schemas.microsoft.com/office/drawing/2014/main" id="{00000000-0008-0000-0500-00002C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81" name="Text Box 18">
          <a:extLst>
            <a:ext uri="{FF2B5EF4-FFF2-40B4-BE49-F238E27FC236}">
              <a16:creationId xmlns:a16="http://schemas.microsoft.com/office/drawing/2014/main" id="{00000000-0008-0000-0500-00002D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82" name="Text Box 19">
          <a:extLst>
            <a:ext uri="{FF2B5EF4-FFF2-40B4-BE49-F238E27FC236}">
              <a16:creationId xmlns:a16="http://schemas.microsoft.com/office/drawing/2014/main" id="{00000000-0008-0000-0500-00002E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3" name="Text Box 16">
          <a:extLst>
            <a:ext uri="{FF2B5EF4-FFF2-40B4-BE49-F238E27FC236}">
              <a16:creationId xmlns:a16="http://schemas.microsoft.com/office/drawing/2014/main" id="{00000000-0008-0000-0500-00002F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4" name="Text Box 17">
          <a:extLst>
            <a:ext uri="{FF2B5EF4-FFF2-40B4-BE49-F238E27FC236}">
              <a16:creationId xmlns:a16="http://schemas.microsoft.com/office/drawing/2014/main" id="{00000000-0008-0000-0500-000030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5" name="Text Box 18">
          <a:extLst>
            <a:ext uri="{FF2B5EF4-FFF2-40B4-BE49-F238E27FC236}">
              <a16:creationId xmlns:a16="http://schemas.microsoft.com/office/drawing/2014/main" id="{00000000-0008-0000-0500-000031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6" name="Text Box 19">
          <a:extLst>
            <a:ext uri="{FF2B5EF4-FFF2-40B4-BE49-F238E27FC236}">
              <a16:creationId xmlns:a16="http://schemas.microsoft.com/office/drawing/2014/main" id="{00000000-0008-0000-0500-000032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87" name="Text Box 16">
          <a:extLst>
            <a:ext uri="{FF2B5EF4-FFF2-40B4-BE49-F238E27FC236}">
              <a16:creationId xmlns:a16="http://schemas.microsoft.com/office/drawing/2014/main" id="{00000000-0008-0000-0500-000033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88" name="Text Box 17">
          <a:extLst>
            <a:ext uri="{FF2B5EF4-FFF2-40B4-BE49-F238E27FC236}">
              <a16:creationId xmlns:a16="http://schemas.microsoft.com/office/drawing/2014/main" id="{00000000-0008-0000-0500-000034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89" name="Text Box 18">
          <a:extLst>
            <a:ext uri="{FF2B5EF4-FFF2-40B4-BE49-F238E27FC236}">
              <a16:creationId xmlns:a16="http://schemas.microsoft.com/office/drawing/2014/main" id="{00000000-0008-0000-0500-000035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90" name="Text Box 19">
          <a:extLst>
            <a:ext uri="{FF2B5EF4-FFF2-40B4-BE49-F238E27FC236}">
              <a16:creationId xmlns:a16="http://schemas.microsoft.com/office/drawing/2014/main" id="{00000000-0008-0000-0500-000036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1" name="Text Box 16">
          <a:extLst>
            <a:ext uri="{FF2B5EF4-FFF2-40B4-BE49-F238E27FC236}">
              <a16:creationId xmlns:a16="http://schemas.microsoft.com/office/drawing/2014/main" id="{00000000-0008-0000-0500-000037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2" name="Text Box 17">
          <a:extLst>
            <a:ext uri="{FF2B5EF4-FFF2-40B4-BE49-F238E27FC236}">
              <a16:creationId xmlns:a16="http://schemas.microsoft.com/office/drawing/2014/main" id="{00000000-0008-0000-0500-000038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3" name="Text Box 18">
          <a:extLst>
            <a:ext uri="{FF2B5EF4-FFF2-40B4-BE49-F238E27FC236}">
              <a16:creationId xmlns:a16="http://schemas.microsoft.com/office/drawing/2014/main" id="{00000000-0008-0000-0500-000039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4" name="Text Box 19">
          <a:extLst>
            <a:ext uri="{FF2B5EF4-FFF2-40B4-BE49-F238E27FC236}">
              <a16:creationId xmlns:a16="http://schemas.microsoft.com/office/drawing/2014/main" id="{00000000-0008-0000-0500-00003A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95" name="Text Box 16">
          <a:extLst>
            <a:ext uri="{FF2B5EF4-FFF2-40B4-BE49-F238E27FC236}">
              <a16:creationId xmlns:a16="http://schemas.microsoft.com/office/drawing/2014/main" id="{00000000-0008-0000-0500-00003B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96" name="Text Box 17">
          <a:extLst>
            <a:ext uri="{FF2B5EF4-FFF2-40B4-BE49-F238E27FC236}">
              <a16:creationId xmlns:a16="http://schemas.microsoft.com/office/drawing/2014/main" id="{00000000-0008-0000-0500-00003C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97" name="Text Box 18">
          <a:extLst>
            <a:ext uri="{FF2B5EF4-FFF2-40B4-BE49-F238E27FC236}">
              <a16:creationId xmlns:a16="http://schemas.microsoft.com/office/drawing/2014/main" id="{00000000-0008-0000-0500-00003D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598" name="Text Box 16">
          <a:extLst>
            <a:ext uri="{FF2B5EF4-FFF2-40B4-BE49-F238E27FC236}">
              <a16:creationId xmlns:a16="http://schemas.microsoft.com/office/drawing/2014/main" id="{00000000-0008-0000-0500-00003E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599" name="Text Box 17">
          <a:extLst>
            <a:ext uri="{FF2B5EF4-FFF2-40B4-BE49-F238E27FC236}">
              <a16:creationId xmlns:a16="http://schemas.microsoft.com/office/drawing/2014/main" id="{00000000-0008-0000-0500-00003F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0" name="Text Box 18">
          <a:extLst>
            <a:ext uri="{FF2B5EF4-FFF2-40B4-BE49-F238E27FC236}">
              <a16:creationId xmlns:a16="http://schemas.microsoft.com/office/drawing/2014/main" id="{00000000-0008-0000-0500-000040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1" name="Text Box 19">
          <a:extLst>
            <a:ext uri="{FF2B5EF4-FFF2-40B4-BE49-F238E27FC236}">
              <a16:creationId xmlns:a16="http://schemas.microsoft.com/office/drawing/2014/main" id="{00000000-0008-0000-0500-000041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2" name="Text Box 16">
          <a:extLst>
            <a:ext uri="{FF2B5EF4-FFF2-40B4-BE49-F238E27FC236}">
              <a16:creationId xmlns:a16="http://schemas.microsoft.com/office/drawing/2014/main" id="{00000000-0008-0000-0500-000042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3" name="Text Box 17">
          <a:extLst>
            <a:ext uri="{FF2B5EF4-FFF2-40B4-BE49-F238E27FC236}">
              <a16:creationId xmlns:a16="http://schemas.microsoft.com/office/drawing/2014/main" id="{00000000-0008-0000-0500-000043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4" name="Text Box 18">
          <a:extLst>
            <a:ext uri="{FF2B5EF4-FFF2-40B4-BE49-F238E27FC236}">
              <a16:creationId xmlns:a16="http://schemas.microsoft.com/office/drawing/2014/main" id="{00000000-0008-0000-0500-000044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5" name="Text Box 19">
          <a:extLst>
            <a:ext uri="{FF2B5EF4-FFF2-40B4-BE49-F238E27FC236}">
              <a16:creationId xmlns:a16="http://schemas.microsoft.com/office/drawing/2014/main" id="{00000000-0008-0000-0500-000045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6" name="Text Box 16">
          <a:extLst>
            <a:ext uri="{FF2B5EF4-FFF2-40B4-BE49-F238E27FC236}">
              <a16:creationId xmlns:a16="http://schemas.microsoft.com/office/drawing/2014/main" id="{00000000-0008-0000-0500-00004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7" name="Text Box 17">
          <a:extLst>
            <a:ext uri="{FF2B5EF4-FFF2-40B4-BE49-F238E27FC236}">
              <a16:creationId xmlns:a16="http://schemas.microsoft.com/office/drawing/2014/main" id="{00000000-0008-0000-0500-00004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8" name="Text Box 18">
          <a:extLst>
            <a:ext uri="{FF2B5EF4-FFF2-40B4-BE49-F238E27FC236}">
              <a16:creationId xmlns:a16="http://schemas.microsoft.com/office/drawing/2014/main" id="{00000000-0008-0000-0500-00004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9" name="Text Box 19">
          <a:extLst>
            <a:ext uri="{FF2B5EF4-FFF2-40B4-BE49-F238E27FC236}">
              <a16:creationId xmlns:a16="http://schemas.microsoft.com/office/drawing/2014/main" id="{00000000-0008-0000-0500-00004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61691"/>
    <xdr:sp macro="" textlink="">
      <xdr:nvSpPr>
        <xdr:cNvPr id="1610" name="Text Box 15">
          <a:extLst>
            <a:ext uri="{FF2B5EF4-FFF2-40B4-BE49-F238E27FC236}">
              <a16:creationId xmlns:a16="http://schemas.microsoft.com/office/drawing/2014/main" id="{00000000-0008-0000-0500-00004A06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1" name="Text Box 16">
          <a:extLst>
            <a:ext uri="{FF2B5EF4-FFF2-40B4-BE49-F238E27FC236}">
              <a16:creationId xmlns:a16="http://schemas.microsoft.com/office/drawing/2014/main" id="{00000000-0008-0000-0500-00004B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2" name="Text Box 17">
          <a:extLst>
            <a:ext uri="{FF2B5EF4-FFF2-40B4-BE49-F238E27FC236}">
              <a16:creationId xmlns:a16="http://schemas.microsoft.com/office/drawing/2014/main" id="{00000000-0008-0000-0500-00004C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3" name="Text Box 18">
          <a:extLst>
            <a:ext uri="{FF2B5EF4-FFF2-40B4-BE49-F238E27FC236}">
              <a16:creationId xmlns:a16="http://schemas.microsoft.com/office/drawing/2014/main" id="{00000000-0008-0000-0500-00004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4" name="Text Box 19">
          <a:extLst>
            <a:ext uri="{FF2B5EF4-FFF2-40B4-BE49-F238E27FC236}">
              <a16:creationId xmlns:a16="http://schemas.microsoft.com/office/drawing/2014/main" id="{00000000-0008-0000-0500-00004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1615" name="Text Box 15">
          <a:extLst>
            <a:ext uri="{FF2B5EF4-FFF2-40B4-BE49-F238E27FC236}">
              <a16:creationId xmlns:a16="http://schemas.microsoft.com/office/drawing/2014/main" id="{00000000-0008-0000-0500-00004F06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6" name="Text Box 16">
          <a:extLst>
            <a:ext uri="{FF2B5EF4-FFF2-40B4-BE49-F238E27FC236}">
              <a16:creationId xmlns:a16="http://schemas.microsoft.com/office/drawing/2014/main" id="{00000000-0008-0000-0500-000050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7" name="Text Box 17">
          <a:extLst>
            <a:ext uri="{FF2B5EF4-FFF2-40B4-BE49-F238E27FC236}">
              <a16:creationId xmlns:a16="http://schemas.microsoft.com/office/drawing/2014/main" id="{00000000-0008-0000-0500-000051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8" name="Text Box 18">
          <a:extLst>
            <a:ext uri="{FF2B5EF4-FFF2-40B4-BE49-F238E27FC236}">
              <a16:creationId xmlns:a16="http://schemas.microsoft.com/office/drawing/2014/main" id="{00000000-0008-0000-0500-000052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9" name="Text Box 19">
          <a:extLst>
            <a:ext uri="{FF2B5EF4-FFF2-40B4-BE49-F238E27FC236}">
              <a16:creationId xmlns:a16="http://schemas.microsoft.com/office/drawing/2014/main" id="{00000000-0008-0000-0500-000053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49</xdr:row>
      <xdr:rowOff>504825</xdr:rowOff>
    </xdr:from>
    <xdr:ext cx="95250" cy="444014"/>
    <xdr:sp macro="" textlink="">
      <xdr:nvSpPr>
        <xdr:cNvPr id="1621" name="Text Box 15">
          <a:extLst>
            <a:ext uri="{FF2B5EF4-FFF2-40B4-BE49-F238E27FC236}">
              <a16:creationId xmlns:a16="http://schemas.microsoft.com/office/drawing/2014/main" id="{00000000-0008-0000-0500-00005506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2" name="Text Box 16">
          <a:extLst>
            <a:ext uri="{FF2B5EF4-FFF2-40B4-BE49-F238E27FC236}">
              <a16:creationId xmlns:a16="http://schemas.microsoft.com/office/drawing/2014/main" id="{00000000-0008-0000-0500-00005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3" name="Text Box 17">
          <a:extLst>
            <a:ext uri="{FF2B5EF4-FFF2-40B4-BE49-F238E27FC236}">
              <a16:creationId xmlns:a16="http://schemas.microsoft.com/office/drawing/2014/main" id="{00000000-0008-0000-0500-00005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4" name="Text Box 18">
          <a:extLst>
            <a:ext uri="{FF2B5EF4-FFF2-40B4-BE49-F238E27FC236}">
              <a16:creationId xmlns:a16="http://schemas.microsoft.com/office/drawing/2014/main" id="{00000000-0008-0000-0500-00005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5" name="Text Box 19">
          <a:extLst>
            <a:ext uri="{FF2B5EF4-FFF2-40B4-BE49-F238E27FC236}">
              <a16:creationId xmlns:a16="http://schemas.microsoft.com/office/drawing/2014/main" id="{00000000-0008-0000-0500-00005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1626" name="Text Box 15">
          <a:extLst>
            <a:ext uri="{FF2B5EF4-FFF2-40B4-BE49-F238E27FC236}">
              <a16:creationId xmlns:a16="http://schemas.microsoft.com/office/drawing/2014/main" id="{00000000-0008-0000-0500-00005A06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1627" name="Text Box 15">
          <a:extLst>
            <a:ext uri="{FF2B5EF4-FFF2-40B4-BE49-F238E27FC236}">
              <a16:creationId xmlns:a16="http://schemas.microsoft.com/office/drawing/2014/main" id="{00000000-0008-0000-0500-00005B06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49</xdr:row>
      <xdr:rowOff>504825</xdr:rowOff>
    </xdr:from>
    <xdr:ext cx="95250" cy="442269"/>
    <xdr:sp macro="" textlink="">
      <xdr:nvSpPr>
        <xdr:cNvPr id="1628" name="Text Box 15">
          <a:extLst>
            <a:ext uri="{FF2B5EF4-FFF2-40B4-BE49-F238E27FC236}">
              <a16:creationId xmlns:a16="http://schemas.microsoft.com/office/drawing/2014/main" id="{00000000-0008-0000-0500-00005C06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29" name="Text Box 16">
          <a:extLst>
            <a:ext uri="{FF2B5EF4-FFF2-40B4-BE49-F238E27FC236}">
              <a16:creationId xmlns:a16="http://schemas.microsoft.com/office/drawing/2014/main" id="{00000000-0008-0000-0500-00005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30" name="Text Box 17">
          <a:extLst>
            <a:ext uri="{FF2B5EF4-FFF2-40B4-BE49-F238E27FC236}">
              <a16:creationId xmlns:a16="http://schemas.microsoft.com/office/drawing/2014/main" id="{00000000-0008-0000-0500-00005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31" name="Text Box 18">
          <a:extLst>
            <a:ext uri="{FF2B5EF4-FFF2-40B4-BE49-F238E27FC236}">
              <a16:creationId xmlns:a16="http://schemas.microsoft.com/office/drawing/2014/main" id="{00000000-0008-0000-0500-00005F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213632"/>
    <xdr:sp macro="" textlink="">
      <xdr:nvSpPr>
        <xdr:cNvPr id="1632" name="Text Box 15">
          <a:extLst>
            <a:ext uri="{FF2B5EF4-FFF2-40B4-BE49-F238E27FC236}">
              <a16:creationId xmlns:a16="http://schemas.microsoft.com/office/drawing/2014/main" id="{00000000-0008-0000-0500-00006006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3" name="Text Box 16">
          <a:extLst>
            <a:ext uri="{FF2B5EF4-FFF2-40B4-BE49-F238E27FC236}">
              <a16:creationId xmlns:a16="http://schemas.microsoft.com/office/drawing/2014/main" id="{00000000-0008-0000-0500-000061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4" name="Text Box 17">
          <a:extLst>
            <a:ext uri="{FF2B5EF4-FFF2-40B4-BE49-F238E27FC236}">
              <a16:creationId xmlns:a16="http://schemas.microsoft.com/office/drawing/2014/main" id="{00000000-0008-0000-0500-000062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5" name="Text Box 18">
          <a:extLst>
            <a:ext uri="{FF2B5EF4-FFF2-40B4-BE49-F238E27FC236}">
              <a16:creationId xmlns:a16="http://schemas.microsoft.com/office/drawing/2014/main" id="{00000000-0008-0000-0500-000063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6" name="Text Box 19">
          <a:extLst>
            <a:ext uri="{FF2B5EF4-FFF2-40B4-BE49-F238E27FC236}">
              <a16:creationId xmlns:a16="http://schemas.microsoft.com/office/drawing/2014/main" id="{00000000-0008-0000-0500-000064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7" name="Text Box 16">
          <a:extLst>
            <a:ext uri="{FF2B5EF4-FFF2-40B4-BE49-F238E27FC236}">
              <a16:creationId xmlns:a16="http://schemas.microsoft.com/office/drawing/2014/main" id="{00000000-0008-0000-0500-000065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8" name="Text Box 17">
          <a:extLst>
            <a:ext uri="{FF2B5EF4-FFF2-40B4-BE49-F238E27FC236}">
              <a16:creationId xmlns:a16="http://schemas.microsoft.com/office/drawing/2014/main" id="{00000000-0008-0000-0500-000066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9" name="Text Box 18">
          <a:extLst>
            <a:ext uri="{FF2B5EF4-FFF2-40B4-BE49-F238E27FC236}">
              <a16:creationId xmlns:a16="http://schemas.microsoft.com/office/drawing/2014/main" id="{00000000-0008-0000-0500-000067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40" name="Text Box 19">
          <a:extLst>
            <a:ext uri="{FF2B5EF4-FFF2-40B4-BE49-F238E27FC236}">
              <a16:creationId xmlns:a16="http://schemas.microsoft.com/office/drawing/2014/main" id="{00000000-0008-0000-0500-000068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1" name="Text Box 16">
          <a:extLst>
            <a:ext uri="{FF2B5EF4-FFF2-40B4-BE49-F238E27FC236}">
              <a16:creationId xmlns:a16="http://schemas.microsoft.com/office/drawing/2014/main" id="{00000000-0008-0000-0500-00006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2" name="Text Box 17">
          <a:extLst>
            <a:ext uri="{FF2B5EF4-FFF2-40B4-BE49-F238E27FC236}">
              <a16:creationId xmlns:a16="http://schemas.microsoft.com/office/drawing/2014/main" id="{00000000-0008-0000-0500-00006A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3" name="Text Box 18">
          <a:extLst>
            <a:ext uri="{FF2B5EF4-FFF2-40B4-BE49-F238E27FC236}">
              <a16:creationId xmlns:a16="http://schemas.microsoft.com/office/drawing/2014/main" id="{00000000-0008-0000-0500-00006B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4" name="Text Box 19">
          <a:extLst>
            <a:ext uri="{FF2B5EF4-FFF2-40B4-BE49-F238E27FC236}">
              <a16:creationId xmlns:a16="http://schemas.microsoft.com/office/drawing/2014/main" id="{00000000-0008-0000-0500-00006C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5" name="Text Box 16">
          <a:extLst>
            <a:ext uri="{FF2B5EF4-FFF2-40B4-BE49-F238E27FC236}">
              <a16:creationId xmlns:a16="http://schemas.microsoft.com/office/drawing/2014/main" id="{00000000-0008-0000-0500-00006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6" name="Text Box 17">
          <a:extLst>
            <a:ext uri="{FF2B5EF4-FFF2-40B4-BE49-F238E27FC236}">
              <a16:creationId xmlns:a16="http://schemas.microsoft.com/office/drawing/2014/main" id="{00000000-0008-0000-0500-00006E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7" name="Text Box 18">
          <a:extLst>
            <a:ext uri="{FF2B5EF4-FFF2-40B4-BE49-F238E27FC236}">
              <a16:creationId xmlns:a16="http://schemas.microsoft.com/office/drawing/2014/main" id="{00000000-0008-0000-0500-00006F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8" name="Text Box 19">
          <a:extLst>
            <a:ext uri="{FF2B5EF4-FFF2-40B4-BE49-F238E27FC236}">
              <a16:creationId xmlns:a16="http://schemas.microsoft.com/office/drawing/2014/main" id="{00000000-0008-0000-0500-000070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49" name="Text Box 16">
          <a:extLst>
            <a:ext uri="{FF2B5EF4-FFF2-40B4-BE49-F238E27FC236}">
              <a16:creationId xmlns:a16="http://schemas.microsoft.com/office/drawing/2014/main" id="{00000000-0008-0000-0500-000071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50" name="Text Box 17">
          <a:extLst>
            <a:ext uri="{FF2B5EF4-FFF2-40B4-BE49-F238E27FC236}">
              <a16:creationId xmlns:a16="http://schemas.microsoft.com/office/drawing/2014/main" id="{00000000-0008-0000-0500-000072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51" name="Text Box 18">
          <a:extLst>
            <a:ext uri="{FF2B5EF4-FFF2-40B4-BE49-F238E27FC236}">
              <a16:creationId xmlns:a16="http://schemas.microsoft.com/office/drawing/2014/main" id="{00000000-0008-0000-0500-000073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52" name="Text Box 19">
          <a:extLst>
            <a:ext uri="{FF2B5EF4-FFF2-40B4-BE49-F238E27FC236}">
              <a16:creationId xmlns:a16="http://schemas.microsoft.com/office/drawing/2014/main" id="{00000000-0008-0000-0500-000074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55</xdr:row>
      <xdr:rowOff>504825</xdr:rowOff>
    </xdr:from>
    <xdr:ext cx="95250" cy="444014"/>
    <xdr:sp macro="" textlink="">
      <xdr:nvSpPr>
        <xdr:cNvPr id="1653" name="Text Box 15">
          <a:extLst>
            <a:ext uri="{FF2B5EF4-FFF2-40B4-BE49-F238E27FC236}">
              <a16:creationId xmlns:a16="http://schemas.microsoft.com/office/drawing/2014/main" id="{00000000-0008-0000-0500-00007506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4" name="Text Box 16">
          <a:extLst>
            <a:ext uri="{FF2B5EF4-FFF2-40B4-BE49-F238E27FC236}">
              <a16:creationId xmlns:a16="http://schemas.microsoft.com/office/drawing/2014/main" id="{00000000-0008-0000-0500-000076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5" name="Text Box 17">
          <a:extLst>
            <a:ext uri="{FF2B5EF4-FFF2-40B4-BE49-F238E27FC236}">
              <a16:creationId xmlns:a16="http://schemas.microsoft.com/office/drawing/2014/main" id="{00000000-0008-0000-0500-000077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6" name="Text Box 18">
          <a:extLst>
            <a:ext uri="{FF2B5EF4-FFF2-40B4-BE49-F238E27FC236}">
              <a16:creationId xmlns:a16="http://schemas.microsoft.com/office/drawing/2014/main" id="{00000000-0008-0000-0500-000078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7" name="Text Box 19">
          <a:extLst>
            <a:ext uri="{FF2B5EF4-FFF2-40B4-BE49-F238E27FC236}">
              <a16:creationId xmlns:a16="http://schemas.microsoft.com/office/drawing/2014/main" id="{00000000-0008-0000-0500-00007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55</xdr:row>
      <xdr:rowOff>504825</xdr:rowOff>
    </xdr:from>
    <xdr:ext cx="95250" cy="442269"/>
    <xdr:sp macro="" textlink="">
      <xdr:nvSpPr>
        <xdr:cNvPr id="1658" name="Text Box 15">
          <a:extLst>
            <a:ext uri="{FF2B5EF4-FFF2-40B4-BE49-F238E27FC236}">
              <a16:creationId xmlns:a16="http://schemas.microsoft.com/office/drawing/2014/main" id="{00000000-0008-0000-0500-00007A06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59" name="Text Box 16">
          <a:extLst>
            <a:ext uri="{FF2B5EF4-FFF2-40B4-BE49-F238E27FC236}">
              <a16:creationId xmlns:a16="http://schemas.microsoft.com/office/drawing/2014/main" id="{00000000-0008-0000-0500-00007B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60" name="Text Box 17">
          <a:extLst>
            <a:ext uri="{FF2B5EF4-FFF2-40B4-BE49-F238E27FC236}">
              <a16:creationId xmlns:a16="http://schemas.microsoft.com/office/drawing/2014/main" id="{00000000-0008-0000-0500-00007C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61" name="Text Box 18">
          <a:extLst>
            <a:ext uri="{FF2B5EF4-FFF2-40B4-BE49-F238E27FC236}">
              <a16:creationId xmlns:a16="http://schemas.microsoft.com/office/drawing/2014/main" id="{00000000-0008-0000-0500-00007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2" name="Text Box 16">
          <a:extLst>
            <a:ext uri="{FF2B5EF4-FFF2-40B4-BE49-F238E27FC236}">
              <a16:creationId xmlns:a16="http://schemas.microsoft.com/office/drawing/2014/main" id="{00000000-0008-0000-0500-00007E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3" name="Text Box 17">
          <a:extLst>
            <a:ext uri="{FF2B5EF4-FFF2-40B4-BE49-F238E27FC236}">
              <a16:creationId xmlns:a16="http://schemas.microsoft.com/office/drawing/2014/main" id="{00000000-0008-0000-0500-00007F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4" name="Text Box 18">
          <a:extLst>
            <a:ext uri="{FF2B5EF4-FFF2-40B4-BE49-F238E27FC236}">
              <a16:creationId xmlns:a16="http://schemas.microsoft.com/office/drawing/2014/main" id="{00000000-0008-0000-0500-000080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5" name="Text Box 19">
          <a:extLst>
            <a:ext uri="{FF2B5EF4-FFF2-40B4-BE49-F238E27FC236}">
              <a16:creationId xmlns:a16="http://schemas.microsoft.com/office/drawing/2014/main" id="{00000000-0008-0000-0500-000081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6" name="Text Box 16">
          <a:extLst>
            <a:ext uri="{FF2B5EF4-FFF2-40B4-BE49-F238E27FC236}">
              <a16:creationId xmlns:a16="http://schemas.microsoft.com/office/drawing/2014/main" id="{00000000-0008-0000-0500-000082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7" name="Text Box 17">
          <a:extLst>
            <a:ext uri="{FF2B5EF4-FFF2-40B4-BE49-F238E27FC236}">
              <a16:creationId xmlns:a16="http://schemas.microsoft.com/office/drawing/2014/main" id="{00000000-0008-0000-0500-000083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8" name="Text Box 18">
          <a:extLst>
            <a:ext uri="{FF2B5EF4-FFF2-40B4-BE49-F238E27FC236}">
              <a16:creationId xmlns:a16="http://schemas.microsoft.com/office/drawing/2014/main" id="{00000000-0008-0000-0500-000084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9" name="Text Box 19">
          <a:extLst>
            <a:ext uri="{FF2B5EF4-FFF2-40B4-BE49-F238E27FC236}">
              <a16:creationId xmlns:a16="http://schemas.microsoft.com/office/drawing/2014/main" id="{00000000-0008-0000-0500-000085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1670" name="Text Box 15">
          <a:extLst>
            <a:ext uri="{FF2B5EF4-FFF2-40B4-BE49-F238E27FC236}">
              <a16:creationId xmlns:a16="http://schemas.microsoft.com/office/drawing/2014/main" id="{00000000-0008-0000-0500-00008606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1671" name="Text Box 15">
          <a:extLst>
            <a:ext uri="{FF2B5EF4-FFF2-40B4-BE49-F238E27FC236}">
              <a16:creationId xmlns:a16="http://schemas.microsoft.com/office/drawing/2014/main" id="{00000000-0008-0000-0500-00008706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1673" name="Text Box 15">
          <a:extLst>
            <a:ext uri="{FF2B5EF4-FFF2-40B4-BE49-F238E27FC236}">
              <a16:creationId xmlns:a16="http://schemas.microsoft.com/office/drawing/2014/main" id="{00000000-0008-0000-0500-00008906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1674" name="Text Box 15">
          <a:extLst>
            <a:ext uri="{FF2B5EF4-FFF2-40B4-BE49-F238E27FC236}">
              <a16:creationId xmlns:a16="http://schemas.microsoft.com/office/drawing/2014/main" id="{00000000-0008-0000-0500-00008A06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213632"/>
    <xdr:sp macro="" textlink="">
      <xdr:nvSpPr>
        <xdr:cNvPr id="1675" name="Text Box 15">
          <a:extLst>
            <a:ext uri="{FF2B5EF4-FFF2-40B4-BE49-F238E27FC236}">
              <a16:creationId xmlns:a16="http://schemas.microsoft.com/office/drawing/2014/main" id="{00000000-0008-0000-0500-00008B06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6" name="Text Box 16">
          <a:extLst>
            <a:ext uri="{FF2B5EF4-FFF2-40B4-BE49-F238E27FC236}">
              <a16:creationId xmlns:a16="http://schemas.microsoft.com/office/drawing/2014/main" id="{00000000-0008-0000-0500-00008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7" name="Text Box 17">
          <a:extLst>
            <a:ext uri="{FF2B5EF4-FFF2-40B4-BE49-F238E27FC236}">
              <a16:creationId xmlns:a16="http://schemas.microsoft.com/office/drawing/2014/main" id="{00000000-0008-0000-0500-00008D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8" name="Text Box 18">
          <a:extLst>
            <a:ext uri="{FF2B5EF4-FFF2-40B4-BE49-F238E27FC236}">
              <a16:creationId xmlns:a16="http://schemas.microsoft.com/office/drawing/2014/main" id="{00000000-0008-0000-0500-00008E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9" name="Text Box 19">
          <a:extLst>
            <a:ext uri="{FF2B5EF4-FFF2-40B4-BE49-F238E27FC236}">
              <a16:creationId xmlns:a16="http://schemas.microsoft.com/office/drawing/2014/main" id="{00000000-0008-0000-0500-00008F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0" name="Text Box 16">
          <a:extLst>
            <a:ext uri="{FF2B5EF4-FFF2-40B4-BE49-F238E27FC236}">
              <a16:creationId xmlns:a16="http://schemas.microsoft.com/office/drawing/2014/main" id="{00000000-0008-0000-0500-00009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1" name="Text Box 17">
          <a:extLst>
            <a:ext uri="{FF2B5EF4-FFF2-40B4-BE49-F238E27FC236}">
              <a16:creationId xmlns:a16="http://schemas.microsoft.com/office/drawing/2014/main" id="{00000000-0008-0000-0500-000091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2" name="Text Box 18">
          <a:extLst>
            <a:ext uri="{FF2B5EF4-FFF2-40B4-BE49-F238E27FC236}">
              <a16:creationId xmlns:a16="http://schemas.microsoft.com/office/drawing/2014/main" id="{00000000-0008-0000-0500-000092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3" name="Text Box 19">
          <a:extLst>
            <a:ext uri="{FF2B5EF4-FFF2-40B4-BE49-F238E27FC236}">
              <a16:creationId xmlns:a16="http://schemas.microsoft.com/office/drawing/2014/main" id="{00000000-0008-0000-0500-000093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4" name="Text Box 16">
          <a:extLst>
            <a:ext uri="{FF2B5EF4-FFF2-40B4-BE49-F238E27FC236}">
              <a16:creationId xmlns:a16="http://schemas.microsoft.com/office/drawing/2014/main" id="{00000000-0008-0000-0500-000094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5" name="Text Box 17">
          <a:extLst>
            <a:ext uri="{FF2B5EF4-FFF2-40B4-BE49-F238E27FC236}">
              <a16:creationId xmlns:a16="http://schemas.microsoft.com/office/drawing/2014/main" id="{00000000-0008-0000-0500-000095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6" name="Text Box 18">
          <a:extLst>
            <a:ext uri="{FF2B5EF4-FFF2-40B4-BE49-F238E27FC236}">
              <a16:creationId xmlns:a16="http://schemas.microsoft.com/office/drawing/2014/main" id="{00000000-0008-0000-0500-000096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7" name="Text Box 19">
          <a:extLst>
            <a:ext uri="{FF2B5EF4-FFF2-40B4-BE49-F238E27FC236}">
              <a16:creationId xmlns:a16="http://schemas.microsoft.com/office/drawing/2014/main" id="{00000000-0008-0000-0500-000097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61</xdr:row>
      <xdr:rowOff>504825</xdr:rowOff>
    </xdr:from>
    <xdr:ext cx="95250" cy="444014"/>
    <xdr:sp macro="" textlink="">
      <xdr:nvSpPr>
        <xdr:cNvPr id="1688" name="Text Box 15">
          <a:extLst>
            <a:ext uri="{FF2B5EF4-FFF2-40B4-BE49-F238E27FC236}">
              <a16:creationId xmlns:a16="http://schemas.microsoft.com/office/drawing/2014/main" id="{00000000-0008-0000-0500-00009806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89" name="Text Box 16">
          <a:extLst>
            <a:ext uri="{FF2B5EF4-FFF2-40B4-BE49-F238E27FC236}">
              <a16:creationId xmlns:a16="http://schemas.microsoft.com/office/drawing/2014/main" id="{00000000-0008-0000-0500-000099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90" name="Text Box 17">
          <a:extLst>
            <a:ext uri="{FF2B5EF4-FFF2-40B4-BE49-F238E27FC236}">
              <a16:creationId xmlns:a16="http://schemas.microsoft.com/office/drawing/2014/main" id="{00000000-0008-0000-0500-00009A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91" name="Text Box 18">
          <a:extLst>
            <a:ext uri="{FF2B5EF4-FFF2-40B4-BE49-F238E27FC236}">
              <a16:creationId xmlns:a16="http://schemas.microsoft.com/office/drawing/2014/main" id="{00000000-0008-0000-0500-00009B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92" name="Text Box 19">
          <a:extLst>
            <a:ext uri="{FF2B5EF4-FFF2-40B4-BE49-F238E27FC236}">
              <a16:creationId xmlns:a16="http://schemas.microsoft.com/office/drawing/2014/main" id="{00000000-0008-0000-0500-00009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61</xdr:row>
      <xdr:rowOff>504825</xdr:rowOff>
    </xdr:from>
    <xdr:ext cx="95250" cy="442269"/>
    <xdr:sp macro="" textlink="">
      <xdr:nvSpPr>
        <xdr:cNvPr id="1693" name="Text Box 15">
          <a:extLst>
            <a:ext uri="{FF2B5EF4-FFF2-40B4-BE49-F238E27FC236}">
              <a16:creationId xmlns:a16="http://schemas.microsoft.com/office/drawing/2014/main" id="{00000000-0008-0000-0500-00009D06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94" name="Text Box 16">
          <a:extLst>
            <a:ext uri="{FF2B5EF4-FFF2-40B4-BE49-F238E27FC236}">
              <a16:creationId xmlns:a16="http://schemas.microsoft.com/office/drawing/2014/main" id="{00000000-0008-0000-0500-00009E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95" name="Text Box 17">
          <a:extLst>
            <a:ext uri="{FF2B5EF4-FFF2-40B4-BE49-F238E27FC236}">
              <a16:creationId xmlns:a16="http://schemas.microsoft.com/office/drawing/2014/main" id="{00000000-0008-0000-0500-00009F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96" name="Text Box 18">
          <a:extLst>
            <a:ext uri="{FF2B5EF4-FFF2-40B4-BE49-F238E27FC236}">
              <a16:creationId xmlns:a16="http://schemas.microsoft.com/office/drawing/2014/main" id="{00000000-0008-0000-0500-0000A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697" name="Text Box 16">
          <a:extLst>
            <a:ext uri="{FF2B5EF4-FFF2-40B4-BE49-F238E27FC236}">
              <a16:creationId xmlns:a16="http://schemas.microsoft.com/office/drawing/2014/main" id="{00000000-0008-0000-0500-0000A1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698" name="Text Box 17">
          <a:extLst>
            <a:ext uri="{FF2B5EF4-FFF2-40B4-BE49-F238E27FC236}">
              <a16:creationId xmlns:a16="http://schemas.microsoft.com/office/drawing/2014/main" id="{00000000-0008-0000-0500-0000A2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699" name="Text Box 18">
          <a:extLst>
            <a:ext uri="{FF2B5EF4-FFF2-40B4-BE49-F238E27FC236}">
              <a16:creationId xmlns:a16="http://schemas.microsoft.com/office/drawing/2014/main" id="{00000000-0008-0000-0500-0000A3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0" name="Text Box 19">
          <a:extLst>
            <a:ext uri="{FF2B5EF4-FFF2-40B4-BE49-F238E27FC236}">
              <a16:creationId xmlns:a16="http://schemas.microsoft.com/office/drawing/2014/main" id="{00000000-0008-0000-0500-0000A4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1" name="Text Box 16">
          <a:extLst>
            <a:ext uri="{FF2B5EF4-FFF2-40B4-BE49-F238E27FC236}">
              <a16:creationId xmlns:a16="http://schemas.microsoft.com/office/drawing/2014/main" id="{00000000-0008-0000-0500-0000A5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2" name="Text Box 17">
          <a:extLst>
            <a:ext uri="{FF2B5EF4-FFF2-40B4-BE49-F238E27FC236}">
              <a16:creationId xmlns:a16="http://schemas.microsoft.com/office/drawing/2014/main" id="{00000000-0008-0000-0500-0000A6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3" name="Text Box 18">
          <a:extLst>
            <a:ext uri="{FF2B5EF4-FFF2-40B4-BE49-F238E27FC236}">
              <a16:creationId xmlns:a16="http://schemas.microsoft.com/office/drawing/2014/main" id="{00000000-0008-0000-0500-0000A7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4" name="Text Box 19">
          <a:extLst>
            <a:ext uri="{FF2B5EF4-FFF2-40B4-BE49-F238E27FC236}">
              <a16:creationId xmlns:a16="http://schemas.microsoft.com/office/drawing/2014/main" id="{00000000-0008-0000-0500-0000A8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5" name="Text Box 16">
          <a:extLst>
            <a:ext uri="{FF2B5EF4-FFF2-40B4-BE49-F238E27FC236}">
              <a16:creationId xmlns:a16="http://schemas.microsoft.com/office/drawing/2014/main" id="{00000000-0008-0000-0500-0000A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6" name="Text Box 17">
          <a:extLst>
            <a:ext uri="{FF2B5EF4-FFF2-40B4-BE49-F238E27FC236}">
              <a16:creationId xmlns:a16="http://schemas.microsoft.com/office/drawing/2014/main" id="{00000000-0008-0000-0500-0000A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7" name="Text Box 18">
          <a:extLst>
            <a:ext uri="{FF2B5EF4-FFF2-40B4-BE49-F238E27FC236}">
              <a16:creationId xmlns:a16="http://schemas.microsoft.com/office/drawing/2014/main" id="{00000000-0008-0000-0500-0000A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8" name="Text Box 19">
          <a:extLst>
            <a:ext uri="{FF2B5EF4-FFF2-40B4-BE49-F238E27FC236}">
              <a16:creationId xmlns:a16="http://schemas.microsoft.com/office/drawing/2014/main" id="{00000000-0008-0000-0500-0000A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1709" name="Text Box 15">
          <a:extLst>
            <a:ext uri="{FF2B5EF4-FFF2-40B4-BE49-F238E27FC236}">
              <a16:creationId xmlns:a16="http://schemas.microsoft.com/office/drawing/2014/main" id="{00000000-0008-0000-0500-0000AD06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0" name="Text Box 16">
          <a:extLst>
            <a:ext uri="{FF2B5EF4-FFF2-40B4-BE49-F238E27FC236}">
              <a16:creationId xmlns:a16="http://schemas.microsoft.com/office/drawing/2014/main" id="{00000000-0008-0000-0500-0000AE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1" name="Text Box 17">
          <a:extLst>
            <a:ext uri="{FF2B5EF4-FFF2-40B4-BE49-F238E27FC236}">
              <a16:creationId xmlns:a16="http://schemas.microsoft.com/office/drawing/2014/main" id="{00000000-0008-0000-0500-0000AF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2" name="Text Box 18">
          <a:extLst>
            <a:ext uri="{FF2B5EF4-FFF2-40B4-BE49-F238E27FC236}">
              <a16:creationId xmlns:a16="http://schemas.microsoft.com/office/drawing/2014/main" id="{00000000-0008-0000-0500-0000B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3" name="Text Box 19">
          <a:extLst>
            <a:ext uri="{FF2B5EF4-FFF2-40B4-BE49-F238E27FC236}">
              <a16:creationId xmlns:a16="http://schemas.microsoft.com/office/drawing/2014/main" id="{00000000-0008-0000-0500-0000B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442269"/>
    <xdr:sp macro="" textlink="">
      <xdr:nvSpPr>
        <xdr:cNvPr id="1714" name="Text Box 15">
          <a:extLst>
            <a:ext uri="{FF2B5EF4-FFF2-40B4-BE49-F238E27FC236}">
              <a16:creationId xmlns:a16="http://schemas.microsoft.com/office/drawing/2014/main" id="{00000000-0008-0000-0500-0000B206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5" name="Text Box 16">
          <a:extLst>
            <a:ext uri="{FF2B5EF4-FFF2-40B4-BE49-F238E27FC236}">
              <a16:creationId xmlns:a16="http://schemas.microsoft.com/office/drawing/2014/main" id="{00000000-0008-0000-0500-0000B3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6" name="Text Box 17">
          <a:extLst>
            <a:ext uri="{FF2B5EF4-FFF2-40B4-BE49-F238E27FC236}">
              <a16:creationId xmlns:a16="http://schemas.microsoft.com/office/drawing/2014/main" id="{00000000-0008-0000-0500-0000B4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7" name="Text Box 18">
          <a:extLst>
            <a:ext uri="{FF2B5EF4-FFF2-40B4-BE49-F238E27FC236}">
              <a16:creationId xmlns:a16="http://schemas.microsoft.com/office/drawing/2014/main" id="{00000000-0008-0000-0500-0000B5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8" name="Text Box 19">
          <a:extLst>
            <a:ext uri="{FF2B5EF4-FFF2-40B4-BE49-F238E27FC236}">
              <a16:creationId xmlns:a16="http://schemas.microsoft.com/office/drawing/2014/main" id="{00000000-0008-0000-0500-0000B6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67</xdr:row>
      <xdr:rowOff>504825</xdr:rowOff>
    </xdr:from>
    <xdr:ext cx="95250" cy="444014"/>
    <xdr:sp macro="" textlink="">
      <xdr:nvSpPr>
        <xdr:cNvPr id="1720" name="Text Box 15">
          <a:extLst>
            <a:ext uri="{FF2B5EF4-FFF2-40B4-BE49-F238E27FC236}">
              <a16:creationId xmlns:a16="http://schemas.microsoft.com/office/drawing/2014/main" id="{00000000-0008-0000-0500-0000B806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1" name="Text Box 16">
          <a:extLst>
            <a:ext uri="{FF2B5EF4-FFF2-40B4-BE49-F238E27FC236}">
              <a16:creationId xmlns:a16="http://schemas.microsoft.com/office/drawing/2014/main" id="{00000000-0008-0000-0500-0000B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2" name="Text Box 17">
          <a:extLst>
            <a:ext uri="{FF2B5EF4-FFF2-40B4-BE49-F238E27FC236}">
              <a16:creationId xmlns:a16="http://schemas.microsoft.com/office/drawing/2014/main" id="{00000000-0008-0000-0500-0000B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3" name="Text Box 18">
          <a:extLst>
            <a:ext uri="{FF2B5EF4-FFF2-40B4-BE49-F238E27FC236}">
              <a16:creationId xmlns:a16="http://schemas.microsoft.com/office/drawing/2014/main" id="{00000000-0008-0000-0500-0000B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4" name="Text Box 19">
          <a:extLst>
            <a:ext uri="{FF2B5EF4-FFF2-40B4-BE49-F238E27FC236}">
              <a16:creationId xmlns:a16="http://schemas.microsoft.com/office/drawing/2014/main" id="{00000000-0008-0000-0500-0000B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1725" name="Text Box 15">
          <a:extLst>
            <a:ext uri="{FF2B5EF4-FFF2-40B4-BE49-F238E27FC236}">
              <a16:creationId xmlns:a16="http://schemas.microsoft.com/office/drawing/2014/main" id="{00000000-0008-0000-0500-0000BD06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1726" name="Text Box 15">
          <a:extLst>
            <a:ext uri="{FF2B5EF4-FFF2-40B4-BE49-F238E27FC236}">
              <a16:creationId xmlns:a16="http://schemas.microsoft.com/office/drawing/2014/main" id="{00000000-0008-0000-0500-0000BE06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67</xdr:row>
      <xdr:rowOff>504825</xdr:rowOff>
    </xdr:from>
    <xdr:ext cx="95250" cy="442269"/>
    <xdr:sp macro="" textlink="">
      <xdr:nvSpPr>
        <xdr:cNvPr id="1727" name="Text Box 15">
          <a:extLst>
            <a:ext uri="{FF2B5EF4-FFF2-40B4-BE49-F238E27FC236}">
              <a16:creationId xmlns:a16="http://schemas.microsoft.com/office/drawing/2014/main" id="{00000000-0008-0000-0500-0000BF06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28" name="Text Box 16">
          <a:extLst>
            <a:ext uri="{FF2B5EF4-FFF2-40B4-BE49-F238E27FC236}">
              <a16:creationId xmlns:a16="http://schemas.microsoft.com/office/drawing/2014/main" id="{00000000-0008-0000-0500-0000C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29" name="Text Box 17">
          <a:extLst>
            <a:ext uri="{FF2B5EF4-FFF2-40B4-BE49-F238E27FC236}">
              <a16:creationId xmlns:a16="http://schemas.microsoft.com/office/drawing/2014/main" id="{00000000-0008-0000-0500-0000C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30" name="Text Box 18">
          <a:extLst>
            <a:ext uri="{FF2B5EF4-FFF2-40B4-BE49-F238E27FC236}">
              <a16:creationId xmlns:a16="http://schemas.microsoft.com/office/drawing/2014/main" id="{00000000-0008-0000-0500-0000C2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213632"/>
    <xdr:sp macro="" textlink="">
      <xdr:nvSpPr>
        <xdr:cNvPr id="1731" name="Text Box 15">
          <a:extLst>
            <a:ext uri="{FF2B5EF4-FFF2-40B4-BE49-F238E27FC236}">
              <a16:creationId xmlns:a16="http://schemas.microsoft.com/office/drawing/2014/main" id="{00000000-0008-0000-0500-0000C306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2" name="Text Box 16">
          <a:extLst>
            <a:ext uri="{FF2B5EF4-FFF2-40B4-BE49-F238E27FC236}">
              <a16:creationId xmlns:a16="http://schemas.microsoft.com/office/drawing/2014/main" id="{00000000-0008-0000-0500-0000C4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3" name="Text Box 17">
          <a:extLst>
            <a:ext uri="{FF2B5EF4-FFF2-40B4-BE49-F238E27FC236}">
              <a16:creationId xmlns:a16="http://schemas.microsoft.com/office/drawing/2014/main" id="{00000000-0008-0000-0500-0000C5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4" name="Text Box 18">
          <a:extLst>
            <a:ext uri="{FF2B5EF4-FFF2-40B4-BE49-F238E27FC236}">
              <a16:creationId xmlns:a16="http://schemas.microsoft.com/office/drawing/2014/main" id="{00000000-0008-0000-0500-0000C6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5" name="Text Box 19">
          <a:extLst>
            <a:ext uri="{FF2B5EF4-FFF2-40B4-BE49-F238E27FC236}">
              <a16:creationId xmlns:a16="http://schemas.microsoft.com/office/drawing/2014/main" id="{00000000-0008-0000-0500-0000C7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6" name="Text Box 16">
          <a:extLst>
            <a:ext uri="{FF2B5EF4-FFF2-40B4-BE49-F238E27FC236}">
              <a16:creationId xmlns:a16="http://schemas.microsoft.com/office/drawing/2014/main" id="{00000000-0008-0000-0500-0000C8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7" name="Text Box 17">
          <a:extLst>
            <a:ext uri="{FF2B5EF4-FFF2-40B4-BE49-F238E27FC236}">
              <a16:creationId xmlns:a16="http://schemas.microsoft.com/office/drawing/2014/main" id="{00000000-0008-0000-0500-0000C9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8" name="Text Box 18">
          <a:extLst>
            <a:ext uri="{FF2B5EF4-FFF2-40B4-BE49-F238E27FC236}">
              <a16:creationId xmlns:a16="http://schemas.microsoft.com/office/drawing/2014/main" id="{00000000-0008-0000-0500-0000CA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9" name="Text Box 19">
          <a:extLst>
            <a:ext uri="{FF2B5EF4-FFF2-40B4-BE49-F238E27FC236}">
              <a16:creationId xmlns:a16="http://schemas.microsoft.com/office/drawing/2014/main" id="{00000000-0008-0000-0500-0000CB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0" name="Text Box 16">
          <a:extLst>
            <a:ext uri="{FF2B5EF4-FFF2-40B4-BE49-F238E27FC236}">
              <a16:creationId xmlns:a16="http://schemas.microsoft.com/office/drawing/2014/main" id="{00000000-0008-0000-0500-0000C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1" name="Text Box 17">
          <a:extLst>
            <a:ext uri="{FF2B5EF4-FFF2-40B4-BE49-F238E27FC236}">
              <a16:creationId xmlns:a16="http://schemas.microsoft.com/office/drawing/2014/main" id="{00000000-0008-0000-0500-0000CD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2" name="Text Box 18">
          <a:extLst>
            <a:ext uri="{FF2B5EF4-FFF2-40B4-BE49-F238E27FC236}">
              <a16:creationId xmlns:a16="http://schemas.microsoft.com/office/drawing/2014/main" id="{00000000-0008-0000-0500-0000CE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3" name="Text Box 19">
          <a:extLst>
            <a:ext uri="{FF2B5EF4-FFF2-40B4-BE49-F238E27FC236}">
              <a16:creationId xmlns:a16="http://schemas.microsoft.com/office/drawing/2014/main" id="{00000000-0008-0000-0500-0000CF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4" name="Text Box 16">
          <a:extLst>
            <a:ext uri="{FF2B5EF4-FFF2-40B4-BE49-F238E27FC236}">
              <a16:creationId xmlns:a16="http://schemas.microsoft.com/office/drawing/2014/main" id="{00000000-0008-0000-0500-0000D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5" name="Text Box 17">
          <a:extLst>
            <a:ext uri="{FF2B5EF4-FFF2-40B4-BE49-F238E27FC236}">
              <a16:creationId xmlns:a16="http://schemas.microsoft.com/office/drawing/2014/main" id="{00000000-0008-0000-0500-0000D1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6" name="Text Box 18">
          <a:extLst>
            <a:ext uri="{FF2B5EF4-FFF2-40B4-BE49-F238E27FC236}">
              <a16:creationId xmlns:a16="http://schemas.microsoft.com/office/drawing/2014/main" id="{00000000-0008-0000-0500-0000D2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7" name="Text Box 19">
          <a:extLst>
            <a:ext uri="{FF2B5EF4-FFF2-40B4-BE49-F238E27FC236}">
              <a16:creationId xmlns:a16="http://schemas.microsoft.com/office/drawing/2014/main" id="{00000000-0008-0000-0500-0000D3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48" name="Text Box 16">
          <a:extLst>
            <a:ext uri="{FF2B5EF4-FFF2-40B4-BE49-F238E27FC236}">
              <a16:creationId xmlns:a16="http://schemas.microsoft.com/office/drawing/2014/main" id="{00000000-0008-0000-0500-0000D4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49" name="Text Box 17">
          <a:extLst>
            <a:ext uri="{FF2B5EF4-FFF2-40B4-BE49-F238E27FC236}">
              <a16:creationId xmlns:a16="http://schemas.microsoft.com/office/drawing/2014/main" id="{00000000-0008-0000-0500-0000D5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50" name="Text Box 18">
          <a:extLst>
            <a:ext uri="{FF2B5EF4-FFF2-40B4-BE49-F238E27FC236}">
              <a16:creationId xmlns:a16="http://schemas.microsoft.com/office/drawing/2014/main" id="{00000000-0008-0000-0500-0000D6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51" name="Text Box 19">
          <a:extLst>
            <a:ext uri="{FF2B5EF4-FFF2-40B4-BE49-F238E27FC236}">
              <a16:creationId xmlns:a16="http://schemas.microsoft.com/office/drawing/2014/main" id="{00000000-0008-0000-0500-0000D7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73</xdr:row>
      <xdr:rowOff>504825</xdr:rowOff>
    </xdr:from>
    <xdr:ext cx="95250" cy="444014"/>
    <xdr:sp macro="" textlink="">
      <xdr:nvSpPr>
        <xdr:cNvPr id="1752" name="Text Box 15">
          <a:extLst>
            <a:ext uri="{FF2B5EF4-FFF2-40B4-BE49-F238E27FC236}">
              <a16:creationId xmlns:a16="http://schemas.microsoft.com/office/drawing/2014/main" id="{00000000-0008-0000-0500-0000D806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3" name="Text Box 16">
          <a:extLst>
            <a:ext uri="{FF2B5EF4-FFF2-40B4-BE49-F238E27FC236}">
              <a16:creationId xmlns:a16="http://schemas.microsoft.com/office/drawing/2014/main" id="{00000000-0008-0000-0500-0000D9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4" name="Text Box 17">
          <a:extLst>
            <a:ext uri="{FF2B5EF4-FFF2-40B4-BE49-F238E27FC236}">
              <a16:creationId xmlns:a16="http://schemas.microsoft.com/office/drawing/2014/main" id="{00000000-0008-0000-0500-0000DA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5" name="Text Box 18">
          <a:extLst>
            <a:ext uri="{FF2B5EF4-FFF2-40B4-BE49-F238E27FC236}">
              <a16:creationId xmlns:a16="http://schemas.microsoft.com/office/drawing/2014/main" id="{00000000-0008-0000-0500-0000DB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6" name="Text Box 19">
          <a:extLst>
            <a:ext uri="{FF2B5EF4-FFF2-40B4-BE49-F238E27FC236}">
              <a16:creationId xmlns:a16="http://schemas.microsoft.com/office/drawing/2014/main" id="{00000000-0008-0000-0500-0000D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73</xdr:row>
      <xdr:rowOff>504825</xdr:rowOff>
    </xdr:from>
    <xdr:ext cx="95250" cy="442269"/>
    <xdr:sp macro="" textlink="">
      <xdr:nvSpPr>
        <xdr:cNvPr id="1757" name="Text Box 15">
          <a:extLst>
            <a:ext uri="{FF2B5EF4-FFF2-40B4-BE49-F238E27FC236}">
              <a16:creationId xmlns:a16="http://schemas.microsoft.com/office/drawing/2014/main" id="{00000000-0008-0000-0500-0000DD06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58" name="Text Box 16">
          <a:extLst>
            <a:ext uri="{FF2B5EF4-FFF2-40B4-BE49-F238E27FC236}">
              <a16:creationId xmlns:a16="http://schemas.microsoft.com/office/drawing/2014/main" id="{00000000-0008-0000-0500-0000DE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59" name="Text Box 17">
          <a:extLst>
            <a:ext uri="{FF2B5EF4-FFF2-40B4-BE49-F238E27FC236}">
              <a16:creationId xmlns:a16="http://schemas.microsoft.com/office/drawing/2014/main" id="{00000000-0008-0000-0500-0000DF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60" name="Text Box 18">
          <a:extLst>
            <a:ext uri="{FF2B5EF4-FFF2-40B4-BE49-F238E27FC236}">
              <a16:creationId xmlns:a16="http://schemas.microsoft.com/office/drawing/2014/main" id="{00000000-0008-0000-0500-0000E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1" name="Text Box 16">
          <a:extLst>
            <a:ext uri="{FF2B5EF4-FFF2-40B4-BE49-F238E27FC236}">
              <a16:creationId xmlns:a16="http://schemas.microsoft.com/office/drawing/2014/main" id="{00000000-0008-0000-0500-0000E1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2" name="Text Box 17">
          <a:extLst>
            <a:ext uri="{FF2B5EF4-FFF2-40B4-BE49-F238E27FC236}">
              <a16:creationId xmlns:a16="http://schemas.microsoft.com/office/drawing/2014/main" id="{00000000-0008-0000-0500-0000E2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3" name="Text Box 18">
          <a:extLst>
            <a:ext uri="{FF2B5EF4-FFF2-40B4-BE49-F238E27FC236}">
              <a16:creationId xmlns:a16="http://schemas.microsoft.com/office/drawing/2014/main" id="{00000000-0008-0000-0500-0000E3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4" name="Text Box 19">
          <a:extLst>
            <a:ext uri="{FF2B5EF4-FFF2-40B4-BE49-F238E27FC236}">
              <a16:creationId xmlns:a16="http://schemas.microsoft.com/office/drawing/2014/main" id="{00000000-0008-0000-0500-0000E4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5" name="Text Box 16">
          <a:extLst>
            <a:ext uri="{FF2B5EF4-FFF2-40B4-BE49-F238E27FC236}">
              <a16:creationId xmlns:a16="http://schemas.microsoft.com/office/drawing/2014/main" id="{00000000-0008-0000-0500-0000E5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6" name="Text Box 17">
          <a:extLst>
            <a:ext uri="{FF2B5EF4-FFF2-40B4-BE49-F238E27FC236}">
              <a16:creationId xmlns:a16="http://schemas.microsoft.com/office/drawing/2014/main" id="{00000000-0008-0000-0500-0000E6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7" name="Text Box 18">
          <a:extLst>
            <a:ext uri="{FF2B5EF4-FFF2-40B4-BE49-F238E27FC236}">
              <a16:creationId xmlns:a16="http://schemas.microsoft.com/office/drawing/2014/main" id="{00000000-0008-0000-0500-0000E7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8" name="Text Box 19">
          <a:extLst>
            <a:ext uri="{FF2B5EF4-FFF2-40B4-BE49-F238E27FC236}">
              <a16:creationId xmlns:a16="http://schemas.microsoft.com/office/drawing/2014/main" id="{00000000-0008-0000-0500-0000E8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1769" name="Text Box 15">
          <a:extLst>
            <a:ext uri="{FF2B5EF4-FFF2-40B4-BE49-F238E27FC236}">
              <a16:creationId xmlns:a16="http://schemas.microsoft.com/office/drawing/2014/main" id="{00000000-0008-0000-0500-0000E906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1770" name="Text Box 15">
          <a:extLst>
            <a:ext uri="{FF2B5EF4-FFF2-40B4-BE49-F238E27FC236}">
              <a16:creationId xmlns:a16="http://schemas.microsoft.com/office/drawing/2014/main" id="{00000000-0008-0000-0500-0000EA06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1772" name="Text Box 15">
          <a:extLst>
            <a:ext uri="{FF2B5EF4-FFF2-40B4-BE49-F238E27FC236}">
              <a16:creationId xmlns:a16="http://schemas.microsoft.com/office/drawing/2014/main" id="{00000000-0008-0000-0500-0000EC06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1773" name="Text Box 15">
          <a:extLst>
            <a:ext uri="{FF2B5EF4-FFF2-40B4-BE49-F238E27FC236}">
              <a16:creationId xmlns:a16="http://schemas.microsoft.com/office/drawing/2014/main" id="{00000000-0008-0000-0500-0000ED06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213632"/>
    <xdr:sp macro="" textlink="">
      <xdr:nvSpPr>
        <xdr:cNvPr id="1774" name="Text Box 15">
          <a:extLst>
            <a:ext uri="{FF2B5EF4-FFF2-40B4-BE49-F238E27FC236}">
              <a16:creationId xmlns:a16="http://schemas.microsoft.com/office/drawing/2014/main" id="{00000000-0008-0000-0500-0000EE06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5" name="Text Box 16">
          <a:extLst>
            <a:ext uri="{FF2B5EF4-FFF2-40B4-BE49-F238E27FC236}">
              <a16:creationId xmlns:a16="http://schemas.microsoft.com/office/drawing/2014/main" id="{00000000-0008-0000-0500-0000EF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6" name="Text Box 17">
          <a:extLst>
            <a:ext uri="{FF2B5EF4-FFF2-40B4-BE49-F238E27FC236}">
              <a16:creationId xmlns:a16="http://schemas.microsoft.com/office/drawing/2014/main" id="{00000000-0008-0000-0500-0000F0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7" name="Text Box 18">
          <a:extLst>
            <a:ext uri="{FF2B5EF4-FFF2-40B4-BE49-F238E27FC236}">
              <a16:creationId xmlns:a16="http://schemas.microsoft.com/office/drawing/2014/main" id="{00000000-0008-0000-0500-0000F1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8" name="Text Box 19">
          <a:extLst>
            <a:ext uri="{FF2B5EF4-FFF2-40B4-BE49-F238E27FC236}">
              <a16:creationId xmlns:a16="http://schemas.microsoft.com/office/drawing/2014/main" id="{00000000-0008-0000-0500-0000F2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79" name="Text Box 16">
          <a:extLst>
            <a:ext uri="{FF2B5EF4-FFF2-40B4-BE49-F238E27FC236}">
              <a16:creationId xmlns:a16="http://schemas.microsoft.com/office/drawing/2014/main" id="{00000000-0008-0000-0500-0000F3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80" name="Text Box 17">
          <a:extLst>
            <a:ext uri="{FF2B5EF4-FFF2-40B4-BE49-F238E27FC236}">
              <a16:creationId xmlns:a16="http://schemas.microsoft.com/office/drawing/2014/main" id="{00000000-0008-0000-0500-0000F4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81" name="Text Box 18">
          <a:extLst>
            <a:ext uri="{FF2B5EF4-FFF2-40B4-BE49-F238E27FC236}">
              <a16:creationId xmlns:a16="http://schemas.microsoft.com/office/drawing/2014/main" id="{00000000-0008-0000-0500-0000F5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82" name="Text Box 19">
          <a:extLst>
            <a:ext uri="{FF2B5EF4-FFF2-40B4-BE49-F238E27FC236}">
              <a16:creationId xmlns:a16="http://schemas.microsoft.com/office/drawing/2014/main" id="{00000000-0008-0000-0500-0000F6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3" name="Text Box 16">
          <a:extLst>
            <a:ext uri="{FF2B5EF4-FFF2-40B4-BE49-F238E27FC236}">
              <a16:creationId xmlns:a16="http://schemas.microsoft.com/office/drawing/2014/main" id="{00000000-0008-0000-0500-0000F7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4" name="Text Box 17">
          <a:extLst>
            <a:ext uri="{FF2B5EF4-FFF2-40B4-BE49-F238E27FC236}">
              <a16:creationId xmlns:a16="http://schemas.microsoft.com/office/drawing/2014/main" id="{00000000-0008-0000-0500-0000F8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5" name="Text Box 18">
          <a:extLst>
            <a:ext uri="{FF2B5EF4-FFF2-40B4-BE49-F238E27FC236}">
              <a16:creationId xmlns:a16="http://schemas.microsoft.com/office/drawing/2014/main" id="{00000000-0008-0000-0500-0000F9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6" name="Text Box 19">
          <a:extLst>
            <a:ext uri="{FF2B5EF4-FFF2-40B4-BE49-F238E27FC236}">
              <a16:creationId xmlns:a16="http://schemas.microsoft.com/office/drawing/2014/main" id="{00000000-0008-0000-0500-0000FA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87" name="Text Box 16">
          <a:extLst>
            <a:ext uri="{FF2B5EF4-FFF2-40B4-BE49-F238E27FC236}">
              <a16:creationId xmlns:a16="http://schemas.microsoft.com/office/drawing/2014/main" id="{00000000-0008-0000-0500-0000FB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88" name="Text Box 17">
          <a:extLst>
            <a:ext uri="{FF2B5EF4-FFF2-40B4-BE49-F238E27FC236}">
              <a16:creationId xmlns:a16="http://schemas.microsoft.com/office/drawing/2014/main" id="{00000000-0008-0000-0500-0000FC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89" name="Text Box 18">
          <a:extLst>
            <a:ext uri="{FF2B5EF4-FFF2-40B4-BE49-F238E27FC236}">
              <a16:creationId xmlns:a16="http://schemas.microsoft.com/office/drawing/2014/main" id="{00000000-0008-0000-0500-0000FD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90" name="Text Box 19">
          <a:extLst>
            <a:ext uri="{FF2B5EF4-FFF2-40B4-BE49-F238E27FC236}">
              <a16:creationId xmlns:a16="http://schemas.microsoft.com/office/drawing/2014/main" id="{00000000-0008-0000-0500-0000FE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91" name="Text Box 16">
          <a:extLst>
            <a:ext uri="{FF2B5EF4-FFF2-40B4-BE49-F238E27FC236}">
              <a16:creationId xmlns:a16="http://schemas.microsoft.com/office/drawing/2014/main" id="{00000000-0008-0000-0500-0000FF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92" name="Text Box 17">
          <a:extLst>
            <a:ext uri="{FF2B5EF4-FFF2-40B4-BE49-F238E27FC236}">
              <a16:creationId xmlns:a16="http://schemas.microsoft.com/office/drawing/2014/main" id="{00000000-0008-0000-0500-000000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93" name="Text Box 18">
          <a:extLst>
            <a:ext uri="{FF2B5EF4-FFF2-40B4-BE49-F238E27FC236}">
              <a16:creationId xmlns:a16="http://schemas.microsoft.com/office/drawing/2014/main" id="{00000000-0008-0000-0500-000001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4" name="Text Box 16">
          <a:extLst>
            <a:ext uri="{FF2B5EF4-FFF2-40B4-BE49-F238E27FC236}">
              <a16:creationId xmlns:a16="http://schemas.microsoft.com/office/drawing/2014/main" id="{00000000-0008-0000-0500-000002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5" name="Text Box 17">
          <a:extLst>
            <a:ext uri="{FF2B5EF4-FFF2-40B4-BE49-F238E27FC236}">
              <a16:creationId xmlns:a16="http://schemas.microsoft.com/office/drawing/2014/main" id="{00000000-0008-0000-0500-000003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6" name="Text Box 18">
          <a:extLst>
            <a:ext uri="{FF2B5EF4-FFF2-40B4-BE49-F238E27FC236}">
              <a16:creationId xmlns:a16="http://schemas.microsoft.com/office/drawing/2014/main" id="{00000000-0008-0000-0500-000004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7" name="Text Box 19">
          <a:extLst>
            <a:ext uri="{FF2B5EF4-FFF2-40B4-BE49-F238E27FC236}">
              <a16:creationId xmlns:a16="http://schemas.microsoft.com/office/drawing/2014/main" id="{00000000-0008-0000-0500-000005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8" name="Text Box 16">
          <a:extLst>
            <a:ext uri="{FF2B5EF4-FFF2-40B4-BE49-F238E27FC236}">
              <a16:creationId xmlns:a16="http://schemas.microsoft.com/office/drawing/2014/main" id="{00000000-0008-0000-0500-00000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9" name="Text Box 17">
          <a:extLst>
            <a:ext uri="{FF2B5EF4-FFF2-40B4-BE49-F238E27FC236}">
              <a16:creationId xmlns:a16="http://schemas.microsoft.com/office/drawing/2014/main" id="{00000000-0008-0000-0500-00000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800" name="Text Box 18">
          <a:extLst>
            <a:ext uri="{FF2B5EF4-FFF2-40B4-BE49-F238E27FC236}">
              <a16:creationId xmlns:a16="http://schemas.microsoft.com/office/drawing/2014/main" id="{00000000-0008-0000-0500-00000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801" name="Text Box 19">
          <a:extLst>
            <a:ext uri="{FF2B5EF4-FFF2-40B4-BE49-F238E27FC236}">
              <a16:creationId xmlns:a16="http://schemas.microsoft.com/office/drawing/2014/main" id="{00000000-0008-0000-0500-00000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2" name="Text Box 16">
          <a:extLst>
            <a:ext uri="{FF2B5EF4-FFF2-40B4-BE49-F238E27FC236}">
              <a16:creationId xmlns:a16="http://schemas.microsoft.com/office/drawing/2014/main" id="{00000000-0008-0000-0500-00000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3" name="Text Box 17">
          <a:extLst>
            <a:ext uri="{FF2B5EF4-FFF2-40B4-BE49-F238E27FC236}">
              <a16:creationId xmlns:a16="http://schemas.microsoft.com/office/drawing/2014/main" id="{00000000-0008-0000-0500-00000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4" name="Text Box 18">
          <a:extLst>
            <a:ext uri="{FF2B5EF4-FFF2-40B4-BE49-F238E27FC236}">
              <a16:creationId xmlns:a16="http://schemas.microsoft.com/office/drawing/2014/main" id="{00000000-0008-0000-0500-00000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5" name="Text Box 19">
          <a:extLst>
            <a:ext uri="{FF2B5EF4-FFF2-40B4-BE49-F238E27FC236}">
              <a16:creationId xmlns:a16="http://schemas.microsoft.com/office/drawing/2014/main" id="{00000000-0008-0000-0500-00000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61691"/>
    <xdr:sp macro="" textlink="">
      <xdr:nvSpPr>
        <xdr:cNvPr id="1806" name="Text Box 15">
          <a:extLst>
            <a:ext uri="{FF2B5EF4-FFF2-40B4-BE49-F238E27FC236}">
              <a16:creationId xmlns:a16="http://schemas.microsoft.com/office/drawing/2014/main" id="{00000000-0008-0000-0500-00000E07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07" name="Text Box 16">
          <a:extLst>
            <a:ext uri="{FF2B5EF4-FFF2-40B4-BE49-F238E27FC236}">
              <a16:creationId xmlns:a16="http://schemas.microsoft.com/office/drawing/2014/main" id="{00000000-0008-0000-0500-00000F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08" name="Text Box 17">
          <a:extLst>
            <a:ext uri="{FF2B5EF4-FFF2-40B4-BE49-F238E27FC236}">
              <a16:creationId xmlns:a16="http://schemas.microsoft.com/office/drawing/2014/main" id="{00000000-0008-0000-0500-000010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09" name="Text Box 18">
          <a:extLst>
            <a:ext uri="{FF2B5EF4-FFF2-40B4-BE49-F238E27FC236}">
              <a16:creationId xmlns:a16="http://schemas.microsoft.com/office/drawing/2014/main" id="{00000000-0008-0000-0500-00001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10" name="Text Box 19">
          <a:extLst>
            <a:ext uri="{FF2B5EF4-FFF2-40B4-BE49-F238E27FC236}">
              <a16:creationId xmlns:a16="http://schemas.microsoft.com/office/drawing/2014/main" id="{00000000-0008-0000-0500-00001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1811" name="Text Box 15">
          <a:extLst>
            <a:ext uri="{FF2B5EF4-FFF2-40B4-BE49-F238E27FC236}">
              <a16:creationId xmlns:a16="http://schemas.microsoft.com/office/drawing/2014/main" id="{00000000-0008-0000-0500-00001307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2" name="Text Box 16">
          <a:extLst>
            <a:ext uri="{FF2B5EF4-FFF2-40B4-BE49-F238E27FC236}">
              <a16:creationId xmlns:a16="http://schemas.microsoft.com/office/drawing/2014/main" id="{00000000-0008-0000-0500-000014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3" name="Text Box 17">
          <a:extLst>
            <a:ext uri="{FF2B5EF4-FFF2-40B4-BE49-F238E27FC236}">
              <a16:creationId xmlns:a16="http://schemas.microsoft.com/office/drawing/2014/main" id="{00000000-0008-0000-0500-000015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4" name="Text Box 18">
          <a:extLst>
            <a:ext uri="{FF2B5EF4-FFF2-40B4-BE49-F238E27FC236}">
              <a16:creationId xmlns:a16="http://schemas.microsoft.com/office/drawing/2014/main" id="{00000000-0008-0000-0500-000016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5" name="Text Box 19">
          <a:extLst>
            <a:ext uri="{FF2B5EF4-FFF2-40B4-BE49-F238E27FC236}">
              <a16:creationId xmlns:a16="http://schemas.microsoft.com/office/drawing/2014/main" id="{00000000-0008-0000-0500-000017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85</xdr:row>
      <xdr:rowOff>504825</xdr:rowOff>
    </xdr:from>
    <xdr:ext cx="95250" cy="444014"/>
    <xdr:sp macro="" textlink="">
      <xdr:nvSpPr>
        <xdr:cNvPr id="1817" name="Text Box 15">
          <a:extLst>
            <a:ext uri="{FF2B5EF4-FFF2-40B4-BE49-F238E27FC236}">
              <a16:creationId xmlns:a16="http://schemas.microsoft.com/office/drawing/2014/main" id="{00000000-0008-0000-0500-00001907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18" name="Text Box 16">
          <a:extLst>
            <a:ext uri="{FF2B5EF4-FFF2-40B4-BE49-F238E27FC236}">
              <a16:creationId xmlns:a16="http://schemas.microsoft.com/office/drawing/2014/main" id="{00000000-0008-0000-0500-00001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19" name="Text Box 17">
          <a:extLst>
            <a:ext uri="{FF2B5EF4-FFF2-40B4-BE49-F238E27FC236}">
              <a16:creationId xmlns:a16="http://schemas.microsoft.com/office/drawing/2014/main" id="{00000000-0008-0000-0500-00001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20" name="Text Box 18">
          <a:extLst>
            <a:ext uri="{FF2B5EF4-FFF2-40B4-BE49-F238E27FC236}">
              <a16:creationId xmlns:a16="http://schemas.microsoft.com/office/drawing/2014/main" id="{00000000-0008-0000-0500-00001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21" name="Text Box 19">
          <a:extLst>
            <a:ext uri="{FF2B5EF4-FFF2-40B4-BE49-F238E27FC236}">
              <a16:creationId xmlns:a16="http://schemas.microsoft.com/office/drawing/2014/main" id="{00000000-0008-0000-0500-00001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1822" name="Text Box 15">
          <a:extLst>
            <a:ext uri="{FF2B5EF4-FFF2-40B4-BE49-F238E27FC236}">
              <a16:creationId xmlns:a16="http://schemas.microsoft.com/office/drawing/2014/main" id="{00000000-0008-0000-0500-00001E07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1823" name="Text Box 15">
          <a:extLst>
            <a:ext uri="{FF2B5EF4-FFF2-40B4-BE49-F238E27FC236}">
              <a16:creationId xmlns:a16="http://schemas.microsoft.com/office/drawing/2014/main" id="{00000000-0008-0000-0500-00001F07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85</xdr:row>
      <xdr:rowOff>504825</xdr:rowOff>
    </xdr:from>
    <xdr:ext cx="95250" cy="442269"/>
    <xdr:sp macro="" textlink="">
      <xdr:nvSpPr>
        <xdr:cNvPr id="1824" name="Text Box 15">
          <a:extLst>
            <a:ext uri="{FF2B5EF4-FFF2-40B4-BE49-F238E27FC236}">
              <a16:creationId xmlns:a16="http://schemas.microsoft.com/office/drawing/2014/main" id="{00000000-0008-0000-0500-00002007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25" name="Text Box 16">
          <a:extLst>
            <a:ext uri="{FF2B5EF4-FFF2-40B4-BE49-F238E27FC236}">
              <a16:creationId xmlns:a16="http://schemas.microsoft.com/office/drawing/2014/main" id="{00000000-0008-0000-0500-00002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26" name="Text Box 17">
          <a:extLst>
            <a:ext uri="{FF2B5EF4-FFF2-40B4-BE49-F238E27FC236}">
              <a16:creationId xmlns:a16="http://schemas.microsoft.com/office/drawing/2014/main" id="{00000000-0008-0000-0500-00002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27" name="Text Box 18">
          <a:extLst>
            <a:ext uri="{FF2B5EF4-FFF2-40B4-BE49-F238E27FC236}">
              <a16:creationId xmlns:a16="http://schemas.microsoft.com/office/drawing/2014/main" id="{00000000-0008-0000-0500-000023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213632"/>
    <xdr:sp macro="" textlink="">
      <xdr:nvSpPr>
        <xdr:cNvPr id="1828" name="Text Box 15">
          <a:extLst>
            <a:ext uri="{FF2B5EF4-FFF2-40B4-BE49-F238E27FC236}">
              <a16:creationId xmlns:a16="http://schemas.microsoft.com/office/drawing/2014/main" id="{00000000-0008-0000-0500-00002407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29" name="Text Box 16">
          <a:extLst>
            <a:ext uri="{FF2B5EF4-FFF2-40B4-BE49-F238E27FC236}">
              <a16:creationId xmlns:a16="http://schemas.microsoft.com/office/drawing/2014/main" id="{00000000-0008-0000-0500-000025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0" name="Text Box 17">
          <a:extLst>
            <a:ext uri="{FF2B5EF4-FFF2-40B4-BE49-F238E27FC236}">
              <a16:creationId xmlns:a16="http://schemas.microsoft.com/office/drawing/2014/main" id="{00000000-0008-0000-0500-000026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1" name="Text Box 18">
          <a:extLst>
            <a:ext uri="{FF2B5EF4-FFF2-40B4-BE49-F238E27FC236}">
              <a16:creationId xmlns:a16="http://schemas.microsoft.com/office/drawing/2014/main" id="{00000000-0008-0000-0500-000027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2" name="Text Box 19">
          <a:extLst>
            <a:ext uri="{FF2B5EF4-FFF2-40B4-BE49-F238E27FC236}">
              <a16:creationId xmlns:a16="http://schemas.microsoft.com/office/drawing/2014/main" id="{00000000-0008-0000-0500-000028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3" name="Text Box 16">
          <a:extLst>
            <a:ext uri="{FF2B5EF4-FFF2-40B4-BE49-F238E27FC236}">
              <a16:creationId xmlns:a16="http://schemas.microsoft.com/office/drawing/2014/main" id="{00000000-0008-0000-0500-000029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4" name="Text Box 17">
          <a:extLst>
            <a:ext uri="{FF2B5EF4-FFF2-40B4-BE49-F238E27FC236}">
              <a16:creationId xmlns:a16="http://schemas.microsoft.com/office/drawing/2014/main" id="{00000000-0008-0000-0500-00002A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5" name="Text Box 18">
          <a:extLst>
            <a:ext uri="{FF2B5EF4-FFF2-40B4-BE49-F238E27FC236}">
              <a16:creationId xmlns:a16="http://schemas.microsoft.com/office/drawing/2014/main" id="{00000000-0008-0000-0500-00002B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6" name="Text Box 19">
          <a:extLst>
            <a:ext uri="{FF2B5EF4-FFF2-40B4-BE49-F238E27FC236}">
              <a16:creationId xmlns:a16="http://schemas.microsoft.com/office/drawing/2014/main" id="{00000000-0008-0000-0500-00002C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37" name="Text Box 16">
          <a:extLst>
            <a:ext uri="{FF2B5EF4-FFF2-40B4-BE49-F238E27FC236}">
              <a16:creationId xmlns:a16="http://schemas.microsoft.com/office/drawing/2014/main" id="{00000000-0008-0000-0500-00002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38" name="Text Box 17">
          <a:extLst>
            <a:ext uri="{FF2B5EF4-FFF2-40B4-BE49-F238E27FC236}">
              <a16:creationId xmlns:a16="http://schemas.microsoft.com/office/drawing/2014/main" id="{00000000-0008-0000-0500-00002E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39" name="Text Box 18">
          <a:extLst>
            <a:ext uri="{FF2B5EF4-FFF2-40B4-BE49-F238E27FC236}">
              <a16:creationId xmlns:a16="http://schemas.microsoft.com/office/drawing/2014/main" id="{00000000-0008-0000-0500-00002F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40" name="Text Box 19">
          <a:extLst>
            <a:ext uri="{FF2B5EF4-FFF2-40B4-BE49-F238E27FC236}">
              <a16:creationId xmlns:a16="http://schemas.microsoft.com/office/drawing/2014/main" id="{00000000-0008-0000-0500-000030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1" name="Text Box 16">
          <a:extLst>
            <a:ext uri="{FF2B5EF4-FFF2-40B4-BE49-F238E27FC236}">
              <a16:creationId xmlns:a16="http://schemas.microsoft.com/office/drawing/2014/main" id="{00000000-0008-0000-0500-00003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2" name="Text Box 17">
          <a:extLst>
            <a:ext uri="{FF2B5EF4-FFF2-40B4-BE49-F238E27FC236}">
              <a16:creationId xmlns:a16="http://schemas.microsoft.com/office/drawing/2014/main" id="{00000000-0008-0000-0500-000032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3" name="Text Box 18">
          <a:extLst>
            <a:ext uri="{FF2B5EF4-FFF2-40B4-BE49-F238E27FC236}">
              <a16:creationId xmlns:a16="http://schemas.microsoft.com/office/drawing/2014/main" id="{00000000-0008-0000-0500-000033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4" name="Text Box 19">
          <a:extLst>
            <a:ext uri="{FF2B5EF4-FFF2-40B4-BE49-F238E27FC236}">
              <a16:creationId xmlns:a16="http://schemas.microsoft.com/office/drawing/2014/main" id="{00000000-0008-0000-0500-000034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5" name="Text Box 16">
          <a:extLst>
            <a:ext uri="{FF2B5EF4-FFF2-40B4-BE49-F238E27FC236}">
              <a16:creationId xmlns:a16="http://schemas.microsoft.com/office/drawing/2014/main" id="{00000000-0008-0000-0500-000035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6" name="Text Box 17">
          <a:extLst>
            <a:ext uri="{FF2B5EF4-FFF2-40B4-BE49-F238E27FC236}">
              <a16:creationId xmlns:a16="http://schemas.microsoft.com/office/drawing/2014/main" id="{00000000-0008-0000-0500-000036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7" name="Text Box 18">
          <a:extLst>
            <a:ext uri="{FF2B5EF4-FFF2-40B4-BE49-F238E27FC236}">
              <a16:creationId xmlns:a16="http://schemas.microsoft.com/office/drawing/2014/main" id="{00000000-0008-0000-0500-000037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8" name="Text Box 19">
          <a:extLst>
            <a:ext uri="{FF2B5EF4-FFF2-40B4-BE49-F238E27FC236}">
              <a16:creationId xmlns:a16="http://schemas.microsoft.com/office/drawing/2014/main" id="{00000000-0008-0000-0500-000038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91</xdr:row>
      <xdr:rowOff>504825</xdr:rowOff>
    </xdr:from>
    <xdr:ext cx="95250" cy="444014"/>
    <xdr:sp macro="" textlink="">
      <xdr:nvSpPr>
        <xdr:cNvPr id="1849" name="Text Box 15">
          <a:extLst>
            <a:ext uri="{FF2B5EF4-FFF2-40B4-BE49-F238E27FC236}">
              <a16:creationId xmlns:a16="http://schemas.microsoft.com/office/drawing/2014/main" id="{00000000-0008-0000-0500-00003907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0" name="Text Box 16">
          <a:extLst>
            <a:ext uri="{FF2B5EF4-FFF2-40B4-BE49-F238E27FC236}">
              <a16:creationId xmlns:a16="http://schemas.microsoft.com/office/drawing/2014/main" id="{00000000-0008-0000-0500-00003A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1" name="Text Box 17">
          <a:extLst>
            <a:ext uri="{FF2B5EF4-FFF2-40B4-BE49-F238E27FC236}">
              <a16:creationId xmlns:a16="http://schemas.microsoft.com/office/drawing/2014/main" id="{00000000-0008-0000-0500-00003B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2" name="Text Box 18">
          <a:extLst>
            <a:ext uri="{FF2B5EF4-FFF2-40B4-BE49-F238E27FC236}">
              <a16:creationId xmlns:a16="http://schemas.microsoft.com/office/drawing/2014/main" id="{00000000-0008-0000-0500-00003C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3" name="Text Box 19">
          <a:extLst>
            <a:ext uri="{FF2B5EF4-FFF2-40B4-BE49-F238E27FC236}">
              <a16:creationId xmlns:a16="http://schemas.microsoft.com/office/drawing/2014/main" id="{00000000-0008-0000-0500-00003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91</xdr:row>
      <xdr:rowOff>504825</xdr:rowOff>
    </xdr:from>
    <xdr:ext cx="95250" cy="442269"/>
    <xdr:sp macro="" textlink="">
      <xdr:nvSpPr>
        <xdr:cNvPr id="1854" name="Text Box 15">
          <a:extLst>
            <a:ext uri="{FF2B5EF4-FFF2-40B4-BE49-F238E27FC236}">
              <a16:creationId xmlns:a16="http://schemas.microsoft.com/office/drawing/2014/main" id="{00000000-0008-0000-0500-00003E07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55" name="Text Box 16">
          <a:extLst>
            <a:ext uri="{FF2B5EF4-FFF2-40B4-BE49-F238E27FC236}">
              <a16:creationId xmlns:a16="http://schemas.microsoft.com/office/drawing/2014/main" id="{00000000-0008-0000-0500-00003F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56" name="Text Box 17">
          <a:extLst>
            <a:ext uri="{FF2B5EF4-FFF2-40B4-BE49-F238E27FC236}">
              <a16:creationId xmlns:a16="http://schemas.microsoft.com/office/drawing/2014/main" id="{00000000-0008-0000-0500-000040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57" name="Text Box 18">
          <a:extLst>
            <a:ext uri="{FF2B5EF4-FFF2-40B4-BE49-F238E27FC236}">
              <a16:creationId xmlns:a16="http://schemas.microsoft.com/office/drawing/2014/main" id="{00000000-0008-0000-0500-00004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58" name="Text Box 16">
          <a:extLst>
            <a:ext uri="{FF2B5EF4-FFF2-40B4-BE49-F238E27FC236}">
              <a16:creationId xmlns:a16="http://schemas.microsoft.com/office/drawing/2014/main" id="{00000000-0008-0000-0500-000042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59" name="Text Box 17">
          <a:extLst>
            <a:ext uri="{FF2B5EF4-FFF2-40B4-BE49-F238E27FC236}">
              <a16:creationId xmlns:a16="http://schemas.microsoft.com/office/drawing/2014/main" id="{00000000-0008-0000-0500-000043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0" name="Text Box 18">
          <a:extLst>
            <a:ext uri="{FF2B5EF4-FFF2-40B4-BE49-F238E27FC236}">
              <a16:creationId xmlns:a16="http://schemas.microsoft.com/office/drawing/2014/main" id="{00000000-0008-0000-0500-000044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1" name="Text Box 19">
          <a:extLst>
            <a:ext uri="{FF2B5EF4-FFF2-40B4-BE49-F238E27FC236}">
              <a16:creationId xmlns:a16="http://schemas.microsoft.com/office/drawing/2014/main" id="{00000000-0008-0000-0500-000045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2" name="Text Box 16">
          <a:extLst>
            <a:ext uri="{FF2B5EF4-FFF2-40B4-BE49-F238E27FC236}">
              <a16:creationId xmlns:a16="http://schemas.microsoft.com/office/drawing/2014/main" id="{00000000-0008-0000-0500-000046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3" name="Text Box 17">
          <a:extLst>
            <a:ext uri="{FF2B5EF4-FFF2-40B4-BE49-F238E27FC236}">
              <a16:creationId xmlns:a16="http://schemas.microsoft.com/office/drawing/2014/main" id="{00000000-0008-0000-0500-000047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4" name="Text Box 18">
          <a:extLst>
            <a:ext uri="{FF2B5EF4-FFF2-40B4-BE49-F238E27FC236}">
              <a16:creationId xmlns:a16="http://schemas.microsoft.com/office/drawing/2014/main" id="{00000000-0008-0000-0500-000048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5" name="Text Box 19">
          <a:extLst>
            <a:ext uri="{FF2B5EF4-FFF2-40B4-BE49-F238E27FC236}">
              <a16:creationId xmlns:a16="http://schemas.microsoft.com/office/drawing/2014/main" id="{00000000-0008-0000-0500-000049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1866" name="Text Box 15">
          <a:extLst>
            <a:ext uri="{FF2B5EF4-FFF2-40B4-BE49-F238E27FC236}">
              <a16:creationId xmlns:a16="http://schemas.microsoft.com/office/drawing/2014/main" id="{00000000-0008-0000-0500-00004A07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1867" name="Text Box 15">
          <a:extLst>
            <a:ext uri="{FF2B5EF4-FFF2-40B4-BE49-F238E27FC236}">
              <a16:creationId xmlns:a16="http://schemas.microsoft.com/office/drawing/2014/main" id="{00000000-0008-0000-0500-00004B07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1869" name="Text Box 15">
          <a:extLst>
            <a:ext uri="{FF2B5EF4-FFF2-40B4-BE49-F238E27FC236}">
              <a16:creationId xmlns:a16="http://schemas.microsoft.com/office/drawing/2014/main" id="{00000000-0008-0000-0500-00004D07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1870" name="Text Box 15">
          <a:extLst>
            <a:ext uri="{FF2B5EF4-FFF2-40B4-BE49-F238E27FC236}">
              <a16:creationId xmlns:a16="http://schemas.microsoft.com/office/drawing/2014/main" id="{00000000-0008-0000-0500-00004E07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213632"/>
    <xdr:sp macro="" textlink="">
      <xdr:nvSpPr>
        <xdr:cNvPr id="1871" name="Text Box 15">
          <a:extLst>
            <a:ext uri="{FF2B5EF4-FFF2-40B4-BE49-F238E27FC236}">
              <a16:creationId xmlns:a16="http://schemas.microsoft.com/office/drawing/2014/main" id="{00000000-0008-0000-0500-00004F07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2" name="Text Box 16">
          <a:extLst>
            <a:ext uri="{FF2B5EF4-FFF2-40B4-BE49-F238E27FC236}">
              <a16:creationId xmlns:a16="http://schemas.microsoft.com/office/drawing/2014/main" id="{00000000-0008-0000-0500-00005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3" name="Text Box 17">
          <a:extLst>
            <a:ext uri="{FF2B5EF4-FFF2-40B4-BE49-F238E27FC236}">
              <a16:creationId xmlns:a16="http://schemas.microsoft.com/office/drawing/2014/main" id="{00000000-0008-0000-0500-000051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4" name="Text Box 18">
          <a:extLst>
            <a:ext uri="{FF2B5EF4-FFF2-40B4-BE49-F238E27FC236}">
              <a16:creationId xmlns:a16="http://schemas.microsoft.com/office/drawing/2014/main" id="{00000000-0008-0000-0500-000052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5" name="Text Box 19">
          <a:extLst>
            <a:ext uri="{FF2B5EF4-FFF2-40B4-BE49-F238E27FC236}">
              <a16:creationId xmlns:a16="http://schemas.microsoft.com/office/drawing/2014/main" id="{00000000-0008-0000-0500-000053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6" name="Text Box 16">
          <a:extLst>
            <a:ext uri="{FF2B5EF4-FFF2-40B4-BE49-F238E27FC236}">
              <a16:creationId xmlns:a16="http://schemas.microsoft.com/office/drawing/2014/main" id="{00000000-0008-0000-0500-00005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7" name="Text Box 17">
          <a:extLst>
            <a:ext uri="{FF2B5EF4-FFF2-40B4-BE49-F238E27FC236}">
              <a16:creationId xmlns:a16="http://schemas.microsoft.com/office/drawing/2014/main" id="{00000000-0008-0000-0500-000055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8" name="Text Box 18">
          <a:extLst>
            <a:ext uri="{FF2B5EF4-FFF2-40B4-BE49-F238E27FC236}">
              <a16:creationId xmlns:a16="http://schemas.microsoft.com/office/drawing/2014/main" id="{00000000-0008-0000-0500-000056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9" name="Text Box 19">
          <a:extLst>
            <a:ext uri="{FF2B5EF4-FFF2-40B4-BE49-F238E27FC236}">
              <a16:creationId xmlns:a16="http://schemas.microsoft.com/office/drawing/2014/main" id="{00000000-0008-0000-0500-000057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0" name="Text Box 16">
          <a:extLst>
            <a:ext uri="{FF2B5EF4-FFF2-40B4-BE49-F238E27FC236}">
              <a16:creationId xmlns:a16="http://schemas.microsoft.com/office/drawing/2014/main" id="{00000000-0008-0000-0500-000058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1" name="Text Box 17">
          <a:extLst>
            <a:ext uri="{FF2B5EF4-FFF2-40B4-BE49-F238E27FC236}">
              <a16:creationId xmlns:a16="http://schemas.microsoft.com/office/drawing/2014/main" id="{00000000-0008-0000-0500-000059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2" name="Text Box 18">
          <a:extLst>
            <a:ext uri="{FF2B5EF4-FFF2-40B4-BE49-F238E27FC236}">
              <a16:creationId xmlns:a16="http://schemas.microsoft.com/office/drawing/2014/main" id="{00000000-0008-0000-0500-00005A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3" name="Text Box 19">
          <a:extLst>
            <a:ext uri="{FF2B5EF4-FFF2-40B4-BE49-F238E27FC236}">
              <a16:creationId xmlns:a16="http://schemas.microsoft.com/office/drawing/2014/main" id="{00000000-0008-0000-0500-00005B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97</xdr:row>
      <xdr:rowOff>504825</xdr:rowOff>
    </xdr:from>
    <xdr:ext cx="95250" cy="444014"/>
    <xdr:sp macro="" textlink="">
      <xdr:nvSpPr>
        <xdr:cNvPr id="1884" name="Text Box 15">
          <a:extLst>
            <a:ext uri="{FF2B5EF4-FFF2-40B4-BE49-F238E27FC236}">
              <a16:creationId xmlns:a16="http://schemas.microsoft.com/office/drawing/2014/main" id="{00000000-0008-0000-0500-00005C07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5" name="Text Box 16">
          <a:extLst>
            <a:ext uri="{FF2B5EF4-FFF2-40B4-BE49-F238E27FC236}">
              <a16:creationId xmlns:a16="http://schemas.microsoft.com/office/drawing/2014/main" id="{00000000-0008-0000-0500-00005D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6" name="Text Box 17">
          <a:extLst>
            <a:ext uri="{FF2B5EF4-FFF2-40B4-BE49-F238E27FC236}">
              <a16:creationId xmlns:a16="http://schemas.microsoft.com/office/drawing/2014/main" id="{00000000-0008-0000-0500-00005E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7" name="Text Box 18">
          <a:extLst>
            <a:ext uri="{FF2B5EF4-FFF2-40B4-BE49-F238E27FC236}">
              <a16:creationId xmlns:a16="http://schemas.microsoft.com/office/drawing/2014/main" id="{00000000-0008-0000-0500-00005F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8" name="Text Box 19">
          <a:extLst>
            <a:ext uri="{FF2B5EF4-FFF2-40B4-BE49-F238E27FC236}">
              <a16:creationId xmlns:a16="http://schemas.microsoft.com/office/drawing/2014/main" id="{00000000-0008-0000-0500-00006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97</xdr:row>
      <xdr:rowOff>504825</xdr:rowOff>
    </xdr:from>
    <xdr:ext cx="95250" cy="442269"/>
    <xdr:sp macro="" textlink="">
      <xdr:nvSpPr>
        <xdr:cNvPr id="1889" name="Text Box 15">
          <a:extLst>
            <a:ext uri="{FF2B5EF4-FFF2-40B4-BE49-F238E27FC236}">
              <a16:creationId xmlns:a16="http://schemas.microsoft.com/office/drawing/2014/main" id="{00000000-0008-0000-0500-00006107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90" name="Text Box 16">
          <a:extLst>
            <a:ext uri="{FF2B5EF4-FFF2-40B4-BE49-F238E27FC236}">
              <a16:creationId xmlns:a16="http://schemas.microsoft.com/office/drawing/2014/main" id="{00000000-0008-0000-0500-000062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91" name="Text Box 17">
          <a:extLst>
            <a:ext uri="{FF2B5EF4-FFF2-40B4-BE49-F238E27FC236}">
              <a16:creationId xmlns:a16="http://schemas.microsoft.com/office/drawing/2014/main" id="{00000000-0008-0000-0500-000063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92" name="Text Box 18">
          <a:extLst>
            <a:ext uri="{FF2B5EF4-FFF2-40B4-BE49-F238E27FC236}">
              <a16:creationId xmlns:a16="http://schemas.microsoft.com/office/drawing/2014/main" id="{00000000-0008-0000-0500-00006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3" name="Text Box 16">
          <a:extLst>
            <a:ext uri="{FF2B5EF4-FFF2-40B4-BE49-F238E27FC236}">
              <a16:creationId xmlns:a16="http://schemas.microsoft.com/office/drawing/2014/main" id="{00000000-0008-0000-0500-000065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4" name="Text Box 17">
          <a:extLst>
            <a:ext uri="{FF2B5EF4-FFF2-40B4-BE49-F238E27FC236}">
              <a16:creationId xmlns:a16="http://schemas.microsoft.com/office/drawing/2014/main" id="{00000000-0008-0000-0500-000066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5" name="Text Box 18">
          <a:extLst>
            <a:ext uri="{FF2B5EF4-FFF2-40B4-BE49-F238E27FC236}">
              <a16:creationId xmlns:a16="http://schemas.microsoft.com/office/drawing/2014/main" id="{00000000-0008-0000-0500-000067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6" name="Text Box 19">
          <a:extLst>
            <a:ext uri="{FF2B5EF4-FFF2-40B4-BE49-F238E27FC236}">
              <a16:creationId xmlns:a16="http://schemas.microsoft.com/office/drawing/2014/main" id="{00000000-0008-0000-0500-000068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7" name="Text Box 16">
          <a:extLst>
            <a:ext uri="{FF2B5EF4-FFF2-40B4-BE49-F238E27FC236}">
              <a16:creationId xmlns:a16="http://schemas.microsoft.com/office/drawing/2014/main" id="{00000000-0008-0000-0500-000069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8" name="Text Box 17">
          <a:extLst>
            <a:ext uri="{FF2B5EF4-FFF2-40B4-BE49-F238E27FC236}">
              <a16:creationId xmlns:a16="http://schemas.microsoft.com/office/drawing/2014/main" id="{00000000-0008-0000-0500-00006A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9" name="Text Box 18">
          <a:extLst>
            <a:ext uri="{FF2B5EF4-FFF2-40B4-BE49-F238E27FC236}">
              <a16:creationId xmlns:a16="http://schemas.microsoft.com/office/drawing/2014/main" id="{00000000-0008-0000-0500-00006B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900" name="Text Box 19">
          <a:extLst>
            <a:ext uri="{FF2B5EF4-FFF2-40B4-BE49-F238E27FC236}">
              <a16:creationId xmlns:a16="http://schemas.microsoft.com/office/drawing/2014/main" id="{00000000-0008-0000-0500-00006C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1" name="Text Box 16">
          <a:extLst>
            <a:ext uri="{FF2B5EF4-FFF2-40B4-BE49-F238E27FC236}">
              <a16:creationId xmlns:a16="http://schemas.microsoft.com/office/drawing/2014/main" id="{00000000-0008-0000-0500-00006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2" name="Text Box 17">
          <a:extLst>
            <a:ext uri="{FF2B5EF4-FFF2-40B4-BE49-F238E27FC236}">
              <a16:creationId xmlns:a16="http://schemas.microsoft.com/office/drawing/2014/main" id="{00000000-0008-0000-0500-00006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3" name="Text Box 18">
          <a:extLst>
            <a:ext uri="{FF2B5EF4-FFF2-40B4-BE49-F238E27FC236}">
              <a16:creationId xmlns:a16="http://schemas.microsoft.com/office/drawing/2014/main" id="{00000000-0008-0000-0500-00006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4" name="Text Box 19">
          <a:extLst>
            <a:ext uri="{FF2B5EF4-FFF2-40B4-BE49-F238E27FC236}">
              <a16:creationId xmlns:a16="http://schemas.microsoft.com/office/drawing/2014/main" id="{00000000-0008-0000-0500-00007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1905" name="Text Box 15">
          <a:extLst>
            <a:ext uri="{FF2B5EF4-FFF2-40B4-BE49-F238E27FC236}">
              <a16:creationId xmlns:a16="http://schemas.microsoft.com/office/drawing/2014/main" id="{00000000-0008-0000-0500-00007107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6" name="Text Box 16">
          <a:extLst>
            <a:ext uri="{FF2B5EF4-FFF2-40B4-BE49-F238E27FC236}">
              <a16:creationId xmlns:a16="http://schemas.microsoft.com/office/drawing/2014/main" id="{00000000-0008-0000-0500-000072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7" name="Text Box 17">
          <a:extLst>
            <a:ext uri="{FF2B5EF4-FFF2-40B4-BE49-F238E27FC236}">
              <a16:creationId xmlns:a16="http://schemas.microsoft.com/office/drawing/2014/main" id="{00000000-0008-0000-0500-000073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8" name="Text Box 18">
          <a:extLst>
            <a:ext uri="{FF2B5EF4-FFF2-40B4-BE49-F238E27FC236}">
              <a16:creationId xmlns:a16="http://schemas.microsoft.com/office/drawing/2014/main" id="{00000000-0008-0000-0500-00007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9" name="Text Box 19">
          <a:extLst>
            <a:ext uri="{FF2B5EF4-FFF2-40B4-BE49-F238E27FC236}">
              <a16:creationId xmlns:a16="http://schemas.microsoft.com/office/drawing/2014/main" id="{00000000-0008-0000-0500-00007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442269"/>
    <xdr:sp macro="" textlink="">
      <xdr:nvSpPr>
        <xdr:cNvPr id="1910" name="Text Box 15">
          <a:extLst>
            <a:ext uri="{FF2B5EF4-FFF2-40B4-BE49-F238E27FC236}">
              <a16:creationId xmlns:a16="http://schemas.microsoft.com/office/drawing/2014/main" id="{00000000-0008-0000-0500-00007607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1" name="Text Box 16">
          <a:extLst>
            <a:ext uri="{FF2B5EF4-FFF2-40B4-BE49-F238E27FC236}">
              <a16:creationId xmlns:a16="http://schemas.microsoft.com/office/drawing/2014/main" id="{00000000-0008-0000-0500-000077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2" name="Text Box 17">
          <a:extLst>
            <a:ext uri="{FF2B5EF4-FFF2-40B4-BE49-F238E27FC236}">
              <a16:creationId xmlns:a16="http://schemas.microsoft.com/office/drawing/2014/main" id="{00000000-0008-0000-0500-000078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3" name="Text Box 18">
          <a:extLst>
            <a:ext uri="{FF2B5EF4-FFF2-40B4-BE49-F238E27FC236}">
              <a16:creationId xmlns:a16="http://schemas.microsoft.com/office/drawing/2014/main" id="{00000000-0008-0000-0500-000079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4" name="Text Box 19">
          <a:extLst>
            <a:ext uri="{FF2B5EF4-FFF2-40B4-BE49-F238E27FC236}">
              <a16:creationId xmlns:a16="http://schemas.microsoft.com/office/drawing/2014/main" id="{00000000-0008-0000-0500-00007A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504825</xdr:rowOff>
    </xdr:from>
    <xdr:ext cx="95250" cy="442269"/>
    <xdr:sp macro="" textlink="">
      <xdr:nvSpPr>
        <xdr:cNvPr id="1915" name="Text Box 15">
          <a:extLst>
            <a:ext uri="{FF2B5EF4-FFF2-40B4-BE49-F238E27FC236}">
              <a16:creationId xmlns:a16="http://schemas.microsoft.com/office/drawing/2014/main" id="{00000000-0008-0000-0500-00007B070000}"/>
            </a:ext>
          </a:extLst>
        </xdr:cNvPr>
        <xdr:cNvSpPr txBox="1">
          <a:spLocks noChangeArrowheads="1"/>
        </xdr:cNvSpPr>
      </xdr:nvSpPr>
      <xdr:spPr bwMode="auto">
        <a:xfrm>
          <a:off x="15475857"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103</xdr:row>
      <xdr:rowOff>504825</xdr:rowOff>
    </xdr:from>
    <xdr:ext cx="95250" cy="444014"/>
    <xdr:sp macro="" textlink="">
      <xdr:nvSpPr>
        <xdr:cNvPr id="1916" name="Text Box 15">
          <a:extLst>
            <a:ext uri="{FF2B5EF4-FFF2-40B4-BE49-F238E27FC236}">
              <a16:creationId xmlns:a16="http://schemas.microsoft.com/office/drawing/2014/main" id="{00000000-0008-0000-0500-00007C07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17" name="Text Box 16">
          <a:extLst>
            <a:ext uri="{FF2B5EF4-FFF2-40B4-BE49-F238E27FC236}">
              <a16:creationId xmlns:a16="http://schemas.microsoft.com/office/drawing/2014/main" id="{00000000-0008-0000-0500-00007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18" name="Text Box 17">
          <a:extLst>
            <a:ext uri="{FF2B5EF4-FFF2-40B4-BE49-F238E27FC236}">
              <a16:creationId xmlns:a16="http://schemas.microsoft.com/office/drawing/2014/main" id="{00000000-0008-0000-0500-00007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19" name="Text Box 18">
          <a:extLst>
            <a:ext uri="{FF2B5EF4-FFF2-40B4-BE49-F238E27FC236}">
              <a16:creationId xmlns:a16="http://schemas.microsoft.com/office/drawing/2014/main" id="{00000000-0008-0000-0500-00007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20" name="Text Box 19">
          <a:extLst>
            <a:ext uri="{FF2B5EF4-FFF2-40B4-BE49-F238E27FC236}">
              <a16:creationId xmlns:a16="http://schemas.microsoft.com/office/drawing/2014/main" id="{00000000-0008-0000-0500-00008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1921" name="Text Box 15">
          <a:extLst>
            <a:ext uri="{FF2B5EF4-FFF2-40B4-BE49-F238E27FC236}">
              <a16:creationId xmlns:a16="http://schemas.microsoft.com/office/drawing/2014/main" id="{00000000-0008-0000-0500-00008107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1922" name="Text Box 15">
          <a:extLst>
            <a:ext uri="{FF2B5EF4-FFF2-40B4-BE49-F238E27FC236}">
              <a16:creationId xmlns:a16="http://schemas.microsoft.com/office/drawing/2014/main" id="{00000000-0008-0000-0500-00008207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103</xdr:row>
      <xdr:rowOff>504825</xdr:rowOff>
    </xdr:from>
    <xdr:ext cx="95250" cy="442269"/>
    <xdr:sp macro="" textlink="">
      <xdr:nvSpPr>
        <xdr:cNvPr id="1923" name="Text Box 15">
          <a:extLst>
            <a:ext uri="{FF2B5EF4-FFF2-40B4-BE49-F238E27FC236}">
              <a16:creationId xmlns:a16="http://schemas.microsoft.com/office/drawing/2014/main" id="{00000000-0008-0000-0500-00008307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24" name="Text Box 16">
          <a:extLst>
            <a:ext uri="{FF2B5EF4-FFF2-40B4-BE49-F238E27FC236}">
              <a16:creationId xmlns:a16="http://schemas.microsoft.com/office/drawing/2014/main" id="{00000000-0008-0000-0500-00008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25" name="Text Box 17">
          <a:extLst>
            <a:ext uri="{FF2B5EF4-FFF2-40B4-BE49-F238E27FC236}">
              <a16:creationId xmlns:a16="http://schemas.microsoft.com/office/drawing/2014/main" id="{00000000-0008-0000-0500-00008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26" name="Text Box 18">
          <a:extLst>
            <a:ext uri="{FF2B5EF4-FFF2-40B4-BE49-F238E27FC236}">
              <a16:creationId xmlns:a16="http://schemas.microsoft.com/office/drawing/2014/main" id="{00000000-0008-0000-0500-000086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213632"/>
    <xdr:sp macro="" textlink="">
      <xdr:nvSpPr>
        <xdr:cNvPr id="1927" name="Text Box 15">
          <a:extLst>
            <a:ext uri="{FF2B5EF4-FFF2-40B4-BE49-F238E27FC236}">
              <a16:creationId xmlns:a16="http://schemas.microsoft.com/office/drawing/2014/main" id="{00000000-0008-0000-0500-00008707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28" name="Text Box 16">
          <a:extLst>
            <a:ext uri="{FF2B5EF4-FFF2-40B4-BE49-F238E27FC236}">
              <a16:creationId xmlns:a16="http://schemas.microsoft.com/office/drawing/2014/main" id="{00000000-0008-0000-0500-000088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29" name="Text Box 17">
          <a:extLst>
            <a:ext uri="{FF2B5EF4-FFF2-40B4-BE49-F238E27FC236}">
              <a16:creationId xmlns:a16="http://schemas.microsoft.com/office/drawing/2014/main" id="{00000000-0008-0000-0500-000089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0" name="Text Box 18">
          <a:extLst>
            <a:ext uri="{FF2B5EF4-FFF2-40B4-BE49-F238E27FC236}">
              <a16:creationId xmlns:a16="http://schemas.microsoft.com/office/drawing/2014/main" id="{00000000-0008-0000-0500-00008A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1" name="Text Box 19">
          <a:extLst>
            <a:ext uri="{FF2B5EF4-FFF2-40B4-BE49-F238E27FC236}">
              <a16:creationId xmlns:a16="http://schemas.microsoft.com/office/drawing/2014/main" id="{00000000-0008-0000-0500-00008B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2" name="Text Box 16">
          <a:extLst>
            <a:ext uri="{FF2B5EF4-FFF2-40B4-BE49-F238E27FC236}">
              <a16:creationId xmlns:a16="http://schemas.microsoft.com/office/drawing/2014/main" id="{00000000-0008-0000-0500-00008C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3" name="Text Box 17">
          <a:extLst>
            <a:ext uri="{FF2B5EF4-FFF2-40B4-BE49-F238E27FC236}">
              <a16:creationId xmlns:a16="http://schemas.microsoft.com/office/drawing/2014/main" id="{00000000-0008-0000-0500-00008D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4" name="Text Box 18">
          <a:extLst>
            <a:ext uri="{FF2B5EF4-FFF2-40B4-BE49-F238E27FC236}">
              <a16:creationId xmlns:a16="http://schemas.microsoft.com/office/drawing/2014/main" id="{00000000-0008-0000-0500-00008E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5" name="Text Box 19">
          <a:extLst>
            <a:ext uri="{FF2B5EF4-FFF2-40B4-BE49-F238E27FC236}">
              <a16:creationId xmlns:a16="http://schemas.microsoft.com/office/drawing/2014/main" id="{00000000-0008-0000-0500-00008F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6" name="Text Box 16">
          <a:extLst>
            <a:ext uri="{FF2B5EF4-FFF2-40B4-BE49-F238E27FC236}">
              <a16:creationId xmlns:a16="http://schemas.microsoft.com/office/drawing/2014/main" id="{00000000-0008-0000-0500-00009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7" name="Text Box 17">
          <a:extLst>
            <a:ext uri="{FF2B5EF4-FFF2-40B4-BE49-F238E27FC236}">
              <a16:creationId xmlns:a16="http://schemas.microsoft.com/office/drawing/2014/main" id="{00000000-0008-0000-0500-000091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8" name="Text Box 18">
          <a:extLst>
            <a:ext uri="{FF2B5EF4-FFF2-40B4-BE49-F238E27FC236}">
              <a16:creationId xmlns:a16="http://schemas.microsoft.com/office/drawing/2014/main" id="{00000000-0008-0000-0500-000092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9" name="Text Box 19">
          <a:extLst>
            <a:ext uri="{FF2B5EF4-FFF2-40B4-BE49-F238E27FC236}">
              <a16:creationId xmlns:a16="http://schemas.microsoft.com/office/drawing/2014/main" id="{00000000-0008-0000-0500-000093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0" name="Text Box 16">
          <a:extLst>
            <a:ext uri="{FF2B5EF4-FFF2-40B4-BE49-F238E27FC236}">
              <a16:creationId xmlns:a16="http://schemas.microsoft.com/office/drawing/2014/main" id="{00000000-0008-0000-0500-00009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1" name="Text Box 17">
          <a:extLst>
            <a:ext uri="{FF2B5EF4-FFF2-40B4-BE49-F238E27FC236}">
              <a16:creationId xmlns:a16="http://schemas.microsoft.com/office/drawing/2014/main" id="{00000000-0008-0000-0500-000095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2" name="Text Box 18">
          <a:extLst>
            <a:ext uri="{FF2B5EF4-FFF2-40B4-BE49-F238E27FC236}">
              <a16:creationId xmlns:a16="http://schemas.microsoft.com/office/drawing/2014/main" id="{00000000-0008-0000-0500-000096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3" name="Text Box 19">
          <a:extLst>
            <a:ext uri="{FF2B5EF4-FFF2-40B4-BE49-F238E27FC236}">
              <a16:creationId xmlns:a16="http://schemas.microsoft.com/office/drawing/2014/main" id="{00000000-0008-0000-0500-000097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4" name="Text Box 16">
          <a:extLst>
            <a:ext uri="{FF2B5EF4-FFF2-40B4-BE49-F238E27FC236}">
              <a16:creationId xmlns:a16="http://schemas.microsoft.com/office/drawing/2014/main" id="{00000000-0008-0000-0500-000098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5" name="Text Box 17">
          <a:extLst>
            <a:ext uri="{FF2B5EF4-FFF2-40B4-BE49-F238E27FC236}">
              <a16:creationId xmlns:a16="http://schemas.microsoft.com/office/drawing/2014/main" id="{00000000-0008-0000-0500-000099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6" name="Text Box 18">
          <a:extLst>
            <a:ext uri="{FF2B5EF4-FFF2-40B4-BE49-F238E27FC236}">
              <a16:creationId xmlns:a16="http://schemas.microsoft.com/office/drawing/2014/main" id="{00000000-0008-0000-0500-00009A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7" name="Text Box 19">
          <a:extLst>
            <a:ext uri="{FF2B5EF4-FFF2-40B4-BE49-F238E27FC236}">
              <a16:creationId xmlns:a16="http://schemas.microsoft.com/office/drawing/2014/main" id="{00000000-0008-0000-0500-00009B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109</xdr:row>
      <xdr:rowOff>504825</xdr:rowOff>
    </xdr:from>
    <xdr:ext cx="95250" cy="444014"/>
    <xdr:sp macro="" textlink="">
      <xdr:nvSpPr>
        <xdr:cNvPr id="1948" name="Text Box 15">
          <a:extLst>
            <a:ext uri="{FF2B5EF4-FFF2-40B4-BE49-F238E27FC236}">
              <a16:creationId xmlns:a16="http://schemas.microsoft.com/office/drawing/2014/main" id="{00000000-0008-0000-0500-00009C07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49" name="Text Box 16">
          <a:extLst>
            <a:ext uri="{FF2B5EF4-FFF2-40B4-BE49-F238E27FC236}">
              <a16:creationId xmlns:a16="http://schemas.microsoft.com/office/drawing/2014/main" id="{00000000-0008-0000-0500-00009D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50" name="Text Box 17">
          <a:extLst>
            <a:ext uri="{FF2B5EF4-FFF2-40B4-BE49-F238E27FC236}">
              <a16:creationId xmlns:a16="http://schemas.microsoft.com/office/drawing/2014/main" id="{00000000-0008-0000-0500-00009E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51" name="Text Box 18">
          <a:extLst>
            <a:ext uri="{FF2B5EF4-FFF2-40B4-BE49-F238E27FC236}">
              <a16:creationId xmlns:a16="http://schemas.microsoft.com/office/drawing/2014/main" id="{00000000-0008-0000-0500-00009F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52" name="Text Box 19">
          <a:extLst>
            <a:ext uri="{FF2B5EF4-FFF2-40B4-BE49-F238E27FC236}">
              <a16:creationId xmlns:a16="http://schemas.microsoft.com/office/drawing/2014/main" id="{00000000-0008-0000-0500-0000A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109</xdr:row>
      <xdr:rowOff>504825</xdr:rowOff>
    </xdr:from>
    <xdr:ext cx="95250" cy="442269"/>
    <xdr:sp macro="" textlink="">
      <xdr:nvSpPr>
        <xdr:cNvPr id="1953" name="Text Box 15">
          <a:extLst>
            <a:ext uri="{FF2B5EF4-FFF2-40B4-BE49-F238E27FC236}">
              <a16:creationId xmlns:a16="http://schemas.microsoft.com/office/drawing/2014/main" id="{00000000-0008-0000-0500-0000A107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54" name="Text Box 16">
          <a:extLst>
            <a:ext uri="{FF2B5EF4-FFF2-40B4-BE49-F238E27FC236}">
              <a16:creationId xmlns:a16="http://schemas.microsoft.com/office/drawing/2014/main" id="{00000000-0008-0000-0500-0000A2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55" name="Text Box 17">
          <a:extLst>
            <a:ext uri="{FF2B5EF4-FFF2-40B4-BE49-F238E27FC236}">
              <a16:creationId xmlns:a16="http://schemas.microsoft.com/office/drawing/2014/main" id="{00000000-0008-0000-0500-0000A3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56" name="Text Box 18">
          <a:extLst>
            <a:ext uri="{FF2B5EF4-FFF2-40B4-BE49-F238E27FC236}">
              <a16:creationId xmlns:a16="http://schemas.microsoft.com/office/drawing/2014/main" id="{00000000-0008-0000-0500-0000A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57" name="Text Box 16">
          <a:extLst>
            <a:ext uri="{FF2B5EF4-FFF2-40B4-BE49-F238E27FC236}">
              <a16:creationId xmlns:a16="http://schemas.microsoft.com/office/drawing/2014/main" id="{00000000-0008-0000-0500-0000A5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58" name="Text Box 17">
          <a:extLst>
            <a:ext uri="{FF2B5EF4-FFF2-40B4-BE49-F238E27FC236}">
              <a16:creationId xmlns:a16="http://schemas.microsoft.com/office/drawing/2014/main" id="{00000000-0008-0000-0500-0000A6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59" name="Text Box 18">
          <a:extLst>
            <a:ext uri="{FF2B5EF4-FFF2-40B4-BE49-F238E27FC236}">
              <a16:creationId xmlns:a16="http://schemas.microsoft.com/office/drawing/2014/main" id="{00000000-0008-0000-0500-0000A7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0" name="Text Box 19">
          <a:extLst>
            <a:ext uri="{FF2B5EF4-FFF2-40B4-BE49-F238E27FC236}">
              <a16:creationId xmlns:a16="http://schemas.microsoft.com/office/drawing/2014/main" id="{00000000-0008-0000-0500-0000A8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1" name="Text Box 16">
          <a:extLst>
            <a:ext uri="{FF2B5EF4-FFF2-40B4-BE49-F238E27FC236}">
              <a16:creationId xmlns:a16="http://schemas.microsoft.com/office/drawing/2014/main" id="{00000000-0008-0000-0500-0000A9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2" name="Text Box 17">
          <a:extLst>
            <a:ext uri="{FF2B5EF4-FFF2-40B4-BE49-F238E27FC236}">
              <a16:creationId xmlns:a16="http://schemas.microsoft.com/office/drawing/2014/main" id="{00000000-0008-0000-0500-0000AA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3" name="Text Box 18">
          <a:extLst>
            <a:ext uri="{FF2B5EF4-FFF2-40B4-BE49-F238E27FC236}">
              <a16:creationId xmlns:a16="http://schemas.microsoft.com/office/drawing/2014/main" id="{00000000-0008-0000-0500-0000AB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4" name="Text Box 19">
          <a:extLst>
            <a:ext uri="{FF2B5EF4-FFF2-40B4-BE49-F238E27FC236}">
              <a16:creationId xmlns:a16="http://schemas.microsoft.com/office/drawing/2014/main" id="{00000000-0008-0000-0500-0000AC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1965" name="Text Box 15">
          <a:extLst>
            <a:ext uri="{FF2B5EF4-FFF2-40B4-BE49-F238E27FC236}">
              <a16:creationId xmlns:a16="http://schemas.microsoft.com/office/drawing/2014/main" id="{00000000-0008-0000-0500-0000AD07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442269"/>
    <xdr:sp macro="" textlink="">
      <xdr:nvSpPr>
        <xdr:cNvPr id="1966" name="Text Box 15">
          <a:extLst>
            <a:ext uri="{FF2B5EF4-FFF2-40B4-BE49-F238E27FC236}">
              <a16:creationId xmlns:a16="http://schemas.microsoft.com/office/drawing/2014/main" id="{00000000-0008-0000-0500-0000AE07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504825</xdr:rowOff>
    </xdr:from>
    <xdr:ext cx="95250" cy="442269"/>
    <xdr:sp macro="" textlink="">
      <xdr:nvSpPr>
        <xdr:cNvPr id="1967" name="Text Box 15">
          <a:extLst>
            <a:ext uri="{FF2B5EF4-FFF2-40B4-BE49-F238E27FC236}">
              <a16:creationId xmlns:a16="http://schemas.microsoft.com/office/drawing/2014/main" id="{00000000-0008-0000-0500-0000AF070000}"/>
            </a:ext>
          </a:extLst>
        </xdr:cNvPr>
        <xdr:cNvSpPr txBox="1">
          <a:spLocks noChangeArrowheads="1"/>
        </xdr:cNvSpPr>
      </xdr:nvSpPr>
      <xdr:spPr bwMode="auto">
        <a:xfrm>
          <a:off x="15475857"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1968" name="Text Box 15">
          <a:extLst>
            <a:ext uri="{FF2B5EF4-FFF2-40B4-BE49-F238E27FC236}">
              <a16:creationId xmlns:a16="http://schemas.microsoft.com/office/drawing/2014/main" id="{00000000-0008-0000-0500-0000B007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1969" name="Text Box 15">
          <a:extLst>
            <a:ext uri="{FF2B5EF4-FFF2-40B4-BE49-F238E27FC236}">
              <a16:creationId xmlns:a16="http://schemas.microsoft.com/office/drawing/2014/main" id="{00000000-0008-0000-0500-0000B107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213632"/>
    <xdr:sp macro="" textlink="">
      <xdr:nvSpPr>
        <xdr:cNvPr id="1970" name="Text Box 15">
          <a:extLst>
            <a:ext uri="{FF2B5EF4-FFF2-40B4-BE49-F238E27FC236}">
              <a16:creationId xmlns:a16="http://schemas.microsoft.com/office/drawing/2014/main" id="{00000000-0008-0000-0500-0000B207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1" name="Text Box 16">
          <a:extLst>
            <a:ext uri="{FF2B5EF4-FFF2-40B4-BE49-F238E27FC236}">
              <a16:creationId xmlns:a16="http://schemas.microsoft.com/office/drawing/2014/main" id="{00000000-0008-0000-0500-0000B3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2" name="Text Box 17">
          <a:extLst>
            <a:ext uri="{FF2B5EF4-FFF2-40B4-BE49-F238E27FC236}">
              <a16:creationId xmlns:a16="http://schemas.microsoft.com/office/drawing/2014/main" id="{00000000-0008-0000-0500-0000B4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3" name="Text Box 18">
          <a:extLst>
            <a:ext uri="{FF2B5EF4-FFF2-40B4-BE49-F238E27FC236}">
              <a16:creationId xmlns:a16="http://schemas.microsoft.com/office/drawing/2014/main" id="{00000000-0008-0000-0500-0000B5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4" name="Text Box 19">
          <a:extLst>
            <a:ext uri="{FF2B5EF4-FFF2-40B4-BE49-F238E27FC236}">
              <a16:creationId xmlns:a16="http://schemas.microsoft.com/office/drawing/2014/main" id="{00000000-0008-0000-0500-0000B6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5" name="Text Box 16">
          <a:extLst>
            <a:ext uri="{FF2B5EF4-FFF2-40B4-BE49-F238E27FC236}">
              <a16:creationId xmlns:a16="http://schemas.microsoft.com/office/drawing/2014/main" id="{00000000-0008-0000-0500-0000B7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6" name="Text Box 17">
          <a:extLst>
            <a:ext uri="{FF2B5EF4-FFF2-40B4-BE49-F238E27FC236}">
              <a16:creationId xmlns:a16="http://schemas.microsoft.com/office/drawing/2014/main" id="{00000000-0008-0000-0500-0000B8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7" name="Text Box 18">
          <a:extLst>
            <a:ext uri="{FF2B5EF4-FFF2-40B4-BE49-F238E27FC236}">
              <a16:creationId xmlns:a16="http://schemas.microsoft.com/office/drawing/2014/main" id="{00000000-0008-0000-0500-0000B9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8" name="Text Box 19">
          <a:extLst>
            <a:ext uri="{FF2B5EF4-FFF2-40B4-BE49-F238E27FC236}">
              <a16:creationId xmlns:a16="http://schemas.microsoft.com/office/drawing/2014/main" id="{00000000-0008-0000-0500-0000BA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79" name="Text Box 16">
          <a:extLst>
            <a:ext uri="{FF2B5EF4-FFF2-40B4-BE49-F238E27FC236}">
              <a16:creationId xmlns:a16="http://schemas.microsoft.com/office/drawing/2014/main" id="{00000000-0008-0000-0500-0000BB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80" name="Text Box 17">
          <a:extLst>
            <a:ext uri="{FF2B5EF4-FFF2-40B4-BE49-F238E27FC236}">
              <a16:creationId xmlns:a16="http://schemas.microsoft.com/office/drawing/2014/main" id="{00000000-0008-0000-0500-0000BC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81" name="Text Box 18">
          <a:extLst>
            <a:ext uri="{FF2B5EF4-FFF2-40B4-BE49-F238E27FC236}">
              <a16:creationId xmlns:a16="http://schemas.microsoft.com/office/drawing/2014/main" id="{00000000-0008-0000-0500-0000BD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82" name="Text Box 19">
          <a:extLst>
            <a:ext uri="{FF2B5EF4-FFF2-40B4-BE49-F238E27FC236}">
              <a16:creationId xmlns:a16="http://schemas.microsoft.com/office/drawing/2014/main" id="{00000000-0008-0000-0500-0000BE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3" name="Text Box 16">
          <a:extLst>
            <a:ext uri="{FF2B5EF4-FFF2-40B4-BE49-F238E27FC236}">
              <a16:creationId xmlns:a16="http://schemas.microsoft.com/office/drawing/2014/main" id="{00000000-0008-0000-0500-0000BF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4" name="Text Box 17">
          <a:extLst>
            <a:ext uri="{FF2B5EF4-FFF2-40B4-BE49-F238E27FC236}">
              <a16:creationId xmlns:a16="http://schemas.microsoft.com/office/drawing/2014/main" id="{00000000-0008-0000-0500-0000C0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5" name="Text Box 18">
          <a:extLst>
            <a:ext uri="{FF2B5EF4-FFF2-40B4-BE49-F238E27FC236}">
              <a16:creationId xmlns:a16="http://schemas.microsoft.com/office/drawing/2014/main" id="{00000000-0008-0000-0500-0000C1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6" name="Text Box 19">
          <a:extLst>
            <a:ext uri="{FF2B5EF4-FFF2-40B4-BE49-F238E27FC236}">
              <a16:creationId xmlns:a16="http://schemas.microsoft.com/office/drawing/2014/main" id="{00000000-0008-0000-0500-0000C2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87" name="Text Box 16">
          <a:extLst>
            <a:ext uri="{FF2B5EF4-FFF2-40B4-BE49-F238E27FC236}">
              <a16:creationId xmlns:a16="http://schemas.microsoft.com/office/drawing/2014/main" id="{00000000-0008-0000-0500-0000C3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88" name="Text Box 17">
          <a:extLst>
            <a:ext uri="{FF2B5EF4-FFF2-40B4-BE49-F238E27FC236}">
              <a16:creationId xmlns:a16="http://schemas.microsoft.com/office/drawing/2014/main" id="{00000000-0008-0000-0500-0000C4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89" name="Text Box 18">
          <a:extLst>
            <a:ext uri="{FF2B5EF4-FFF2-40B4-BE49-F238E27FC236}">
              <a16:creationId xmlns:a16="http://schemas.microsoft.com/office/drawing/2014/main" id="{00000000-0008-0000-0500-0000C5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0" name="Text Box 16">
          <a:extLst>
            <a:ext uri="{FF2B5EF4-FFF2-40B4-BE49-F238E27FC236}">
              <a16:creationId xmlns:a16="http://schemas.microsoft.com/office/drawing/2014/main" id="{00000000-0008-0000-0500-0000C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1" name="Text Box 17">
          <a:extLst>
            <a:ext uri="{FF2B5EF4-FFF2-40B4-BE49-F238E27FC236}">
              <a16:creationId xmlns:a16="http://schemas.microsoft.com/office/drawing/2014/main" id="{00000000-0008-0000-0500-0000C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2" name="Text Box 18">
          <a:extLst>
            <a:ext uri="{FF2B5EF4-FFF2-40B4-BE49-F238E27FC236}">
              <a16:creationId xmlns:a16="http://schemas.microsoft.com/office/drawing/2014/main" id="{00000000-0008-0000-0500-0000C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3" name="Text Box 19">
          <a:extLst>
            <a:ext uri="{FF2B5EF4-FFF2-40B4-BE49-F238E27FC236}">
              <a16:creationId xmlns:a16="http://schemas.microsoft.com/office/drawing/2014/main" id="{00000000-0008-0000-0500-0000C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4" name="Text Box 16">
          <a:extLst>
            <a:ext uri="{FF2B5EF4-FFF2-40B4-BE49-F238E27FC236}">
              <a16:creationId xmlns:a16="http://schemas.microsoft.com/office/drawing/2014/main" id="{00000000-0008-0000-0500-0000CA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5" name="Text Box 17">
          <a:extLst>
            <a:ext uri="{FF2B5EF4-FFF2-40B4-BE49-F238E27FC236}">
              <a16:creationId xmlns:a16="http://schemas.microsoft.com/office/drawing/2014/main" id="{00000000-0008-0000-0500-0000CB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6" name="Text Box 18">
          <a:extLst>
            <a:ext uri="{FF2B5EF4-FFF2-40B4-BE49-F238E27FC236}">
              <a16:creationId xmlns:a16="http://schemas.microsoft.com/office/drawing/2014/main" id="{00000000-0008-0000-0500-0000CC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7" name="Text Box 19">
          <a:extLst>
            <a:ext uri="{FF2B5EF4-FFF2-40B4-BE49-F238E27FC236}">
              <a16:creationId xmlns:a16="http://schemas.microsoft.com/office/drawing/2014/main" id="{00000000-0008-0000-0500-0000CD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1998" name="Text Box 16">
          <a:extLst>
            <a:ext uri="{FF2B5EF4-FFF2-40B4-BE49-F238E27FC236}">
              <a16:creationId xmlns:a16="http://schemas.microsoft.com/office/drawing/2014/main" id="{00000000-0008-0000-0500-0000C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1999" name="Text Box 17">
          <a:extLst>
            <a:ext uri="{FF2B5EF4-FFF2-40B4-BE49-F238E27FC236}">
              <a16:creationId xmlns:a16="http://schemas.microsoft.com/office/drawing/2014/main" id="{00000000-0008-0000-0500-0000C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00" name="Text Box 18">
          <a:extLst>
            <a:ext uri="{FF2B5EF4-FFF2-40B4-BE49-F238E27FC236}">
              <a16:creationId xmlns:a16="http://schemas.microsoft.com/office/drawing/2014/main" id="{00000000-0008-0000-0500-0000D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01" name="Text Box 19">
          <a:extLst>
            <a:ext uri="{FF2B5EF4-FFF2-40B4-BE49-F238E27FC236}">
              <a16:creationId xmlns:a16="http://schemas.microsoft.com/office/drawing/2014/main" id="{00000000-0008-0000-0500-0000D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61691"/>
    <xdr:sp macro="" textlink="">
      <xdr:nvSpPr>
        <xdr:cNvPr id="2002" name="Text Box 15">
          <a:extLst>
            <a:ext uri="{FF2B5EF4-FFF2-40B4-BE49-F238E27FC236}">
              <a16:creationId xmlns:a16="http://schemas.microsoft.com/office/drawing/2014/main" id="{00000000-0008-0000-0500-0000D2070000}"/>
            </a:ext>
          </a:extLst>
        </xdr:cNvPr>
        <xdr:cNvSpPr txBox="1">
          <a:spLocks noChangeArrowheads="1"/>
        </xdr:cNvSpPr>
      </xdr:nvSpPr>
      <xdr:spPr bwMode="auto">
        <a:xfrm>
          <a:off x="3710214" y="7066189"/>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3" name="Text Box 16">
          <a:extLst>
            <a:ext uri="{FF2B5EF4-FFF2-40B4-BE49-F238E27FC236}">
              <a16:creationId xmlns:a16="http://schemas.microsoft.com/office/drawing/2014/main" id="{00000000-0008-0000-0500-0000D3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4" name="Text Box 17">
          <a:extLst>
            <a:ext uri="{FF2B5EF4-FFF2-40B4-BE49-F238E27FC236}">
              <a16:creationId xmlns:a16="http://schemas.microsoft.com/office/drawing/2014/main" id="{00000000-0008-0000-0500-0000D4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5" name="Text Box 18">
          <a:extLst>
            <a:ext uri="{FF2B5EF4-FFF2-40B4-BE49-F238E27FC236}">
              <a16:creationId xmlns:a16="http://schemas.microsoft.com/office/drawing/2014/main" id="{00000000-0008-0000-0500-0000D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6" name="Text Box 19">
          <a:extLst>
            <a:ext uri="{FF2B5EF4-FFF2-40B4-BE49-F238E27FC236}">
              <a16:creationId xmlns:a16="http://schemas.microsoft.com/office/drawing/2014/main" id="{00000000-0008-0000-0500-0000D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2007" name="Text Box 15">
          <a:extLst>
            <a:ext uri="{FF2B5EF4-FFF2-40B4-BE49-F238E27FC236}">
              <a16:creationId xmlns:a16="http://schemas.microsoft.com/office/drawing/2014/main" id="{00000000-0008-0000-0500-0000D7070000}"/>
            </a:ext>
          </a:extLst>
        </xdr:cNvPr>
        <xdr:cNvSpPr txBox="1">
          <a:spLocks noChangeArrowheads="1"/>
        </xdr:cNvSpPr>
      </xdr:nvSpPr>
      <xdr:spPr bwMode="auto">
        <a:xfrm>
          <a:off x="6555468"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08" name="Text Box 16">
          <a:extLst>
            <a:ext uri="{FF2B5EF4-FFF2-40B4-BE49-F238E27FC236}">
              <a16:creationId xmlns:a16="http://schemas.microsoft.com/office/drawing/2014/main" id="{00000000-0008-0000-0500-0000D8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09" name="Text Box 17">
          <a:extLst>
            <a:ext uri="{FF2B5EF4-FFF2-40B4-BE49-F238E27FC236}">
              <a16:creationId xmlns:a16="http://schemas.microsoft.com/office/drawing/2014/main" id="{00000000-0008-0000-0500-0000D9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10" name="Text Box 18">
          <a:extLst>
            <a:ext uri="{FF2B5EF4-FFF2-40B4-BE49-F238E27FC236}">
              <a16:creationId xmlns:a16="http://schemas.microsoft.com/office/drawing/2014/main" id="{00000000-0008-0000-0500-0000DA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11" name="Text Box 19">
          <a:extLst>
            <a:ext uri="{FF2B5EF4-FFF2-40B4-BE49-F238E27FC236}">
              <a16:creationId xmlns:a16="http://schemas.microsoft.com/office/drawing/2014/main" id="{00000000-0008-0000-0500-0000DB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2012" name="Text Box 15">
          <a:extLst>
            <a:ext uri="{FF2B5EF4-FFF2-40B4-BE49-F238E27FC236}">
              <a16:creationId xmlns:a16="http://schemas.microsoft.com/office/drawing/2014/main" id="{00000000-0008-0000-0500-0000DC070000}"/>
            </a:ext>
          </a:extLst>
        </xdr:cNvPr>
        <xdr:cNvSpPr txBox="1">
          <a:spLocks noChangeArrowheads="1"/>
        </xdr:cNvSpPr>
      </xdr:nvSpPr>
      <xdr:spPr bwMode="auto">
        <a:xfrm>
          <a:off x="15475857"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121</xdr:row>
      <xdr:rowOff>504825</xdr:rowOff>
    </xdr:from>
    <xdr:ext cx="95250" cy="444014"/>
    <xdr:sp macro="" textlink="">
      <xdr:nvSpPr>
        <xdr:cNvPr id="2013" name="Text Box 15">
          <a:extLst>
            <a:ext uri="{FF2B5EF4-FFF2-40B4-BE49-F238E27FC236}">
              <a16:creationId xmlns:a16="http://schemas.microsoft.com/office/drawing/2014/main" id="{00000000-0008-0000-0500-0000DD070000}"/>
            </a:ext>
          </a:extLst>
        </xdr:cNvPr>
        <xdr:cNvSpPr txBox="1">
          <a:spLocks noChangeArrowheads="1"/>
        </xdr:cNvSpPr>
      </xdr:nvSpPr>
      <xdr:spPr bwMode="auto">
        <a:xfrm>
          <a:off x="3710214" y="687841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4" name="Text Box 16">
          <a:extLst>
            <a:ext uri="{FF2B5EF4-FFF2-40B4-BE49-F238E27FC236}">
              <a16:creationId xmlns:a16="http://schemas.microsoft.com/office/drawing/2014/main" id="{00000000-0008-0000-0500-0000D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5" name="Text Box 17">
          <a:extLst>
            <a:ext uri="{FF2B5EF4-FFF2-40B4-BE49-F238E27FC236}">
              <a16:creationId xmlns:a16="http://schemas.microsoft.com/office/drawing/2014/main" id="{00000000-0008-0000-0500-0000D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6" name="Text Box 18">
          <a:extLst>
            <a:ext uri="{FF2B5EF4-FFF2-40B4-BE49-F238E27FC236}">
              <a16:creationId xmlns:a16="http://schemas.microsoft.com/office/drawing/2014/main" id="{00000000-0008-0000-0500-0000E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7" name="Text Box 19">
          <a:extLst>
            <a:ext uri="{FF2B5EF4-FFF2-40B4-BE49-F238E27FC236}">
              <a16:creationId xmlns:a16="http://schemas.microsoft.com/office/drawing/2014/main" id="{00000000-0008-0000-0500-0000E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018" name="Text Box 15">
          <a:extLst>
            <a:ext uri="{FF2B5EF4-FFF2-40B4-BE49-F238E27FC236}">
              <a16:creationId xmlns:a16="http://schemas.microsoft.com/office/drawing/2014/main" id="{00000000-0008-0000-0500-0000E2070000}"/>
            </a:ext>
          </a:extLst>
        </xdr:cNvPr>
        <xdr:cNvSpPr txBox="1">
          <a:spLocks noChangeArrowheads="1"/>
        </xdr:cNvSpPr>
      </xdr:nvSpPr>
      <xdr:spPr bwMode="auto">
        <a:xfrm>
          <a:off x="3710214"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2019" name="Text Box 15">
          <a:extLst>
            <a:ext uri="{FF2B5EF4-FFF2-40B4-BE49-F238E27FC236}">
              <a16:creationId xmlns:a16="http://schemas.microsoft.com/office/drawing/2014/main" id="{00000000-0008-0000-0500-0000E3070000}"/>
            </a:ext>
          </a:extLst>
        </xdr:cNvPr>
        <xdr:cNvSpPr txBox="1">
          <a:spLocks noChangeArrowheads="1"/>
        </xdr:cNvSpPr>
      </xdr:nvSpPr>
      <xdr:spPr bwMode="auto">
        <a:xfrm>
          <a:off x="3710214" y="70661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121</xdr:row>
      <xdr:rowOff>504825</xdr:rowOff>
    </xdr:from>
    <xdr:ext cx="95250" cy="442269"/>
    <xdr:sp macro="" textlink="">
      <xdr:nvSpPr>
        <xdr:cNvPr id="2020" name="Text Box 15">
          <a:extLst>
            <a:ext uri="{FF2B5EF4-FFF2-40B4-BE49-F238E27FC236}">
              <a16:creationId xmlns:a16="http://schemas.microsoft.com/office/drawing/2014/main" id="{00000000-0008-0000-0500-0000E4070000}"/>
            </a:ext>
          </a:extLst>
        </xdr:cNvPr>
        <xdr:cNvSpPr txBox="1">
          <a:spLocks noChangeArrowheads="1"/>
        </xdr:cNvSpPr>
      </xdr:nvSpPr>
      <xdr:spPr bwMode="auto">
        <a:xfrm>
          <a:off x="6555468" y="68784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21" name="Text Box 16">
          <a:extLst>
            <a:ext uri="{FF2B5EF4-FFF2-40B4-BE49-F238E27FC236}">
              <a16:creationId xmlns:a16="http://schemas.microsoft.com/office/drawing/2014/main" id="{00000000-0008-0000-0500-0000E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22" name="Text Box 17">
          <a:extLst>
            <a:ext uri="{FF2B5EF4-FFF2-40B4-BE49-F238E27FC236}">
              <a16:creationId xmlns:a16="http://schemas.microsoft.com/office/drawing/2014/main" id="{00000000-0008-0000-0500-0000E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23" name="Text Box 18">
          <a:extLst>
            <a:ext uri="{FF2B5EF4-FFF2-40B4-BE49-F238E27FC236}">
              <a16:creationId xmlns:a16="http://schemas.microsoft.com/office/drawing/2014/main" id="{00000000-0008-0000-0500-0000E7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213632"/>
    <xdr:sp macro="" textlink="">
      <xdr:nvSpPr>
        <xdr:cNvPr id="2024" name="Text Box 15">
          <a:extLst>
            <a:ext uri="{FF2B5EF4-FFF2-40B4-BE49-F238E27FC236}">
              <a16:creationId xmlns:a16="http://schemas.microsoft.com/office/drawing/2014/main" id="{00000000-0008-0000-0500-0000E8070000}"/>
            </a:ext>
          </a:extLst>
        </xdr:cNvPr>
        <xdr:cNvSpPr txBox="1">
          <a:spLocks noChangeArrowheads="1"/>
        </xdr:cNvSpPr>
      </xdr:nvSpPr>
      <xdr:spPr bwMode="auto">
        <a:xfrm>
          <a:off x="6555468"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5" name="Text Box 16">
          <a:extLst>
            <a:ext uri="{FF2B5EF4-FFF2-40B4-BE49-F238E27FC236}">
              <a16:creationId xmlns:a16="http://schemas.microsoft.com/office/drawing/2014/main" id="{00000000-0008-0000-0500-0000E9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6" name="Text Box 17">
          <a:extLst>
            <a:ext uri="{FF2B5EF4-FFF2-40B4-BE49-F238E27FC236}">
              <a16:creationId xmlns:a16="http://schemas.microsoft.com/office/drawing/2014/main" id="{00000000-0008-0000-0500-0000EA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7" name="Text Box 18">
          <a:extLst>
            <a:ext uri="{FF2B5EF4-FFF2-40B4-BE49-F238E27FC236}">
              <a16:creationId xmlns:a16="http://schemas.microsoft.com/office/drawing/2014/main" id="{00000000-0008-0000-0500-0000EB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8" name="Text Box 19">
          <a:extLst>
            <a:ext uri="{FF2B5EF4-FFF2-40B4-BE49-F238E27FC236}">
              <a16:creationId xmlns:a16="http://schemas.microsoft.com/office/drawing/2014/main" id="{00000000-0008-0000-0500-0000EC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9" name="Text Box 16">
          <a:extLst>
            <a:ext uri="{FF2B5EF4-FFF2-40B4-BE49-F238E27FC236}">
              <a16:creationId xmlns:a16="http://schemas.microsoft.com/office/drawing/2014/main" id="{00000000-0008-0000-0500-0000ED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30" name="Text Box 17">
          <a:extLst>
            <a:ext uri="{FF2B5EF4-FFF2-40B4-BE49-F238E27FC236}">
              <a16:creationId xmlns:a16="http://schemas.microsoft.com/office/drawing/2014/main" id="{00000000-0008-0000-0500-0000EE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31" name="Text Box 18">
          <a:extLst>
            <a:ext uri="{FF2B5EF4-FFF2-40B4-BE49-F238E27FC236}">
              <a16:creationId xmlns:a16="http://schemas.microsoft.com/office/drawing/2014/main" id="{00000000-0008-0000-0500-0000EF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32" name="Text Box 19">
          <a:extLst>
            <a:ext uri="{FF2B5EF4-FFF2-40B4-BE49-F238E27FC236}">
              <a16:creationId xmlns:a16="http://schemas.microsoft.com/office/drawing/2014/main" id="{00000000-0008-0000-0500-0000F0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3" name="Text Box 16">
          <a:extLst>
            <a:ext uri="{FF2B5EF4-FFF2-40B4-BE49-F238E27FC236}">
              <a16:creationId xmlns:a16="http://schemas.microsoft.com/office/drawing/2014/main" id="{00000000-0008-0000-0500-0000F1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4" name="Text Box 17">
          <a:extLst>
            <a:ext uri="{FF2B5EF4-FFF2-40B4-BE49-F238E27FC236}">
              <a16:creationId xmlns:a16="http://schemas.microsoft.com/office/drawing/2014/main" id="{00000000-0008-0000-0500-0000F2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5" name="Text Box 18">
          <a:extLst>
            <a:ext uri="{FF2B5EF4-FFF2-40B4-BE49-F238E27FC236}">
              <a16:creationId xmlns:a16="http://schemas.microsoft.com/office/drawing/2014/main" id="{00000000-0008-0000-0500-0000F3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6" name="Text Box 19">
          <a:extLst>
            <a:ext uri="{FF2B5EF4-FFF2-40B4-BE49-F238E27FC236}">
              <a16:creationId xmlns:a16="http://schemas.microsoft.com/office/drawing/2014/main" id="{00000000-0008-0000-0500-0000F4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37" name="Text Box 16">
          <a:extLst>
            <a:ext uri="{FF2B5EF4-FFF2-40B4-BE49-F238E27FC236}">
              <a16:creationId xmlns:a16="http://schemas.microsoft.com/office/drawing/2014/main" id="{00000000-0008-0000-0500-0000F5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38" name="Text Box 17">
          <a:extLst>
            <a:ext uri="{FF2B5EF4-FFF2-40B4-BE49-F238E27FC236}">
              <a16:creationId xmlns:a16="http://schemas.microsoft.com/office/drawing/2014/main" id="{00000000-0008-0000-0500-0000F6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39" name="Text Box 18">
          <a:extLst>
            <a:ext uri="{FF2B5EF4-FFF2-40B4-BE49-F238E27FC236}">
              <a16:creationId xmlns:a16="http://schemas.microsoft.com/office/drawing/2014/main" id="{00000000-0008-0000-0500-0000F7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40" name="Text Box 19">
          <a:extLst>
            <a:ext uri="{FF2B5EF4-FFF2-40B4-BE49-F238E27FC236}">
              <a16:creationId xmlns:a16="http://schemas.microsoft.com/office/drawing/2014/main" id="{00000000-0008-0000-0500-0000F8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1" name="Text Box 16">
          <a:extLst>
            <a:ext uri="{FF2B5EF4-FFF2-40B4-BE49-F238E27FC236}">
              <a16:creationId xmlns:a16="http://schemas.microsoft.com/office/drawing/2014/main" id="{00000000-0008-0000-0500-0000F9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2" name="Text Box 17">
          <a:extLst>
            <a:ext uri="{FF2B5EF4-FFF2-40B4-BE49-F238E27FC236}">
              <a16:creationId xmlns:a16="http://schemas.microsoft.com/office/drawing/2014/main" id="{00000000-0008-0000-0500-0000FA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3" name="Text Box 18">
          <a:extLst>
            <a:ext uri="{FF2B5EF4-FFF2-40B4-BE49-F238E27FC236}">
              <a16:creationId xmlns:a16="http://schemas.microsoft.com/office/drawing/2014/main" id="{00000000-0008-0000-0500-0000FB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4" name="Text Box 19">
          <a:extLst>
            <a:ext uri="{FF2B5EF4-FFF2-40B4-BE49-F238E27FC236}">
              <a16:creationId xmlns:a16="http://schemas.microsoft.com/office/drawing/2014/main" id="{00000000-0008-0000-0500-0000FC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5" name="Text Box 16">
          <a:extLst>
            <a:ext uri="{FF2B5EF4-FFF2-40B4-BE49-F238E27FC236}">
              <a16:creationId xmlns:a16="http://schemas.microsoft.com/office/drawing/2014/main" id="{00000000-0008-0000-0500-0000FD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6" name="Text Box 17">
          <a:extLst>
            <a:ext uri="{FF2B5EF4-FFF2-40B4-BE49-F238E27FC236}">
              <a16:creationId xmlns:a16="http://schemas.microsoft.com/office/drawing/2014/main" id="{00000000-0008-0000-0500-0000FE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7" name="Text Box 18">
          <a:extLst>
            <a:ext uri="{FF2B5EF4-FFF2-40B4-BE49-F238E27FC236}">
              <a16:creationId xmlns:a16="http://schemas.microsoft.com/office/drawing/2014/main" id="{00000000-0008-0000-0500-0000FF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8" name="Text Box 19">
          <a:extLst>
            <a:ext uri="{FF2B5EF4-FFF2-40B4-BE49-F238E27FC236}">
              <a16:creationId xmlns:a16="http://schemas.microsoft.com/office/drawing/2014/main" id="{00000000-0008-0000-0500-00000008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49" name="Text Box 16">
          <a:extLst>
            <a:ext uri="{FF2B5EF4-FFF2-40B4-BE49-F238E27FC236}">
              <a16:creationId xmlns:a16="http://schemas.microsoft.com/office/drawing/2014/main" id="{00000000-0008-0000-0500-000001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50" name="Text Box 17">
          <a:extLst>
            <a:ext uri="{FF2B5EF4-FFF2-40B4-BE49-F238E27FC236}">
              <a16:creationId xmlns:a16="http://schemas.microsoft.com/office/drawing/2014/main" id="{00000000-0008-0000-0500-000002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51" name="Text Box 18">
          <a:extLst>
            <a:ext uri="{FF2B5EF4-FFF2-40B4-BE49-F238E27FC236}">
              <a16:creationId xmlns:a16="http://schemas.microsoft.com/office/drawing/2014/main" id="{00000000-0008-0000-0500-000003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2" name="Text Box 16">
          <a:extLst>
            <a:ext uri="{FF2B5EF4-FFF2-40B4-BE49-F238E27FC236}">
              <a16:creationId xmlns:a16="http://schemas.microsoft.com/office/drawing/2014/main" id="{00000000-0008-0000-0500-000004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3" name="Text Box 17">
          <a:extLst>
            <a:ext uri="{FF2B5EF4-FFF2-40B4-BE49-F238E27FC236}">
              <a16:creationId xmlns:a16="http://schemas.microsoft.com/office/drawing/2014/main" id="{00000000-0008-0000-0500-000005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4" name="Text Box 18">
          <a:extLst>
            <a:ext uri="{FF2B5EF4-FFF2-40B4-BE49-F238E27FC236}">
              <a16:creationId xmlns:a16="http://schemas.microsoft.com/office/drawing/2014/main" id="{00000000-0008-0000-0500-000006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5" name="Text Box 19">
          <a:extLst>
            <a:ext uri="{FF2B5EF4-FFF2-40B4-BE49-F238E27FC236}">
              <a16:creationId xmlns:a16="http://schemas.microsoft.com/office/drawing/2014/main" id="{00000000-0008-0000-0500-000007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6" name="Text Box 16">
          <a:extLst>
            <a:ext uri="{FF2B5EF4-FFF2-40B4-BE49-F238E27FC236}">
              <a16:creationId xmlns:a16="http://schemas.microsoft.com/office/drawing/2014/main" id="{00000000-0008-0000-0500-000008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7" name="Text Box 17">
          <a:extLst>
            <a:ext uri="{FF2B5EF4-FFF2-40B4-BE49-F238E27FC236}">
              <a16:creationId xmlns:a16="http://schemas.microsoft.com/office/drawing/2014/main" id="{00000000-0008-0000-0500-000009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8" name="Text Box 18">
          <a:extLst>
            <a:ext uri="{FF2B5EF4-FFF2-40B4-BE49-F238E27FC236}">
              <a16:creationId xmlns:a16="http://schemas.microsoft.com/office/drawing/2014/main" id="{00000000-0008-0000-0500-00000A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9" name="Text Box 19">
          <a:extLst>
            <a:ext uri="{FF2B5EF4-FFF2-40B4-BE49-F238E27FC236}">
              <a16:creationId xmlns:a16="http://schemas.microsoft.com/office/drawing/2014/main" id="{00000000-0008-0000-0500-00000B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0" name="Text Box 16">
          <a:extLst>
            <a:ext uri="{FF2B5EF4-FFF2-40B4-BE49-F238E27FC236}">
              <a16:creationId xmlns:a16="http://schemas.microsoft.com/office/drawing/2014/main" id="{00000000-0008-0000-0500-00000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1" name="Text Box 17">
          <a:extLst>
            <a:ext uri="{FF2B5EF4-FFF2-40B4-BE49-F238E27FC236}">
              <a16:creationId xmlns:a16="http://schemas.microsoft.com/office/drawing/2014/main" id="{00000000-0008-0000-0500-00000D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2" name="Text Box 18">
          <a:extLst>
            <a:ext uri="{FF2B5EF4-FFF2-40B4-BE49-F238E27FC236}">
              <a16:creationId xmlns:a16="http://schemas.microsoft.com/office/drawing/2014/main" id="{00000000-0008-0000-0500-00000E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3" name="Text Box 19">
          <a:extLst>
            <a:ext uri="{FF2B5EF4-FFF2-40B4-BE49-F238E27FC236}">
              <a16:creationId xmlns:a16="http://schemas.microsoft.com/office/drawing/2014/main" id="{00000000-0008-0000-0500-00000F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4" name="Text Box 16">
          <a:extLst>
            <a:ext uri="{FF2B5EF4-FFF2-40B4-BE49-F238E27FC236}">
              <a16:creationId xmlns:a16="http://schemas.microsoft.com/office/drawing/2014/main" id="{00000000-0008-0000-0500-000010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5" name="Text Box 17">
          <a:extLst>
            <a:ext uri="{FF2B5EF4-FFF2-40B4-BE49-F238E27FC236}">
              <a16:creationId xmlns:a16="http://schemas.microsoft.com/office/drawing/2014/main" id="{00000000-0008-0000-0500-000011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6" name="Text Box 18">
          <a:extLst>
            <a:ext uri="{FF2B5EF4-FFF2-40B4-BE49-F238E27FC236}">
              <a16:creationId xmlns:a16="http://schemas.microsoft.com/office/drawing/2014/main" id="{00000000-0008-0000-0500-000012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7" name="Text Box 19">
          <a:extLst>
            <a:ext uri="{FF2B5EF4-FFF2-40B4-BE49-F238E27FC236}">
              <a16:creationId xmlns:a16="http://schemas.microsoft.com/office/drawing/2014/main" id="{00000000-0008-0000-0500-000013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xdr:row>
      <xdr:rowOff>504825</xdr:rowOff>
    </xdr:from>
    <xdr:ext cx="95250" cy="444014"/>
    <xdr:sp macro="" textlink="">
      <xdr:nvSpPr>
        <xdr:cNvPr id="2072" name="Text Box 15">
          <a:extLst>
            <a:ext uri="{FF2B5EF4-FFF2-40B4-BE49-F238E27FC236}">
              <a16:creationId xmlns:a16="http://schemas.microsoft.com/office/drawing/2014/main" id="{00000000-0008-0000-0500-000018080000}"/>
            </a:ext>
          </a:extLst>
        </xdr:cNvPr>
        <xdr:cNvSpPr txBox="1">
          <a:spLocks noChangeArrowheads="1"/>
        </xdr:cNvSpPr>
      </xdr:nvSpPr>
      <xdr:spPr bwMode="auto">
        <a:xfrm>
          <a:off x="4664364" y="377738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3" name="Text Box 16">
          <a:extLst>
            <a:ext uri="{FF2B5EF4-FFF2-40B4-BE49-F238E27FC236}">
              <a16:creationId xmlns:a16="http://schemas.microsoft.com/office/drawing/2014/main" id="{00000000-0008-0000-0500-000019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4" name="Text Box 17">
          <a:extLst>
            <a:ext uri="{FF2B5EF4-FFF2-40B4-BE49-F238E27FC236}">
              <a16:creationId xmlns:a16="http://schemas.microsoft.com/office/drawing/2014/main" id="{00000000-0008-0000-0500-00001A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5" name="Text Box 18">
          <a:extLst>
            <a:ext uri="{FF2B5EF4-FFF2-40B4-BE49-F238E27FC236}">
              <a16:creationId xmlns:a16="http://schemas.microsoft.com/office/drawing/2014/main" id="{00000000-0008-0000-0500-00001B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6" name="Text Box 19">
          <a:extLst>
            <a:ext uri="{FF2B5EF4-FFF2-40B4-BE49-F238E27FC236}">
              <a16:creationId xmlns:a16="http://schemas.microsoft.com/office/drawing/2014/main" id="{00000000-0008-0000-0500-00001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77" name="Text Box 16">
          <a:extLst>
            <a:ext uri="{FF2B5EF4-FFF2-40B4-BE49-F238E27FC236}">
              <a16:creationId xmlns:a16="http://schemas.microsoft.com/office/drawing/2014/main" id="{00000000-0008-0000-0500-00001D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78" name="Text Box 17">
          <a:extLst>
            <a:ext uri="{FF2B5EF4-FFF2-40B4-BE49-F238E27FC236}">
              <a16:creationId xmlns:a16="http://schemas.microsoft.com/office/drawing/2014/main" id="{00000000-0008-0000-0500-00001E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20</xdr:row>
      <xdr:rowOff>15875</xdr:rowOff>
    </xdr:from>
    <xdr:ext cx="95250" cy="171450"/>
    <xdr:sp macro="" textlink="">
      <xdr:nvSpPr>
        <xdr:cNvPr id="2079" name="Text Box 18">
          <a:extLst>
            <a:ext uri="{FF2B5EF4-FFF2-40B4-BE49-F238E27FC236}">
              <a16:creationId xmlns:a16="http://schemas.microsoft.com/office/drawing/2014/main" id="{00000000-0008-0000-0500-00001F080000}"/>
            </a:ext>
          </a:extLst>
        </xdr:cNvPr>
        <xdr:cNvSpPr txBox="1">
          <a:spLocks noChangeArrowheads="1"/>
        </xdr:cNvSpPr>
      </xdr:nvSpPr>
      <xdr:spPr bwMode="auto">
        <a:xfrm>
          <a:off x="12485398" y="416069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0" name="Text Box 16">
          <a:extLst>
            <a:ext uri="{FF2B5EF4-FFF2-40B4-BE49-F238E27FC236}">
              <a16:creationId xmlns:a16="http://schemas.microsoft.com/office/drawing/2014/main" id="{00000000-0008-0000-0500-000020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1" name="Text Box 17">
          <a:extLst>
            <a:ext uri="{FF2B5EF4-FFF2-40B4-BE49-F238E27FC236}">
              <a16:creationId xmlns:a16="http://schemas.microsoft.com/office/drawing/2014/main" id="{00000000-0008-0000-0500-000021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2" name="Text Box 18">
          <a:extLst>
            <a:ext uri="{FF2B5EF4-FFF2-40B4-BE49-F238E27FC236}">
              <a16:creationId xmlns:a16="http://schemas.microsoft.com/office/drawing/2014/main" id="{00000000-0008-0000-0500-000022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3" name="Text Box 19">
          <a:extLst>
            <a:ext uri="{FF2B5EF4-FFF2-40B4-BE49-F238E27FC236}">
              <a16:creationId xmlns:a16="http://schemas.microsoft.com/office/drawing/2014/main" id="{00000000-0008-0000-0500-000023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4" name="Text Box 16">
          <a:extLst>
            <a:ext uri="{FF2B5EF4-FFF2-40B4-BE49-F238E27FC236}">
              <a16:creationId xmlns:a16="http://schemas.microsoft.com/office/drawing/2014/main" id="{00000000-0008-0000-0500-000024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56743"/>
    <xdr:sp macro="" textlink="">
      <xdr:nvSpPr>
        <xdr:cNvPr id="2145" name="Text Box 15">
          <a:extLst>
            <a:ext uri="{FF2B5EF4-FFF2-40B4-BE49-F238E27FC236}">
              <a16:creationId xmlns:a16="http://schemas.microsoft.com/office/drawing/2014/main" id="{00000000-0008-0000-0500-000061080000}"/>
            </a:ext>
          </a:extLst>
        </xdr:cNvPr>
        <xdr:cNvSpPr txBox="1">
          <a:spLocks noChangeArrowheads="1"/>
        </xdr:cNvSpPr>
      </xdr:nvSpPr>
      <xdr:spPr bwMode="auto">
        <a:xfrm>
          <a:off x="4664364" y="4516293"/>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442269"/>
    <xdr:sp macro="" textlink="">
      <xdr:nvSpPr>
        <xdr:cNvPr id="2146" name="Text Box 15">
          <a:extLst>
            <a:ext uri="{FF2B5EF4-FFF2-40B4-BE49-F238E27FC236}">
              <a16:creationId xmlns:a16="http://schemas.microsoft.com/office/drawing/2014/main" id="{00000000-0008-0000-0500-000062080000}"/>
            </a:ext>
          </a:extLst>
        </xdr:cNvPr>
        <xdr:cNvSpPr txBox="1">
          <a:spLocks noChangeArrowheads="1"/>
        </xdr:cNvSpPr>
      </xdr:nvSpPr>
      <xdr:spPr bwMode="auto">
        <a:xfrm>
          <a:off x="12540961" y="45162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2148" name="Text Box 15">
          <a:extLst>
            <a:ext uri="{FF2B5EF4-FFF2-40B4-BE49-F238E27FC236}">
              <a16:creationId xmlns:a16="http://schemas.microsoft.com/office/drawing/2014/main" id="{00000000-0008-0000-0500-000064080000}"/>
            </a:ext>
          </a:extLst>
        </xdr:cNvPr>
        <xdr:cNvSpPr txBox="1">
          <a:spLocks noChangeArrowheads="1"/>
        </xdr:cNvSpPr>
      </xdr:nvSpPr>
      <xdr:spPr bwMode="auto">
        <a:xfrm>
          <a:off x="4664364"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2149" name="Text Box 15">
          <a:extLst>
            <a:ext uri="{FF2B5EF4-FFF2-40B4-BE49-F238E27FC236}">
              <a16:creationId xmlns:a16="http://schemas.microsoft.com/office/drawing/2014/main" id="{00000000-0008-0000-0500-000065080000}"/>
            </a:ext>
          </a:extLst>
        </xdr:cNvPr>
        <xdr:cNvSpPr txBox="1">
          <a:spLocks noChangeArrowheads="1"/>
        </xdr:cNvSpPr>
      </xdr:nvSpPr>
      <xdr:spPr bwMode="auto">
        <a:xfrm>
          <a:off x="4664364" y="45162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213632"/>
    <xdr:sp macro="" textlink="">
      <xdr:nvSpPr>
        <xdr:cNvPr id="2150" name="Text Box 15">
          <a:extLst>
            <a:ext uri="{FF2B5EF4-FFF2-40B4-BE49-F238E27FC236}">
              <a16:creationId xmlns:a16="http://schemas.microsoft.com/office/drawing/2014/main" id="{00000000-0008-0000-0500-000066080000}"/>
            </a:ext>
          </a:extLst>
        </xdr:cNvPr>
        <xdr:cNvSpPr txBox="1">
          <a:spLocks noChangeArrowheads="1"/>
        </xdr:cNvSpPr>
      </xdr:nvSpPr>
      <xdr:spPr bwMode="auto">
        <a:xfrm>
          <a:off x="12540961"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1" name="Text Box 16">
          <a:extLst>
            <a:ext uri="{FF2B5EF4-FFF2-40B4-BE49-F238E27FC236}">
              <a16:creationId xmlns:a16="http://schemas.microsoft.com/office/drawing/2014/main" id="{00000000-0008-0000-0500-00006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2" name="Text Box 17">
          <a:extLst>
            <a:ext uri="{FF2B5EF4-FFF2-40B4-BE49-F238E27FC236}">
              <a16:creationId xmlns:a16="http://schemas.microsoft.com/office/drawing/2014/main" id="{00000000-0008-0000-0500-000068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3" name="Text Box 18">
          <a:extLst>
            <a:ext uri="{FF2B5EF4-FFF2-40B4-BE49-F238E27FC236}">
              <a16:creationId xmlns:a16="http://schemas.microsoft.com/office/drawing/2014/main" id="{00000000-0008-0000-0500-000069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4" name="Text Box 19">
          <a:extLst>
            <a:ext uri="{FF2B5EF4-FFF2-40B4-BE49-F238E27FC236}">
              <a16:creationId xmlns:a16="http://schemas.microsoft.com/office/drawing/2014/main" id="{00000000-0008-0000-0500-00006A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5" name="Text Box 16">
          <a:extLst>
            <a:ext uri="{FF2B5EF4-FFF2-40B4-BE49-F238E27FC236}">
              <a16:creationId xmlns:a16="http://schemas.microsoft.com/office/drawing/2014/main" id="{00000000-0008-0000-0500-00006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6" name="Text Box 17">
          <a:extLst>
            <a:ext uri="{FF2B5EF4-FFF2-40B4-BE49-F238E27FC236}">
              <a16:creationId xmlns:a16="http://schemas.microsoft.com/office/drawing/2014/main" id="{00000000-0008-0000-0500-00006C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7" name="Text Box 18">
          <a:extLst>
            <a:ext uri="{FF2B5EF4-FFF2-40B4-BE49-F238E27FC236}">
              <a16:creationId xmlns:a16="http://schemas.microsoft.com/office/drawing/2014/main" id="{00000000-0008-0000-0500-00006D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8" name="Text Box 19">
          <a:extLst>
            <a:ext uri="{FF2B5EF4-FFF2-40B4-BE49-F238E27FC236}">
              <a16:creationId xmlns:a16="http://schemas.microsoft.com/office/drawing/2014/main" id="{00000000-0008-0000-0500-00006E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59" name="Text Box 16">
          <a:extLst>
            <a:ext uri="{FF2B5EF4-FFF2-40B4-BE49-F238E27FC236}">
              <a16:creationId xmlns:a16="http://schemas.microsoft.com/office/drawing/2014/main" id="{00000000-0008-0000-0500-00006F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60" name="Text Box 17">
          <a:extLst>
            <a:ext uri="{FF2B5EF4-FFF2-40B4-BE49-F238E27FC236}">
              <a16:creationId xmlns:a16="http://schemas.microsoft.com/office/drawing/2014/main" id="{00000000-0008-0000-0500-000070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61" name="Text Box 18">
          <a:extLst>
            <a:ext uri="{FF2B5EF4-FFF2-40B4-BE49-F238E27FC236}">
              <a16:creationId xmlns:a16="http://schemas.microsoft.com/office/drawing/2014/main" id="{00000000-0008-0000-0500-000071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62" name="Text Box 19">
          <a:extLst>
            <a:ext uri="{FF2B5EF4-FFF2-40B4-BE49-F238E27FC236}">
              <a16:creationId xmlns:a16="http://schemas.microsoft.com/office/drawing/2014/main" id="{00000000-0008-0000-0500-000072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014"/>
    <xdr:sp macro="" textlink="">
      <xdr:nvSpPr>
        <xdr:cNvPr id="2163" name="Text Box 15">
          <a:extLst>
            <a:ext uri="{FF2B5EF4-FFF2-40B4-BE49-F238E27FC236}">
              <a16:creationId xmlns:a16="http://schemas.microsoft.com/office/drawing/2014/main" id="{00000000-0008-0000-0500-000073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4" name="Text Box 16">
          <a:extLst>
            <a:ext uri="{FF2B5EF4-FFF2-40B4-BE49-F238E27FC236}">
              <a16:creationId xmlns:a16="http://schemas.microsoft.com/office/drawing/2014/main" id="{00000000-0008-0000-0500-00007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5" name="Text Box 17">
          <a:extLst>
            <a:ext uri="{FF2B5EF4-FFF2-40B4-BE49-F238E27FC236}">
              <a16:creationId xmlns:a16="http://schemas.microsoft.com/office/drawing/2014/main" id="{00000000-0008-0000-0500-00007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6" name="Text Box 18">
          <a:extLst>
            <a:ext uri="{FF2B5EF4-FFF2-40B4-BE49-F238E27FC236}">
              <a16:creationId xmlns:a16="http://schemas.microsoft.com/office/drawing/2014/main" id="{00000000-0008-0000-0500-00007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7" name="Text Box 19">
          <a:extLst>
            <a:ext uri="{FF2B5EF4-FFF2-40B4-BE49-F238E27FC236}">
              <a16:creationId xmlns:a16="http://schemas.microsoft.com/office/drawing/2014/main" id="{00000000-0008-0000-0500-00007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22</xdr:row>
      <xdr:rowOff>504825</xdr:rowOff>
    </xdr:from>
    <xdr:ext cx="95250" cy="442269"/>
    <xdr:sp macro="" textlink="">
      <xdr:nvSpPr>
        <xdr:cNvPr id="2168" name="Text Box 15">
          <a:extLst>
            <a:ext uri="{FF2B5EF4-FFF2-40B4-BE49-F238E27FC236}">
              <a16:creationId xmlns:a16="http://schemas.microsoft.com/office/drawing/2014/main" id="{00000000-0008-0000-0500-000078080000}"/>
            </a:ext>
          </a:extLst>
        </xdr:cNvPr>
        <xdr:cNvSpPr txBox="1">
          <a:spLocks noChangeArrowheads="1"/>
        </xdr:cNvSpPr>
      </xdr:nvSpPr>
      <xdr:spPr bwMode="auto">
        <a:xfrm>
          <a:off x="12540961" y="52552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69" name="Text Box 16">
          <a:extLst>
            <a:ext uri="{FF2B5EF4-FFF2-40B4-BE49-F238E27FC236}">
              <a16:creationId xmlns:a16="http://schemas.microsoft.com/office/drawing/2014/main" id="{00000000-0008-0000-0500-00007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70" name="Text Box 17">
          <a:extLst>
            <a:ext uri="{FF2B5EF4-FFF2-40B4-BE49-F238E27FC236}">
              <a16:creationId xmlns:a16="http://schemas.microsoft.com/office/drawing/2014/main" id="{00000000-0008-0000-0500-00007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71" name="Text Box 18">
          <a:extLst>
            <a:ext uri="{FF2B5EF4-FFF2-40B4-BE49-F238E27FC236}">
              <a16:creationId xmlns:a16="http://schemas.microsoft.com/office/drawing/2014/main" id="{00000000-0008-0000-0500-00007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2" name="Text Box 16">
          <a:extLst>
            <a:ext uri="{FF2B5EF4-FFF2-40B4-BE49-F238E27FC236}">
              <a16:creationId xmlns:a16="http://schemas.microsoft.com/office/drawing/2014/main" id="{00000000-0008-0000-0500-00007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3" name="Text Box 17">
          <a:extLst>
            <a:ext uri="{FF2B5EF4-FFF2-40B4-BE49-F238E27FC236}">
              <a16:creationId xmlns:a16="http://schemas.microsoft.com/office/drawing/2014/main" id="{00000000-0008-0000-0500-00007D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4" name="Text Box 18">
          <a:extLst>
            <a:ext uri="{FF2B5EF4-FFF2-40B4-BE49-F238E27FC236}">
              <a16:creationId xmlns:a16="http://schemas.microsoft.com/office/drawing/2014/main" id="{00000000-0008-0000-0500-00007E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5" name="Text Box 19">
          <a:extLst>
            <a:ext uri="{FF2B5EF4-FFF2-40B4-BE49-F238E27FC236}">
              <a16:creationId xmlns:a16="http://schemas.microsoft.com/office/drawing/2014/main" id="{00000000-0008-0000-0500-00007F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6" name="Text Box 16">
          <a:extLst>
            <a:ext uri="{FF2B5EF4-FFF2-40B4-BE49-F238E27FC236}">
              <a16:creationId xmlns:a16="http://schemas.microsoft.com/office/drawing/2014/main" id="{00000000-0008-0000-0500-000080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7" name="Text Box 17">
          <a:extLst>
            <a:ext uri="{FF2B5EF4-FFF2-40B4-BE49-F238E27FC236}">
              <a16:creationId xmlns:a16="http://schemas.microsoft.com/office/drawing/2014/main" id="{00000000-0008-0000-0500-000081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8" name="Text Box 18">
          <a:extLst>
            <a:ext uri="{FF2B5EF4-FFF2-40B4-BE49-F238E27FC236}">
              <a16:creationId xmlns:a16="http://schemas.microsoft.com/office/drawing/2014/main" id="{00000000-0008-0000-0500-000082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26</xdr:row>
      <xdr:rowOff>170392</xdr:rowOff>
    </xdr:from>
    <xdr:ext cx="95250" cy="213632"/>
    <xdr:sp macro="" textlink="">
      <xdr:nvSpPr>
        <xdr:cNvPr id="2179" name="Text Box 15">
          <a:extLst>
            <a:ext uri="{FF2B5EF4-FFF2-40B4-BE49-F238E27FC236}">
              <a16:creationId xmlns:a16="http://schemas.microsoft.com/office/drawing/2014/main" id="{00000000-0008-0000-0500-000083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0" name="Text Box 16">
          <a:extLst>
            <a:ext uri="{FF2B5EF4-FFF2-40B4-BE49-F238E27FC236}">
              <a16:creationId xmlns:a16="http://schemas.microsoft.com/office/drawing/2014/main" id="{00000000-0008-0000-0500-00008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1" name="Text Box 17">
          <a:extLst>
            <a:ext uri="{FF2B5EF4-FFF2-40B4-BE49-F238E27FC236}">
              <a16:creationId xmlns:a16="http://schemas.microsoft.com/office/drawing/2014/main" id="{00000000-0008-0000-0500-00008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2" name="Text Box 18">
          <a:extLst>
            <a:ext uri="{FF2B5EF4-FFF2-40B4-BE49-F238E27FC236}">
              <a16:creationId xmlns:a16="http://schemas.microsoft.com/office/drawing/2014/main" id="{00000000-0008-0000-0500-00008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3" name="Text Box 19">
          <a:extLst>
            <a:ext uri="{FF2B5EF4-FFF2-40B4-BE49-F238E27FC236}">
              <a16:creationId xmlns:a16="http://schemas.microsoft.com/office/drawing/2014/main" id="{00000000-0008-0000-0500-00008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4" name="Text Box 16">
          <a:extLst>
            <a:ext uri="{FF2B5EF4-FFF2-40B4-BE49-F238E27FC236}">
              <a16:creationId xmlns:a16="http://schemas.microsoft.com/office/drawing/2014/main" id="{00000000-0008-0000-0500-000088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5" name="Text Box 17">
          <a:extLst>
            <a:ext uri="{FF2B5EF4-FFF2-40B4-BE49-F238E27FC236}">
              <a16:creationId xmlns:a16="http://schemas.microsoft.com/office/drawing/2014/main" id="{00000000-0008-0000-0500-00008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6" name="Text Box 18">
          <a:extLst>
            <a:ext uri="{FF2B5EF4-FFF2-40B4-BE49-F238E27FC236}">
              <a16:creationId xmlns:a16="http://schemas.microsoft.com/office/drawing/2014/main" id="{00000000-0008-0000-0500-00008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7" name="Text Box 19">
          <a:extLst>
            <a:ext uri="{FF2B5EF4-FFF2-40B4-BE49-F238E27FC236}">
              <a16:creationId xmlns:a16="http://schemas.microsoft.com/office/drawing/2014/main" id="{00000000-0008-0000-0500-00008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88" name="Text Box 16">
          <a:extLst>
            <a:ext uri="{FF2B5EF4-FFF2-40B4-BE49-F238E27FC236}">
              <a16:creationId xmlns:a16="http://schemas.microsoft.com/office/drawing/2014/main" id="{00000000-0008-0000-0500-00008C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89" name="Text Box 17">
          <a:extLst>
            <a:ext uri="{FF2B5EF4-FFF2-40B4-BE49-F238E27FC236}">
              <a16:creationId xmlns:a16="http://schemas.microsoft.com/office/drawing/2014/main" id="{00000000-0008-0000-0500-00008D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90" name="Text Box 18">
          <a:extLst>
            <a:ext uri="{FF2B5EF4-FFF2-40B4-BE49-F238E27FC236}">
              <a16:creationId xmlns:a16="http://schemas.microsoft.com/office/drawing/2014/main" id="{00000000-0008-0000-0500-00008E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91" name="Text Box 19">
          <a:extLst>
            <a:ext uri="{FF2B5EF4-FFF2-40B4-BE49-F238E27FC236}">
              <a16:creationId xmlns:a16="http://schemas.microsoft.com/office/drawing/2014/main" id="{00000000-0008-0000-0500-00008F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014"/>
    <xdr:sp macro="" textlink="">
      <xdr:nvSpPr>
        <xdr:cNvPr id="2192" name="Text Box 15">
          <a:extLst>
            <a:ext uri="{FF2B5EF4-FFF2-40B4-BE49-F238E27FC236}">
              <a16:creationId xmlns:a16="http://schemas.microsoft.com/office/drawing/2014/main" id="{00000000-0008-0000-0500-000090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3" name="Text Box 16">
          <a:extLst>
            <a:ext uri="{FF2B5EF4-FFF2-40B4-BE49-F238E27FC236}">
              <a16:creationId xmlns:a16="http://schemas.microsoft.com/office/drawing/2014/main" id="{00000000-0008-0000-0500-000091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4" name="Text Box 17">
          <a:extLst>
            <a:ext uri="{FF2B5EF4-FFF2-40B4-BE49-F238E27FC236}">
              <a16:creationId xmlns:a16="http://schemas.microsoft.com/office/drawing/2014/main" id="{00000000-0008-0000-0500-000092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5" name="Text Box 18">
          <a:extLst>
            <a:ext uri="{FF2B5EF4-FFF2-40B4-BE49-F238E27FC236}">
              <a16:creationId xmlns:a16="http://schemas.microsoft.com/office/drawing/2014/main" id="{00000000-0008-0000-0500-000093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6" name="Text Box 19">
          <a:extLst>
            <a:ext uri="{FF2B5EF4-FFF2-40B4-BE49-F238E27FC236}">
              <a16:creationId xmlns:a16="http://schemas.microsoft.com/office/drawing/2014/main" id="{00000000-0008-0000-0500-00009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97" name="Text Box 16">
          <a:extLst>
            <a:ext uri="{FF2B5EF4-FFF2-40B4-BE49-F238E27FC236}">
              <a16:creationId xmlns:a16="http://schemas.microsoft.com/office/drawing/2014/main" id="{00000000-0008-0000-0500-000095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98" name="Text Box 17">
          <a:extLst>
            <a:ext uri="{FF2B5EF4-FFF2-40B4-BE49-F238E27FC236}">
              <a16:creationId xmlns:a16="http://schemas.microsoft.com/office/drawing/2014/main" id="{00000000-0008-0000-0500-000096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26</xdr:row>
      <xdr:rowOff>15875</xdr:rowOff>
    </xdr:from>
    <xdr:ext cx="95250" cy="171450"/>
    <xdr:sp macro="" textlink="">
      <xdr:nvSpPr>
        <xdr:cNvPr id="2199" name="Text Box 18">
          <a:extLst>
            <a:ext uri="{FF2B5EF4-FFF2-40B4-BE49-F238E27FC236}">
              <a16:creationId xmlns:a16="http://schemas.microsoft.com/office/drawing/2014/main" id="{00000000-0008-0000-0500-000097080000}"/>
            </a:ext>
          </a:extLst>
        </xdr:cNvPr>
        <xdr:cNvSpPr txBox="1">
          <a:spLocks noChangeArrowheads="1"/>
        </xdr:cNvSpPr>
      </xdr:nvSpPr>
      <xdr:spPr bwMode="auto">
        <a:xfrm>
          <a:off x="12485398" y="563851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0" name="Text Box 16">
          <a:extLst>
            <a:ext uri="{FF2B5EF4-FFF2-40B4-BE49-F238E27FC236}">
              <a16:creationId xmlns:a16="http://schemas.microsoft.com/office/drawing/2014/main" id="{00000000-0008-0000-0500-000098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1" name="Text Box 17">
          <a:extLst>
            <a:ext uri="{FF2B5EF4-FFF2-40B4-BE49-F238E27FC236}">
              <a16:creationId xmlns:a16="http://schemas.microsoft.com/office/drawing/2014/main" id="{00000000-0008-0000-0500-000099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2" name="Text Box 18">
          <a:extLst>
            <a:ext uri="{FF2B5EF4-FFF2-40B4-BE49-F238E27FC236}">
              <a16:creationId xmlns:a16="http://schemas.microsoft.com/office/drawing/2014/main" id="{00000000-0008-0000-0500-00009A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3" name="Text Box 19">
          <a:extLst>
            <a:ext uri="{FF2B5EF4-FFF2-40B4-BE49-F238E27FC236}">
              <a16:creationId xmlns:a16="http://schemas.microsoft.com/office/drawing/2014/main" id="{00000000-0008-0000-0500-00009B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4" name="Text Box 16">
          <a:extLst>
            <a:ext uri="{FF2B5EF4-FFF2-40B4-BE49-F238E27FC236}">
              <a16:creationId xmlns:a16="http://schemas.microsoft.com/office/drawing/2014/main" id="{00000000-0008-0000-0500-00009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2205" name="Text Box 15">
          <a:extLst>
            <a:ext uri="{FF2B5EF4-FFF2-40B4-BE49-F238E27FC236}">
              <a16:creationId xmlns:a16="http://schemas.microsoft.com/office/drawing/2014/main" id="{00000000-0008-0000-0500-00009D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2206" name="Text Box 15">
          <a:extLst>
            <a:ext uri="{FF2B5EF4-FFF2-40B4-BE49-F238E27FC236}">
              <a16:creationId xmlns:a16="http://schemas.microsoft.com/office/drawing/2014/main" id="{00000000-0008-0000-0500-00009E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2208" name="Text Box 15">
          <a:extLst>
            <a:ext uri="{FF2B5EF4-FFF2-40B4-BE49-F238E27FC236}">
              <a16:creationId xmlns:a16="http://schemas.microsoft.com/office/drawing/2014/main" id="{00000000-0008-0000-0500-0000A0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2209" name="Text Box 15">
          <a:extLst>
            <a:ext uri="{FF2B5EF4-FFF2-40B4-BE49-F238E27FC236}">
              <a16:creationId xmlns:a16="http://schemas.microsoft.com/office/drawing/2014/main" id="{00000000-0008-0000-0500-0000A1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26</xdr:row>
      <xdr:rowOff>170392</xdr:rowOff>
    </xdr:from>
    <xdr:ext cx="95250" cy="213632"/>
    <xdr:sp macro="" textlink="">
      <xdr:nvSpPr>
        <xdr:cNvPr id="2210" name="Text Box 15">
          <a:extLst>
            <a:ext uri="{FF2B5EF4-FFF2-40B4-BE49-F238E27FC236}">
              <a16:creationId xmlns:a16="http://schemas.microsoft.com/office/drawing/2014/main" id="{00000000-0008-0000-0500-0000A2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1" name="Text Box 16">
          <a:extLst>
            <a:ext uri="{FF2B5EF4-FFF2-40B4-BE49-F238E27FC236}">
              <a16:creationId xmlns:a16="http://schemas.microsoft.com/office/drawing/2014/main" id="{00000000-0008-0000-0500-0000A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2" name="Text Box 17">
          <a:extLst>
            <a:ext uri="{FF2B5EF4-FFF2-40B4-BE49-F238E27FC236}">
              <a16:creationId xmlns:a16="http://schemas.microsoft.com/office/drawing/2014/main" id="{00000000-0008-0000-0500-0000A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3" name="Text Box 18">
          <a:extLst>
            <a:ext uri="{FF2B5EF4-FFF2-40B4-BE49-F238E27FC236}">
              <a16:creationId xmlns:a16="http://schemas.microsoft.com/office/drawing/2014/main" id="{00000000-0008-0000-0500-0000A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4" name="Text Box 19">
          <a:extLst>
            <a:ext uri="{FF2B5EF4-FFF2-40B4-BE49-F238E27FC236}">
              <a16:creationId xmlns:a16="http://schemas.microsoft.com/office/drawing/2014/main" id="{00000000-0008-0000-0500-0000A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5" name="Text Box 16">
          <a:extLst>
            <a:ext uri="{FF2B5EF4-FFF2-40B4-BE49-F238E27FC236}">
              <a16:creationId xmlns:a16="http://schemas.microsoft.com/office/drawing/2014/main" id="{00000000-0008-0000-0500-0000A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6" name="Text Box 17">
          <a:extLst>
            <a:ext uri="{FF2B5EF4-FFF2-40B4-BE49-F238E27FC236}">
              <a16:creationId xmlns:a16="http://schemas.microsoft.com/office/drawing/2014/main" id="{00000000-0008-0000-0500-0000A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7" name="Text Box 18">
          <a:extLst>
            <a:ext uri="{FF2B5EF4-FFF2-40B4-BE49-F238E27FC236}">
              <a16:creationId xmlns:a16="http://schemas.microsoft.com/office/drawing/2014/main" id="{00000000-0008-0000-0500-0000A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8" name="Text Box 19">
          <a:extLst>
            <a:ext uri="{FF2B5EF4-FFF2-40B4-BE49-F238E27FC236}">
              <a16:creationId xmlns:a16="http://schemas.microsoft.com/office/drawing/2014/main" id="{00000000-0008-0000-0500-0000A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19" name="Text Box 16">
          <a:extLst>
            <a:ext uri="{FF2B5EF4-FFF2-40B4-BE49-F238E27FC236}">
              <a16:creationId xmlns:a16="http://schemas.microsoft.com/office/drawing/2014/main" id="{00000000-0008-0000-0500-0000AB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20" name="Text Box 17">
          <a:extLst>
            <a:ext uri="{FF2B5EF4-FFF2-40B4-BE49-F238E27FC236}">
              <a16:creationId xmlns:a16="http://schemas.microsoft.com/office/drawing/2014/main" id="{00000000-0008-0000-0500-0000AC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21" name="Text Box 18">
          <a:extLst>
            <a:ext uri="{FF2B5EF4-FFF2-40B4-BE49-F238E27FC236}">
              <a16:creationId xmlns:a16="http://schemas.microsoft.com/office/drawing/2014/main" id="{00000000-0008-0000-0500-0000A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22" name="Text Box 19">
          <a:extLst>
            <a:ext uri="{FF2B5EF4-FFF2-40B4-BE49-F238E27FC236}">
              <a16:creationId xmlns:a16="http://schemas.microsoft.com/office/drawing/2014/main" id="{00000000-0008-0000-0500-0000A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014"/>
    <xdr:sp macro="" textlink="">
      <xdr:nvSpPr>
        <xdr:cNvPr id="2223" name="Text Box 15">
          <a:extLst>
            <a:ext uri="{FF2B5EF4-FFF2-40B4-BE49-F238E27FC236}">
              <a16:creationId xmlns:a16="http://schemas.microsoft.com/office/drawing/2014/main" id="{00000000-0008-0000-0500-0000AF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4" name="Text Box 16">
          <a:extLst>
            <a:ext uri="{FF2B5EF4-FFF2-40B4-BE49-F238E27FC236}">
              <a16:creationId xmlns:a16="http://schemas.microsoft.com/office/drawing/2014/main" id="{00000000-0008-0000-0500-0000B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5" name="Text Box 17">
          <a:extLst>
            <a:ext uri="{FF2B5EF4-FFF2-40B4-BE49-F238E27FC236}">
              <a16:creationId xmlns:a16="http://schemas.microsoft.com/office/drawing/2014/main" id="{00000000-0008-0000-0500-0000B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6" name="Text Box 18">
          <a:extLst>
            <a:ext uri="{FF2B5EF4-FFF2-40B4-BE49-F238E27FC236}">
              <a16:creationId xmlns:a16="http://schemas.microsoft.com/office/drawing/2014/main" id="{00000000-0008-0000-0500-0000B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7" name="Text Box 19">
          <a:extLst>
            <a:ext uri="{FF2B5EF4-FFF2-40B4-BE49-F238E27FC236}">
              <a16:creationId xmlns:a16="http://schemas.microsoft.com/office/drawing/2014/main" id="{00000000-0008-0000-0500-0000B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28" name="Text Box 16">
          <a:extLst>
            <a:ext uri="{FF2B5EF4-FFF2-40B4-BE49-F238E27FC236}">
              <a16:creationId xmlns:a16="http://schemas.microsoft.com/office/drawing/2014/main" id="{00000000-0008-0000-0500-0000B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29" name="Text Box 17">
          <a:extLst>
            <a:ext uri="{FF2B5EF4-FFF2-40B4-BE49-F238E27FC236}">
              <a16:creationId xmlns:a16="http://schemas.microsoft.com/office/drawing/2014/main" id="{00000000-0008-0000-0500-0000B5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30" name="Text Box 18">
          <a:extLst>
            <a:ext uri="{FF2B5EF4-FFF2-40B4-BE49-F238E27FC236}">
              <a16:creationId xmlns:a16="http://schemas.microsoft.com/office/drawing/2014/main" id="{00000000-0008-0000-0500-0000B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1" name="Text Box 16">
          <a:extLst>
            <a:ext uri="{FF2B5EF4-FFF2-40B4-BE49-F238E27FC236}">
              <a16:creationId xmlns:a16="http://schemas.microsoft.com/office/drawing/2014/main" id="{00000000-0008-0000-0500-0000B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2" name="Text Box 17">
          <a:extLst>
            <a:ext uri="{FF2B5EF4-FFF2-40B4-BE49-F238E27FC236}">
              <a16:creationId xmlns:a16="http://schemas.microsoft.com/office/drawing/2014/main" id="{00000000-0008-0000-0500-0000B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3" name="Text Box 18">
          <a:extLst>
            <a:ext uri="{FF2B5EF4-FFF2-40B4-BE49-F238E27FC236}">
              <a16:creationId xmlns:a16="http://schemas.microsoft.com/office/drawing/2014/main" id="{00000000-0008-0000-0500-0000B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4" name="Text Box 19">
          <a:extLst>
            <a:ext uri="{FF2B5EF4-FFF2-40B4-BE49-F238E27FC236}">
              <a16:creationId xmlns:a16="http://schemas.microsoft.com/office/drawing/2014/main" id="{00000000-0008-0000-0500-0000B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5" name="Text Box 16">
          <a:extLst>
            <a:ext uri="{FF2B5EF4-FFF2-40B4-BE49-F238E27FC236}">
              <a16:creationId xmlns:a16="http://schemas.microsoft.com/office/drawing/2014/main" id="{00000000-0008-0000-0500-0000B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6" name="Text Box 17">
          <a:extLst>
            <a:ext uri="{FF2B5EF4-FFF2-40B4-BE49-F238E27FC236}">
              <a16:creationId xmlns:a16="http://schemas.microsoft.com/office/drawing/2014/main" id="{00000000-0008-0000-0500-0000B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7" name="Text Box 18">
          <a:extLst>
            <a:ext uri="{FF2B5EF4-FFF2-40B4-BE49-F238E27FC236}">
              <a16:creationId xmlns:a16="http://schemas.microsoft.com/office/drawing/2014/main" id="{00000000-0008-0000-0500-0000B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8" name="Text Box 19">
          <a:extLst>
            <a:ext uri="{FF2B5EF4-FFF2-40B4-BE49-F238E27FC236}">
              <a16:creationId xmlns:a16="http://schemas.microsoft.com/office/drawing/2014/main" id="{00000000-0008-0000-0500-0000B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56743"/>
    <xdr:sp macro="" textlink="">
      <xdr:nvSpPr>
        <xdr:cNvPr id="2239" name="Text Box 15">
          <a:extLst>
            <a:ext uri="{FF2B5EF4-FFF2-40B4-BE49-F238E27FC236}">
              <a16:creationId xmlns:a16="http://schemas.microsoft.com/office/drawing/2014/main" id="{00000000-0008-0000-0500-0000BF08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2240" name="Text Box 15">
          <a:extLst>
            <a:ext uri="{FF2B5EF4-FFF2-40B4-BE49-F238E27FC236}">
              <a16:creationId xmlns:a16="http://schemas.microsoft.com/office/drawing/2014/main" id="{00000000-0008-0000-0500-0000C0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2242" name="Text Box 15">
          <a:extLst>
            <a:ext uri="{FF2B5EF4-FFF2-40B4-BE49-F238E27FC236}">
              <a16:creationId xmlns:a16="http://schemas.microsoft.com/office/drawing/2014/main" id="{00000000-0008-0000-0500-0000C2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2243" name="Text Box 15">
          <a:extLst>
            <a:ext uri="{FF2B5EF4-FFF2-40B4-BE49-F238E27FC236}">
              <a16:creationId xmlns:a16="http://schemas.microsoft.com/office/drawing/2014/main" id="{00000000-0008-0000-0500-0000C3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213632"/>
    <xdr:sp macro="" textlink="">
      <xdr:nvSpPr>
        <xdr:cNvPr id="2244" name="Text Box 15">
          <a:extLst>
            <a:ext uri="{FF2B5EF4-FFF2-40B4-BE49-F238E27FC236}">
              <a16:creationId xmlns:a16="http://schemas.microsoft.com/office/drawing/2014/main" id="{00000000-0008-0000-0500-0000C408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5" name="Text Box 16">
          <a:extLst>
            <a:ext uri="{FF2B5EF4-FFF2-40B4-BE49-F238E27FC236}">
              <a16:creationId xmlns:a16="http://schemas.microsoft.com/office/drawing/2014/main" id="{00000000-0008-0000-0500-0000C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6" name="Text Box 17">
          <a:extLst>
            <a:ext uri="{FF2B5EF4-FFF2-40B4-BE49-F238E27FC236}">
              <a16:creationId xmlns:a16="http://schemas.microsoft.com/office/drawing/2014/main" id="{00000000-0008-0000-0500-0000C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7" name="Text Box 18">
          <a:extLst>
            <a:ext uri="{FF2B5EF4-FFF2-40B4-BE49-F238E27FC236}">
              <a16:creationId xmlns:a16="http://schemas.microsoft.com/office/drawing/2014/main" id="{00000000-0008-0000-0500-0000C7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8" name="Text Box 19">
          <a:extLst>
            <a:ext uri="{FF2B5EF4-FFF2-40B4-BE49-F238E27FC236}">
              <a16:creationId xmlns:a16="http://schemas.microsoft.com/office/drawing/2014/main" id="{00000000-0008-0000-0500-0000C8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49" name="Text Box 16">
          <a:extLst>
            <a:ext uri="{FF2B5EF4-FFF2-40B4-BE49-F238E27FC236}">
              <a16:creationId xmlns:a16="http://schemas.microsoft.com/office/drawing/2014/main" id="{00000000-0008-0000-0500-0000C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50" name="Text Box 17">
          <a:extLst>
            <a:ext uri="{FF2B5EF4-FFF2-40B4-BE49-F238E27FC236}">
              <a16:creationId xmlns:a16="http://schemas.microsoft.com/office/drawing/2014/main" id="{00000000-0008-0000-0500-0000C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51" name="Text Box 18">
          <a:extLst>
            <a:ext uri="{FF2B5EF4-FFF2-40B4-BE49-F238E27FC236}">
              <a16:creationId xmlns:a16="http://schemas.microsoft.com/office/drawing/2014/main" id="{00000000-0008-0000-0500-0000CB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52" name="Text Box 19">
          <a:extLst>
            <a:ext uri="{FF2B5EF4-FFF2-40B4-BE49-F238E27FC236}">
              <a16:creationId xmlns:a16="http://schemas.microsoft.com/office/drawing/2014/main" id="{00000000-0008-0000-0500-0000CC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3" name="Text Box 16">
          <a:extLst>
            <a:ext uri="{FF2B5EF4-FFF2-40B4-BE49-F238E27FC236}">
              <a16:creationId xmlns:a16="http://schemas.microsoft.com/office/drawing/2014/main" id="{00000000-0008-0000-0500-0000C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4" name="Text Box 17">
          <a:extLst>
            <a:ext uri="{FF2B5EF4-FFF2-40B4-BE49-F238E27FC236}">
              <a16:creationId xmlns:a16="http://schemas.microsoft.com/office/drawing/2014/main" id="{00000000-0008-0000-0500-0000C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5" name="Text Box 18">
          <a:extLst>
            <a:ext uri="{FF2B5EF4-FFF2-40B4-BE49-F238E27FC236}">
              <a16:creationId xmlns:a16="http://schemas.microsoft.com/office/drawing/2014/main" id="{00000000-0008-0000-0500-0000CF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6" name="Text Box 19">
          <a:extLst>
            <a:ext uri="{FF2B5EF4-FFF2-40B4-BE49-F238E27FC236}">
              <a16:creationId xmlns:a16="http://schemas.microsoft.com/office/drawing/2014/main" id="{00000000-0008-0000-0500-0000D0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014"/>
    <xdr:sp macro="" textlink="">
      <xdr:nvSpPr>
        <xdr:cNvPr id="2257" name="Text Box 15">
          <a:extLst>
            <a:ext uri="{FF2B5EF4-FFF2-40B4-BE49-F238E27FC236}">
              <a16:creationId xmlns:a16="http://schemas.microsoft.com/office/drawing/2014/main" id="{00000000-0008-0000-0500-0000D1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58" name="Text Box 16">
          <a:extLst>
            <a:ext uri="{FF2B5EF4-FFF2-40B4-BE49-F238E27FC236}">
              <a16:creationId xmlns:a16="http://schemas.microsoft.com/office/drawing/2014/main" id="{00000000-0008-0000-0500-0000D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59" name="Text Box 17">
          <a:extLst>
            <a:ext uri="{FF2B5EF4-FFF2-40B4-BE49-F238E27FC236}">
              <a16:creationId xmlns:a16="http://schemas.microsoft.com/office/drawing/2014/main" id="{00000000-0008-0000-0500-0000D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60" name="Text Box 18">
          <a:extLst>
            <a:ext uri="{FF2B5EF4-FFF2-40B4-BE49-F238E27FC236}">
              <a16:creationId xmlns:a16="http://schemas.microsoft.com/office/drawing/2014/main" id="{00000000-0008-0000-0500-0000D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61" name="Text Box 19">
          <a:extLst>
            <a:ext uri="{FF2B5EF4-FFF2-40B4-BE49-F238E27FC236}">
              <a16:creationId xmlns:a16="http://schemas.microsoft.com/office/drawing/2014/main" id="{00000000-0008-0000-0500-0000D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28</xdr:row>
      <xdr:rowOff>504825</xdr:rowOff>
    </xdr:from>
    <xdr:ext cx="95250" cy="442269"/>
    <xdr:sp macro="" textlink="">
      <xdr:nvSpPr>
        <xdr:cNvPr id="2262" name="Text Box 15">
          <a:extLst>
            <a:ext uri="{FF2B5EF4-FFF2-40B4-BE49-F238E27FC236}">
              <a16:creationId xmlns:a16="http://schemas.microsoft.com/office/drawing/2014/main" id="{00000000-0008-0000-0500-0000D608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63" name="Text Box 16">
          <a:extLst>
            <a:ext uri="{FF2B5EF4-FFF2-40B4-BE49-F238E27FC236}">
              <a16:creationId xmlns:a16="http://schemas.microsoft.com/office/drawing/2014/main" id="{00000000-0008-0000-0500-0000D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64" name="Text Box 17">
          <a:extLst>
            <a:ext uri="{FF2B5EF4-FFF2-40B4-BE49-F238E27FC236}">
              <a16:creationId xmlns:a16="http://schemas.microsoft.com/office/drawing/2014/main" id="{00000000-0008-0000-0500-0000D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65" name="Text Box 18">
          <a:extLst>
            <a:ext uri="{FF2B5EF4-FFF2-40B4-BE49-F238E27FC236}">
              <a16:creationId xmlns:a16="http://schemas.microsoft.com/office/drawing/2014/main" id="{00000000-0008-0000-0500-0000D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6" name="Text Box 16">
          <a:extLst>
            <a:ext uri="{FF2B5EF4-FFF2-40B4-BE49-F238E27FC236}">
              <a16:creationId xmlns:a16="http://schemas.microsoft.com/office/drawing/2014/main" id="{00000000-0008-0000-0500-0000D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7" name="Text Box 17">
          <a:extLst>
            <a:ext uri="{FF2B5EF4-FFF2-40B4-BE49-F238E27FC236}">
              <a16:creationId xmlns:a16="http://schemas.microsoft.com/office/drawing/2014/main" id="{00000000-0008-0000-0500-0000D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8" name="Text Box 18">
          <a:extLst>
            <a:ext uri="{FF2B5EF4-FFF2-40B4-BE49-F238E27FC236}">
              <a16:creationId xmlns:a16="http://schemas.microsoft.com/office/drawing/2014/main" id="{00000000-0008-0000-0500-0000D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9" name="Text Box 19">
          <a:extLst>
            <a:ext uri="{FF2B5EF4-FFF2-40B4-BE49-F238E27FC236}">
              <a16:creationId xmlns:a16="http://schemas.microsoft.com/office/drawing/2014/main" id="{00000000-0008-0000-0500-0000D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70" name="Text Box 16">
          <a:extLst>
            <a:ext uri="{FF2B5EF4-FFF2-40B4-BE49-F238E27FC236}">
              <a16:creationId xmlns:a16="http://schemas.microsoft.com/office/drawing/2014/main" id="{00000000-0008-0000-0500-0000D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71" name="Text Box 17">
          <a:extLst>
            <a:ext uri="{FF2B5EF4-FFF2-40B4-BE49-F238E27FC236}">
              <a16:creationId xmlns:a16="http://schemas.microsoft.com/office/drawing/2014/main" id="{00000000-0008-0000-0500-0000DF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72" name="Text Box 18">
          <a:extLst>
            <a:ext uri="{FF2B5EF4-FFF2-40B4-BE49-F238E27FC236}">
              <a16:creationId xmlns:a16="http://schemas.microsoft.com/office/drawing/2014/main" id="{00000000-0008-0000-0500-0000E0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32</xdr:row>
      <xdr:rowOff>170392</xdr:rowOff>
    </xdr:from>
    <xdr:ext cx="95250" cy="213632"/>
    <xdr:sp macro="" textlink="">
      <xdr:nvSpPr>
        <xdr:cNvPr id="2273" name="Text Box 15">
          <a:extLst>
            <a:ext uri="{FF2B5EF4-FFF2-40B4-BE49-F238E27FC236}">
              <a16:creationId xmlns:a16="http://schemas.microsoft.com/office/drawing/2014/main" id="{00000000-0008-0000-0500-0000E108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4" name="Text Box 16">
          <a:extLst>
            <a:ext uri="{FF2B5EF4-FFF2-40B4-BE49-F238E27FC236}">
              <a16:creationId xmlns:a16="http://schemas.microsoft.com/office/drawing/2014/main" id="{00000000-0008-0000-0500-0000E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5" name="Text Box 17">
          <a:extLst>
            <a:ext uri="{FF2B5EF4-FFF2-40B4-BE49-F238E27FC236}">
              <a16:creationId xmlns:a16="http://schemas.microsoft.com/office/drawing/2014/main" id="{00000000-0008-0000-0500-0000E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6" name="Text Box 18">
          <a:extLst>
            <a:ext uri="{FF2B5EF4-FFF2-40B4-BE49-F238E27FC236}">
              <a16:creationId xmlns:a16="http://schemas.microsoft.com/office/drawing/2014/main" id="{00000000-0008-0000-0500-0000E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7" name="Text Box 19">
          <a:extLst>
            <a:ext uri="{FF2B5EF4-FFF2-40B4-BE49-F238E27FC236}">
              <a16:creationId xmlns:a16="http://schemas.microsoft.com/office/drawing/2014/main" id="{00000000-0008-0000-0500-0000E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78" name="Text Box 16">
          <a:extLst>
            <a:ext uri="{FF2B5EF4-FFF2-40B4-BE49-F238E27FC236}">
              <a16:creationId xmlns:a16="http://schemas.microsoft.com/office/drawing/2014/main" id="{00000000-0008-0000-0500-0000E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79" name="Text Box 17">
          <a:extLst>
            <a:ext uri="{FF2B5EF4-FFF2-40B4-BE49-F238E27FC236}">
              <a16:creationId xmlns:a16="http://schemas.microsoft.com/office/drawing/2014/main" id="{00000000-0008-0000-0500-0000E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80" name="Text Box 18">
          <a:extLst>
            <a:ext uri="{FF2B5EF4-FFF2-40B4-BE49-F238E27FC236}">
              <a16:creationId xmlns:a16="http://schemas.microsoft.com/office/drawing/2014/main" id="{00000000-0008-0000-0500-0000E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81" name="Text Box 19">
          <a:extLst>
            <a:ext uri="{FF2B5EF4-FFF2-40B4-BE49-F238E27FC236}">
              <a16:creationId xmlns:a16="http://schemas.microsoft.com/office/drawing/2014/main" id="{00000000-0008-0000-0500-0000E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2" name="Text Box 16">
          <a:extLst>
            <a:ext uri="{FF2B5EF4-FFF2-40B4-BE49-F238E27FC236}">
              <a16:creationId xmlns:a16="http://schemas.microsoft.com/office/drawing/2014/main" id="{00000000-0008-0000-0500-0000EA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3" name="Text Box 17">
          <a:extLst>
            <a:ext uri="{FF2B5EF4-FFF2-40B4-BE49-F238E27FC236}">
              <a16:creationId xmlns:a16="http://schemas.microsoft.com/office/drawing/2014/main" id="{00000000-0008-0000-0500-0000EB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4" name="Text Box 18">
          <a:extLst>
            <a:ext uri="{FF2B5EF4-FFF2-40B4-BE49-F238E27FC236}">
              <a16:creationId xmlns:a16="http://schemas.microsoft.com/office/drawing/2014/main" id="{00000000-0008-0000-0500-0000EC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5" name="Text Box 19">
          <a:extLst>
            <a:ext uri="{FF2B5EF4-FFF2-40B4-BE49-F238E27FC236}">
              <a16:creationId xmlns:a16="http://schemas.microsoft.com/office/drawing/2014/main" id="{00000000-0008-0000-0500-0000ED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014"/>
    <xdr:sp macro="" textlink="">
      <xdr:nvSpPr>
        <xdr:cNvPr id="2286" name="Text Box 15">
          <a:extLst>
            <a:ext uri="{FF2B5EF4-FFF2-40B4-BE49-F238E27FC236}">
              <a16:creationId xmlns:a16="http://schemas.microsoft.com/office/drawing/2014/main" id="{00000000-0008-0000-0500-0000EE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87" name="Text Box 16">
          <a:extLst>
            <a:ext uri="{FF2B5EF4-FFF2-40B4-BE49-F238E27FC236}">
              <a16:creationId xmlns:a16="http://schemas.microsoft.com/office/drawing/2014/main" id="{00000000-0008-0000-0500-0000EF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88" name="Text Box 17">
          <a:extLst>
            <a:ext uri="{FF2B5EF4-FFF2-40B4-BE49-F238E27FC236}">
              <a16:creationId xmlns:a16="http://schemas.microsoft.com/office/drawing/2014/main" id="{00000000-0008-0000-0500-0000F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89" name="Text Box 18">
          <a:extLst>
            <a:ext uri="{FF2B5EF4-FFF2-40B4-BE49-F238E27FC236}">
              <a16:creationId xmlns:a16="http://schemas.microsoft.com/office/drawing/2014/main" id="{00000000-0008-0000-0500-0000F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90" name="Text Box 19">
          <a:extLst>
            <a:ext uri="{FF2B5EF4-FFF2-40B4-BE49-F238E27FC236}">
              <a16:creationId xmlns:a16="http://schemas.microsoft.com/office/drawing/2014/main" id="{00000000-0008-0000-0500-0000F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91" name="Text Box 16">
          <a:extLst>
            <a:ext uri="{FF2B5EF4-FFF2-40B4-BE49-F238E27FC236}">
              <a16:creationId xmlns:a16="http://schemas.microsoft.com/office/drawing/2014/main" id="{00000000-0008-0000-0500-0000F3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92" name="Text Box 17">
          <a:extLst>
            <a:ext uri="{FF2B5EF4-FFF2-40B4-BE49-F238E27FC236}">
              <a16:creationId xmlns:a16="http://schemas.microsoft.com/office/drawing/2014/main" id="{00000000-0008-0000-0500-0000F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32</xdr:row>
      <xdr:rowOff>15875</xdr:rowOff>
    </xdr:from>
    <xdr:ext cx="95250" cy="171450"/>
    <xdr:sp macro="" textlink="">
      <xdr:nvSpPr>
        <xdr:cNvPr id="2293" name="Text Box 18">
          <a:extLst>
            <a:ext uri="{FF2B5EF4-FFF2-40B4-BE49-F238E27FC236}">
              <a16:creationId xmlns:a16="http://schemas.microsoft.com/office/drawing/2014/main" id="{00000000-0008-0000-0500-0000F508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4" name="Text Box 16">
          <a:extLst>
            <a:ext uri="{FF2B5EF4-FFF2-40B4-BE49-F238E27FC236}">
              <a16:creationId xmlns:a16="http://schemas.microsoft.com/office/drawing/2014/main" id="{00000000-0008-0000-0500-0000F6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5" name="Text Box 17">
          <a:extLst>
            <a:ext uri="{FF2B5EF4-FFF2-40B4-BE49-F238E27FC236}">
              <a16:creationId xmlns:a16="http://schemas.microsoft.com/office/drawing/2014/main" id="{00000000-0008-0000-0500-0000F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6" name="Text Box 18">
          <a:extLst>
            <a:ext uri="{FF2B5EF4-FFF2-40B4-BE49-F238E27FC236}">
              <a16:creationId xmlns:a16="http://schemas.microsoft.com/office/drawing/2014/main" id="{00000000-0008-0000-0500-0000F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7" name="Text Box 19">
          <a:extLst>
            <a:ext uri="{FF2B5EF4-FFF2-40B4-BE49-F238E27FC236}">
              <a16:creationId xmlns:a16="http://schemas.microsoft.com/office/drawing/2014/main" id="{00000000-0008-0000-0500-0000F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8" name="Text Box 16">
          <a:extLst>
            <a:ext uri="{FF2B5EF4-FFF2-40B4-BE49-F238E27FC236}">
              <a16:creationId xmlns:a16="http://schemas.microsoft.com/office/drawing/2014/main" id="{00000000-0008-0000-0500-0000F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2299" name="Text Box 15">
          <a:extLst>
            <a:ext uri="{FF2B5EF4-FFF2-40B4-BE49-F238E27FC236}">
              <a16:creationId xmlns:a16="http://schemas.microsoft.com/office/drawing/2014/main" id="{00000000-0008-0000-0500-0000FB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442269"/>
    <xdr:sp macro="" textlink="">
      <xdr:nvSpPr>
        <xdr:cNvPr id="2300" name="Text Box 15">
          <a:extLst>
            <a:ext uri="{FF2B5EF4-FFF2-40B4-BE49-F238E27FC236}">
              <a16:creationId xmlns:a16="http://schemas.microsoft.com/office/drawing/2014/main" id="{00000000-0008-0000-0500-0000FC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2302" name="Text Box 15">
          <a:extLst>
            <a:ext uri="{FF2B5EF4-FFF2-40B4-BE49-F238E27FC236}">
              <a16:creationId xmlns:a16="http://schemas.microsoft.com/office/drawing/2014/main" id="{00000000-0008-0000-0500-0000FE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2303" name="Text Box 15">
          <a:extLst>
            <a:ext uri="{FF2B5EF4-FFF2-40B4-BE49-F238E27FC236}">
              <a16:creationId xmlns:a16="http://schemas.microsoft.com/office/drawing/2014/main" id="{00000000-0008-0000-0500-0000FF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32</xdr:row>
      <xdr:rowOff>170392</xdr:rowOff>
    </xdr:from>
    <xdr:ext cx="95250" cy="213632"/>
    <xdr:sp macro="" textlink="">
      <xdr:nvSpPr>
        <xdr:cNvPr id="2304" name="Text Box 15">
          <a:extLst>
            <a:ext uri="{FF2B5EF4-FFF2-40B4-BE49-F238E27FC236}">
              <a16:creationId xmlns:a16="http://schemas.microsoft.com/office/drawing/2014/main" id="{00000000-0008-0000-0500-000000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5" name="Text Box 16">
          <a:extLst>
            <a:ext uri="{FF2B5EF4-FFF2-40B4-BE49-F238E27FC236}">
              <a16:creationId xmlns:a16="http://schemas.microsoft.com/office/drawing/2014/main" id="{00000000-0008-0000-0500-00000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6" name="Text Box 17">
          <a:extLst>
            <a:ext uri="{FF2B5EF4-FFF2-40B4-BE49-F238E27FC236}">
              <a16:creationId xmlns:a16="http://schemas.microsoft.com/office/drawing/2014/main" id="{00000000-0008-0000-0500-00000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7" name="Text Box 18">
          <a:extLst>
            <a:ext uri="{FF2B5EF4-FFF2-40B4-BE49-F238E27FC236}">
              <a16:creationId xmlns:a16="http://schemas.microsoft.com/office/drawing/2014/main" id="{00000000-0008-0000-0500-00000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8" name="Text Box 19">
          <a:extLst>
            <a:ext uri="{FF2B5EF4-FFF2-40B4-BE49-F238E27FC236}">
              <a16:creationId xmlns:a16="http://schemas.microsoft.com/office/drawing/2014/main" id="{00000000-0008-0000-0500-00000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09" name="Text Box 16">
          <a:extLst>
            <a:ext uri="{FF2B5EF4-FFF2-40B4-BE49-F238E27FC236}">
              <a16:creationId xmlns:a16="http://schemas.microsoft.com/office/drawing/2014/main" id="{00000000-0008-0000-0500-00000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10" name="Text Box 17">
          <a:extLst>
            <a:ext uri="{FF2B5EF4-FFF2-40B4-BE49-F238E27FC236}">
              <a16:creationId xmlns:a16="http://schemas.microsoft.com/office/drawing/2014/main" id="{00000000-0008-0000-0500-00000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11" name="Text Box 18">
          <a:extLst>
            <a:ext uri="{FF2B5EF4-FFF2-40B4-BE49-F238E27FC236}">
              <a16:creationId xmlns:a16="http://schemas.microsoft.com/office/drawing/2014/main" id="{00000000-0008-0000-0500-00000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12" name="Text Box 19">
          <a:extLst>
            <a:ext uri="{FF2B5EF4-FFF2-40B4-BE49-F238E27FC236}">
              <a16:creationId xmlns:a16="http://schemas.microsoft.com/office/drawing/2014/main" id="{00000000-0008-0000-0500-00000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3" name="Text Box 16">
          <a:extLst>
            <a:ext uri="{FF2B5EF4-FFF2-40B4-BE49-F238E27FC236}">
              <a16:creationId xmlns:a16="http://schemas.microsoft.com/office/drawing/2014/main" id="{00000000-0008-0000-0500-00000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4" name="Text Box 17">
          <a:extLst>
            <a:ext uri="{FF2B5EF4-FFF2-40B4-BE49-F238E27FC236}">
              <a16:creationId xmlns:a16="http://schemas.microsoft.com/office/drawing/2014/main" id="{00000000-0008-0000-0500-00000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5" name="Text Box 18">
          <a:extLst>
            <a:ext uri="{FF2B5EF4-FFF2-40B4-BE49-F238E27FC236}">
              <a16:creationId xmlns:a16="http://schemas.microsoft.com/office/drawing/2014/main" id="{00000000-0008-0000-0500-00000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6" name="Text Box 19">
          <a:extLst>
            <a:ext uri="{FF2B5EF4-FFF2-40B4-BE49-F238E27FC236}">
              <a16:creationId xmlns:a16="http://schemas.microsoft.com/office/drawing/2014/main" id="{00000000-0008-0000-0500-00000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014"/>
    <xdr:sp macro="" textlink="">
      <xdr:nvSpPr>
        <xdr:cNvPr id="2317" name="Text Box 15">
          <a:extLst>
            <a:ext uri="{FF2B5EF4-FFF2-40B4-BE49-F238E27FC236}">
              <a16:creationId xmlns:a16="http://schemas.microsoft.com/office/drawing/2014/main" id="{00000000-0008-0000-0500-00000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18" name="Text Box 16">
          <a:extLst>
            <a:ext uri="{FF2B5EF4-FFF2-40B4-BE49-F238E27FC236}">
              <a16:creationId xmlns:a16="http://schemas.microsoft.com/office/drawing/2014/main" id="{00000000-0008-0000-0500-00000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19" name="Text Box 17">
          <a:extLst>
            <a:ext uri="{FF2B5EF4-FFF2-40B4-BE49-F238E27FC236}">
              <a16:creationId xmlns:a16="http://schemas.microsoft.com/office/drawing/2014/main" id="{00000000-0008-0000-0500-00000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20" name="Text Box 18">
          <a:extLst>
            <a:ext uri="{FF2B5EF4-FFF2-40B4-BE49-F238E27FC236}">
              <a16:creationId xmlns:a16="http://schemas.microsoft.com/office/drawing/2014/main" id="{00000000-0008-0000-0500-00001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21" name="Text Box 19">
          <a:extLst>
            <a:ext uri="{FF2B5EF4-FFF2-40B4-BE49-F238E27FC236}">
              <a16:creationId xmlns:a16="http://schemas.microsoft.com/office/drawing/2014/main" id="{00000000-0008-0000-0500-00001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22" name="Text Box 16">
          <a:extLst>
            <a:ext uri="{FF2B5EF4-FFF2-40B4-BE49-F238E27FC236}">
              <a16:creationId xmlns:a16="http://schemas.microsoft.com/office/drawing/2014/main" id="{00000000-0008-0000-0500-00001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23" name="Text Box 17">
          <a:extLst>
            <a:ext uri="{FF2B5EF4-FFF2-40B4-BE49-F238E27FC236}">
              <a16:creationId xmlns:a16="http://schemas.microsoft.com/office/drawing/2014/main" id="{00000000-0008-0000-0500-00001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24" name="Text Box 18">
          <a:extLst>
            <a:ext uri="{FF2B5EF4-FFF2-40B4-BE49-F238E27FC236}">
              <a16:creationId xmlns:a16="http://schemas.microsoft.com/office/drawing/2014/main" id="{00000000-0008-0000-0500-00001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5" name="Text Box 16">
          <a:extLst>
            <a:ext uri="{FF2B5EF4-FFF2-40B4-BE49-F238E27FC236}">
              <a16:creationId xmlns:a16="http://schemas.microsoft.com/office/drawing/2014/main" id="{00000000-0008-0000-0500-00001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6" name="Text Box 17">
          <a:extLst>
            <a:ext uri="{FF2B5EF4-FFF2-40B4-BE49-F238E27FC236}">
              <a16:creationId xmlns:a16="http://schemas.microsoft.com/office/drawing/2014/main" id="{00000000-0008-0000-0500-00001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7" name="Text Box 18">
          <a:extLst>
            <a:ext uri="{FF2B5EF4-FFF2-40B4-BE49-F238E27FC236}">
              <a16:creationId xmlns:a16="http://schemas.microsoft.com/office/drawing/2014/main" id="{00000000-0008-0000-0500-00001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8" name="Text Box 19">
          <a:extLst>
            <a:ext uri="{FF2B5EF4-FFF2-40B4-BE49-F238E27FC236}">
              <a16:creationId xmlns:a16="http://schemas.microsoft.com/office/drawing/2014/main" id="{00000000-0008-0000-0500-00001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9" name="Text Box 16">
          <a:extLst>
            <a:ext uri="{FF2B5EF4-FFF2-40B4-BE49-F238E27FC236}">
              <a16:creationId xmlns:a16="http://schemas.microsoft.com/office/drawing/2014/main" id="{00000000-0008-0000-0500-00001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30" name="Text Box 17">
          <a:extLst>
            <a:ext uri="{FF2B5EF4-FFF2-40B4-BE49-F238E27FC236}">
              <a16:creationId xmlns:a16="http://schemas.microsoft.com/office/drawing/2014/main" id="{00000000-0008-0000-0500-00001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31" name="Text Box 18">
          <a:extLst>
            <a:ext uri="{FF2B5EF4-FFF2-40B4-BE49-F238E27FC236}">
              <a16:creationId xmlns:a16="http://schemas.microsoft.com/office/drawing/2014/main" id="{00000000-0008-0000-0500-00001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32" name="Text Box 19">
          <a:extLst>
            <a:ext uri="{FF2B5EF4-FFF2-40B4-BE49-F238E27FC236}">
              <a16:creationId xmlns:a16="http://schemas.microsoft.com/office/drawing/2014/main" id="{00000000-0008-0000-0500-00001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2333" name="Text Box 15">
          <a:extLst>
            <a:ext uri="{FF2B5EF4-FFF2-40B4-BE49-F238E27FC236}">
              <a16:creationId xmlns:a16="http://schemas.microsoft.com/office/drawing/2014/main" id="{00000000-0008-0000-0500-00001D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442269"/>
    <xdr:sp macro="" textlink="">
      <xdr:nvSpPr>
        <xdr:cNvPr id="2334" name="Text Box 15">
          <a:extLst>
            <a:ext uri="{FF2B5EF4-FFF2-40B4-BE49-F238E27FC236}">
              <a16:creationId xmlns:a16="http://schemas.microsoft.com/office/drawing/2014/main" id="{00000000-0008-0000-0500-00001E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2336" name="Text Box 15">
          <a:extLst>
            <a:ext uri="{FF2B5EF4-FFF2-40B4-BE49-F238E27FC236}">
              <a16:creationId xmlns:a16="http://schemas.microsoft.com/office/drawing/2014/main" id="{00000000-0008-0000-0500-000020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2337" name="Text Box 15">
          <a:extLst>
            <a:ext uri="{FF2B5EF4-FFF2-40B4-BE49-F238E27FC236}">
              <a16:creationId xmlns:a16="http://schemas.microsoft.com/office/drawing/2014/main" id="{00000000-0008-0000-0500-000021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213632"/>
    <xdr:sp macro="" textlink="">
      <xdr:nvSpPr>
        <xdr:cNvPr id="2338" name="Text Box 15">
          <a:extLst>
            <a:ext uri="{FF2B5EF4-FFF2-40B4-BE49-F238E27FC236}">
              <a16:creationId xmlns:a16="http://schemas.microsoft.com/office/drawing/2014/main" id="{00000000-0008-0000-0500-000022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39" name="Text Box 16">
          <a:extLst>
            <a:ext uri="{FF2B5EF4-FFF2-40B4-BE49-F238E27FC236}">
              <a16:creationId xmlns:a16="http://schemas.microsoft.com/office/drawing/2014/main" id="{00000000-0008-0000-0500-00002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40" name="Text Box 17">
          <a:extLst>
            <a:ext uri="{FF2B5EF4-FFF2-40B4-BE49-F238E27FC236}">
              <a16:creationId xmlns:a16="http://schemas.microsoft.com/office/drawing/2014/main" id="{00000000-0008-0000-0500-00002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41" name="Text Box 18">
          <a:extLst>
            <a:ext uri="{FF2B5EF4-FFF2-40B4-BE49-F238E27FC236}">
              <a16:creationId xmlns:a16="http://schemas.microsoft.com/office/drawing/2014/main" id="{00000000-0008-0000-0500-00002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42" name="Text Box 19">
          <a:extLst>
            <a:ext uri="{FF2B5EF4-FFF2-40B4-BE49-F238E27FC236}">
              <a16:creationId xmlns:a16="http://schemas.microsoft.com/office/drawing/2014/main" id="{00000000-0008-0000-0500-000026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3" name="Text Box 16">
          <a:extLst>
            <a:ext uri="{FF2B5EF4-FFF2-40B4-BE49-F238E27FC236}">
              <a16:creationId xmlns:a16="http://schemas.microsoft.com/office/drawing/2014/main" id="{00000000-0008-0000-0500-00002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4" name="Text Box 17">
          <a:extLst>
            <a:ext uri="{FF2B5EF4-FFF2-40B4-BE49-F238E27FC236}">
              <a16:creationId xmlns:a16="http://schemas.microsoft.com/office/drawing/2014/main" id="{00000000-0008-0000-0500-00002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5" name="Text Box 18">
          <a:extLst>
            <a:ext uri="{FF2B5EF4-FFF2-40B4-BE49-F238E27FC236}">
              <a16:creationId xmlns:a16="http://schemas.microsoft.com/office/drawing/2014/main" id="{00000000-0008-0000-0500-00002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6" name="Text Box 19">
          <a:extLst>
            <a:ext uri="{FF2B5EF4-FFF2-40B4-BE49-F238E27FC236}">
              <a16:creationId xmlns:a16="http://schemas.microsoft.com/office/drawing/2014/main" id="{00000000-0008-0000-0500-00002A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47" name="Text Box 16">
          <a:extLst>
            <a:ext uri="{FF2B5EF4-FFF2-40B4-BE49-F238E27FC236}">
              <a16:creationId xmlns:a16="http://schemas.microsoft.com/office/drawing/2014/main" id="{00000000-0008-0000-0500-00002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48" name="Text Box 17">
          <a:extLst>
            <a:ext uri="{FF2B5EF4-FFF2-40B4-BE49-F238E27FC236}">
              <a16:creationId xmlns:a16="http://schemas.microsoft.com/office/drawing/2014/main" id="{00000000-0008-0000-0500-00002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014"/>
    <xdr:sp macro="" textlink="">
      <xdr:nvSpPr>
        <xdr:cNvPr id="2351" name="Text Box 15">
          <a:extLst>
            <a:ext uri="{FF2B5EF4-FFF2-40B4-BE49-F238E27FC236}">
              <a16:creationId xmlns:a16="http://schemas.microsoft.com/office/drawing/2014/main" id="{00000000-0008-0000-0500-00002F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2" name="Text Box 16">
          <a:extLst>
            <a:ext uri="{FF2B5EF4-FFF2-40B4-BE49-F238E27FC236}">
              <a16:creationId xmlns:a16="http://schemas.microsoft.com/office/drawing/2014/main" id="{00000000-0008-0000-0500-00003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3" name="Text Box 17">
          <a:extLst>
            <a:ext uri="{FF2B5EF4-FFF2-40B4-BE49-F238E27FC236}">
              <a16:creationId xmlns:a16="http://schemas.microsoft.com/office/drawing/2014/main" id="{00000000-0008-0000-0500-00003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4" name="Text Box 18">
          <a:extLst>
            <a:ext uri="{FF2B5EF4-FFF2-40B4-BE49-F238E27FC236}">
              <a16:creationId xmlns:a16="http://schemas.microsoft.com/office/drawing/2014/main" id="{00000000-0008-0000-0500-00003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5" name="Text Box 19">
          <a:extLst>
            <a:ext uri="{FF2B5EF4-FFF2-40B4-BE49-F238E27FC236}">
              <a16:creationId xmlns:a16="http://schemas.microsoft.com/office/drawing/2014/main" id="{00000000-0008-0000-0500-00003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2356" name="Text Box 15">
          <a:extLst>
            <a:ext uri="{FF2B5EF4-FFF2-40B4-BE49-F238E27FC236}">
              <a16:creationId xmlns:a16="http://schemas.microsoft.com/office/drawing/2014/main" id="{00000000-0008-0000-0500-000034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57" name="Text Box 16">
          <a:extLst>
            <a:ext uri="{FF2B5EF4-FFF2-40B4-BE49-F238E27FC236}">
              <a16:creationId xmlns:a16="http://schemas.microsoft.com/office/drawing/2014/main" id="{00000000-0008-0000-0500-00003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58" name="Text Box 17">
          <a:extLst>
            <a:ext uri="{FF2B5EF4-FFF2-40B4-BE49-F238E27FC236}">
              <a16:creationId xmlns:a16="http://schemas.microsoft.com/office/drawing/2014/main" id="{00000000-0008-0000-0500-00003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59" name="Text Box 18">
          <a:extLst>
            <a:ext uri="{FF2B5EF4-FFF2-40B4-BE49-F238E27FC236}">
              <a16:creationId xmlns:a16="http://schemas.microsoft.com/office/drawing/2014/main" id="{00000000-0008-0000-0500-00003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0" name="Text Box 16">
          <a:extLst>
            <a:ext uri="{FF2B5EF4-FFF2-40B4-BE49-F238E27FC236}">
              <a16:creationId xmlns:a16="http://schemas.microsoft.com/office/drawing/2014/main" id="{00000000-0008-0000-0500-00003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1" name="Text Box 17">
          <a:extLst>
            <a:ext uri="{FF2B5EF4-FFF2-40B4-BE49-F238E27FC236}">
              <a16:creationId xmlns:a16="http://schemas.microsoft.com/office/drawing/2014/main" id="{00000000-0008-0000-0500-00003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2" name="Text Box 18">
          <a:extLst>
            <a:ext uri="{FF2B5EF4-FFF2-40B4-BE49-F238E27FC236}">
              <a16:creationId xmlns:a16="http://schemas.microsoft.com/office/drawing/2014/main" id="{00000000-0008-0000-0500-00003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3" name="Text Box 19">
          <a:extLst>
            <a:ext uri="{FF2B5EF4-FFF2-40B4-BE49-F238E27FC236}">
              <a16:creationId xmlns:a16="http://schemas.microsoft.com/office/drawing/2014/main" id="{00000000-0008-0000-0500-00003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4" name="Text Box 16">
          <a:extLst>
            <a:ext uri="{FF2B5EF4-FFF2-40B4-BE49-F238E27FC236}">
              <a16:creationId xmlns:a16="http://schemas.microsoft.com/office/drawing/2014/main" id="{00000000-0008-0000-0500-00003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5" name="Text Box 17">
          <a:extLst>
            <a:ext uri="{FF2B5EF4-FFF2-40B4-BE49-F238E27FC236}">
              <a16:creationId xmlns:a16="http://schemas.microsoft.com/office/drawing/2014/main" id="{00000000-0008-0000-0500-00003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6" name="Text Box 18">
          <a:extLst>
            <a:ext uri="{FF2B5EF4-FFF2-40B4-BE49-F238E27FC236}">
              <a16:creationId xmlns:a16="http://schemas.microsoft.com/office/drawing/2014/main" id="{00000000-0008-0000-0500-00003E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38</xdr:row>
      <xdr:rowOff>170392</xdr:rowOff>
    </xdr:from>
    <xdr:ext cx="95250" cy="213632"/>
    <xdr:sp macro="" textlink="">
      <xdr:nvSpPr>
        <xdr:cNvPr id="2367" name="Text Box 15">
          <a:extLst>
            <a:ext uri="{FF2B5EF4-FFF2-40B4-BE49-F238E27FC236}">
              <a16:creationId xmlns:a16="http://schemas.microsoft.com/office/drawing/2014/main" id="{00000000-0008-0000-0500-00003F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68" name="Text Box 16">
          <a:extLst>
            <a:ext uri="{FF2B5EF4-FFF2-40B4-BE49-F238E27FC236}">
              <a16:creationId xmlns:a16="http://schemas.microsoft.com/office/drawing/2014/main" id="{00000000-0008-0000-0500-00004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69" name="Text Box 17">
          <a:extLst>
            <a:ext uri="{FF2B5EF4-FFF2-40B4-BE49-F238E27FC236}">
              <a16:creationId xmlns:a16="http://schemas.microsoft.com/office/drawing/2014/main" id="{00000000-0008-0000-0500-00004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70" name="Text Box 18">
          <a:extLst>
            <a:ext uri="{FF2B5EF4-FFF2-40B4-BE49-F238E27FC236}">
              <a16:creationId xmlns:a16="http://schemas.microsoft.com/office/drawing/2014/main" id="{00000000-0008-0000-0500-00004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71" name="Text Box 19">
          <a:extLst>
            <a:ext uri="{FF2B5EF4-FFF2-40B4-BE49-F238E27FC236}">
              <a16:creationId xmlns:a16="http://schemas.microsoft.com/office/drawing/2014/main" id="{00000000-0008-0000-0500-00004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2" name="Text Box 16">
          <a:extLst>
            <a:ext uri="{FF2B5EF4-FFF2-40B4-BE49-F238E27FC236}">
              <a16:creationId xmlns:a16="http://schemas.microsoft.com/office/drawing/2014/main" id="{00000000-0008-0000-0500-00004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3" name="Text Box 17">
          <a:extLst>
            <a:ext uri="{FF2B5EF4-FFF2-40B4-BE49-F238E27FC236}">
              <a16:creationId xmlns:a16="http://schemas.microsoft.com/office/drawing/2014/main" id="{00000000-0008-0000-0500-00004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4" name="Text Box 18">
          <a:extLst>
            <a:ext uri="{FF2B5EF4-FFF2-40B4-BE49-F238E27FC236}">
              <a16:creationId xmlns:a16="http://schemas.microsoft.com/office/drawing/2014/main" id="{00000000-0008-0000-0500-00004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5" name="Text Box 19">
          <a:extLst>
            <a:ext uri="{FF2B5EF4-FFF2-40B4-BE49-F238E27FC236}">
              <a16:creationId xmlns:a16="http://schemas.microsoft.com/office/drawing/2014/main" id="{00000000-0008-0000-0500-00004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6" name="Text Box 16">
          <a:extLst>
            <a:ext uri="{FF2B5EF4-FFF2-40B4-BE49-F238E27FC236}">
              <a16:creationId xmlns:a16="http://schemas.microsoft.com/office/drawing/2014/main" id="{00000000-0008-0000-0500-00004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7" name="Text Box 17">
          <a:extLst>
            <a:ext uri="{FF2B5EF4-FFF2-40B4-BE49-F238E27FC236}">
              <a16:creationId xmlns:a16="http://schemas.microsoft.com/office/drawing/2014/main" id="{00000000-0008-0000-0500-00004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8" name="Text Box 18">
          <a:extLst>
            <a:ext uri="{FF2B5EF4-FFF2-40B4-BE49-F238E27FC236}">
              <a16:creationId xmlns:a16="http://schemas.microsoft.com/office/drawing/2014/main" id="{00000000-0008-0000-0500-00004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9" name="Text Box 19">
          <a:extLst>
            <a:ext uri="{FF2B5EF4-FFF2-40B4-BE49-F238E27FC236}">
              <a16:creationId xmlns:a16="http://schemas.microsoft.com/office/drawing/2014/main" id="{00000000-0008-0000-0500-00004B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014"/>
    <xdr:sp macro="" textlink="">
      <xdr:nvSpPr>
        <xdr:cNvPr id="2380" name="Text Box 15">
          <a:extLst>
            <a:ext uri="{FF2B5EF4-FFF2-40B4-BE49-F238E27FC236}">
              <a16:creationId xmlns:a16="http://schemas.microsoft.com/office/drawing/2014/main" id="{00000000-0008-0000-0500-00004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1" name="Text Box 16">
          <a:extLst>
            <a:ext uri="{FF2B5EF4-FFF2-40B4-BE49-F238E27FC236}">
              <a16:creationId xmlns:a16="http://schemas.microsoft.com/office/drawing/2014/main" id="{00000000-0008-0000-0500-00004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2" name="Text Box 17">
          <a:extLst>
            <a:ext uri="{FF2B5EF4-FFF2-40B4-BE49-F238E27FC236}">
              <a16:creationId xmlns:a16="http://schemas.microsoft.com/office/drawing/2014/main" id="{00000000-0008-0000-0500-00004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3" name="Text Box 18">
          <a:extLst>
            <a:ext uri="{FF2B5EF4-FFF2-40B4-BE49-F238E27FC236}">
              <a16:creationId xmlns:a16="http://schemas.microsoft.com/office/drawing/2014/main" id="{00000000-0008-0000-0500-00004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4" name="Text Box 19">
          <a:extLst>
            <a:ext uri="{FF2B5EF4-FFF2-40B4-BE49-F238E27FC236}">
              <a16:creationId xmlns:a16="http://schemas.microsoft.com/office/drawing/2014/main" id="{00000000-0008-0000-0500-00005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85" name="Text Box 16">
          <a:extLst>
            <a:ext uri="{FF2B5EF4-FFF2-40B4-BE49-F238E27FC236}">
              <a16:creationId xmlns:a16="http://schemas.microsoft.com/office/drawing/2014/main" id="{00000000-0008-0000-0500-00005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86" name="Text Box 17">
          <a:extLst>
            <a:ext uri="{FF2B5EF4-FFF2-40B4-BE49-F238E27FC236}">
              <a16:creationId xmlns:a16="http://schemas.microsoft.com/office/drawing/2014/main" id="{00000000-0008-0000-0500-00005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38</xdr:row>
      <xdr:rowOff>15875</xdr:rowOff>
    </xdr:from>
    <xdr:ext cx="95250" cy="171450"/>
    <xdr:sp macro="" textlink="">
      <xdr:nvSpPr>
        <xdr:cNvPr id="2387" name="Text Box 18">
          <a:extLst>
            <a:ext uri="{FF2B5EF4-FFF2-40B4-BE49-F238E27FC236}">
              <a16:creationId xmlns:a16="http://schemas.microsoft.com/office/drawing/2014/main" id="{00000000-0008-0000-0500-000053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88" name="Text Box 16">
          <a:extLst>
            <a:ext uri="{FF2B5EF4-FFF2-40B4-BE49-F238E27FC236}">
              <a16:creationId xmlns:a16="http://schemas.microsoft.com/office/drawing/2014/main" id="{00000000-0008-0000-0500-00005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89" name="Text Box 17">
          <a:extLst>
            <a:ext uri="{FF2B5EF4-FFF2-40B4-BE49-F238E27FC236}">
              <a16:creationId xmlns:a16="http://schemas.microsoft.com/office/drawing/2014/main" id="{00000000-0008-0000-0500-00005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90" name="Text Box 18">
          <a:extLst>
            <a:ext uri="{FF2B5EF4-FFF2-40B4-BE49-F238E27FC236}">
              <a16:creationId xmlns:a16="http://schemas.microsoft.com/office/drawing/2014/main" id="{00000000-0008-0000-0500-00005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91" name="Text Box 19">
          <a:extLst>
            <a:ext uri="{FF2B5EF4-FFF2-40B4-BE49-F238E27FC236}">
              <a16:creationId xmlns:a16="http://schemas.microsoft.com/office/drawing/2014/main" id="{00000000-0008-0000-0500-00005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92" name="Text Box 16">
          <a:extLst>
            <a:ext uri="{FF2B5EF4-FFF2-40B4-BE49-F238E27FC236}">
              <a16:creationId xmlns:a16="http://schemas.microsoft.com/office/drawing/2014/main" id="{00000000-0008-0000-0500-00005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38</xdr:row>
      <xdr:rowOff>170392</xdr:rowOff>
    </xdr:from>
    <xdr:ext cx="95250" cy="213632"/>
    <xdr:sp macro="" textlink="">
      <xdr:nvSpPr>
        <xdr:cNvPr id="2393" name="Text Box 15">
          <a:extLst>
            <a:ext uri="{FF2B5EF4-FFF2-40B4-BE49-F238E27FC236}">
              <a16:creationId xmlns:a16="http://schemas.microsoft.com/office/drawing/2014/main" id="{00000000-0008-0000-0500-000059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2394" name="Text Box 15">
          <a:extLst>
            <a:ext uri="{FF2B5EF4-FFF2-40B4-BE49-F238E27FC236}">
              <a16:creationId xmlns:a16="http://schemas.microsoft.com/office/drawing/2014/main" id="{00000000-0008-0000-0500-00005A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2395" name="Text Box 15">
          <a:extLst>
            <a:ext uri="{FF2B5EF4-FFF2-40B4-BE49-F238E27FC236}">
              <a16:creationId xmlns:a16="http://schemas.microsoft.com/office/drawing/2014/main" id="{00000000-0008-0000-0500-00005B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2397" name="Text Box 15">
          <a:extLst>
            <a:ext uri="{FF2B5EF4-FFF2-40B4-BE49-F238E27FC236}">
              <a16:creationId xmlns:a16="http://schemas.microsoft.com/office/drawing/2014/main" id="{00000000-0008-0000-0500-00005D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2398" name="Text Box 15">
          <a:extLst>
            <a:ext uri="{FF2B5EF4-FFF2-40B4-BE49-F238E27FC236}">
              <a16:creationId xmlns:a16="http://schemas.microsoft.com/office/drawing/2014/main" id="{00000000-0008-0000-0500-00005E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38</xdr:row>
      <xdr:rowOff>170392</xdr:rowOff>
    </xdr:from>
    <xdr:ext cx="95250" cy="213632"/>
    <xdr:sp macro="" textlink="">
      <xdr:nvSpPr>
        <xdr:cNvPr id="2399" name="Text Box 15">
          <a:extLst>
            <a:ext uri="{FF2B5EF4-FFF2-40B4-BE49-F238E27FC236}">
              <a16:creationId xmlns:a16="http://schemas.microsoft.com/office/drawing/2014/main" id="{00000000-0008-0000-0500-00005F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0" name="Text Box 16">
          <a:extLst>
            <a:ext uri="{FF2B5EF4-FFF2-40B4-BE49-F238E27FC236}">
              <a16:creationId xmlns:a16="http://schemas.microsoft.com/office/drawing/2014/main" id="{00000000-0008-0000-0500-00006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1" name="Text Box 17">
          <a:extLst>
            <a:ext uri="{FF2B5EF4-FFF2-40B4-BE49-F238E27FC236}">
              <a16:creationId xmlns:a16="http://schemas.microsoft.com/office/drawing/2014/main" id="{00000000-0008-0000-0500-00006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2" name="Text Box 18">
          <a:extLst>
            <a:ext uri="{FF2B5EF4-FFF2-40B4-BE49-F238E27FC236}">
              <a16:creationId xmlns:a16="http://schemas.microsoft.com/office/drawing/2014/main" id="{00000000-0008-0000-0500-00006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3" name="Text Box 19">
          <a:extLst>
            <a:ext uri="{FF2B5EF4-FFF2-40B4-BE49-F238E27FC236}">
              <a16:creationId xmlns:a16="http://schemas.microsoft.com/office/drawing/2014/main" id="{00000000-0008-0000-0500-00006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4" name="Text Box 16">
          <a:extLst>
            <a:ext uri="{FF2B5EF4-FFF2-40B4-BE49-F238E27FC236}">
              <a16:creationId xmlns:a16="http://schemas.microsoft.com/office/drawing/2014/main" id="{00000000-0008-0000-0500-00006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5" name="Text Box 17">
          <a:extLst>
            <a:ext uri="{FF2B5EF4-FFF2-40B4-BE49-F238E27FC236}">
              <a16:creationId xmlns:a16="http://schemas.microsoft.com/office/drawing/2014/main" id="{00000000-0008-0000-0500-00006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6" name="Text Box 18">
          <a:extLst>
            <a:ext uri="{FF2B5EF4-FFF2-40B4-BE49-F238E27FC236}">
              <a16:creationId xmlns:a16="http://schemas.microsoft.com/office/drawing/2014/main" id="{00000000-0008-0000-0500-00006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7" name="Text Box 19">
          <a:extLst>
            <a:ext uri="{FF2B5EF4-FFF2-40B4-BE49-F238E27FC236}">
              <a16:creationId xmlns:a16="http://schemas.microsoft.com/office/drawing/2014/main" id="{00000000-0008-0000-0500-00006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08" name="Text Box 16">
          <a:extLst>
            <a:ext uri="{FF2B5EF4-FFF2-40B4-BE49-F238E27FC236}">
              <a16:creationId xmlns:a16="http://schemas.microsoft.com/office/drawing/2014/main" id="{00000000-0008-0000-0500-00006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09" name="Text Box 17">
          <a:extLst>
            <a:ext uri="{FF2B5EF4-FFF2-40B4-BE49-F238E27FC236}">
              <a16:creationId xmlns:a16="http://schemas.microsoft.com/office/drawing/2014/main" id="{00000000-0008-0000-0500-00006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10" name="Text Box 18">
          <a:extLst>
            <a:ext uri="{FF2B5EF4-FFF2-40B4-BE49-F238E27FC236}">
              <a16:creationId xmlns:a16="http://schemas.microsoft.com/office/drawing/2014/main" id="{00000000-0008-0000-0500-00006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11" name="Text Box 19">
          <a:extLst>
            <a:ext uri="{FF2B5EF4-FFF2-40B4-BE49-F238E27FC236}">
              <a16:creationId xmlns:a16="http://schemas.microsoft.com/office/drawing/2014/main" id="{00000000-0008-0000-0500-00006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014"/>
    <xdr:sp macro="" textlink="">
      <xdr:nvSpPr>
        <xdr:cNvPr id="2412" name="Text Box 15">
          <a:extLst>
            <a:ext uri="{FF2B5EF4-FFF2-40B4-BE49-F238E27FC236}">
              <a16:creationId xmlns:a16="http://schemas.microsoft.com/office/drawing/2014/main" id="{00000000-0008-0000-0500-00006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3" name="Text Box 16">
          <a:extLst>
            <a:ext uri="{FF2B5EF4-FFF2-40B4-BE49-F238E27FC236}">
              <a16:creationId xmlns:a16="http://schemas.microsoft.com/office/drawing/2014/main" id="{00000000-0008-0000-0500-00006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4" name="Text Box 17">
          <a:extLst>
            <a:ext uri="{FF2B5EF4-FFF2-40B4-BE49-F238E27FC236}">
              <a16:creationId xmlns:a16="http://schemas.microsoft.com/office/drawing/2014/main" id="{00000000-0008-0000-0500-00006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5" name="Text Box 18">
          <a:extLst>
            <a:ext uri="{FF2B5EF4-FFF2-40B4-BE49-F238E27FC236}">
              <a16:creationId xmlns:a16="http://schemas.microsoft.com/office/drawing/2014/main" id="{00000000-0008-0000-0500-00006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6" name="Text Box 19">
          <a:extLst>
            <a:ext uri="{FF2B5EF4-FFF2-40B4-BE49-F238E27FC236}">
              <a16:creationId xmlns:a16="http://schemas.microsoft.com/office/drawing/2014/main" id="{00000000-0008-0000-0500-00007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17" name="Text Box 16">
          <a:extLst>
            <a:ext uri="{FF2B5EF4-FFF2-40B4-BE49-F238E27FC236}">
              <a16:creationId xmlns:a16="http://schemas.microsoft.com/office/drawing/2014/main" id="{00000000-0008-0000-0500-00007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18" name="Text Box 17">
          <a:extLst>
            <a:ext uri="{FF2B5EF4-FFF2-40B4-BE49-F238E27FC236}">
              <a16:creationId xmlns:a16="http://schemas.microsoft.com/office/drawing/2014/main" id="{00000000-0008-0000-0500-00007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19" name="Text Box 18">
          <a:extLst>
            <a:ext uri="{FF2B5EF4-FFF2-40B4-BE49-F238E27FC236}">
              <a16:creationId xmlns:a16="http://schemas.microsoft.com/office/drawing/2014/main" id="{00000000-0008-0000-0500-00007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0" name="Text Box 16">
          <a:extLst>
            <a:ext uri="{FF2B5EF4-FFF2-40B4-BE49-F238E27FC236}">
              <a16:creationId xmlns:a16="http://schemas.microsoft.com/office/drawing/2014/main" id="{00000000-0008-0000-0500-00007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1" name="Text Box 17">
          <a:extLst>
            <a:ext uri="{FF2B5EF4-FFF2-40B4-BE49-F238E27FC236}">
              <a16:creationId xmlns:a16="http://schemas.microsoft.com/office/drawing/2014/main" id="{00000000-0008-0000-0500-00007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2" name="Text Box 18">
          <a:extLst>
            <a:ext uri="{FF2B5EF4-FFF2-40B4-BE49-F238E27FC236}">
              <a16:creationId xmlns:a16="http://schemas.microsoft.com/office/drawing/2014/main" id="{00000000-0008-0000-0500-00007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3" name="Text Box 19">
          <a:extLst>
            <a:ext uri="{FF2B5EF4-FFF2-40B4-BE49-F238E27FC236}">
              <a16:creationId xmlns:a16="http://schemas.microsoft.com/office/drawing/2014/main" id="{00000000-0008-0000-0500-00007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4" name="Text Box 16">
          <a:extLst>
            <a:ext uri="{FF2B5EF4-FFF2-40B4-BE49-F238E27FC236}">
              <a16:creationId xmlns:a16="http://schemas.microsoft.com/office/drawing/2014/main" id="{00000000-0008-0000-0500-00007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5" name="Text Box 17">
          <a:extLst>
            <a:ext uri="{FF2B5EF4-FFF2-40B4-BE49-F238E27FC236}">
              <a16:creationId xmlns:a16="http://schemas.microsoft.com/office/drawing/2014/main" id="{00000000-0008-0000-0500-00007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6" name="Text Box 18">
          <a:extLst>
            <a:ext uri="{FF2B5EF4-FFF2-40B4-BE49-F238E27FC236}">
              <a16:creationId xmlns:a16="http://schemas.microsoft.com/office/drawing/2014/main" id="{00000000-0008-0000-0500-00007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7" name="Text Box 19">
          <a:extLst>
            <a:ext uri="{FF2B5EF4-FFF2-40B4-BE49-F238E27FC236}">
              <a16:creationId xmlns:a16="http://schemas.microsoft.com/office/drawing/2014/main" id="{00000000-0008-0000-0500-00007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56743"/>
    <xdr:sp macro="" textlink="">
      <xdr:nvSpPr>
        <xdr:cNvPr id="2428" name="Text Box 15">
          <a:extLst>
            <a:ext uri="{FF2B5EF4-FFF2-40B4-BE49-F238E27FC236}">
              <a16:creationId xmlns:a16="http://schemas.microsoft.com/office/drawing/2014/main" id="{00000000-0008-0000-0500-00007C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2429" name="Text Box 15">
          <a:extLst>
            <a:ext uri="{FF2B5EF4-FFF2-40B4-BE49-F238E27FC236}">
              <a16:creationId xmlns:a16="http://schemas.microsoft.com/office/drawing/2014/main" id="{00000000-0008-0000-0500-00007D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2431" name="Text Box 15">
          <a:extLst>
            <a:ext uri="{FF2B5EF4-FFF2-40B4-BE49-F238E27FC236}">
              <a16:creationId xmlns:a16="http://schemas.microsoft.com/office/drawing/2014/main" id="{00000000-0008-0000-0500-00007F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2432" name="Text Box 15">
          <a:extLst>
            <a:ext uri="{FF2B5EF4-FFF2-40B4-BE49-F238E27FC236}">
              <a16:creationId xmlns:a16="http://schemas.microsoft.com/office/drawing/2014/main" id="{00000000-0008-0000-0500-000080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213632"/>
    <xdr:sp macro="" textlink="">
      <xdr:nvSpPr>
        <xdr:cNvPr id="2433" name="Text Box 15">
          <a:extLst>
            <a:ext uri="{FF2B5EF4-FFF2-40B4-BE49-F238E27FC236}">
              <a16:creationId xmlns:a16="http://schemas.microsoft.com/office/drawing/2014/main" id="{00000000-0008-0000-0500-000081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4" name="Text Box 16">
          <a:extLst>
            <a:ext uri="{FF2B5EF4-FFF2-40B4-BE49-F238E27FC236}">
              <a16:creationId xmlns:a16="http://schemas.microsoft.com/office/drawing/2014/main" id="{00000000-0008-0000-0500-00008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5" name="Text Box 17">
          <a:extLst>
            <a:ext uri="{FF2B5EF4-FFF2-40B4-BE49-F238E27FC236}">
              <a16:creationId xmlns:a16="http://schemas.microsoft.com/office/drawing/2014/main" id="{00000000-0008-0000-0500-00008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6" name="Text Box 18">
          <a:extLst>
            <a:ext uri="{FF2B5EF4-FFF2-40B4-BE49-F238E27FC236}">
              <a16:creationId xmlns:a16="http://schemas.microsoft.com/office/drawing/2014/main" id="{00000000-0008-0000-0500-00008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7" name="Text Box 19">
          <a:extLst>
            <a:ext uri="{FF2B5EF4-FFF2-40B4-BE49-F238E27FC236}">
              <a16:creationId xmlns:a16="http://schemas.microsoft.com/office/drawing/2014/main" id="{00000000-0008-0000-0500-00008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38" name="Text Box 16">
          <a:extLst>
            <a:ext uri="{FF2B5EF4-FFF2-40B4-BE49-F238E27FC236}">
              <a16:creationId xmlns:a16="http://schemas.microsoft.com/office/drawing/2014/main" id="{00000000-0008-0000-0500-00008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39" name="Text Box 17">
          <a:extLst>
            <a:ext uri="{FF2B5EF4-FFF2-40B4-BE49-F238E27FC236}">
              <a16:creationId xmlns:a16="http://schemas.microsoft.com/office/drawing/2014/main" id="{00000000-0008-0000-0500-00008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40" name="Text Box 18">
          <a:extLst>
            <a:ext uri="{FF2B5EF4-FFF2-40B4-BE49-F238E27FC236}">
              <a16:creationId xmlns:a16="http://schemas.microsoft.com/office/drawing/2014/main" id="{00000000-0008-0000-0500-00008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41" name="Text Box 19">
          <a:extLst>
            <a:ext uri="{FF2B5EF4-FFF2-40B4-BE49-F238E27FC236}">
              <a16:creationId xmlns:a16="http://schemas.microsoft.com/office/drawing/2014/main" id="{00000000-0008-0000-0500-00008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2" name="Text Box 16">
          <a:extLst>
            <a:ext uri="{FF2B5EF4-FFF2-40B4-BE49-F238E27FC236}">
              <a16:creationId xmlns:a16="http://schemas.microsoft.com/office/drawing/2014/main" id="{00000000-0008-0000-0500-00008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3" name="Text Box 17">
          <a:extLst>
            <a:ext uri="{FF2B5EF4-FFF2-40B4-BE49-F238E27FC236}">
              <a16:creationId xmlns:a16="http://schemas.microsoft.com/office/drawing/2014/main" id="{00000000-0008-0000-0500-00008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4" name="Text Box 18">
          <a:extLst>
            <a:ext uri="{FF2B5EF4-FFF2-40B4-BE49-F238E27FC236}">
              <a16:creationId xmlns:a16="http://schemas.microsoft.com/office/drawing/2014/main" id="{00000000-0008-0000-0500-00008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5" name="Text Box 19">
          <a:extLst>
            <a:ext uri="{FF2B5EF4-FFF2-40B4-BE49-F238E27FC236}">
              <a16:creationId xmlns:a16="http://schemas.microsoft.com/office/drawing/2014/main" id="{00000000-0008-0000-0500-00008D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014"/>
    <xdr:sp macro="" textlink="">
      <xdr:nvSpPr>
        <xdr:cNvPr id="2446" name="Text Box 15">
          <a:extLst>
            <a:ext uri="{FF2B5EF4-FFF2-40B4-BE49-F238E27FC236}">
              <a16:creationId xmlns:a16="http://schemas.microsoft.com/office/drawing/2014/main" id="{00000000-0008-0000-0500-00008E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47" name="Text Box 16">
          <a:extLst>
            <a:ext uri="{FF2B5EF4-FFF2-40B4-BE49-F238E27FC236}">
              <a16:creationId xmlns:a16="http://schemas.microsoft.com/office/drawing/2014/main" id="{00000000-0008-0000-0500-00008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48" name="Text Box 17">
          <a:extLst>
            <a:ext uri="{FF2B5EF4-FFF2-40B4-BE49-F238E27FC236}">
              <a16:creationId xmlns:a16="http://schemas.microsoft.com/office/drawing/2014/main" id="{00000000-0008-0000-0500-00009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49" name="Text Box 18">
          <a:extLst>
            <a:ext uri="{FF2B5EF4-FFF2-40B4-BE49-F238E27FC236}">
              <a16:creationId xmlns:a16="http://schemas.microsoft.com/office/drawing/2014/main" id="{00000000-0008-0000-0500-00009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50" name="Text Box 19">
          <a:extLst>
            <a:ext uri="{FF2B5EF4-FFF2-40B4-BE49-F238E27FC236}">
              <a16:creationId xmlns:a16="http://schemas.microsoft.com/office/drawing/2014/main" id="{00000000-0008-0000-0500-00009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442269"/>
    <xdr:sp macro="" textlink="">
      <xdr:nvSpPr>
        <xdr:cNvPr id="2451" name="Text Box 15">
          <a:extLst>
            <a:ext uri="{FF2B5EF4-FFF2-40B4-BE49-F238E27FC236}">
              <a16:creationId xmlns:a16="http://schemas.microsoft.com/office/drawing/2014/main" id="{00000000-0008-0000-0500-000093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52" name="Text Box 16">
          <a:extLst>
            <a:ext uri="{FF2B5EF4-FFF2-40B4-BE49-F238E27FC236}">
              <a16:creationId xmlns:a16="http://schemas.microsoft.com/office/drawing/2014/main" id="{00000000-0008-0000-0500-00009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53" name="Text Box 17">
          <a:extLst>
            <a:ext uri="{FF2B5EF4-FFF2-40B4-BE49-F238E27FC236}">
              <a16:creationId xmlns:a16="http://schemas.microsoft.com/office/drawing/2014/main" id="{00000000-0008-0000-0500-00009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54" name="Text Box 18">
          <a:extLst>
            <a:ext uri="{FF2B5EF4-FFF2-40B4-BE49-F238E27FC236}">
              <a16:creationId xmlns:a16="http://schemas.microsoft.com/office/drawing/2014/main" id="{00000000-0008-0000-0500-00009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5" name="Text Box 16">
          <a:extLst>
            <a:ext uri="{FF2B5EF4-FFF2-40B4-BE49-F238E27FC236}">
              <a16:creationId xmlns:a16="http://schemas.microsoft.com/office/drawing/2014/main" id="{00000000-0008-0000-0500-00009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6" name="Text Box 17">
          <a:extLst>
            <a:ext uri="{FF2B5EF4-FFF2-40B4-BE49-F238E27FC236}">
              <a16:creationId xmlns:a16="http://schemas.microsoft.com/office/drawing/2014/main" id="{00000000-0008-0000-0500-00009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7" name="Text Box 18">
          <a:extLst>
            <a:ext uri="{FF2B5EF4-FFF2-40B4-BE49-F238E27FC236}">
              <a16:creationId xmlns:a16="http://schemas.microsoft.com/office/drawing/2014/main" id="{00000000-0008-0000-0500-00009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8" name="Text Box 19">
          <a:extLst>
            <a:ext uri="{FF2B5EF4-FFF2-40B4-BE49-F238E27FC236}">
              <a16:creationId xmlns:a16="http://schemas.microsoft.com/office/drawing/2014/main" id="{00000000-0008-0000-0500-00009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9" name="Text Box 16">
          <a:extLst>
            <a:ext uri="{FF2B5EF4-FFF2-40B4-BE49-F238E27FC236}">
              <a16:creationId xmlns:a16="http://schemas.microsoft.com/office/drawing/2014/main" id="{00000000-0008-0000-0500-00009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60" name="Text Box 17">
          <a:extLst>
            <a:ext uri="{FF2B5EF4-FFF2-40B4-BE49-F238E27FC236}">
              <a16:creationId xmlns:a16="http://schemas.microsoft.com/office/drawing/2014/main" id="{00000000-0008-0000-0500-00009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61" name="Text Box 18">
          <a:extLst>
            <a:ext uri="{FF2B5EF4-FFF2-40B4-BE49-F238E27FC236}">
              <a16:creationId xmlns:a16="http://schemas.microsoft.com/office/drawing/2014/main" id="{00000000-0008-0000-0500-00009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44</xdr:row>
      <xdr:rowOff>170392</xdr:rowOff>
    </xdr:from>
    <xdr:ext cx="95250" cy="213632"/>
    <xdr:sp macro="" textlink="">
      <xdr:nvSpPr>
        <xdr:cNvPr id="2462" name="Text Box 15">
          <a:extLst>
            <a:ext uri="{FF2B5EF4-FFF2-40B4-BE49-F238E27FC236}">
              <a16:creationId xmlns:a16="http://schemas.microsoft.com/office/drawing/2014/main" id="{00000000-0008-0000-0500-00009E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3" name="Text Box 16">
          <a:extLst>
            <a:ext uri="{FF2B5EF4-FFF2-40B4-BE49-F238E27FC236}">
              <a16:creationId xmlns:a16="http://schemas.microsoft.com/office/drawing/2014/main" id="{00000000-0008-0000-0500-00009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4" name="Text Box 17">
          <a:extLst>
            <a:ext uri="{FF2B5EF4-FFF2-40B4-BE49-F238E27FC236}">
              <a16:creationId xmlns:a16="http://schemas.microsoft.com/office/drawing/2014/main" id="{00000000-0008-0000-0500-0000A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5" name="Text Box 18">
          <a:extLst>
            <a:ext uri="{FF2B5EF4-FFF2-40B4-BE49-F238E27FC236}">
              <a16:creationId xmlns:a16="http://schemas.microsoft.com/office/drawing/2014/main" id="{00000000-0008-0000-0500-0000A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6" name="Text Box 19">
          <a:extLst>
            <a:ext uri="{FF2B5EF4-FFF2-40B4-BE49-F238E27FC236}">
              <a16:creationId xmlns:a16="http://schemas.microsoft.com/office/drawing/2014/main" id="{00000000-0008-0000-0500-0000A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67" name="Text Box 16">
          <a:extLst>
            <a:ext uri="{FF2B5EF4-FFF2-40B4-BE49-F238E27FC236}">
              <a16:creationId xmlns:a16="http://schemas.microsoft.com/office/drawing/2014/main" id="{00000000-0008-0000-0500-0000A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68" name="Text Box 17">
          <a:extLst>
            <a:ext uri="{FF2B5EF4-FFF2-40B4-BE49-F238E27FC236}">
              <a16:creationId xmlns:a16="http://schemas.microsoft.com/office/drawing/2014/main" id="{00000000-0008-0000-0500-0000A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69" name="Text Box 18">
          <a:extLst>
            <a:ext uri="{FF2B5EF4-FFF2-40B4-BE49-F238E27FC236}">
              <a16:creationId xmlns:a16="http://schemas.microsoft.com/office/drawing/2014/main" id="{00000000-0008-0000-0500-0000A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70" name="Text Box 19">
          <a:extLst>
            <a:ext uri="{FF2B5EF4-FFF2-40B4-BE49-F238E27FC236}">
              <a16:creationId xmlns:a16="http://schemas.microsoft.com/office/drawing/2014/main" id="{00000000-0008-0000-0500-0000A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1" name="Text Box 16">
          <a:extLst>
            <a:ext uri="{FF2B5EF4-FFF2-40B4-BE49-F238E27FC236}">
              <a16:creationId xmlns:a16="http://schemas.microsoft.com/office/drawing/2014/main" id="{00000000-0008-0000-0500-0000A7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2" name="Text Box 17">
          <a:extLst>
            <a:ext uri="{FF2B5EF4-FFF2-40B4-BE49-F238E27FC236}">
              <a16:creationId xmlns:a16="http://schemas.microsoft.com/office/drawing/2014/main" id="{00000000-0008-0000-0500-0000A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3" name="Text Box 18">
          <a:extLst>
            <a:ext uri="{FF2B5EF4-FFF2-40B4-BE49-F238E27FC236}">
              <a16:creationId xmlns:a16="http://schemas.microsoft.com/office/drawing/2014/main" id="{00000000-0008-0000-0500-0000A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4" name="Text Box 19">
          <a:extLst>
            <a:ext uri="{FF2B5EF4-FFF2-40B4-BE49-F238E27FC236}">
              <a16:creationId xmlns:a16="http://schemas.microsoft.com/office/drawing/2014/main" id="{00000000-0008-0000-0500-0000A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014"/>
    <xdr:sp macro="" textlink="">
      <xdr:nvSpPr>
        <xdr:cNvPr id="2475" name="Text Box 15">
          <a:extLst>
            <a:ext uri="{FF2B5EF4-FFF2-40B4-BE49-F238E27FC236}">
              <a16:creationId xmlns:a16="http://schemas.microsoft.com/office/drawing/2014/main" id="{00000000-0008-0000-0500-0000A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6" name="Text Box 16">
          <a:extLst>
            <a:ext uri="{FF2B5EF4-FFF2-40B4-BE49-F238E27FC236}">
              <a16:creationId xmlns:a16="http://schemas.microsoft.com/office/drawing/2014/main" id="{00000000-0008-0000-0500-0000A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7" name="Text Box 17">
          <a:extLst>
            <a:ext uri="{FF2B5EF4-FFF2-40B4-BE49-F238E27FC236}">
              <a16:creationId xmlns:a16="http://schemas.microsoft.com/office/drawing/2014/main" id="{00000000-0008-0000-0500-0000A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8" name="Text Box 18">
          <a:extLst>
            <a:ext uri="{FF2B5EF4-FFF2-40B4-BE49-F238E27FC236}">
              <a16:creationId xmlns:a16="http://schemas.microsoft.com/office/drawing/2014/main" id="{00000000-0008-0000-0500-0000A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9" name="Text Box 19">
          <a:extLst>
            <a:ext uri="{FF2B5EF4-FFF2-40B4-BE49-F238E27FC236}">
              <a16:creationId xmlns:a16="http://schemas.microsoft.com/office/drawing/2014/main" id="{00000000-0008-0000-0500-0000A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80" name="Text Box 16">
          <a:extLst>
            <a:ext uri="{FF2B5EF4-FFF2-40B4-BE49-F238E27FC236}">
              <a16:creationId xmlns:a16="http://schemas.microsoft.com/office/drawing/2014/main" id="{00000000-0008-0000-0500-0000B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81" name="Text Box 17">
          <a:extLst>
            <a:ext uri="{FF2B5EF4-FFF2-40B4-BE49-F238E27FC236}">
              <a16:creationId xmlns:a16="http://schemas.microsoft.com/office/drawing/2014/main" id="{00000000-0008-0000-0500-0000B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44</xdr:row>
      <xdr:rowOff>15875</xdr:rowOff>
    </xdr:from>
    <xdr:ext cx="95250" cy="171450"/>
    <xdr:sp macro="" textlink="">
      <xdr:nvSpPr>
        <xdr:cNvPr id="2482" name="Text Box 18">
          <a:extLst>
            <a:ext uri="{FF2B5EF4-FFF2-40B4-BE49-F238E27FC236}">
              <a16:creationId xmlns:a16="http://schemas.microsoft.com/office/drawing/2014/main" id="{00000000-0008-0000-0500-0000B2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3" name="Text Box 16">
          <a:extLst>
            <a:ext uri="{FF2B5EF4-FFF2-40B4-BE49-F238E27FC236}">
              <a16:creationId xmlns:a16="http://schemas.microsoft.com/office/drawing/2014/main" id="{00000000-0008-0000-0500-0000B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4" name="Text Box 17">
          <a:extLst>
            <a:ext uri="{FF2B5EF4-FFF2-40B4-BE49-F238E27FC236}">
              <a16:creationId xmlns:a16="http://schemas.microsoft.com/office/drawing/2014/main" id="{00000000-0008-0000-0500-0000B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5" name="Text Box 18">
          <a:extLst>
            <a:ext uri="{FF2B5EF4-FFF2-40B4-BE49-F238E27FC236}">
              <a16:creationId xmlns:a16="http://schemas.microsoft.com/office/drawing/2014/main" id="{00000000-0008-0000-0500-0000B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6" name="Text Box 19">
          <a:extLst>
            <a:ext uri="{FF2B5EF4-FFF2-40B4-BE49-F238E27FC236}">
              <a16:creationId xmlns:a16="http://schemas.microsoft.com/office/drawing/2014/main" id="{00000000-0008-0000-0500-0000B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7" name="Text Box 16">
          <a:extLst>
            <a:ext uri="{FF2B5EF4-FFF2-40B4-BE49-F238E27FC236}">
              <a16:creationId xmlns:a16="http://schemas.microsoft.com/office/drawing/2014/main" id="{00000000-0008-0000-0500-0000B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44</xdr:row>
      <xdr:rowOff>170392</xdr:rowOff>
    </xdr:from>
    <xdr:ext cx="95250" cy="213632"/>
    <xdr:sp macro="" textlink="">
      <xdr:nvSpPr>
        <xdr:cNvPr id="2488" name="Text Box 15">
          <a:extLst>
            <a:ext uri="{FF2B5EF4-FFF2-40B4-BE49-F238E27FC236}">
              <a16:creationId xmlns:a16="http://schemas.microsoft.com/office/drawing/2014/main" id="{00000000-0008-0000-0500-0000B8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8496"/>
    <xdr:sp macro="" textlink="">
      <xdr:nvSpPr>
        <xdr:cNvPr id="2489" name="Text Box 15">
          <a:extLst>
            <a:ext uri="{FF2B5EF4-FFF2-40B4-BE49-F238E27FC236}">
              <a16:creationId xmlns:a16="http://schemas.microsoft.com/office/drawing/2014/main" id="{00000000-0008-0000-0500-0000B9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442269"/>
    <xdr:sp macro="" textlink="">
      <xdr:nvSpPr>
        <xdr:cNvPr id="2490" name="Text Box 15">
          <a:extLst>
            <a:ext uri="{FF2B5EF4-FFF2-40B4-BE49-F238E27FC236}">
              <a16:creationId xmlns:a16="http://schemas.microsoft.com/office/drawing/2014/main" id="{00000000-0008-0000-0500-0000BA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2492" name="Text Box 15">
          <a:extLst>
            <a:ext uri="{FF2B5EF4-FFF2-40B4-BE49-F238E27FC236}">
              <a16:creationId xmlns:a16="http://schemas.microsoft.com/office/drawing/2014/main" id="{00000000-0008-0000-0500-0000BC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2493" name="Text Box 15">
          <a:extLst>
            <a:ext uri="{FF2B5EF4-FFF2-40B4-BE49-F238E27FC236}">
              <a16:creationId xmlns:a16="http://schemas.microsoft.com/office/drawing/2014/main" id="{00000000-0008-0000-0500-0000BD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44</xdr:row>
      <xdr:rowOff>170392</xdr:rowOff>
    </xdr:from>
    <xdr:ext cx="95250" cy="213632"/>
    <xdr:sp macro="" textlink="">
      <xdr:nvSpPr>
        <xdr:cNvPr id="2494" name="Text Box 15">
          <a:extLst>
            <a:ext uri="{FF2B5EF4-FFF2-40B4-BE49-F238E27FC236}">
              <a16:creationId xmlns:a16="http://schemas.microsoft.com/office/drawing/2014/main" id="{00000000-0008-0000-0500-0000BE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5" name="Text Box 16">
          <a:extLst>
            <a:ext uri="{FF2B5EF4-FFF2-40B4-BE49-F238E27FC236}">
              <a16:creationId xmlns:a16="http://schemas.microsoft.com/office/drawing/2014/main" id="{00000000-0008-0000-0500-0000B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6" name="Text Box 17">
          <a:extLst>
            <a:ext uri="{FF2B5EF4-FFF2-40B4-BE49-F238E27FC236}">
              <a16:creationId xmlns:a16="http://schemas.microsoft.com/office/drawing/2014/main" id="{00000000-0008-0000-0500-0000C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7" name="Text Box 18">
          <a:extLst>
            <a:ext uri="{FF2B5EF4-FFF2-40B4-BE49-F238E27FC236}">
              <a16:creationId xmlns:a16="http://schemas.microsoft.com/office/drawing/2014/main" id="{00000000-0008-0000-0500-0000C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8" name="Text Box 19">
          <a:extLst>
            <a:ext uri="{FF2B5EF4-FFF2-40B4-BE49-F238E27FC236}">
              <a16:creationId xmlns:a16="http://schemas.microsoft.com/office/drawing/2014/main" id="{00000000-0008-0000-0500-0000C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499" name="Text Box 16">
          <a:extLst>
            <a:ext uri="{FF2B5EF4-FFF2-40B4-BE49-F238E27FC236}">
              <a16:creationId xmlns:a16="http://schemas.microsoft.com/office/drawing/2014/main" id="{00000000-0008-0000-0500-0000C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00" name="Text Box 17">
          <a:extLst>
            <a:ext uri="{FF2B5EF4-FFF2-40B4-BE49-F238E27FC236}">
              <a16:creationId xmlns:a16="http://schemas.microsoft.com/office/drawing/2014/main" id="{00000000-0008-0000-0500-0000C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01" name="Text Box 18">
          <a:extLst>
            <a:ext uri="{FF2B5EF4-FFF2-40B4-BE49-F238E27FC236}">
              <a16:creationId xmlns:a16="http://schemas.microsoft.com/office/drawing/2014/main" id="{00000000-0008-0000-0500-0000C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02" name="Text Box 19">
          <a:extLst>
            <a:ext uri="{FF2B5EF4-FFF2-40B4-BE49-F238E27FC236}">
              <a16:creationId xmlns:a16="http://schemas.microsoft.com/office/drawing/2014/main" id="{00000000-0008-0000-0500-0000C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3" name="Text Box 16">
          <a:extLst>
            <a:ext uri="{FF2B5EF4-FFF2-40B4-BE49-F238E27FC236}">
              <a16:creationId xmlns:a16="http://schemas.microsoft.com/office/drawing/2014/main" id="{00000000-0008-0000-0500-0000C7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4" name="Text Box 17">
          <a:extLst>
            <a:ext uri="{FF2B5EF4-FFF2-40B4-BE49-F238E27FC236}">
              <a16:creationId xmlns:a16="http://schemas.microsoft.com/office/drawing/2014/main" id="{00000000-0008-0000-0500-0000C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5" name="Text Box 18">
          <a:extLst>
            <a:ext uri="{FF2B5EF4-FFF2-40B4-BE49-F238E27FC236}">
              <a16:creationId xmlns:a16="http://schemas.microsoft.com/office/drawing/2014/main" id="{00000000-0008-0000-0500-0000C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6" name="Text Box 19">
          <a:extLst>
            <a:ext uri="{FF2B5EF4-FFF2-40B4-BE49-F238E27FC236}">
              <a16:creationId xmlns:a16="http://schemas.microsoft.com/office/drawing/2014/main" id="{00000000-0008-0000-0500-0000C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014"/>
    <xdr:sp macro="" textlink="">
      <xdr:nvSpPr>
        <xdr:cNvPr id="2507" name="Text Box 15">
          <a:extLst>
            <a:ext uri="{FF2B5EF4-FFF2-40B4-BE49-F238E27FC236}">
              <a16:creationId xmlns:a16="http://schemas.microsoft.com/office/drawing/2014/main" id="{00000000-0008-0000-0500-0000C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08" name="Text Box 16">
          <a:extLst>
            <a:ext uri="{FF2B5EF4-FFF2-40B4-BE49-F238E27FC236}">
              <a16:creationId xmlns:a16="http://schemas.microsoft.com/office/drawing/2014/main" id="{00000000-0008-0000-0500-0000C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09" name="Text Box 17">
          <a:extLst>
            <a:ext uri="{FF2B5EF4-FFF2-40B4-BE49-F238E27FC236}">
              <a16:creationId xmlns:a16="http://schemas.microsoft.com/office/drawing/2014/main" id="{00000000-0008-0000-0500-0000C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10" name="Text Box 18">
          <a:extLst>
            <a:ext uri="{FF2B5EF4-FFF2-40B4-BE49-F238E27FC236}">
              <a16:creationId xmlns:a16="http://schemas.microsoft.com/office/drawing/2014/main" id="{00000000-0008-0000-0500-0000C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11" name="Text Box 19">
          <a:extLst>
            <a:ext uri="{FF2B5EF4-FFF2-40B4-BE49-F238E27FC236}">
              <a16:creationId xmlns:a16="http://schemas.microsoft.com/office/drawing/2014/main" id="{00000000-0008-0000-0500-0000C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12" name="Text Box 16">
          <a:extLst>
            <a:ext uri="{FF2B5EF4-FFF2-40B4-BE49-F238E27FC236}">
              <a16:creationId xmlns:a16="http://schemas.microsoft.com/office/drawing/2014/main" id="{00000000-0008-0000-0500-0000D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13" name="Text Box 17">
          <a:extLst>
            <a:ext uri="{FF2B5EF4-FFF2-40B4-BE49-F238E27FC236}">
              <a16:creationId xmlns:a16="http://schemas.microsoft.com/office/drawing/2014/main" id="{00000000-0008-0000-0500-0000D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14" name="Text Box 18">
          <a:extLst>
            <a:ext uri="{FF2B5EF4-FFF2-40B4-BE49-F238E27FC236}">
              <a16:creationId xmlns:a16="http://schemas.microsoft.com/office/drawing/2014/main" id="{00000000-0008-0000-0500-0000D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5" name="Text Box 16">
          <a:extLst>
            <a:ext uri="{FF2B5EF4-FFF2-40B4-BE49-F238E27FC236}">
              <a16:creationId xmlns:a16="http://schemas.microsoft.com/office/drawing/2014/main" id="{00000000-0008-0000-0500-0000D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6" name="Text Box 17">
          <a:extLst>
            <a:ext uri="{FF2B5EF4-FFF2-40B4-BE49-F238E27FC236}">
              <a16:creationId xmlns:a16="http://schemas.microsoft.com/office/drawing/2014/main" id="{00000000-0008-0000-0500-0000D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7" name="Text Box 18">
          <a:extLst>
            <a:ext uri="{FF2B5EF4-FFF2-40B4-BE49-F238E27FC236}">
              <a16:creationId xmlns:a16="http://schemas.microsoft.com/office/drawing/2014/main" id="{00000000-0008-0000-0500-0000D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8" name="Text Box 19">
          <a:extLst>
            <a:ext uri="{FF2B5EF4-FFF2-40B4-BE49-F238E27FC236}">
              <a16:creationId xmlns:a16="http://schemas.microsoft.com/office/drawing/2014/main" id="{00000000-0008-0000-0500-0000D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9" name="Text Box 16">
          <a:extLst>
            <a:ext uri="{FF2B5EF4-FFF2-40B4-BE49-F238E27FC236}">
              <a16:creationId xmlns:a16="http://schemas.microsoft.com/office/drawing/2014/main" id="{00000000-0008-0000-0500-0000D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20" name="Text Box 17">
          <a:extLst>
            <a:ext uri="{FF2B5EF4-FFF2-40B4-BE49-F238E27FC236}">
              <a16:creationId xmlns:a16="http://schemas.microsoft.com/office/drawing/2014/main" id="{00000000-0008-0000-0500-0000D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21" name="Text Box 18">
          <a:extLst>
            <a:ext uri="{FF2B5EF4-FFF2-40B4-BE49-F238E27FC236}">
              <a16:creationId xmlns:a16="http://schemas.microsoft.com/office/drawing/2014/main" id="{00000000-0008-0000-0500-0000D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22" name="Text Box 19">
          <a:extLst>
            <a:ext uri="{FF2B5EF4-FFF2-40B4-BE49-F238E27FC236}">
              <a16:creationId xmlns:a16="http://schemas.microsoft.com/office/drawing/2014/main" id="{00000000-0008-0000-0500-0000D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56743"/>
    <xdr:sp macro="" textlink="">
      <xdr:nvSpPr>
        <xdr:cNvPr id="2523" name="Text Box 15">
          <a:extLst>
            <a:ext uri="{FF2B5EF4-FFF2-40B4-BE49-F238E27FC236}">
              <a16:creationId xmlns:a16="http://schemas.microsoft.com/office/drawing/2014/main" id="{00000000-0008-0000-0500-0000DB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442269"/>
    <xdr:sp macro="" textlink="">
      <xdr:nvSpPr>
        <xdr:cNvPr id="2524" name="Text Box 15">
          <a:extLst>
            <a:ext uri="{FF2B5EF4-FFF2-40B4-BE49-F238E27FC236}">
              <a16:creationId xmlns:a16="http://schemas.microsoft.com/office/drawing/2014/main" id="{00000000-0008-0000-0500-0000DC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2526" name="Text Box 15">
          <a:extLst>
            <a:ext uri="{FF2B5EF4-FFF2-40B4-BE49-F238E27FC236}">
              <a16:creationId xmlns:a16="http://schemas.microsoft.com/office/drawing/2014/main" id="{00000000-0008-0000-0500-0000DE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2527" name="Text Box 15">
          <a:extLst>
            <a:ext uri="{FF2B5EF4-FFF2-40B4-BE49-F238E27FC236}">
              <a16:creationId xmlns:a16="http://schemas.microsoft.com/office/drawing/2014/main" id="{00000000-0008-0000-0500-0000DF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213632"/>
    <xdr:sp macro="" textlink="">
      <xdr:nvSpPr>
        <xdr:cNvPr id="2528" name="Text Box 15">
          <a:extLst>
            <a:ext uri="{FF2B5EF4-FFF2-40B4-BE49-F238E27FC236}">
              <a16:creationId xmlns:a16="http://schemas.microsoft.com/office/drawing/2014/main" id="{00000000-0008-0000-0500-0000E0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29" name="Text Box 16">
          <a:extLst>
            <a:ext uri="{FF2B5EF4-FFF2-40B4-BE49-F238E27FC236}">
              <a16:creationId xmlns:a16="http://schemas.microsoft.com/office/drawing/2014/main" id="{00000000-0008-0000-0500-0000E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30" name="Text Box 17">
          <a:extLst>
            <a:ext uri="{FF2B5EF4-FFF2-40B4-BE49-F238E27FC236}">
              <a16:creationId xmlns:a16="http://schemas.microsoft.com/office/drawing/2014/main" id="{00000000-0008-0000-0500-0000E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31" name="Text Box 18">
          <a:extLst>
            <a:ext uri="{FF2B5EF4-FFF2-40B4-BE49-F238E27FC236}">
              <a16:creationId xmlns:a16="http://schemas.microsoft.com/office/drawing/2014/main" id="{00000000-0008-0000-0500-0000E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32" name="Text Box 19">
          <a:extLst>
            <a:ext uri="{FF2B5EF4-FFF2-40B4-BE49-F238E27FC236}">
              <a16:creationId xmlns:a16="http://schemas.microsoft.com/office/drawing/2014/main" id="{00000000-0008-0000-0500-0000E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3" name="Text Box 16">
          <a:extLst>
            <a:ext uri="{FF2B5EF4-FFF2-40B4-BE49-F238E27FC236}">
              <a16:creationId xmlns:a16="http://schemas.microsoft.com/office/drawing/2014/main" id="{00000000-0008-0000-0500-0000E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4" name="Text Box 17">
          <a:extLst>
            <a:ext uri="{FF2B5EF4-FFF2-40B4-BE49-F238E27FC236}">
              <a16:creationId xmlns:a16="http://schemas.microsoft.com/office/drawing/2014/main" id="{00000000-0008-0000-0500-0000E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5" name="Text Box 18">
          <a:extLst>
            <a:ext uri="{FF2B5EF4-FFF2-40B4-BE49-F238E27FC236}">
              <a16:creationId xmlns:a16="http://schemas.microsoft.com/office/drawing/2014/main" id="{00000000-0008-0000-0500-0000E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6" name="Text Box 19">
          <a:extLst>
            <a:ext uri="{FF2B5EF4-FFF2-40B4-BE49-F238E27FC236}">
              <a16:creationId xmlns:a16="http://schemas.microsoft.com/office/drawing/2014/main" id="{00000000-0008-0000-0500-0000E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37" name="Text Box 16">
          <a:extLst>
            <a:ext uri="{FF2B5EF4-FFF2-40B4-BE49-F238E27FC236}">
              <a16:creationId xmlns:a16="http://schemas.microsoft.com/office/drawing/2014/main" id="{00000000-0008-0000-0500-0000E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38" name="Text Box 17">
          <a:extLst>
            <a:ext uri="{FF2B5EF4-FFF2-40B4-BE49-F238E27FC236}">
              <a16:creationId xmlns:a16="http://schemas.microsoft.com/office/drawing/2014/main" id="{00000000-0008-0000-0500-0000E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39" name="Text Box 18">
          <a:extLst>
            <a:ext uri="{FF2B5EF4-FFF2-40B4-BE49-F238E27FC236}">
              <a16:creationId xmlns:a16="http://schemas.microsoft.com/office/drawing/2014/main" id="{00000000-0008-0000-0500-0000E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40" name="Text Box 19">
          <a:extLst>
            <a:ext uri="{FF2B5EF4-FFF2-40B4-BE49-F238E27FC236}">
              <a16:creationId xmlns:a16="http://schemas.microsoft.com/office/drawing/2014/main" id="{00000000-0008-0000-0500-0000E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014"/>
    <xdr:sp macro="" textlink="">
      <xdr:nvSpPr>
        <xdr:cNvPr id="2541" name="Text Box 15">
          <a:extLst>
            <a:ext uri="{FF2B5EF4-FFF2-40B4-BE49-F238E27FC236}">
              <a16:creationId xmlns:a16="http://schemas.microsoft.com/office/drawing/2014/main" id="{00000000-0008-0000-0500-0000E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2" name="Text Box 16">
          <a:extLst>
            <a:ext uri="{FF2B5EF4-FFF2-40B4-BE49-F238E27FC236}">
              <a16:creationId xmlns:a16="http://schemas.microsoft.com/office/drawing/2014/main" id="{00000000-0008-0000-0500-0000E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3" name="Text Box 17">
          <a:extLst>
            <a:ext uri="{FF2B5EF4-FFF2-40B4-BE49-F238E27FC236}">
              <a16:creationId xmlns:a16="http://schemas.microsoft.com/office/drawing/2014/main" id="{00000000-0008-0000-0500-0000E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4" name="Text Box 18">
          <a:extLst>
            <a:ext uri="{FF2B5EF4-FFF2-40B4-BE49-F238E27FC236}">
              <a16:creationId xmlns:a16="http://schemas.microsoft.com/office/drawing/2014/main" id="{00000000-0008-0000-0500-0000F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5" name="Text Box 19">
          <a:extLst>
            <a:ext uri="{FF2B5EF4-FFF2-40B4-BE49-F238E27FC236}">
              <a16:creationId xmlns:a16="http://schemas.microsoft.com/office/drawing/2014/main" id="{00000000-0008-0000-0500-0000F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46</xdr:row>
      <xdr:rowOff>504825</xdr:rowOff>
    </xdr:from>
    <xdr:ext cx="95250" cy="442269"/>
    <xdr:sp macro="" textlink="">
      <xdr:nvSpPr>
        <xdr:cNvPr id="2546" name="Text Box 15">
          <a:extLst>
            <a:ext uri="{FF2B5EF4-FFF2-40B4-BE49-F238E27FC236}">
              <a16:creationId xmlns:a16="http://schemas.microsoft.com/office/drawing/2014/main" id="{00000000-0008-0000-0500-0000F2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47" name="Text Box 16">
          <a:extLst>
            <a:ext uri="{FF2B5EF4-FFF2-40B4-BE49-F238E27FC236}">
              <a16:creationId xmlns:a16="http://schemas.microsoft.com/office/drawing/2014/main" id="{00000000-0008-0000-0500-0000F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48" name="Text Box 17">
          <a:extLst>
            <a:ext uri="{FF2B5EF4-FFF2-40B4-BE49-F238E27FC236}">
              <a16:creationId xmlns:a16="http://schemas.microsoft.com/office/drawing/2014/main" id="{00000000-0008-0000-0500-0000F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49" name="Text Box 18">
          <a:extLst>
            <a:ext uri="{FF2B5EF4-FFF2-40B4-BE49-F238E27FC236}">
              <a16:creationId xmlns:a16="http://schemas.microsoft.com/office/drawing/2014/main" id="{00000000-0008-0000-0500-0000F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0" name="Text Box 16">
          <a:extLst>
            <a:ext uri="{FF2B5EF4-FFF2-40B4-BE49-F238E27FC236}">
              <a16:creationId xmlns:a16="http://schemas.microsoft.com/office/drawing/2014/main" id="{00000000-0008-0000-0500-0000F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1" name="Text Box 17">
          <a:extLst>
            <a:ext uri="{FF2B5EF4-FFF2-40B4-BE49-F238E27FC236}">
              <a16:creationId xmlns:a16="http://schemas.microsoft.com/office/drawing/2014/main" id="{00000000-0008-0000-0500-0000F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2" name="Text Box 18">
          <a:extLst>
            <a:ext uri="{FF2B5EF4-FFF2-40B4-BE49-F238E27FC236}">
              <a16:creationId xmlns:a16="http://schemas.microsoft.com/office/drawing/2014/main" id="{00000000-0008-0000-0500-0000F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3" name="Text Box 19">
          <a:extLst>
            <a:ext uri="{FF2B5EF4-FFF2-40B4-BE49-F238E27FC236}">
              <a16:creationId xmlns:a16="http://schemas.microsoft.com/office/drawing/2014/main" id="{00000000-0008-0000-0500-0000F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4" name="Text Box 16">
          <a:extLst>
            <a:ext uri="{FF2B5EF4-FFF2-40B4-BE49-F238E27FC236}">
              <a16:creationId xmlns:a16="http://schemas.microsoft.com/office/drawing/2014/main" id="{00000000-0008-0000-0500-0000F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5" name="Text Box 17">
          <a:extLst>
            <a:ext uri="{FF2B5EF4-FFF2-40B4-BE49-F238E27FC236}">
              <a16:creationId xmlns:a16="http://schemas.microsoft.com/office/drawing/2014/main" id="{00000000-0008-0000-0500-0000F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6" name="Text Box 18">
          <a:extLst>
            <a:ext uri="{FF2B5EF4-FFF2-40B4-BE49-F238E27FC236}">
              <a16:creationId xmlns:a16="http://schemas.microsoft.com/office/drawing/2014/main" id="{00000000-0008-0000-0500-0000F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50</xdr:row>
      <xdr:rowOff>170392</xdr:rowOff>
    </xdr:from>
    <xdr:ext cx="95250" cy="213632"/>
    <xdr:sp macro="" textlink="">
      <xdr:nvSpPr>
        <xdr:cNvPr id="2557" name="Text Box 15">
          <a:extLst>
            <a:ext uri="{FF2B5EF4-FFF2-40B4-BE49-F238E27FC236}">
              <a16:creationId xmlns:a16="http://schemas.microsoft.com/office/drawing/2014/main" id="{00000000-0008-0000-0500-0000FD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58" name="Text Box 16">
          <a:extLst>
            <a:ext uri="{FF2B5EF4-FFF2-40B4-BE49-F238E27FC236}">
              <a16:creationId xmlns:a16="http://schemas.microsoft.com/office/drawing/2014/main" id="{00000000-0008-0000-0500-0000F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59" name="Text Box 17">
          <a:extLst>
            <a:ext uri="{FF2B5EF4-FFF2-40B4-BE49-F238E27FC236}">
              <a16:creationId xmlns:a16="http://schemas.microsoft.com/office/drawing/2014/main" id="{00000000-0008-0000-0500-0000F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60" name="Text Box 18">
          <a:extLst>
            <a:ext uri="{FF2B5EF4-FFF2-40B4-BE49-F238E27FC236}">
              <a16:creationId xmlns:a16="http://schemas.microsoft.com/office/drawing/2014/main" id="{00000000-0008-0000-0500-00000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61" name="Text Box 19">
          <a:extLst>
            <a:ext uri="{FF2B5EF4-FFF2-40B4-BE49-F238E27FC236}">
              <a16:creationId xmlns:a16="http://schemas.microsoft.com/office/drawing/2014/main" id="{00000000-0008-0000-0500-00000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2" name="Text Box 16">
          <a:extLst>
            <a:ext uri="{FF2B5EF4-FFF2-40B4-BE49-F238E27FC236}">
              <a16:creationId xmlns:a16="http://schemas.microsoft.com/office/drawing/2014/main" id="{00000000-0008-0000-0500-00000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3" name="Text Box 17">
          <a:extLst>
            <a:ext uri="{FF2B5EF4-FFF2-40B4-BE49-F238E27FC236}">
              <a16:creationId xmlns:a16="http://schemas.microsoft.com/office/drawing/2014/main" id="{00000000-0008-0000-0500-00000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4" name="Text Box 18">
          <a:extLst>
            <a:ext uri="{FF2B5EF4-FFF2-40B4-BE49-F238E27FC236}">
              <a16:creationId xmlns:a16="http://schemas.microsoft.com/office/drawing/2014/main" id="{00000000-0008-0000-0500-00000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5" name="Text Box 19">
          <a:extLst>
            <a:ext uri="{FF2B5EF4-FFF2-40B4-BE49-F238E27FC236}">
              <a16:creationId xmlns:a16="http://schemas.microsoft.com/office/drawing/2014/main" id="{00000000-0008-0000-0500-00000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6" name="Text Box 16">
          <a:extLst>
            <a:ext uri="{FF2B5EF4-FFF2-40B4-BE49-F238E27FC236}">
              <a16:creationId xmlns:a16="http://schemas.microsoft.com/office/drawing/2014/main" id="{00000000-0008-0000-0500-00000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7" name="Text Box 17">
          <a:extLst>
            <a:ext uri="{FF2B5EF4-FFF2-40B4-BE49-F238E27FC236}">
              <a16:creationId xmlns:a16="http://schemas.microsoft.com/office/drawing/2014/main" id="{00000000-0008-0000-0500-00000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8" name="Text Box 18">
          <a:extLst>
            <a:ext uri="{FF2B5EF4-FFF2-40B4-BE49-F238E27FC236}">
              <a16:creationId xmlns:a16="http://schemas.microsoft.com/office/drawing/2014/main" id="{00000000-0008-0000-0500-00000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9" name="Text Box 19">
          <a:extLst>
            <a:ext uri="{FF2B5EF4-FFF2-40B4-BE49-F238E27FC236}">
              <a16:creationId xmlns:a16="http://schemas.microsoft.com/office/drawing/2014/main" id="{00000000-0008-0000-0500-000009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014"/>
    <xdr:sp macro="" textlink="">
      <xdr:nvSpPr>
        <xdr:cNvPr id="2570" name="Text Box 15">
          <a:extLst>
            <a:ext uri="{FF2B5EF4-FFF2-40B4-BE49-F238E27FC236}">
              <a16:creationId xmlns:a16="http://schemas.microsoft.com/office/drawing/2014/main" id="{00000000-0008-0000-0500-00000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1" name="Text Box 16">
          <a:extLst>
            <a:ext uri="{FF2B5EF4-FFF2-40B4-BE49-F238E27FC236}">
              <a16:creationId xmlns:a16="http://schemas.microsoft.com/office/drawing/2014/main" id="{00000000-0008-0000-0500-00000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2" name="Text Box 17">
          <a:extLst>
            <a:ext uri="{FF2B5EF4-FFF2-40B4-BE49-F238E27FC236}">
              <a16:creationId xmlns:a16="http://schemas.microsoft.com/office/drawing/2014/main" id="{00000000-0008-0000-0500-00000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3" name="Text Box 18">
          <a:extLst>
            <a:ext uri="{FF2B5EF4-FFF2-40B4-BE49-F238E27FC236}">
              <a16:creationId xmlns:a16="http://schemas.microsoft.com/office/drawing/2014/main" id="{00000000-0008-0000-0500-00000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4" name="Text Box 19">
          <a:extLst>
            <a:ext uri="{FF2B5EF4-FFF2-40B4-BE49-F238E27FC236}">
              <a16:creationId xmlns:a16="http://schemas.microsoft.com/office/drawing/2014/main" id="{00000000-0008-0000-0500-00000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75" name="Text Box 16">
          <a:extLst>
            <a:ext uri="{FF2B5EF4-FFF2-40B4-BE49-F238E27FC236}">
              <a16:creationId xmlns:a16="http://schemas.microsoft.com/office/drawing/2014/main" id="{00000000-0008-0000-0500-00000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76" name="Text Box 17">
          <a:extLst>
            <a:ext uri="{FF2B5EF4-FFF2-40B4-BE49-F238E27FC236}">
              <a16:creationId xmlns:a16="http://schemas.microsoft.com/office/drawing/2014/main" id="{00000000-0008-0000-0500-00001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50</xdr:row>
      <xdr:rowOff>15875</xdr:rowOff>
    </xdr:from>
    <xdr:ext cx="95250" cy="171450"/>
    <xdr:sp macro="" textlink="">
      <xdr:nvSpPr>
        <xdr:cNvPr id="2577" name="Text Box 18">
          <a:extLst>
            <a:ext uri="{FF2B5EF4-FFF2-40B4-BE49-F238E27FC236}">
              <a16:creationId xmlns:a16="http://schemas.microsoft.com/office/drawing/2014/main" id="{00000000-0008-0000-0500-000011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78" name="Text Box 16">
          <a:extLst>
            <a:ext uri="{FF2B5EF4-FFF2-40B4-BE49-F238E27FC236}">
              <a16:creationId xmlns:a16="http://schemas.microsoft.com/office/drawing/2014/main" id="{00000000-0008-0000-0500-00001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79" name="Text Box 17">
          <a:extLst>
            <a:ext uri="{FF2B5EF4-FFF2-40B4-BE49-F238E27FC236}">
              <a16:creationId xmlns:a16="http://schemas.microsoft.com/office/drawing/2014/main" id="{00000000-0008-0000-0500-00001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80" name="Text Box 18">
          <a:extLst>
            <a:ext uri="{FF2B5EF4-FFF2-40B4-BE49-F238E27FC236}">
              <a16:creationId xmlns:a16="http://schemas.microsoft.com/office/drawing/2014/main" id="{00000000-0008-0000-0500-00001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81" name="Text Box 19">
          <a:extLst>
            <a:ext uri="{FF2B5EF4-FFF2-40B4-BE49-F238E27FC236}">
              <a16:creationId xmlns:a16="http://schemas.microsoft.com/office/drawing/2014/main" id="{00000000-0008-0000-0500-00001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82" name="Text Box 16">
          <a:extLst>
            <a:ext uri="{FF2B5EF4-FFF2-40B4-BE49-F238E27FC236}">
              <a16:creationId xmlns:a16="http://schemas.microsoft.com/office/drawing/2014/main" id="{00000000-0008-0000-0500-00001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50</xdr:row>
      <xdr:rowOff>170392</xdr:rowOff>
    </xdr:from>
    <xdr:ext cx="95250" cy="213632"/>
    <xdr:sp macro="" textlink="">
      <xdr:nvSpPr>
        <xdr:cNvPr id="2583" name="Text Box 15">
          <a:extLst>
            <a:ext uri="{FF2B5EF4-FFF2-40B4-BE49-F238E27FC236}">
              <a16:creationId xmlns:a16="http://schemas.microsoft.com/office/drawing/2014/main" id="{00000000-0008-0000-0500-000017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2584" name="Text Box 15">
          <a:extLst>
            <a:ext uri="{FF2B5EF4-FFF2-40B4-BE49-F238E27FC236}">
              <a16:creationId xmlns:a16="http://schemas.microsoft.com/office/drawing/2014/main" id="{00000000-0008-0000-0500-000018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2585" name="Text Box 15">
          <a:extLst>
            <a:ext uri="{FF2B5EF4-FFF2-40B4-BE49-F238E27FC236}">
              <a16:creationId xmlns:a16="http://schemas.microsoft.com/office/drawing/2014/main" id="{00000000-0008-0000-0500-00001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2587" name="Text Box 15">
          <a:extLst>
            <a:ext uri="{FF2B5EF4-FFF2-40B4-BE49-F238E27FC236}">
              <a16:creationId xmlns:a16="http://schemas.microsoft.com/office/drawing/2014/main" id="{00000000-0008-0000-0500-00001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2588" name="Text Box 15">
          <a:extLst>
            <a:ext uri="{FF2B5EF4-FFF2-40B4-BE49-F238E27FC236}">
              <a16:creationId xmlns:a16="http://schemas.microsoft.com/office/drawing/2014/main" id="{00000000-0008-0000-0500-00001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50</xdr:row>
      <xdr:rowOff>170392</xdr:rowOff>
    </xdr:from>
    <xdr:ext cx="95250" cy="213632"/>
    <xdr:sp macro="" textlink="">
      <xdr:nvSpPr>
        <xdr:cNvPr id="2589" name="Text Box 15">
          <a:extLst>
            <a:ext uri="{FF2B5EF4-FFF2-40B4-BE49-F238E27FC236}">
              <a16:creationId xmlns:a16="http://schemas.microsoft.com/office/drawing/2014/main" id="{00000000-0008-0000-0500-00001D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0" name="Text Box 16">
          <a:extLst>
            <a:ext uri="{FF2B5EF4-FFF2-40B4-BE49-F238E27FC236}">
              <a16:creationId xmlns:a16="http://schemas.microsoft.com/office/drawing/2014/main" id="{00000000-0008-0000-0500-00001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1" name="Text Box 17">
          <a:extLst>
            <a:ext uri="{FF2B5EF4-FFF2-40B4-BE49-F238E27FC236}">
              <a16:creationId xmlns:a16="http://schemas.microsoft.com/office/drawing/2014/main" id="{00000000-0008-0000-0500-00001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2" name="Text Box 18">
          <a:extLst>
            <a:ext uri="{FF2B5EF4-FFF2-40B4-BE49-F238E27FC236}">
              <a16:creationId xmlns:a16="http://schemas.microsoft.com/office/drawing/2014/main" id="{00000000-0008-0000-0500-00002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3" name="Text Box 19">
          <a:extLst>
            <a:ext uri="{FF2B5EF4-FFF2-40B4-BE49-F238E27FC236}">
              <a16:creationId xmlns:a16="http://schemas.microsoft.com/office/drawing/2014/main" id="{00000000-0008-0000-0500-00002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4" name="Text Box 16">
          <a:extLst>
            <a:ext uri="{FF2B5EF4-FFF2-40B4-BE49-F238E27FC236}">
              <a16:creationId xmlns:a16="http://schemas.microsoft.com/office/drawing/2014/main" id="{00000000-0008-0000-0500-00002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5" name="Text Box 17">
          <a:extLst>
            <a:ext uri="{FF2B5EF4-FFF2-40B4-BE49-F238E27FC236}">
              <a16:creationId xmlns:a16="http://schemas.microsoft.com/office/drawing/2014/main" id="{00000000-0008-0000-0500-00002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6" name="Text Box 18">
          <a:extLst>
            <a:ext uri="{FF2B5EF4-FFF2-40B4-BE49-F238E27FC236}">
              <a16:creationId xmlns:a16="http://schemas.microsoft.com/office/drawing/2014/main" id="{00000000-0008-0000-0500-00002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7" name="Text Box 19">
          <a:extLst>
            <a:ext uri="{FF2B5EF4-FFF2-40B4-BE49-F238E27FC236}">
              <a16:creationId xmlns:a16="http://schemas.microsoft.com/office/drawing/2014/main" id="{00000000-0008-0000-0500-00002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598" name="Text Box 16">
          <a:extLst>
            <a:ext uri="{FF2B5EF4-FFF2-40B4-BE49-F238E27FC236}">
              <a16:creationId xmlns:a16="http://schemas.microsoft.com/office/drawing/2014/main" id="{00000000-0008-0000-0500-00002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599" name="Text Box 17">
          <a:extLst>
            <a:ext uri="{FF2B5EF4-FFF2-40B4-BE49-F238E27FC236}">
              <a16:creationId xmlns:a16="http://schemas.microsoft.com/office/drawing/2014/main" id="{00000000-0008-0000-0500-00002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00" name="Text Box 18">
          <a:extLst>
            <a:ext uri="{FF2B5EF4-FFF2-40B4-BE49-F238E27FC236}">
              <a16:creationId xmlns:a16="http://schemas.microsoft.com/office/drawing/2014/main" id="{00000000-0008-0000-0500-00002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01" name="Text Box 19">
          <a:extLst>
            <a:ext uri="{FF2B5EF4-FFF2-40B4-BE49-F238E27FC236}">
              <a16:creationId xmlns:a16="http://schemas.microsoft.com/office/drawing/2014/main" id="{00000000-0008-0000-0500-00002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014"/>
    <xdr:sp macro="" textlink="">
      <xdr:nvSpPr>
        <xdr:cNvPr id="2602" name="Text Box 15">
          <a:extLst>
            <a:ext uri="{FF2B5EF4-FFF2-40B4-BE49-F238E27FC236}">
              <a16:creationId xmlns:a16="http://schemas.microsoft.com/office/drawing/2014/main" id="{00000000-0008-0000-0500-00002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3" name="Text Box 16">
          <a:extLst>
            <a:ext uri="{FF2B5EF4-FFF2-40B4-BE49-F238E27FC236}">
              <a16:creationId xmlns:a16="http://schemas.microsoft.com/office/drawing/2014/main" id="{00000000-0008-0000-0500-00002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4" name="Text Box 17">
          <a:extLst>
            <a:ext uri="{FF2B5EF4-FFF2-40B4-BE49-F238E27FC236}">
              <a16:creationId xmlns:a16="http://schemas.microsoft.com/office/drawing/2014/main" id="{00000000-0008-0000-0500-00002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5" name="Text Box 18">
          <a:extLst>
            <a:ext uri="{FF2B5EF4-FFF2-40B4-BE49-F238E27FC236}">
              <a16:creationId xmlns:a16="http://schemas.microsoft.com/office/drawing/2014/main" id="{00000000-0008-0000-0500-00002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6" name="Text Box 19">
          <a:extLst>
            <a:ext uri="{FF2B5EF4-FFF2-40B4-BE49-F238E27FC236}">
              <a16:creationId xmlns:a16="http://schemas.microsoft.com/office/drawing/2014/main" id="{00000000-0008-0000-0500-00002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07" name="Text Box 16">
          <a:extLst>
            <a:ext uri="{FF2B5EF4-FFF2-40B4-BE49-F238E27FC236}">
              <a16:creationId xmlns:a16="http://schemas.microsoft.com/office/drawing/2014/main" id="{00000000-0008-0000-0500-00002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08" name="Text Box 17">
          <a:extLst>
            <a:ext uri="{FF2B5EF4-FFF2-40B4-BE49-F238E27FC236}">
              <a16:creationId xmlns:a16="http://schemas.microsoft.com/office/drawing/2014/main" id="{00000000-0008-0000-0500-00003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09" name="Text Box 18">
          <a:extLst>
            <a:ext uri="{FF2B5EF4-FFF2-40B4-BE49-F238E27FC236}">
              <a16:creationId xmlns:a16="http://schemas.microsoft.com/office/drawing/2014/main" id="{00000000-0008-0000-0500-00003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0" name="Text Box 16">
          <a:extLst>
            <a:ext uri="{FF2B5EF4-FFF2-40B4-BE49-F238E27FC236}">
              <a16:creationId xmlns:a16="http://schemas.microsoft.com/office/drawing/2014/main" id="{00000000-0008-0000-0500-00003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1" name="Text Box 17">
          <a:extLst>
            <a:ext uri="{FF2B5EF4-FFF2-40B4-BE49-F238E27FC236}">
              <a16:creationId xmlns:a16="http://schemas.microsoft.com/office/drawing/2014/main" id="{00000000-0008-0000-0500-00003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2" name="Text Box 18">
          <a:extLst>
            <a:ext uri="{FF2B5EF4-FFF2-40B4-BE49-F238E27FC236}">
              <a16:creationId xmlns:a16="http://schemas.microsoft.com/office/drawing/2014/main" id="{00000000-0008-0000-0500-00003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3" name="Text Box 19">
          <a:extLst>
            <a:ext uri="{FF2B5EF4-FFF2-40B4-BE49-F238E27FC236}">
              <a16:creationId xmlns:a16="http://schemas.microsoft.com/office/drawing/2014/main" id="{00000000-0008-0000-0500-00003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4" name="Text Box 16">
          <a:extLst>
            <a:ext uri="{FF2B5EF4-FFF2-40B4-BE49-F238E27FC236}">
              <a16:creationId xmlns:a16="http://schemas.microsoft.com/office/drawing/2014/main" id="{00000000-0008-0000-0500-00003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5" name="Text Box 17">
          <a:extLst>
            <a:ext uri="{FF2B5EF4-FFF2-40B4-BE49-F238E27FC236}">
              <a16:creationId xmlns:a16="http://schemas.microsoft.com/office/drawing/2014/main" id="{00000000-0008-0000-0500-00003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6" name="Text Box 18">
          <a:extLst>
            <a:ext uri="{FF2B5EF4-FFF2-40B4-BE49-F238E27FC236}">
              <a16:creationId xmlns:a16="http://schemas.microsoft.com/office/drawing/2014/main" id="{00000000-0008-0000-0500-00003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7" name="Text Box 19">
          <a:extLst>
            <a:ext uri="{FF2B5EF4-FFF2-40B4-BE49-F238E27FC236}">
              <a16:creationId xmlns:a16="http://schemas.microsoft.com/office/drawing/2014/main" id="{00000000-0008-0000-0500-00003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56743"/>
    <xdr:sp macro="" textlink="">
      <xdr:nvSpPr>
        <xdr:cNvPr id="2618" name="Text Box 15">
          <a:extLst>
            <a:ext uri="{FF2B5EF4-FFF2-40B4-BE49-F238E27FC236}">
              <a16:creationId xmlns:a16="http://schemas.microsoft.com/office/drawing/2014/main" id="{00000000-0008-0000-0500-00003A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2619" name="Text Box 15">
          <a:extLst>
            <a:ext uri="{FF2B5EF4-FFF2-40B4-BE49-F238E27FC236}">
              <a16:creationId xmlns:a16="http://schemas.microsoft.com/office/drawing/2014/main" id="{00000000-0008-0000-0500-00003B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2621" name="Text Box 15">
          <a:extLst>
            <a:ext uri="{FF2B5EF4-FFF2-40B4-BE49-F238E27FC236}">
              <a16:creationId xmlns:a16="http://schemas.microsoft.com/office/drawing/2014/main" id="{00000000-0008-0000-0500-00003D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2622" name="Text Box 15">
          <a:extLst>
            <a:ext uri="{FF2B5EF4-FFF2-40B4-BE49-F238E27FC236}">
              <a16:creationId xmlns:a16="http://schemas.microsoft.com/office/drawing/2014/main" id="{00000000-0008-0000-0500-00003E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213632"/>
    <xdr:sp macro="" textlink="">
      <xdr:nvSpPr>
        <xdr:cNvPr id="2623" name="Text Box 15">
          <a:extLst>
            <a:ext uri="{FF2B5EF4-FFF2-40B4-BE49-F238E27FC236}">
              <a16:creationId xmlns:a16="http://schemas.microsoft.com/office/drawing/2014/main" id="{00000000-0008-0000-0500-00003F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4" name="Text Box 16">
          <a:extLst>
            <a:ext uri="{FF2B5EF4-FFF2-40B4-BE49-F238E27FC236}">
              <a16:creationId xmlns:a16="http://schemas.microsoft.com/office/drawing/2014/main" id="{00000000-0008-0000-0500-00004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5" name="Text Box 17">
          <a:extLst>
            <a:ext uri="{FF2B5EF4-FFF2-40B4-BE49-F238E27FC236}">
              <a16:creationId xmlns:a16="http://schemas.microsoft.com/office/drawing/2014/main" id="{00000000-0008-0000-0500-00004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6" name="Text Box 18">
          <a:extLst>
            <a:ext uri="{FF2B5EF4-FFF2-40B4-BE49-F238E27FC236}">
              <a16:creationId xmlns:a16="http://schemas.microsoft.com/office/drawing/2014/main" id="{00000000-0008-0000-0500-00004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7" name="Text Box 19">
          <a:extLst>
            <a:ext uri="{FF2B5EF4-FFF2-40B4-BE49-F238E27FC236}">
              <a16:creationId xmlns:a16="http://schemas.microsoft.com/office/drawing/2014/main" id="{00000000-0008-0000-0500-000043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28" name="Text Box 16">
          <a:extLst>
            <a:ext uri="{FF2B5EF4-FFF2-40B4-BE49-F238E27FC236}">
              <a16:creationId xmlns:a16="http://schemas.microsoft.com/office/drawing/2014/main" id="{00000000-0008-0000-0500-00004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29" name="Text Box 17">
          <a:extLst>
            <a:ext uri="{FF2B5EF4-FFF2-40B4-BE49-F238E27FC236}">
              <a16:creationId xmlns:a16="http://schemas.microsoft.com/office/drawing/2014/main" id="{00000000-0008-0000-0500-00004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30" name="Text Box 18">
          <a:extLst>
            <a:ext uri="{FF2B5EF4-FFF2-40B4-BE49-F238E27FC236}">
              <a16:creationId xmlns:a16="http://schemas.microsoft.com/office/drawing/2014/main" id="{00000000-0008-0000-0500-00004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31" name="Text Box 19">
          <a:extLst>
            <a:ext uri="{FF2B5EF4-FFF2-40B4-BE49-F238E27FC236}">
              <a16:creationId xmlns:a16="http://schemas.microsoft.com/office/drawing/2014/main" id="{00000000-0008-0000-0500-000047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2" name="Text Box 16">
          <a:extLst>
            <a:ext uri="{FF2B5EF4-FFF2-40B4-BE49-F238E27FC236}">
              <a16:creationId xmlns:a16="http://schemas.microsoft.com/office/drawing/2014/main" id="{00000000-0008-0000-0500-00004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3" name="Text Box 17">
          <a:extLst>
            <a:ext uri="{FF2B5EF4-FFF2-40B4-BE49-F238E27FC236}">
              <a16:creationId xmlns:a16="http://schemas.microsoft.com/office/drawing/2014/main" id="{00000000-0008-0000-0500-00004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4" name="Text Box 18">
          <a:extLst>
            <a:ext uri="{FF2B5EF4-FFF2-40B4-BE49-F238E27FC236}">
              <a16:creationId xmlns:a16="http://schemas.microsoft.com/office/drawing/2014/main" id="{00000000-0008-0000-0500-00004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5" name="Text Box 19">
          <a:extLst>
            <a:ext uri="{FF2B5EF4-FFF2-40B4-BE49-F238E27FC236}">
              <a16:creationId xmlns:a16="http://schemas.microsoft.com/office/drawing/2014/main" id="{00000000-0008-0000-0500-00004B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014"/>
    <xdr:sp macro="" textlink="">
      <xdr:nvSpPr>
        <xdr:cNvPr id="2636" name="Text Box 15">
          <a:extLst>
            <a:ext uri="{FF2B5EF4-FFF2-40B4-BE49-F238E27FC236}">
              <a16:creationId xmlns:a16="http://schemas.microsoft.com/office/drawing/2014/main" id="{00000000-0008-0000-0500-00004C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37" name="Text Box 16">
          <a:extLst>
            <a:ext uri="{FF2B5EF4-FFF2-40B4-BE49-F238E27FC236}">
              <a16:creationId xmlns:a16="http://schemas.microsoft.com/office/drawing/2014/main" id="{00000000-0008-0000-0500-00004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38" name="Text Box 17">
          <a:extLst>
            <a:ext uri="{FF2B5EF4-FFF2-40B4-BE49-F238E27FC236}">
              <a16:creationId xmlns:a16="http://schemas.microsoft.com/office/drawing/2014/main" id="{00000000-0008-0000-0500-00004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39" name="Text Box 18">
          <a:extLst>
            <a:ext uri="{FF2B5EF4-FFF2-40B4-BE49-F238E27FC236}">
              <a16:creationId xmlns:a16="http://schemas.microsoft.com/office/drawing/2014/main" id="{00000000-0008-0000-0500-00004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40" name="Text Box 19">
          <a:extLst>
            <a:ext uri="{FF2B5EF4-FFF2-40B4-BE49-F238E27FC236}">
              <a16:creationId xmlns:a16="http://schemas.microsoft.com/office/drawing/2014/main" id="{00000000-0008-0000-0500-00005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52</xdr:row>
      <xdr:rowOff>504825</xdr:rowOff>
    </xdr:from>
    <xdr:ext cx="95250" cy="442269"/>
    <xdr:sp macro="" textlink="">
      <xdr:nvSpPr>
        <xdr:cNvPr id="2641" name="Text Box 15">
          <a:extLst>
            <a:ext uri="{FF2B5EF4-FFF2-40B4-BE49-F238E27FC236}">
              <a16:creationId xmlns:a16="http://schemas.microsoft.com/office/drawing/2014/main" id="{00000000-0008-0000-0500-000051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42" name="Text Box 16">
          <a:extLst>
            <a:ext uri="{FF2B5EF4-FFF2-40B4-BE49-F238E27FC236}">
              <a16:creationId xmlns:a16="http://schemas.microsoft.com/office/drawing/2014/main" id="{00000000-0008-0000-0500-00005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43" name="Text Box 17">
          <a:extLst>
            <a:ext uri="{FF2B5EF4-FFF2-40B4-BE49-F238E27FC236}">
              <a16:creationId xmlns:a16="http://schemas.microsoft.com/office/drawing/2014/main" id="{00000000-0008-0000-0500-00005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44" name="Text Box 18">
          <a:extLst>
            <a:ext uri="{FF2B5EF4-FFF2-40B4-BE49-F238E27FC236}">
              <a16:creationId xmlns:a16="http://schemas.microsoft.com/office/drawing/2014/main" id="{00000000-0008-0000-0500-00005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5" name="Text Box 16">
          <a:extLst>
            <a:ext uri="{FF2B5EF4-FFF2-40B4-BE49-F238E27FC236}">
              <a16:creationId xmlns:a16="http://schemas.microsoft.com/office/drawing/2014/main" id="{00000000-0008-0000-0500-00005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6" name="Text Box 17">
          <a:extLst>
            <a:ext uri="{FF2B5EF4-FFF2-40B4-BE49-F238E27FC236}">
              <a16:creationId xmlns:a16="http://schemas.microsoft.com/office/drawing/2014/main" id="{00000000-0008-0000-0500-00005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7" name="Text Box 18">
          <a:extLst>
            <a:ext uri="{FF2B5EF4-FFF2-40B4-BE49-F238E27FC236}">
              <a16:creationId xmlns:a16="http://schemas.microsoft.com/office/drawing/2014/main" id="{00000000-0008-0000-0500-00005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8" name="Text Box 19">
          <a:extLst>
            <a:ext uri="{FF2B5EF4-FFF2-40B4-BE49-F238E27FC236}">
              <a16:creationId xmlns:a16="http://schemas.microsoft.com/office/drawing/2014/main" id="{00000000-0008-0000-0500-00005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9" name="Text Box 16">
          <a:extLst>
            <a:ext uri="{FF2B5EF4-FFF2-40B4-BE49-F238E27FC236}">
              <a16:creationId xmlns:a16="http://schemas.microsoft.com/office/drawing/2014/main" id="{00000000-0008-0000-0500-00005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50" name="Text Box 17">
          <a:extLst>
            <a:ext uri="{FF2B5EF4-FFF2-40B4-BE49-F238E27FC236}">
              <a16:creationId xmlns:a16="http://schemas.microsoft.com/office/drawing/2014/main" id="{00000000-0008-0000-0500-00005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51" name="Text Box 18">
          <a:extLst>
            <a:ext uri="{FF2B5EF4-FFF2-40B4-BE49-F238E27FC236}">
              <a16:creationId xmlns:a16="http://schemas.microsoft.com/office/drawing/2014/main" id="{00000000-0008-0000-0500-00005B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56</xdr:row>
      <xdr:rowOff>170392</xdr:rowOff>
    </xdr:from>
    <xdr:ext cx="95250" cy="213632"/>
    <xdr:sp macro="" textlink="">
      <xdr:nvSpPr>
        <xdr:cNvPr id="2652" name="Text Box 15">
          <a:extLst>
            <a:ext uri="{FF2B5EF4-FFF2-40B4-BE49-F238E27FC236}">
              <a16:creationId xmlns:a16="http://schemas.microsoft.com/office/drawing/2014/main" id="{00000000-0008-0000-0500-00005C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3" name="Text Box 16">
          <a:extLst>
            <a:ext uri="{FF2B5EF4-FFF2-40B4-BE49-F238E27FC236}">
              <a16:creationId xmlns:a16="http://schemas.microsoft.com/office/drawing/2014/main" id="{00000000-0008-0000-0500-00005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4" name="Text Box 17">
          <a:extLst>
            <a:ext uri="{FF2B5EF4-FFF2-40B4-BE49-F238E27FC236}">
              <a16:creationId xmlns:a16="http://schemas.microsoft.com/office/drawing/2014/main" id="{00000000-0008-0000-0500-00005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5" name="Text Box 18">
          <a:extLst>
            <a:ext uri="{FF2B5EF4-FFF2-40B4-BE49-F238E27FC236}">
              <a16:creationId xmlns:a16="http://schemas.microsoft.com/office/drawing/2014/main" id="{00000000-0008-0000-0500-00005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6" name="Text Box 19">
          <a:extLst>
            <a:ext uri="{FF2B5EF4-FFF2-40B4-BE49-F238E27FC236}">
              <a16:creationId xmlns:a16="http://schemas.microsoft.com/office/drawing/2014/main" id="{00000000-0008-0000-0500-00006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57" name="Text Box 16">
          <a:extLst>
            <a:ext uri="{FF2B5EF4-FFF2-40B4-BE49-F238E27FC236}">
              <a16:creationId xmlns:a16="http://schemas.microsoft.com/office/drawing/2014/main" id="{00000000-0008-0000-0500-00006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58" name="Text Box 17">
          <a:extLst>
            <a:ext uri="{FF2B5EF4-FFF2-40B4-BE49-F238E27FC236}">
              <a16:creationId xmlns:a16="http://schemas.microsoft.com/office/drawing/2014/main" id="{00000000-0008-0000-0500-00006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59" name="Text Box 18">
          <a:extLst>
            <a:ext uri="{FF2B5EF4-FFF2-40B4-BE49-F238E27FC236}">
              <a16:creationId xmlns:a16="http://schemas.microsoft.com/office/drawing/2014/main" id="{00000000-0008-0000-0500-00006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60" name="Text Box 19">
          <a:extLst>
            <a:ext uri="{FF2B5EF4-FFF2-40B4-BE49-F238E27FC236}">
              <a16:creationId xmlns:a16="http://schemas.microsoft.com/office/drawing/2014/main" id="{00000000-0008-0000-0500-00006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1" name="Text Box 16">
          <a:extLst>
            <a:ext uri="{FF2B5EF4-FFF2-40B4-BE49-F238E27FC236}">
              <a16:creationId xmlns:a16="http://schemas.microsoft.com/office/drawing/2014/main" id="{00000000-0008-0000-0500-00006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2" name="Text Box 17">
          <a:extLst>
            <a:ext uri="{FF2B5EF4-FFF2-40B4-BE49-F238E27FC236}">
              <a16:creationId xmlns:a16="http://schemas.microsoft.com/office/drawing/2014/main" id="{00000000-0008-0000-0500-00006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3" name="Text Box 18">
          <a:extLst>
            <a:ext uri="{FF2B5EF4-FFF2-40B4-BE49-F238E27FC236}">
              <a16:creationId xmlns:a16="http://schemas.microsoft.com/office/drawing/2014/main" id="{00000000-0008-0000-0500-00006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4" name="Text Box 19">
          <a:extLst>
            <a:ext uri="{FF2B5EF4-FFF2-40B4-BE49-F238E27FC236}">
              <a16:creationId xmlns:a16="http://schemas.microsoft.com/office/drawing/2014/main" id="{00000000-0008-0000-0500-00006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014"/>
    <xdr:sp macro="" textlink="">
      <xdr:nvSpPr>
        <xdr:cNvPr id="2665" name="Text Box 15">
          <a:extLst>
            <a:ext uri="{FF2B5EF4-FFF2-40B4-BE49-F238E27FC236}">
              <a16:creationId xmlns:a16="http://schemas.microsoft.com/office/drawing/2014/main" id="{00000000-0008-0000-0500-00006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6" name="Text Box 16">
          <a:extLst>
            <a:ext uri="{FF2B5EF4-FFF2-40B4-BE49-F238E27FC236}">
              <a16:creationId xmlns:a16="http://schemas.microsoft.com/office/drawing/2014/main" id="{00000000-0008-0000-0500-00006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7" name="Text Box 17">
          <a:extLst>
            <a:ext uri="{FF2B5EF4-FFF2-40B4-BE49-F238E27FC236}">
              <a16:creationId xmlns:a16="http://schemas.microsoft.com/office/drawing/2014/main" id="{00000000-0008-0000-0500-00006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8" name="Text Box 18">
          <a:extLst>
            <a:ext uri="{FF2B5EF4-FFF2-40B4-BE49-F238E27FC236}">
              <a16:creationId xmlns:a16="http://schemas.microsoft.com/office/drawing/2014/main" id="{00000000-0008-0000-0500-00006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9" name="Text Box 19">
          <a:extLst>
            <a:ext uri="{FF2B5EF4-FFF2-40B4-BE49-F238E27FC236}">
              <a16:creationId xmlns:a16="http://schemas.microsoft.com/office/drawing/2014/main" id="{00000000-0008-0000-0500-00006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70" name="Text Box 16">
          <a:extLst>
            <a:ext uri="{FF2B5EF4-FFF2-40B4-BE49-F238E27FC236}">
              <a16:creationId xmlns:a16="http://schemas.microsoft.com/office/drawing/2014/main" id="{00000000-0008-0000-0500-00006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71" name="Text Box 17">
          <a:extLst>
            <a:ext uri="{FF2B5EF4-FFF2-40B4-BE49-F238E27FC236}">
              <a16:creationId xmlns:a16="http://schemas.microsoft.com/office/drawing/2014/main" id="{00000000-0008-0000-0500-00006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56</xdr:row>
      <xdr:rowOff>15875</xdr:rowOff>
    </xdr:from>
    <xdr:ext cx="95250" cy="171450"/>
    <xdr:sp macro="" textlink="">
      <xdr:nvSpPr>
        <xdr:cNvPr id="2672" name="Text Box 18">
          <a:extLst>
            <a:ext uri="{FF2B5EF4-FFF2-40B4-BE49-F238E27FC236}">
              <a16:creationId xmlns:a16="http://schemas.microsoft.com/office/drawing/2014/main" id="{00000000-0008-0000-0500-000070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3" name="Text Box 16">
          <a:extLst>
            <a:ext uri="{FF2B5EF4-FFF2-40B4-BE49-F238E27FC236}">
              <a16:creationId xmlns:a16="http://schemas.microsoft.com/office/drawing/2014/main" id="{00000000-0008-0000-0500-00007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4" name="Text Box 17">
          <a:extLst>
            <a:ext uri="{FF2B5EF4-FFF2-40B4-BE49-F238E27FC236}">
              <a16:creationId xmlns:a16="http://schemas.microsoft.com/office/drawing/2014/main" id="{00000000-0008-0000-0500-00007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5" name="Text Box 18">
          <a:extLst>
            <a:ext uri="{FF2B5EF4-FFF2-40B4-BE49-F238E27FC236}">
              <a16:creationId xmlns:a16="http://schemas.microsoft.com/office/drawing/2014/main" id="{00000000-0008-0000-0500-00007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6" name="Text Box 19">
          <a:extLst>
            <a:ext uri="{FF2B5EF4-FFF2-40B4-BE49-F238E27FC236}">
              <a16:creationId xmlns:a16="http://schemas.microsoft.com/office/drawing/2014/main" id="{00000000-0008-0000-0500-00007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7" name="Text Box 16">
          <a:extLst>
            <a:ext uri="{FF2B5EF4-FFF2-40B4-BE49-F238E27FC236}">
              <a16:creationId xmlns:a16="http://schemas.microsoft.com/office/drawing/2014/main" id="{00000000-0008-0000-0500-00007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56</xdr:row>
      <xdr:rowOff>170392</xdr:rowOff>
    </xdr:from>
    <xdr:ext cx="95250" cy="213632"/>
    <xdr:sp macro="" textlink="">
      <xdr:nvSpPr>
        <xdr:cNvPr id="2678" name="Text Box 15">
          <a:extLst>
            <a:ext uri="{FF2B5EF4-FFF2-40B4-BE49-F238E27FC236}">
              <a16:creationId xmlns:a16="http://schemas.microsoft.com/office/drawing/2014/main" id="{00000000-0008-0000-0500-000076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2679" name="Text Box 15">
          <a:extLst>
            <a:ext uri="{FF2B5EF4-FFF2-40B4-BE49-F238E27FC236}">
              <a16:creationId xmlns:a16="http://schemas.microsoft.com/office/drawing/2014/main" id="{00000000-0008-0000-0500-000077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2680" name="Text Box 15">
          <a:extLst>
            <a:ext uri="{FF2B5EF4-FFF2-40B4-BE49-F238E27FC236}">
              <a16:creationId xmlns:a16="http://schemas.microsoft.com/office/drawing/2014/main" id="{00000000-0008-0000-0500-000078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2682" name="Text Box 15">
          <a:extLst>
            <a:ext uri="{FF2B5EF4-FFF2-40B4-BE49-F238E27FC236}">
              <a16:creationId xmlns:a16="http://schemas.microsoft.com/office/drawing/2014/main" id="{00000000-0008-0000-0500-00007A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2683" name="Text Box 15">
          <a:extLst>
            <a:ext uri="{FF2B5EF4-FFF2-40B4-BE49-F238E27FC236}">
              <a16:creationId xmlns:a16="http://schemas.microsoft.com/office/drawing/2014/main" id="{00000000-0008-0000-0500-00007B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56</xdr:row>
      <xdr:rowOff>170392</xdr:rowOff>
    </xdr:from>
    <xdr:ext cx="95250" cy="213632"/>
    <xdr:sp macro="" textlink="">
      <xdr:nvSpPr>
        <xdr:cNvPr id="2684" name="Text Box 15">
          <a:extLst>
            <a:ext uri="{FF2B5EF4-FFF2-40B4-BE49-F238E27FC236}">
              <a16:creationId xmlns:a16="http://schemas.microsoft.com/office/drawing/2014/main" id="{00000000-0008-0000-0500-00007C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5" name="Text Box 16">
          <a:extLst>
            <a:ext uri="{FF2B5EF4-FFF2-40B4-BE49-F238E27FC236}">
              <a16:creationId xmlns:a16="http://schemas.microsoft.com/office/drawing/2014/main" id="{00000000-0008-0000-0500-00007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6" name="Text Box 17">
          <a:extLst>
            <a:ext uri="{FF2B5EF4-FFF2-40B4-BE49-F238E27FC236}">
              <a16:creationId xmlns:a16="http://schemas.microsoft.com/office/drawing/2014/main" id="{00000000-0008-0000-0500-00007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7" name="Text Box 18">
          <a:extLst>
            <a:ext uri="{FF2B5EF4-FFF2-40B4-BE49-F238E27FC236}">
              <a16:creationId xmlns:a16="http://schemas.microsoft.com/office/drawing/2014/main" id="{00000000-0008-0000-0500-00007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8" name="Text Box 19">
          <a:extLst>
            <a:ext uri="{FF2B5EF4-FFF2-40B4-BE49-F238E27FC236}">
              <a16:creationId xmlns:a16="http://schemas.microsoft.com/office/drawing/2014/main" id="{00000000-0008-0000-0500-00008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89" name="Text Box 16">
          <a:extLst>
            <a:ext uri="{FF2B5EF4-FFF2-40B4-BE49-F238E27FC236}">
              <a16:creationId xmlns:a16="http://schemas.microsoft.com/office/drawing/2014/main" id="{00000000-0008-0000-0500-00008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90" name="Text Box 17">
          <a:extLst>
            <a:ext uri="{FF2B5EF4-FFF2-40B4-BE49-F238E27FC236}">
              <a16:creationId xmlns:a16="http://schemas.microsoft.com/office/drawing/2014/main" id="{00000000-0008-0000-0500-00008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91" name="Text Box 18">
          <a:extLst>
            <a:ext uri="{FF2B5EF4-FFF2-40B4-BE49-F238E27FC236}">
              <a16:creationId xmlns:a16="http://schemas.microsoft.com/office/drawing/2014/main" id="{00000000-0008-0000-0500-00008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92" name="Text Box 19">
          <a:extLst>
            <a:ext uri="{FF2B5EF4-FFF2-40B4-BE49-F238E27FC236}">
              <a16:creationId xmlns:a16="http://schemas.microsoft.com/office/drawing/2014/main" id="{00000000-0008-0000-0500-00008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3" name="Text Box 16">
          <a:extLst>
            <a:ext uri="{FF2B5EF4-FFF2-40B4-BE49-F238E27FC236}">
              <a16:creationId xmlns:a16="http://schemas.microsoft.com/office/drawing/2014/main" id="{00000000-0008-0000-0500-00008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4" name="Text Box 17">
          <a:extLst>
            <a:ext uri="{FF2B5EF4-FFF2-40B4-BE49-F238E27FC236}">
              <a16:creationId xmlns:a16="http://schemas.microsoft.com/office/drawing/2014/main" id="{00000000-0008-0000-0500-00008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5" name="Text Box 18">
          <a:extLst>
            <a:ext uri="{FF2B5EF4-FFF2-40B4-BE49-F238E27FC236}">
              <a16:creationId xmlns:a16="http://schemas.microsoft.com/office/drawing/2014/main" id="{00000000-0008-0000-0500-00008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6" name="Text Box 19">
          <a:extLst>
            <a:ext uri="{FF2B5EF4-FFF2-40B4-BE49-F238E27FC236}">
              <a16:creationId xmlns:a16="http://schemas.microsoft.com/office/drawing/2014/main" id="{00000000-0008-0000-0500-00008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014"/>
    <xdr:sp macro="" textlink="">
      <xdr:nvSpPr>
        <xdr:cNvPr id="2697" name="Text Box 15">
          <a:extLst>
            <a:ext uri="{FF2B5EF4-FFF2-40B4-BE49-F238E27FC236}">
              <a16:creationId xmlns:a16="http://schemas.microsoft.com/office/drawing/2014/main" id="{00000000-0008-0000-0500-00008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98" name="Text Box 16">
          <a:extLst>
            <a:ext uri="{FF2B5EF4-FFF2-40B4-BE49-F238E27FC236}">
              <a16:creationId xmlns:a16="http://schemas.microsoft.com/office/drawing/2014/main" id="{00000000-0008-0000-0500-00008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99" name="Text Box 17">
          <a:extLst>
            <a:ext uri="{FF2B5EF4-FFF2-40B4-BE49-F238E27FC236}">
              <a16:creationId xmlns:a16="http://schemas.microsoft.com/office/drawing/2014/main" id="{00000000-0008-0000-0500-00008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00" name="Text Box 18">
          <a:extLst>
            <a:ext uri="{FF2B5EF4-FFF2-40B4-BE49-F238E27FC236}">
              <a16:creationId xmlns:a16="http://schemas.microsoft.com/office/drawing/2014/main" id="{00000000-0008-0000-0500-00008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01" name="Text Box 19">
          <a:extLst>
            <a:ext uri="{FF2B5EF4-FFF2-40B4-BE49-F238E27FC236}">
              <a16:creationId xmlns:a16="http://schemas.microsoft.com/office/drawing/2014/main" id="{00000000-0008-0000-0500-00008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02" name="Text Box 16">
          <a:extLst>
            <a:ext uri="{FF2B5EF4-FFF2-40B4-BE49-F238E27FC236}">
              <a16:creationId xmlns:a16="http://schemas.microsoft.com/office/drawing/2014/main" id="{00000000-0008-0000-0500-00008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03" name="Text Box 17">
          <a:extLst>
            <a:ext uri="{FF2B5EF4-FFF2-40B4-BE49-F238E27FC236}">
              <a16:creationId xmlns:a16="http://schemas.microsoft.com/office/drawing/2014/main" id="{00000000-0008-0000-0500-00008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04" name="Text Box 18">
          <a:extLst>
            <a:ext uri="{FF2B5EF4-FFF2-40B4-BE49-F238E27FC236}">
              <a16:creationId xmlns:a16="http://schemas.microsoft.com/office/drawing/2014/main" id="{00000000-0008-0000-0500-00009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5" name="Text Box 16">
          <a:extLst>
            <a:ext uri="{FF2B5EF4-FFF2-40B4-BE49-F238E27FC236}">
              <a16:creationId xmlns:a16="http://schemas.microsoft.com/office/drawing/2014/main" id="{00000000-0008-0000-0500-00009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6" name="Text Box 17">
          <a:extLst>
            <a:ext uri="{FF2B5EF4-FFF2-40B4-BE49-F238E27FC236}">
              <a16:creationId xmlns:a16="http://schemas.microsoft.com/office/drawing/2014/main" id="{00000000-0008-0000-0500-00009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7" name="Text Box 18">
          <a:extLst>
            <a:ext uri="{FF2B5EF4-FFF2-40B4-BE49-F238E27FC236}">
              <a16:creationId xmlns:a16="http://schemas.microsoft.com/office/drawing/2014/main" id="{00000000-0008-0000-0500-00009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8" name="Text Box 19">
          <a:extLst>
            <a:ext uri="{FF2B5EF4-FFF2-40B4-BE49-F238E27FC236}">
              <a16:creationId xmlns:a16="http://schemas.microsoft.com/office/drawing/2014/main" id="{00000000-0008-0000-0500-00009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9" name="Text Box 16">
          <a:extLst>
            <a:ext uri="{FF2B5EF4-FFF2-40B4-BE49-F238E27FC236}">
              <a16:creationId xmlns:a16="http://schemas.microsoft.com/office/drawing/2014/main" id="{00000000-0008-0000-0500-00009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10" name="Text Box 17">
          <a:extLst>
            <a:ext uri="{FF2B5EF4-FFF2-40B4-BE49-F238E27FC236}">
              <a16:creationId xmlns:a16="http://schemas.microsoft.com/office/drawing/2014/main" id="{00000000-0008-0000-0500-00009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11" name="Text Box 18">
          <a:extLst>
            <a:ext uri="{FF2B5EF4-FFF2-40B4-BE49-F238E27FC236}">
              <a16:creationId xmlns:a16="http://schemas.microsoft.com/office/drawing/2014/main" id="{00000000-0008-0000-0500-00009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12" name="Text Box 19">
          <a:extLst>
            <a:ext uri="{FF2B5EF4-FFF2-40B4-BE49-F238E27FC236}">
              <a16:creationId xmlns:a16="http://schemas.microsoft.com/office/drawing/2014/main" id="{00000000-0008-0000-0500-00009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56743"/>
    <xdr:sp macro="" textlink="">
      <xdr:nvSpPr>
        <xdr:cNvPr id="2713" name="Text Box 15">
          <a:extLst>
            <a:ext uri="{FF2B5EF4-FFF2-40B4-BE49-F238E27FC236}">
              <a16:creationId xmlns:a16="http://schemas.microsoft.com/office/drawing/2014/main" id="{00000000-0008-0000-0500-000099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2714" name="Text Box 15">
          <a:extLst>
            <a:ext uri="{FF2B5EF4-FFF2-40B4-BE49-F238E27FC236}">
              <a16:creationId xmlns:a16="http://schemas.microsoft.com/office/drawing/2014/main" id="{00000000-0008-0000-0500-00009A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2716" name="Text Box 15">
          <a:extLst>
            <a:ext uri="{FF2B5EF4-FFF2-40B4-BE49-F238E27FC236}">
              <a16:creationId xmlns:a16="http://schemas.microsoft.com/office/drawing/2014/main" id="{00000000-0008-0000-0500-00009C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2717" name="Text Box 15">
          <a:extLst>
            <a:ext uri="{FF2B5EF4-FFF2-40B4-BE49-F238E27FC236}">
              <a16:creationId xmlns:a16="http://schemas.microsoft.com/office/drawing/2014/main" id="{00000000-0008-0000-0500-00009D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213632"/>
    <xdr:sp macro="" textlink="">
      <xdr:nvSpPr>
        <xdr:cNvPr id="2718" name="Text Box 15">
          <a:extLst>
            <a:ext uri="{FF2B5EF4-FFF2-40B4-BE49-F238E27FC236}">
              <a16:creationId xmlns:a16="http://schemas.microsoft.com/office/drawing/2014/main" id="{00000000-0008-0000-0500-00009E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19" name="Text Box 16">
          <a:extLst>
            <a:ext uri="{FF2B5EF4-FFF2-40B4-BE49-F238E27FC236}">
              <a16:creationId xmlns:a16="http://schemas.microsoft.com/office/drawing/2014/main" id="{00000000-0008-0000-0500-00009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20" name="Text Box 17">
          <a:extLst>
            <a:ext uri="{FF2B5EF4-FFF2-40B4-BE49-F238E27FC236}">
              <a16:creationId xmlns:a16="http://schemas.microsoft.com/office/drawing/2014/main" id="{00000000-0008-0000-0500-0000A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21" name="Text Box 18">
          <a:extLst>
            <a:ext uri="{FF2B5EF4-FFF2-40B4-BE49-F238E27FC236}">
              <a16:creationId xmlns:a16="http://schemas.microsoft.com/office/drawing/2014/main" id="{00000000-0008-0000-0500-0000A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22" name="Text Box 19">
          <a:extLst>
            <a:ext uri="{FF2B5EF4-FFF2-40B4-BE49-F238E27FC236}">
              <a16:creationId xmlns:a16="http://schemas.microsoft.com/office/drawing/2014/main" id="{00000000-0008-0000-0500-0000A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3" name="Text Box 16">
          <a:extLst>
            <a:ext uri="{FF2B5EF4-FFF2-40B4-BE49-F238E27FC236}">
              <a16:creationId xmlns:a16="http://schemas.microsoft.com/office/drawing/2014/main" id="{00000000-0008-0000-0500-0000A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4" name="Text Box 17">
          <a:extLst>
            <a:ext uri="{FF2B5EF4-FFF2-40B4-BE49-F238E27FC236}">
              <a16:creationId xmlns:a16="http://schemas.microsoft.com/office/drawing/2014/main" id="{00000000-0008-0000-0500-0000A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5" name="Text Box 18">
          <a:extLst>
            <a:ext uri="{FF2B5EF4-FFF2-40B4-BE49-F238E27FC236}">
              <a16:creationId xmlns:a16="http://schemas.microsoft.com/office/drawing/2014/main" id="{00000000-0008-0000-0500-0000A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6" name="Text Box 19">
          <a:extLst>
            <a:ext uri="{FF2B5EF4-FFF2-40B4-BE49-F238E27FC236}">
              <a16:creationId xmlns:a16="http://schemas.microsoft.com/office/drawing/2014/main" id="{00000000-0008-0000-0500-0000A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27" name="Text Box 16">
          <a:extLst>
            <a:ext uri="{FF2B5EF4-FFF2-40B4-BE49-F238E27FC236}">
              <a16:creationId xmlns:a16="http://schemas.microsoft.com/office/drawing/2014/main" id="{00000000-0008-0000-0500-0000A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28" name="Text Box 17">
          <a:extLst>
            <a:ext uri="{FF2B5EF4-FFF2-40B4-BE49-F238E27FC236}">
              <a16:creationId xmlns:a16="http://schemas.microsoft.com/office/drawing/2014/main" id="{00000000-0008-0000-0500-0000A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29" name="Text Box 18">
          <a:extLst>
            <a:ext uri="{FF2B5EF4-FFF2-40B4-BE49-F238E27FC236}">
              <a16:creationId xmlns:a16="http://schemas.microsoft.com/office/drawing/2014/main" id="{00000000-0008-0000-0500-0000A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30" name="Text Box 19">
          <a:extLst>
            <a:ext uri="{FF2B5EF4-FFF2-40B4-BE49-F238E27FC236}">
              <a16:creationId xmlns:a16="http://schemas.microsoft.com/office/drawing/2014/main" id="{00000000-0008-0000-0500-0000A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014"/>
    <xdr:sp macro="" textlink="">
      <xdr:nvSpPr>
        <xdr:cNvPr id="2731" name="Text Box 15">
          <a:extLst>
            <a:ext uri="{FF2B5EF4-FFF2-40B4-BE49-F238E27FC236}">
              <a16:creationId xmlns:a16="http://schemas.microsoft.com/office/drawing/2014/main" id="{00000000-0008-0000-0500-0000AB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2" name="Text Box 16">
          <a:extLst>
            <a:ext uri="{FF2B5EF4-FFF2-40B4-BE49-F238E27FC236}">
              <a16:creationId xmlns:a16="http://schemas.microsoft.com/office/drawing/2014/main" id="{00000000-0008-0000-0500-0000A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3" name="Text Box 17">
          <a:extLst>
            <a:ext uri="{FF2B5EF4-FFF2-40B4-BE49-F238E27FC236}">
              <a16:creationId xmlns:a16="http://schemas.microsoft.com/office/drawing/2014/main" id="{00000000-0008-0000-0500-0000A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4" name="Text Box 18">
          <a:extLst>
            <a:ext uri="{FF2B5EF4-FFF2-40B4-BE49-F238E27FC236}">
              <a16:creationId xmlns:a16="http://schemas.microsoft.com/office/drawing/2014/main" id="{00000000-0008-0000-0500-0000A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5" name="Text Box 19">
          <a:extLst>
            <a:ext uri="{FF2B5EF4-FFF2-40B4-BE49-F238E27FC236}">
              <a16:creationId xmlns:a16="http://schemas.microsoft.com/office/drawing/2014/main" id="{00000000-0008-0000-0500-0000A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58</xdr:row>
      <xdr:rowOff>504825</xdr:rowOff>
    </xdr:from>
    <xdr:ext cx="95250" cy="442269"/>
    <xdr:sp macro="" textlink="">
      <xdr:nvSpPr>
        <xdr:cNvPr id="2736" name="Text Box 15">
          <a:extLst>
            <a:ext uri="{FF2B5EF4-FFF2-40B4-BE49-F238E27FC236}">
              <a16:creationId xmlns:a16="http://schemas.microsoft.com/office/drawing/2014/main" id="{00000000-0008-0000-0500-0000B0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37" name="Text Box 16">
          <a:extLst>
            <a:ext uri="{FF2B5EF4-FFF2-40B4-BE49-F238E27FC236}">
              <a16:creationId xmlns:a16="http://schemas.microsoft.com/office/drawing/2014/main" id="{00000000-0008-0000-0500-0000B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38" name="Text Box 17">
          <a:extLst>
            <a:ext uri="{FF2B5EF4-FFF2-40B4-BE49-F238E27FC236}">
              <a16:creationId xmlns:a16="http://schemas.microsoft.com/office/drawing/2014/main" id="{00000000-0008-0000-0500-0000B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39" name="Text Box 18">
          <a:extLst>
            <a:ext uri="{FF2B5EF4-FFF2-40B4-BE49-F238E27FC236}">
              <a16:creationId xmlns:a16="http://schemas.microsoft.com/office/drawing/2014/main" id="{00000000-0008-0000-0500-0000B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0" name="Text Box 16">
          <a:extLst>
            <a:ext uri="{FF2B5EF4-FFF2-40B4-BE49-F238E27FC236}">
              <a16:creationId xmlns:a16="http://schemas.microsoft.com/office/drawing/2014/main" id="{00000000-0008-0000-0500-0000B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1" name="Text Box 17">
          <a:extLst>
            <a:ext uri="{FF2B5EF4-FFF2-40B4-BE49-F238E27FC236}">
              <a16:creationId xmlns:a16="http://schemas.microsoft.com/office/drawing/2014/main" id="{00000000-0008-0000-0500-0000B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2" name="Text Box 18">
          <a:extLst>
            <a:ext uri="{FF2B5EF4-FFF2-40B4-BE49-F238E27FC236}">
              <a16:creationId xmlns:a16="http://schemas.microsoft.com/office/drawing/2014/main" id="{00000000-0008-0000-0500-0000B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3" name="Text Box 19">
          <a:extLst>
            <a:ext uri="{FF2B5EF4-FFF2-40B4-BE49-F238E27FC236}">
              <a16:creationId xmlns:a16="http://schemas.microsoft.com/office/drawing/2014/main" id="{00000000-0008-0000-0500-0000B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4" name="Text Box 16">
          <a:extLst>
            <a:ext uri="{FF2B5EF4-FFF2-40B4-BE49-F238E27FC236}">
              <a16:creationId xmlns:a16="http://schemas.microsoft.com/office/drawing/2014/main" id="{00000000-0008-0000-0500-0000B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5" name="Text Box 17">
          <a:extLst>
            <a:ext uri="{FF2B5EF4-FFF2-40B4-BE49-F238E27FC236}">
              <a16:creationId xmlns:a16="http://schemas.microsoft.com/office/drawing/2014/main" id="{00000000-0008-0000-0500-0000B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6" name="Text Box 18">
          <a:extLst>
            <a:ext uri="{FF2B5EF4-FFF2-40B4-BE49-F238E27FC236}">
              <a16:creationId xmlns:a16="http://schemas.microsoft.com/office/drawing/2014/main" id="{00000000-0008-0000-0500-0000B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62</xdr:row>
      <xdr:rowOff>170392</xdr:rowOff>
    </xdr:from>
    <xdr:ext cx="95250" cy="213632"/>
    <xdr:sp macro="" textlink="">
      <xdr:nvSpPr>
        <xdr:cNvPr id="2747" name="Text Box 15">
          <a:extLst>
            <a:ext uri="{FF2B5EF4-FFF2-40B4-BE49-F238E27FC236}">
              <a16:creationId xmlns:a16="http://schemas.microsoft.com/office/drawing/2014/main" id="{00000000-0008-0000-0500-0000BB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48" name="Text Box 16">
          <a:extLst>
            <a:ext uri="{FF2B5EF4-FFF2-40B4-BE49-F238E27FC236}">
              <a16:creationId xmlns:a16="http://schemas.microsoft.com/office/drawing/2014/main" id="{00000000-0008-0000-0500-0000B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49" name="Text Box 17">
          <a:extLst>
            <a:ext uri="{FF2B5EF4-FFF2-40B4-BE49-F238E27FC236}">
              <a16:creationId xmlns:a16="http://schemas.microsoft.com/office/drawing/2014/main" id="{00000000-0008-0000-0500-0000B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50" name="Text Box 18">
          <a:extLst>
            <a:ext uri="{FF2B5EF4-FFF2-40B4-BE49-F238E27FC236}">
              <a16:creationId xmlns:a16="http://schemas.microsoft.com/office/drawing/2014/main" id="{00000000-0008-0000-0500-0000B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51" name="Text Box 19">
          <a:extLst>
            <a:ext uri="{FF2B5EF4-FFF2-40B4-BE49-F238E27FC236}">
              <a16:creationId xmlns:a16="http://schemas.microsoft.com/office/drawing/2014/main" id="{00000000-0008-0000-0500-0000B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2" name="Text Box 16">
          <a:extLst>
            <a:ext uri="{FF2B5EF4-FFF2-40B4-BE49-F238E27FC236}">
              <a16:creationId xmlns:a16="http://schemas.microsoft.com/office/drawing/2014/main" id="{00000000-0008-0000-0500-0000C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3" name="Text Box 17">
          <a:extLst>
            <a:ext uri="{FF2B5EF4-FFF2-40B4-BE49-F238E27FC236}">
              <a16:creationId xmlns:a16="http://schemas.microsoft.com/office/drawing/2014/main" id="{00000000-0008-0000-0500-0000C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4" name="Text Box 18">
          <a:extLst>
            <a:ext uri="{FF2B5EF4-FFF2-40B4-BE49-F238E27FC236}">
              <a16:creationId xmlns:a16="http://schemas.microsoft.com/office/drawing/2014/main" id="{00000000-0008-0000-0500-0000C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5" name="Text Box 19">
          <a:extLst>
            <a:ext uri="{FF2B5EF4-FFF2-40B4-BE49-F238E27FC236}">
              <a16:creationId xmlns:a16="http://schemas.microsoft.com/office/drawing/2014/main" id="{00000000-0008-0000-0500-0000C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6" name="Text Box 16">
          <a:extLst>
            <a:ext uri="{FF2B5EF4-FFF2-40B4-BE49-F238E27FC236}">
              <a16:creationId xmlns:a16="http://schemas.microsoft.com/office/drawing/2014/main" id="{00000000-0008-0000-0500-0000C4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7" name="Text Box 17">
          <a:extLst>
            <a:ext uri="{FF2B5EF4-FFF2-40B4-BE49-F238E27FC236}">
              <a16:creationId xmlns:a16="http://schemas.microsoft.com/office/drawing/2014/main" id="{00000000-0008-0000-0500-0000C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8" name="Text Box 18">
          <a:extLst>
            <a:ext uri="{FF2B5EF4-FFF2-40B4-BE49-F238E27FC236}">
              <a16:creationId xmlns:a16="http://schemas.microsoft.com/office/drawing/2014/main" id="{00000000-0008-0000-0500-0000C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9" name="Text Box 19">
          <a:extLst>
            <a:ext uri="{FF2B5EF4-FFF2-40B4-BE49-F238E27FC236}">
              <a16:creationId xmlns:a16="http://schemas.microsoft.com/office/drawing/2014/main" id="{00000000-0008-0000-0500-0000C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014"/>
    <xdr:sp macro="" textlink="">
      <xdr:nvSpPr>
        <xdr:cNvPr id="2760" name="Text Box 15">
          <a:extLst>
            <a:ext uri="{FF2B5EF4-FFF2-40B4-BE49-F238E27FC236}">
              <a16:creationId xmlns:a16="http://schemas.microsoft.com/office/drawing/2014/main" id="{00000000-0008-0000-0500-0000C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1" name="Text Box 16">
          <a:extLst>
            <a:ext uri="{FF2B5EF4-FFF2-40B4-BE49-F238E27FC236}">
              <a16:creationId xmlns:a16="http://schemas.microsoft.com/office/drawing/2014/main" id="{00000000-0008-0000-0500-0000C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2" name="Text Box 17">
          <a:extLst>
            <a:ext uri="{FF2B5EF4-FFF2-40B4-BE49-F238E27FC236}">
              <a16:creationId xmlns:a16="http://schemas.microsoft.com/office/drawing/2014/main" id="{00000000-0008-0000-0500-0000C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3" name="Text Box 18">
          <a:extLst>
            <a:ext uri="{FF2B5EF4-FFF2-40B4-BE49-F238E27FC236}">
              <a16:creationId xmlns:a16="http://schemas.microsoft.com/office/drawing/2014/main" id="{00000000-0008-0000-0500-0000C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4" name="Text Box 19">
          <a:extLst>
            <a:ext uri="{FF2B5EF4-FFF2-40B4-BE49-F238E27FC236}">
              <a16:creationId xmlns:a16="http://schemas.microsoft.com/office/drawing/2014/main" id="{00000000-0008-0000-0500-0000C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65" name="Text Box 16">
          <a:extLst>
            <a:ext uri="{FF2B5EF4-FFF2-40B4-BE49-F238E27FC236}">
              <a16:creationId xmlns:a16="http://schemas.microsoft.com/office/drawing/2014/main" id="{00000000-0008-0000-0500-0000C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66" name="Text Box 17">
          <a:extLst>
            <a:ext uri="{FF2B5EF4-FFF2-40B4-BE49-F238E27FC236}">
              <a16:creationId xmlns:a16="http://schemas.microsoft.com/office/drawing/2014/main" id="{00000000-0008-0000-0500-0000C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62</xdr:row>
      <xdr:rowOff>15875</xdr:rowOff>
    </xdr:from>
    <xdr:ext cx="95250" cy="171450"/>
    <xdr:sp macro="" textlink="">
      <xdr:nvSpPr>
        <xdr:cNvPr id="2767" name="Text Box 18">
          <a:extLst>
            <a:ext uri="{FF2B5EF4-FFF2-40B4-BE49-F238E27FC236}">
              <a16:creationId xmlns:a16="http://schemas.microsoft.com/office/drawing/2014/main" id="{00000000-0008-0000-0500-0000CF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68" name="Text Box 16">
          <a:extLst>
            <a:ext uri="{FF2B5EF4-FFF2-40B4-BE49-F238E27FC236}">
              <a16:creationId xmlns:a16="http://schemas.microsoft.com/office/drawing/2014/main" id="{00000000-0008-0000-0500-0000D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69" name="Text Box 17">
          <a:extLst>
            <a:ext uri="{FF2B5EF4-FFF2-40B4-BE49-F238E27FC236}">
              <a16:creationId xmlns:a16="http://schemas.microsoft.com/office/drawing/2014/main" id="{00000000-0008-0000-0500-0000D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70" name="Text Box 18">
          <a:extLst>
            <a:ext uri="{FF2B5EF4-FFF2-40B4-BE49-F238E27FC236}">
              <a16:creationId xmlns:a16="http://schemas.microsoft.com/office/drawing/2014/main" id="{00000000-0008-0000-0500-0000D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71" name="Text Box 19">
          <a:extLst>
            <a:ext uri="{FF2B5EF4-FFF2-40B4-BE49-F238E27FC236}">
              <a16:creationId xmlns:a16="http://schemas.microsoft.com/office/drawing/2014/main" id="{00000000-0008-0000-0500-0000D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72" name="Text Box 16">
          <a:extLst>
            <a:ext uri="{FF2B5EF4-FFF2-40B4-BE49-F238E27FC236}">
              <a16:creationId xmlns:a16="http://schemas.microsoft.com/office/drawing/2014/main" id="{00000000-0008-0000-0500-0000D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62</xdr:row>
      <xdr:rowOff>170392</xdr:rowOff>
    </xdr:from>
    <xdr:ext cx="95250" cy="213632"/>
    <xdr:sp macro="" textlink="">
      <xdr:nvSpPr>
        <xdr:cNvPr id="2773" name="Text Box 15">
          <a:extLst>
            <a:ext uri="{FF2B5EF4-FFF2-40B4-BE49-F238E27FC236}">
              <a16:creationId xmlns:a16="http://schemas.microsoft.com/office/drawing/2014/main" id="{00000000-0008-0000-0500-0000D5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2774" name="Text Box 15">
          <a:extLst>
            <a:ext uri="{FF2B5EF4-FFF2-40B4-BE49-F238E27FC236}">
              <a16:creationId xmlns:a16="http://schemas.microsoft.com/office/drawing/2014/main" id="{00000000-0008-0000-0500-0000D6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442269"/>
    <xdr:sp macro="" textlink="">
      <xdr:nvSpPr>
        <xdr:cNvPr id="2775" name="Text Box 15">
          <a:extLst>
            <a:ext uri="{FF2B5EF4-FFF2-40B4-BE49-F238E27FC236}">
              <a16:creationId xmlns:a16="http://schemas.microsoft.com/office/drawing/2014/main" id="{00000000-0008-0000-0500-0000D7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2777" name="Text Box 15">
          <a:extLst>
            <a:ext uri="{FF2B5EF4-FFF2-40B4-BE49-F238E27FC236}">
              <a16:creationId xmlns:a16="http://schemas.microsoft.com/office/drawing/2014/main" id="{00000000-0008-0000-0500-0000D9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2778" name="Text Box 15">
          <a:extLst>
            <a:ext uri="{FF2B5EF4-FFF2-40B4-BE49-F238E27FC236}">
              <a16:creationId xmlns:a16="http://schemas.microsoft.com/office/drawing/2014/main" id="{00000000-0008-0000-0500-0000DA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62</xdr:row>
      <xdr:rowOff>170392</xdr:rowOff>
    </xdr:from>
    <xdr:ext cx="95250" cy="213632"/>
    <xdr:sp macro="" textlink="">
      <xdr:nvSpPr>
        <xdr:cNvPr id="2779" name="Text Box 15">
          <a:extLst>
            <a:ext uri="{FF2B5EF4-FFF2-40B4-BE49-F238E27FC236}">
              <a16:creationId xmlns:a16="http://schemas.microsoft.com/office/drawing/2014/main" id="{00000000-0008-0000-0500-0000DB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0" name="Text Box 16">
          <a:extLst>
            <a:ext uri="{FF2B5EF4-FFF2-40B4-BE49-F238E27FC236}">
              <a16:creationId xmlns:a16="http://schemas.microsoft.com/office/drawing/2014/main" id="{00000000-0008-0000-0500-0000D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1" name="Text Box 17">
          <a:extLst>
            <a:ext uri="{FF2B5EF4-FFF2-40B4-BE49-F238E27FC236}">
              <a16:creationId xmlns:a16="http://schemas.microsoft.com/office/drawing/2014/main" id="{00000000-0008-0000-0500-0000D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2" name="Text Box 18">
          <a:extLst>
            <a:ext uri="{FF2B5EF4-FFF2-40B4-BE49-F238E27FC236}">
              <a16:creationId xmlns:a16="http://schemas.microsoft.com/office/drawing/2014/main" id="{00000000-0008-0000-0500-0000D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3" name="Text Box 19">
          <a:extLst>
            <a:ext uri="{FF2B5EF4-FFF2-40B4-BE49-F238E27FC236}">
              <a16:creationId xmlns:a16="http://schemas.microsoft.com/office/drawing/2014/main" id="{00000000-0008-0000-0500-0000D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4" name="Text Box 16">
          <a:extLst>
            <a:ext uri="{FF2B5EF4-FFF2-40B4-BE49-F238E27FC236}">
              <a16:creationId xmlns:a16="http://schemas.microsoft.com/office/drawing/2014/main" id="{00000000-0008-0000-0500-0000E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5" name="Text Box 17">
          <a:extLst>
            <a:ext uri="{FF2B5EF4-FFF2-40B4-BE49-F238E27FC236}">
              <a16:creationId xmlns:a16="http://schemas.microsoft.com/office/drawing/2014/main" id="{00000000-0008-0000-0500-0000E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6" name="Text Box 18">
          <a:extLst>
            <a:ext uri="{FF2B5EF4-FFF2-40B4-BE49-F238E27FC236}">
              <a16:creationId xmlns:a16="http://schemas.microsoft.com/office/drawing/2014/main" id="{00000000-0008-0000-0500-0000E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7" name="Text Box 19">
          <a:extLst>
            <a:ext uri="{FF2B5EF4-FFF2-40B4-BE49-F238E27FC236}">
              <a16:creationId xmlns:a16="http://schemas.microsoft.com/office/drawing/2014/main" id="{00000000-0008-0000-0500-0000E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88" name="Text Box 16">
          <a:extLst>
            <a:ext uri="{FF2B5EF4-FFF2-40B4-BE49-F238E27FC236}">
              <a16:creationId xmlns:a16="http://schemas.microsoft.com/office/drawing/2014/main" id="{00000000-0008-0000-0500-0000E4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89" name="Text Box 17">
          <a:extLst>
            <a:ext uri="{FF2B5EF4-FFF2-40B4-BE49-F238E27FC236}">
              <a16:creationId xmlns:a16="http://schemas.microsoft.com/office/drawing/2014/main" id="{00000000-0008-0000-0500-0000E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90" name="Text Box 18">
          <a:extLst>
            <a:ext uri="{FF2B5EF4-FFF2-40B4-BE49-F238E27FC236}">
              <a16:creationId xmlns:a16="http://schemas.microsoft.com/office/drawing/2014/main" id="{00000000-0008-0000-0500-0000E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91" name="Text Box 19">
          <a:extLst>
            <a:ext uri="{FF2B5EF4-FFF2-40B4-BE49-F238E27FC236}">
              <a16:creationId xmlns:a16="http://schemas.microsoft.com/office/drawing/2014/main" id="{00000000-0008-0000-0500-0000E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014"/>
    <xdr:sp macro="" textlink="">
      <xdr:nvSpPr>
        <xdr:cNvPr id="2792" name="Text Box 15">
          <a:extLst>
            <a:ext uri="{FF2B5EF4-FFF2-40B4-BE49-F238E27FC236}">
              <a16:creationId xmlns:a16="http://schemas.microsoft.com/office/drawing/2014/main" id="{00000000-0008-0000-0500-0000E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3" name="Text Box 16">
          <a:extLst>
            <a:ext uri="{FF2B5EF4-FFF2-40B4-BE49-F238E27FC236}">
              <a16:creationId xmlns:a16="http://schemas.microsoft.com/office/drawing/2014/main" id="{00000000-0008-0000-0500-0000E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4" name="Text Box 17">
          <a:extLst>
            <a:ext uri="{FF2B5EF4-FFF2-40B4-BE49-F238E27FC236}">
              <a16:creationId xmlns:a16="http://schemas.microsoft.com/office/drawing/2014/main" id="{00000000-0008-0000-0500-0000E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5" name="Text Box 18">
          <a:extLst>
            <a:ext uri="{FF2B5EF4-FFF2-40B4-BE49-F238E27FC236}">
              <a16:creationId xmlns:a16="http://schemas.microsoft.com/office/drawing/2014/main" id="{00000000-0008-0000-0500-0000E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6" name="Text Box 19">
          <a:extLst>
            <a:ext uri="{FF2B5EF4-FFF2-40B4-BE49-F238E27FC236}">
              <a16:creationId xmlns:a16="http://schemas.microsoft.com/office/drawing/2014/main" id="{00000000-0008-0000-0500-0000E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97" name="Text Box 16">
          <a:extLst>
            <a:ext uri="{FF2B5EF4-FFF2-40B4-BE49-F238E27FC236}">
              <a16:creationId xmlns:a16="http://schemas.microsoft.com/office/drawing/2014/main" id="{00000000-0008-0000-0500-0000E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98" name="Text Box 17">
          <a:extLst>
            <a:ext uri="{FF2B5EF4-FFF2-40B4-BE49-F238E27FC236}">
              <a16:creationId xmlns:a16="http://schemas.microsoft.com/office/drawing/2014/main" id="{00000000-0008-0000-0500-0000E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99" name="Text Box 18">
          <a:extLst>
            <a:ext uri="{FF2B5EF4-FFF2-40B4-BE49-F238E27FC236}">
              <a16:creationId xmlns:a16="http://schemas.microsoft.com/office/drawing/2014/main" id="{00000000-0008-0000-0500-0000E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0" name="Text Box 16">
          <a:extLst>
            <a:ext uri="{FF2B5EF4-FFF2-40B4-BE49-F238E27FC236}">
              <a16:creationId xmlns:a16="http://schemas.microsoft.com/office/drawing/2014/main" id="{00000000-0008-0000-0500-0000F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1" name="Text Box 17">
          <a:extLst>
            <a:ext uri="{FF2B5EF4-FFF2-40B4-BE49-F238E27FC236}">
              <a16:creationId xmlns:a16="http://schemas.microsoft.com/office/drawing/2014/main" id="{00000000-0008-0000-0500-0000F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2" name="Text Box 18">
          <a:extLst>
            <a:ext uri="{FF2B5EF4-FFF2-40B4-BE49-F238E27FC236}">
              <a16:creationId xmlns:a16="http://schemas.microsoft.com/office/drawing/2014/main" id="{00000000-0008-0000-0500-0000F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3" name="Text Box 19">
          <a:extLst>
            <a:ext uri="{FF2B5EF4-FFF2-40B4-BE49-F238E27FC236}">
              <a16:creationId xmlns:a16="http://schemas.microsoft.com/office/drawing/2014/main" id="{00000000-0008-0000-0500-0000F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4" name="Text Box 16">
          <a:extLst>
            <a:ext uri="{FF2B5EF4-FFF2-40B4-BE49-F238E27FC236}">
              <a16:creationId xmlns:a16="http://schemas.microsoft.com/office/drawing/2014/main" id="{00000000-0008-0000-0500-0000F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5" name="Text Box 17">
          <a:extLst>
            <a:ext uri="{FF2B5EF4-FFF2-40B4-BE49-F238E27FC236}">
              <a16:creationId xmlns:a16="http://schemas.microsoft.com/office/drawing/2014/main" id="{00000000-0008-0000-0500-0000F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6" name="Text Box 18">
          <a:extLst>
            <a:ext uri="{FF2B5EF4-FFF2-40B4-BE49-F238E27FC236}">
              <a16:creationId xmlns:a16="http://schemas.microsoft.com/office/drawing/2014/main" id="{00000000-0008-0000-0500-0000F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7" name="Text Box 19">
          <a:extLst>
            <a:ext uri="{FF2B5EF4-FFF2-40B4-BE49-F238E27FC236}">
              <a16:creationId xmlns:a16="http://schemas.microsoft.com/office/drawing/2014/main" id="{00000000-0008-0000-0500-0000F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56743"/>
    <xdr:sp macro="" textlink="">
      <xdr:nvSpPr>
        <xdr:cNvPr id="2808" name="Text Box 15">
          <a:extLst>
            <a:ext uri="{FF2B5EF4-FFF2-40B4-BE49-F238E27FC236}">
              <a16:creationId xmlns:a16="http://schemas.microsoft.com/office/drawing/2014/main" id="{00000000-0008-0000-0500-0000F8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442269"/>
    <xdr:sp macro="" textlink="">
      <xdr:nvSpPr>
        <xdr:cNvPr id="2809" name="Text Box 15">
          <a:extLst>
            <a:ext uri="{FF2B5EF4-FFF2-40B4-BE49-F238E27FC236}">
              <a16:creationId xmlns:a16="http://schemas.microsoft.com/office/drawing/2014/main" id="{00000000-0008-0000-0500-0000F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2811" name="Text Box 15">
          <a:extLst>
            <a:ext uri="{FF2B5EF4-FFF2-40B4-BE49-F238E27FC236}">
              <a16:creationId xmlns:a16="http://schemas.microsoft.com/office/drawing/2014/main" id="{00000000-0008-0000-0500-0000F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2812" name="Text Box 15">
          <a:extLst>
            <a:ext uri="{FF2B5EF4-FFF2-40B4-BE49-F238E27FC236}">
              <a16:creationId xmlns:a16="http://schemas.microsoft.com/office/drawing/2014/main" id="{00000000-0008-0000-0500-0000F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213632"/>
    <xdr:sp macro="" textlink="">
      <xdr:nvSpPr>
        <xdr:cNvPr id="2813" name="Text Box 15">
          <a:extLst>
            <a:ext uri="{FF2B5EF4-FFF2-40B4-BE49-F238E27FC236}">
              <a16:creationId xmlns:a16="http://schemas.microsoft.com/office/drawing/2014/main" id="{00000000-0008-0000-0500-0000FD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4" name="Text Box 16">
          <a:extLst>
            <a:ext uri="{FF2B5EF4-FFF2-40B4-BE49-F238E27FC236}">
              <a16:creationId xmlns:a16="http://schemas.microsoft.com/office/drawing/2014/main" id="{00000000-0008-0000-0500-0000F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5" name="Text Box 17">
          <a:extLst>
            <a:ext uri="{FF2B5EF4-FFF2-40B4-BE49-F238E27FC236}">
              <a16:creationId xmlns:a16="http://schemas.microsoft.com/office/drawing/2014/main" id="{00000000-0008-0000-0500-0000F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6" name="Text Box 18">
          <a:extLst>
            <a:ext uri="{FF2B5EF4-FFF2-40B4-BE49-F238E27FC236}">
              <a16:creationId xmlns:a16="http://schemas.microsoft.com/office/drawing/2014/main" id="{00000000-0008-0000-0500-00000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7" name="Text Box 19">
          <a:extLst>
            <a:ext uri="{FF2B5EF4-FFF2-40B4-BE49-F238E27FC236}">
              <a16:creationId xmlns:a16="http://schemas.microsoft.com/office/drawing/2014/main" id="{00000000-0008-0000-0500-000001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18" name="Text Box 16">
          <a:extLst>
            <a:ext uri="{FF2B5EF4-FFF2-40B4-BE49-F238E27FC236}">
              <a16:creationId xmlns:a16="http://schemas.microsoft.com/office/drawing/2014/main" id="{00000000-0008-0000-0500-00000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19" name="Text Box 17">
          <a:extLst>
            <a:ext uri="{FF2B5EF4-FFF2-40B4-BE49-F238E27FC236}">
              <a16:creationId xmlns:a16="http://schemas.microsoft.com/office/drawing/2014/main" id="{00000000-0008-0000-0500-00000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20" name="Text Box 18">
          <a:extLst>
            <a:ext uri="{FF2B5EF4-FFF2-40B4-BE49-F238E27FC236}">
              <a16:creationId xmlns:a16="http://schemas.microsoft.com/office/drawing/2014/main" id="{00000000-0008-0000-0500-00000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21" name="Text Box 19">
          <a:extLst>
            <a:ext uri="{FF2B5EF4-FFF2-40B4-BE49-F238E27FC236}">
              <a16:creationId xmlns:a16="http://schemas.microsoft.com/office/drawing/2014/main" id="{00000000-0008-0000-0500-000005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2" name="Text Box 16">
          <a:extLst>
            <a:ext uri="{FF2B5EF4-FFF2-40B4-BE49-F238E27FC236}">
              <a16:creationId xmlns:a16="http://schemas.microsoft.com/office/drawing/2014/main" id="{00000000-0008-0000-0500-00000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3" name="Text Box 17">
          <a:extLst>
            <a:ext uri="{FF2B5EF4-FFF2-40B4-BE49-F238E27FC236}">
              <a16:creationId xmlns:a16="http://schemas.microsoft.com/office/drawing/2014/main" id="{00000000-0008-0000-0500-00000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4" name="Text Box 18">
          <a:extLst>
            <a:ext uri="{FF2B5EF4-FFF2-40B4-BE49-F238E27FC236}">
              <a16:creationId xmlns:a16="http://schemas.microsoft.com/office/drawing/2014/main" id="{00000000-0008-0000-0500-00000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5" name="Text Box 19">
          <a:extLst>
            <a:ext uri="{FF2B5EF4-FFF2-40B4-BE49-F238E27FC236}">
              <a16:creationId xmlns:a16="http://schemas.microsoft.com/office/drawing/2014/main" id="{00000000-0008-0000-0500-000009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014"/>
    <xdr:sp macro="" textlink="">
      <xdr:nvSpPr>
        <xdr:cNvPr id="2826" name="Text Box 15">
          <a:extLst>
            <a:ext uri="{FF2B5EF4-FFF2-40B4-BE49-F238E27FC236}">
              <a16:creationId xmlns:a16="http://schemas.microsoft.com/office/drawing/2014/main" id="{00000000-0008-0000-0500-00000A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27" name="Text Box 16">
          <a:extLst>
            <a:ext uri="{FF2B5EF4-FFF2-40B4-BE49-F238E27FC236}">
              <a16:creationId xmlns:a16="http://schemas.microsoft.com/office/drawing/2014/main" id="{00000000-0008-0000-0500-00000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28" name="Text Box 17">
          <a:extLst>
            <a:ext uri="{FF2B5EF4-FFF2-40B4-BE49-F238E27FC236}">
              <a16:creationId xmlns:a16="http://schemas.microsoft.com/office/drawing/2014/main" id="{00000000-0008-0000-0500-00000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29" name="Text Box 18">
          <a:extLst>
            <a:ext uri="{FF2B5EF4-FFF2-40B4-BE49-F238E27FC236}">
              <a16:creationId xmlns:a16="http://schemas.microsoft.com/office/drawing/2014/main" id="{00000000-0008-0000-0500-00000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30" name="Text Box 19">
          <a:extLst>
            <a:ext uri="{FF2B5EF4-FFF2-40B4-BE49-F238E27FC236}">
              <a16:creationId xmlns:a16="http://schemas.microsoft.com/office/drawing/2014/main" id="{00000000-0008-0000-0500-00000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64</xdr:row>
      <xdr:rowOff>504825</xdr:rowOff>
    </xdr:from>
    <xdr:ext cx="95250" cy="442269"/>
    <xdr:sp macro="" textlink="">
      <xdr:nvSpPr>
        <xdr:cNvPr id="2831" name="Text Box 15">
          <a:extLst>
            <a:ext uri="{FF2B5EF4-FFF2-40B4-BE49-F238E27FC236}">
              <a16:creationId xmlns:a16="http://schemas.microsoft.com/office/drawing/2014/main" id="{00000000-0008-0000-0500-00000F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32" name="Text Box 16">
          <a:extLst>
            <a:ext uri="{FF2B5EF4-FFF2-40B4-BE49-F238E27FC236}">
              <a16:creationId xmlns:a16="http://schemas.microsoft.com/office/drawing/2014/main" id="{00000000-0008-0000-0500-00001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33" name="Text Box 17">
          <a:extLst>
            <a:ext uri="{FF2B5EF4-FFF2-40B4-BE49-F238E27FC236}">
              <a16:creationId xmlns:a16="http://schemas.microsoft.com/office/drawing/2014/main" id="{00000000-0008-0000-0500-00001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34" name="Text Box 18">
          <a:extLst>
            <a:ext uri="{FF2B5EF4-FFF2-40B4-BE49-F238E27FC236}">
              <a16:creationId xmlns:a16="http://schemas.microsoft.com/office/drawing/2014/main" id="{00000000-0008-0000-0500-00001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5" name="Text Box 16">
          <a:extLst>
            <a:ext uri="{FF2B5EF4-FFF2-40B4-BE49-F238E27FC236}">
              <a16:creationId xmlns:a16="http://schemas.microsoft.com/office/drawing/2014/main" id="{00000000-0008-0000-0500-00001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6" name="Text Box 17">
          <a:extLst>
            <a:ext uri="{FF2B5EF4-FFF2-40B4-BE49-F238E27FC236}">
              <a16:creationId xmlns:a16="http://schemas.microsoft.com/office/drawing/2014/main" id="{00000000-0008-0000-0500-00001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7" name="Text Box 18">
          <a:extLst>
            <a:ext uri="{FF2B5EF4-FFF2-40B4-BE49-F238E27FC236}">
              <a16:creationId xmlns:a16="http://schemas.microsoft.com/office/drawing/2014/main" id="{00000000-0008-0000-0500-00001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8" name="Text Box 19">
          <a:extLst>
            <a:ext uri="{FF2B5EF4-FFF2-40B4-BE49-F238E27FC236}">
              <a16:creationId xmlns:a16="http://schemas.microsoft.com/office/drawing/2014/main" id="{00000000-0008-0000-0500-00001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9" name="Text Box 16">
          <a:extLst>
            <a:ext uri="{FF2B5EF4-FFF2-40B4-BE49-F238E27FC236}">
              <a16:creationId xmlns:a16="http://schemas.microsoft.com/office/drawing/2014/main" id="{00000000-0008-0000-0500-00001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40" name="Text Box 17">
          <a:extLst>
            <a:ext uri="{FF2B5EF4-FFF2-40B4-BE49-F238E27FC236}">
              <a16:creationId xmlns:a16="http://schemas.microsoft.com/office/drawing/2014/main" id="{00000000-0008-0000-0500-00001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41" name="Text Box 18">
          <a:extLst>
            <a:ext uri="{FF2B5EF4-FFF2-40B4-BE49-F238E27FC236}">
              <a16:creationId xmlns:a16="http://schemas.microsoft.com/office/drawing/2014/main" id="{00000000-0008-0000-0500-000019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68</xdr:row>
      <xdr:rowOff>170392</xdr:rowOff>
    </xdr:from>
    <xdr:ext cx="95250" cy="213632"/>
    <xdr:sp macro="" textlink="">
      <xdr:nvSpPr>
        <xdr:cNvPr id="2842" name="Text Box 15">
          <a:extLst>
            <a:ext uri="{FF2B5EF4-FFF2-40B4-BE49-F238E27FC236}">
              <a16:creationId xmlns:a16="http://schemas.microsoft.com/office/drawing/2014/main" id="{00000000-0008-0000-0500-00001A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3" name="Text Box 16">
          <a:extLst>
            <a:ext uri="{FF2B5EF4-FFF2-40B4-BE49-F238E27FC236}">
              <a16:creationId xmlns:a16="http://schemas.microsoft.com/office/drawing/2014/main" id="{00000000-0008-0000-0500-00001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4" name="Text Box 17">
          <a:extLst>
            <a:ext uri="{FF2B5EF4-FFF2-40B4-BE49-F238E27FC236}">
              <a16:creationId xmlns:a16="http://schemas.microsoft.com/office/drawing/2014/main" id="{00000000-0008-0000-0500-00001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5" name="Text Box 18">
          <a:extLst>
            <a:ext uri="{FF2B5EF4-FFF2-40B4-BE49-F238E27FC236}">
              <a16:creationId xmlns:a16="http://schemas.microsoft.com/office/drawing/2014/main" id="{00000000-0008-0000-0500-00001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6" name="Text Box 19">
          <a:extLst>
            <a:ext uri="{FF2B5EF4-FFF2-40B4-BE49-F238E27FC236}">
              <a16:creationId xmlns:a16="http://schemas.microsoft.com/office/drawing/2014/main" id="{00000000-0008-0000-0500-00001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47" name="Text Box 16">
          <a:extLst>
            <a:ext uri="{FF2B5EF4-FFF2-40B4-BE49-F238E27FC236}">
              <a16:creationId xmlns:a16="http://schemas.microsoft.com/office/drawing/2014/main" id="{00000000-0008-0000-0500-00001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48" name="Text Box 17">
          <a:extLst>
            <a:ext uri="{FF2B5EF4-FFF2-40B4-BE49-F238E27FC236}">
              <a16:creationId xmlns:a16="http://schemas.microsoft.com/office/drawing/2014/main" id="{00000000-0008-0000-0500-00002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49" name="Text Box 18">
          <a:extLst>
            <a:ext uri="{FF2B5EF4-FFF2-40B4-BE49-F238E27FC236}">
              <a16:creationId xmlns:a16="http://schemas.microsoft.com/office/drawing/2014/main" id="{00000000-0008-0000-0500-00002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50" name="Text Box 19">
          <a:extLst>
            <a:ext uri="{FF2B5EF4-FFF2-40B4-BE49-F238E27FC236}">
              <a16:creationId xmlns:a16="http://schemas.microsoft.com/office/drawing/2014/main" id="{00000000-0008-0000-0500-00002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1" name="Text Box 16">
          <a:extLst>
            <a:ext uri="{FF2B5EF4-FFF2-40B4-BE49-F238E27FC236}">
              <a16:creationId xmlns:a16="http://schemas.microsoft.com/office/drawing/2014/main" id="{00000000-0008-0000-0500-00002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2" name="Text Box 17">
          <a:extLst>
            <a:ext uri="{FF2B5EF4-FFF2-40B4-BE49-F238E27FC236}">
              <a16:creationId xmlns:a16="http://schemas.microsoft.com/office/drawing/2014/main" id="{00000000-0008-0000-0500-00002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3" name="Text Box 18">
          <a:extLst>
            <a:ext uri="{FF2B5EF4-FFF2-40B4-BE49-F238E27FC236}">
              <a16:creationId xmlns:a16="http://schemas.microsoft.com/office/drawing/2014/main" id="{00000000-0008-0000-0500-00002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4" name="Text Box 19">
          <a:extLst>
            <a:ext uri="{FF2B5EF4-FFF2-40B4-BE49-F238E27FC236}">
              <a16:creationId xmlns:a16="http://schemas.microsoft.com/office/drawing/2014/main" id="{00000000-0008-0000-0500-000026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014"/>
    <xdr:sp macro="" textlink="">
      <xdr:nvSpPr>
        <xdr:cNvPr id="2855" name="Text Box 15">
          <a:extLst>
            <a:ext uri="{FF2B5EF4-FFF2-40B4-BE49-F238E27FC236}">
              <a16:creationId xmlns:a16="http://schemas.microsoft.com/office/drawing/2014/main" id="{00000000-0008-0000-0500-00002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6" name="Text Box 16">
          <a:extLst>
            <a:ext uri="{FF2B5EF4-FFF2-40B4-BE49-F238E27FC236}">
              <a16:creationId xmlns:a16="http://schemas.microsoft.com/office/drawing/2014/main" id="{00000000-0008-0000-0500-00002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7" name="Text Box 17">
          <a:extLst>
            <a:ext uri="{FF2B5EF4-FFF2-40B4-BE49-F238E27FC236}">
              <a16:creationId xmlns:a16="http://schemas.microsoft.com/office/drawing/2014/main" id="{00000000-0008-0000-0500-00002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8" name="Text Box 18">
          <a:extLst>
            <a:ext uri="{FF2B5EF4-FFF2-40B4-BE49-F238E27FC236}">
              <a16:creationId xmlns:a16="http://schemas.microsoft.com/office/drawing/2014/main" id="{00000000-0008-0000-0500-00002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9" name="Text Box 19">
          <a:extLst>
            <a:ext uri="{FF2B5EF4-FFF2-40B4-BE49-F238E27FC236}">
              <a16:creationId xmlns:a16="http://schemas.microsoft.com/office/drawing/2014/main" id="{00000000-0008-0000-0500-00002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60" name="Text Box 16">
          <a:extLst>
            <a:ext uri="{FF2B5EF4-FFF2-40B4-BE49-F238E27FC236}">
              <a16:creationId xmlns:a16="http://schemas.microsoft.com/office/drawing/2014/main" id="{00000000-0008-0000-0500-00002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61" name="Text Box 17">
          <a:extLst>
            <a:ext uri="{FF2B5EF4-FFF2-40B4-BE49-F238E27FC236}">
              <a16:creationId xmlns:a16="http://schemas.microsoft.com/office/drawing/2014/main" id="{00000000-0008-0000-0500-00002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68</xdr:row>
      <xdr:rowOff>15875</xdr:rowOff>
    </xdr:from>
    <xdr:ext cx="95250" cy="171450"/>
    <xdr:sp macro="" textlink="">
      <xdr:nvSpPr>
        <xdr:cNvPr id="2862" name="Text Box 18">
          <a:extLst>
            <a:ext uri="{FF2B5EF4-FFF2-40B4-BE49-F238E27FC236}">
              <a16:creationId xmlns:a16="http://schemas.microsoft.com/office/drawing/2014/main" id="{00000000-0008-0000-0500-00002E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3" name="Text Box 16">
          <a:extLst>
            <a:ext uri="{FF2B5EF4-FFF2-40B4-BE49-F238E27FC236}">
              <a16:creationId xmlns:a16="http://schemas.microsoft.com/office/drawing/2014/main" id="{00000000-0008-0000-0500-00002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4" name="Text Box 17">
          <a:extLst>
            <a:ext uri="{FF2B5EF4-FFF2-40B4-BE49-F238E27FC236}">
              <a16:creationId xmlns:a16="http://schemas.microsoft.com/office/drawing/2014/main" id="{00000000-0008-0000-0500-00003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5" name="Text Box 18">
          <a:extLst>
            <a:ext uri="{FF2B5EF4-FFF2-40B4-BE49-F238E27FC236}">
              <a16:creationId xmlns:a16="http://schemas.microsoft.com/office/drawing/2014/main" id="{00000000-0008-0000-0500-00003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6" name="Text Box 19">
          <a:extLst>
            <a:ext uri="{FF2B5EF4-FFF2-40B4-BE49-F238E27FC236}">
              <a16:creationId xmlns:a16="http://schemas.microsoft.com/office/drawing/2014/main" id="{00000000-0008-0000-0500-00003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7" name="Text Box 16">
          <a:extLst>
            <a:ext uri="{FF2B5EF4-FFF2-40B4-BE49-F238E27FC236}">
              <a16:creationId xmlns:a16="http://schemas.microsoft.com/office/drawing/2014/main" id="{00000000-0008-0000-0500-00003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68</xdr:row>
      <xdr:rowOff>170392</xdr:rowOff>
    </xdr:from>
    <xdr:ext cx="95250" cy="213632"/>
    <xdr:sp macro="" textlink="">
      <xdr:nvSpPr>
        <xdr:cNvPr id="2868" name="Text Box 15">
          <a:extLst>
            <a:ext uri="{FF2B5EF4-FFF2-40B4-BE49-F238E27FC236}">
              <a16:creationId xmlns:a16="http://schemas.microsoft.com/office/drawing/2014/main" id="{00000000-0008-0000-0500-000034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2869" name="Text Box 15">
          <a:extLst>
            <a:ext uri="{FF2B5EF4-FFF2-40B4-BE49-F238E27FC236}">
              <a16:creationId xmlns:a16="http://schemas.microsoft.com/office/drawing/2014/main" id="{00000000-0008-0000-0500-000035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442269"/>
    <xdr:sp macro="" textlink="">
      <xdr:nvSpPr>
        <xdr:cNvPr id="2870" name="Text Box 15">
          <a:extLst>
            <a:ext uri="{FF2B5EF4-FFF2-40B4-BE49-F238E27FC236}">
              <a16:creationId xmlns:a16="http://schemas.microsoft.com/office/drawing/2014/main" id="{00000000-0008-0000-0500-000036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2872" name="Text Box 15">
          <a:extLst>
            <a:ext uri="{FF2B5EF4-FFF2-40B4-BE49-F238E27FC236}">
              <a16:creationId xmlns:a16="http://schemas.microsoft.com/office/drawing/2014/main" id="{00000000-0008-0000-0500-000038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2873" name="Text Box 15">
          <a:extLst>
            <a:ext uri="{FF2B5EF4-FFF2-40B4-BE49-F238E27FC236}">
              <a16:creationId xmlns:a16="http://schemas.microsoft.com/office/drawing/2014/main" id="{00000000-0008-0000-0500-000039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68</xdr:row>
      <xdr:rowOff>170392</xdr:rowOff>
    </xdr:from>
    <xdr:ext cx="95250" cy="213632"/>
    <xdr:sp macro="" textlink="">
      <xdr:nvSpPr>
        <xdr:cNvPr id="2874" name="Text Box 15">
          <a:extLst>
            <a:ext uri="{FF2B5EF4-FFF2-40B4-BE49-F238E27FC236}">
              <a16:creationId xmlns:a16="http://schemas.microsoft.com/office/drawing/2014/main" id="{00000000-0008-0000-0500-00003A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5" name="Text Box 16">
          <a:extLst>
            <a:ext uri="{FF2B5EF4-FFF2-40B4-BE49-F238E27FC236}">
              <a16:creationId xmlns:a16="http://schemas.microsoft.com/office/drawing/2014/main" id="{00000000-0008-0000-0500-00003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6" name="Text Box 17">
          <a:extLst>
            <a:ext uri="{FF2B5EF4-FFF2-40B4-BE49-F238E27FC236}">
              <a16:creationId xmlns:a16="http://schemas.microsoft.com/office/drawing/2014/main" id="{00000000-0008-0000-0500-00003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7" name="Text Box 18">
          <a:extLst>
            <a:ext uri="{FF2B5EF4-FFF2-40B4-BE49-F238E27FC236}">
              <a16:creationId xmlns:a16="http://schemas.microsoft.com/office/drawing/2014/main" id="{00000000-0008-0000-0500-00003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8" name="Text Box 19">
          <a:extLst>
            <a:ext uri="{FF2B5EF4-FFF2-40B4-BE49-F238E27FC236}">
              <a16:creationId xmlns:a16="http://schemas.microsoft.com/office/drawing/2014/main" id="{00000000-0008-0000-0500-00003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79" name="Text Box 16">
          <a:extLst>
            <a:ext uri="{FF2B5EF4-FFF2-40B4-BE49-F238E27FC236}">
              <a16:creationId xmlns:a16="http://schemas.microsoft.com/office/drawing/2014/main" id="{00000000-0008-0000-0500-00003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80" name="Text Box 17">
          <a:extLst>
            <a:ext uri="{FF2B5EF4-FFF2-40B4-BE49-F238E27FC236}">
              <a16:creationId xmlns:a16="http://schemas.microsoft.com/office/drawing/2014/main" id="{00000000-0008-0000-0500-00004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81" name="Text Box 18">
          <a:extLst>
            <a:ext uri="{FF2B5EF4-FFF2-40B4-BE49-F238E27FC236}">
              <a16:creationId xmlns:a16="http://schemas.microsoft.com/office/drawing/2014/main" id="{00000000-0008-0000-0500-00004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82" name="Text Box 19">
          <a:extLst>
            <a:ext uri="{FF2B5EF4-FFF2-40B4-BE49-F238E27FC236}">
              <a16:creationId xmlns:a16="http://schemas.microsoft.com/office/drawing/2014/main" id="{00000000-0008-0000-0500-00004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3" name="Text Box 16">
          <a:extLst>
            <a:ext uri="{FF2B5EF4-FFF2-40B4-BE49-F238E27FC236}">
              <a16:creationId xmlns:a16="http://schemas.microsoft.com/office/drawing/2014/main" id="{00000000-0008-0000-0500-00004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4" name="Text Box 17">
          <a:extLst>
            <a:ext uri="{FF2B5EF4-FFF2-40B4-BE49-F238E27FC236}">
              <a16:creationId xmlns:a16="http://schemas.microsoft.com/office/drawing/2014/main" id="{00000000-0008-0000-0500-00004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5" name="Text Box 18">
          <a:extLst>
            <a:ext uri="{FF2B5EF4-FFF2-40B4-BE49-F238E27FC236}">
              <a16:creationId xmlns:a16="http://schemas.microsoft.com/office/drawing/2014/main" id="{00000000-0008-0000-0500-00004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6" name="Text Box 19">
          <a:extLst>
            <a:ext uri="{FF2B5EF4-FFF2-40B4-BE49-F238E27FC236}">
              <a16:creationId xmlns:a16="http://schemas.microsoft.com/office/drawing/2014/main" id="{00000000-0008-0000-0500-00004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014"/>
    <xdr:sp macro="" textlink="">
      <xdr:nvSpPr>
        <xdr:cNvPr id="2887" name="Text Box 15">
          <a:extLst>
            <a:ext uri="{FF2B5EF4-FFF2-40B4-BE49-F238E27FC236}">
              <a16:creationId xmlns:a16="http://schemas.microsoft.com/office/drawing/2014/main" id="{00000000-0008-0000-0500-00004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88" name="Text Box 16">
          <a:extLst>
            <a:ext uri="{FF2B5EF4-FFF2-40B4-BE49-F238E27FC236}">
              <a16:creationId xmlns:a16="http://schemas.microsoft.com/office/drawing/2014/main" id="{00000000-0008-0000-0500-00004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89" name="Text Box 17">
          <a:extLst>
            <a:ext uri="{FF2B5EF4-FFF2-40B4-BE49-F238E27FC236}">
              <a16:creationId xmlns:a16="http://schemas.microsoft.com/office/drawing/2014/main" id="{00000000-0008-0000-0500-00004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90" name="Text Box 18">
          <a:extLst>
            <a:ext uri="{FF2B5EF4-FFF2-40B4-BE49-F238E27FC236}">
              <a16:creationId xmlns:a16="http://schemas.microsoft.com/office/drawing/2014/main" id="{00000000-0008-0000-0500-00004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91" name="Text Box 19">
          <a:extLst>
            <a:ext uri="{FF2B5EF4-FFF2-40B4-BE49-F238E27FC236}">
              <a16:creationId xmlns:a16="http://schemas.microsoft.com/office/drawing/2014/main" id="{00000000-0008-0000-0500-00004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92" name="Text Box 16">
          <a:extLst>
            <a:ext uri="{FF2B5EF4-FFF2-40B4-BE49-F238E27FC236}">
              <a16:creationId xmlns:a16="http://schemas.microsoft.com/office/drawing/2014/main" id="{00000000-0008-0000-0500-00004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93" name="Text Box 17">
          <a:extLst>
            <a:ext uri="{FF2B5EF4-FFF2-40B4-BE49-F238E27FC236}">
              <a16:creationId xmlns:a16="http://schemas.microsoft.com/office/drawing/2014/main" id="{00000000-0008-0000-0500-00004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94" name="Text Box 18">
          <a:extLst>
            <a:ext uri="{FF2B5EF4-FFF2-40B4-BE49-F238E27FC236}">
              <a16:creationId xmlns:a16="http://schemas.microsoft.com/office/drawing/2014/main" id="{00000000-0008-0000-0500-00004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5" name="Text Box 16">
          <a:extLst>
            <a:ext uri="{FF2B5EF4-FFF2-40B4-BE49-F238E27FC236}">
              <a16:creationId xmlns:a16="http://schemas.microsoft.com/office/drawing/2014/main" id="{00000000-0008-0000-0500-00004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6" name="Text Box 17">
          <a:extLst>
            <a:ext uri="{FF2B5EF4-FFF2-40B4-BE49-F238E27FC236}">
              <a16:creationId xmlns:a16="http://schemas.microsoft.com/office/drawing/2014/main" id="{00000000-0008-0000-0500-00005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7" name="Text Box 18">
          <a:extLst>
            <a:ext uri="{FF2B5EF4-FFF2-40B4-BE49-F238E27FC236}">
              <a16:creationId xmlns:a16="http://schemas.microsoft.com/office/drawing/2014/main" id="{00000000-0008-0000-0500-00005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8" name="Text Box 19">
          <a:extLst>
            <a:ext uri="{FF2B5EF4-FFF2-40B4-BE49-F238E27FC236}">
              <a16:creationId xmlns:a16="http://schemas.microsoft.com/office/drawing/2014/main" id="{00000000-0008-0000-0500-00005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9" name="Text Box 16">
          <a:extLst>
            <a:ext uri="{FF2B5EF4-FFF2-40B4-BE49-F238E27FC236}">
              <a16:creationId xmlns:a16="http://schemas.microsoft.com/office/drawing/2014/main" id="{00000000-0008-0000-0500-00005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00" name="Text Box 17">
          <a:extLst>
            <a:ext uri="{FF2B5EF4-FFF2-40B4-BE49-F238E27FC236}">
              <a16:creationId xmlns:a16="http://schemas.microsoft.com/office/drawing/2014/main" id="{00000000-0008-0000-0500-00005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01" name="Text Box 18">
          <a:extLst>
            <a:ext uri="{FF2B5EF4-FFF2-40B4-BE49-F238E27FC236}">
              <a16:creationId xmlns:a16="http://schemas.microsoft.com/office/drawing/2014/main" id="{00000000-0008-0000-0500-00005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02" name="Text Box 19">
          <a:extLst>
            <a:ext uri="{FF2B5EF4-FFF2-40B4-BE49-F238E27FC236}">
              <a16:creationId xmlns:a16="http://schemas.microsoft.com/office/drawing/2014/main" id="{00000000-0008-0000-0500-00005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56743"/>
    <xdr:sp macro="" textlink="">
      <xdr:nvSpPr>
        <xdr:cNvPr id="2903" name="Text Box 15">
          <a:extLst>
            <a:ext uri="{FF2B5EF4-FFF2-40B4-BE49-F238E27FC236}">
              <a16:creationId xmlns:a16="http://schemas.microsoft.com/office/drawing/2014/main" id="{00000000-0008-0000-0500-000057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442269"/>
    <xdr:sp macro="" textlink="">
      <xdr:nvSpPr>
        <xdr:cNvPr id="2904" name="Text Box 15">
          <a:extLst>
            <a:ext uri="{FF2B5EF4-FFF2-40B4-BE49-F238E27FC236}">
              <a16:creationId xmlns:a16="http://schemas.microsoft.com/office/drawing/2014/main" id="{00000000-0008-0000-0500-000058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2906" name="Text Box 15">
          <a:extLst>
            <a:ext uri="{FF2B5EF4-FFF2-40B4-BE49-F238E27FC236}">
              <a16:creationId xmlns:a16="http://schemas.microsoft.com/office/drawing/2014/main" id="{00000000-0008-0000-0500-00005A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2907" name="Text Box 15">
          <a:extLst>
            <a:ext uri="{FF2B5EF4-FFF2-40B4-BE49-F238E27FC236}">
              <a16:creationId xmlns:a16="http://schemas.microsoft.com/office/drawing/2014/main" id="{00000000-0008-0000-0500-00005B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213632"/>
    <xdr:sp macro="" textlink="">
      <xdr:nvSpPr>
        <xdr:cNvPr id="2908" name="Text Box 15">
          <a:extLst>
            <a:ext uri="{FF2B5EF4-FFF2-40B4-BE49-F238E27FC236}">
              <a16:creationId xmlns:a16="http://schemas.microsoft.com/office/drawing/2014/main" id="{00000000-0008-0000-0500-00005C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09" name="Text Box 16">
          <a:extLst>
            <a:ext uri="{FF2B5EF4-FFF2-40B4-BE49-F238E27FC236}">
              <a16:creationId xmlns:a16="http://schemas.microsoft.com/office/drawing/2014/main" id="{00000000-0008-0000-0500-00005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10" name="Text Box 17">
          <a:extLst>
            <a:ext uri="{FF2B5EF4-FFF2-40B4-BE49-F238E27FC236}">
              <a16:creationId xmlns:a16="http://schemas.microsoft.com/office/drawing/2014/main" id="{00000000-0008-0000-0500-00005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11" name="Text Box 18">
          <a:extLst>
            <a:ext uri="{FF2B5EF4-FFF2-40B4-BE49-F238E27FC236}">
              <a16:creationId xmlns:a16="http://schemas.microsoft.com/office/drawing/2014/main" id="{00000000-0008-0000-0500-00005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12" name="Text Box 19">
          <a:extLst>
            <a:ext uri="{FF2B5EF4-FFF2-40B4-BE49-F238E27FC236}">
              <a16:creationId xmlns:a16="http://schemas.microsoft.com/office/drawing/2014/main" id="{00000000-0008-0000-0500-00006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3" name="Text Box 16">
          <a:extLst>
            <a:ext uri="{FF2B5EF4-FFF2-40B4-BE49-F238E27FC236}">
              <a16:creationId xmlns:a16="http://schemas.microsoft.com/office/drawing/2014/main" id="{00000000-0008-0000-0500-00006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4" name="Text Box 17">
          <a:extLst>
            <a:ext uri="{FF2B5EF4-FFF2-40B4-BE49-F238E27FC236}">
              <a16:creationId xmlns:a16="http://schemas.microsoft.com/office/drawing/2014/main" id="{00000000-0008-0000-0500-00006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5" name="Text Box 18">
          <a:extLst>
            <a:ext uri="{FF2B5EF4-FFF2-40B4-BE49-F238E27FC236}">
              <a16:creationId xmlns:a16="http://schemas.microsoft.com/office/drawing/2014/main" id="{00000000-0008-0000-0500-00006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6" name="Text Box 19">
          <a:extLst>
            <a:ext uri="{FF2B5EF4-FFF2-40B4-BE49-F238E27FC236}">
              <a16:creationId xmlns:a16="http://schemas.microsoft.com/office/drawing/2014/main" id="{00000000-0008-0000-0500-00006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17" name="Text Box 16">
          <a:extLst>
            <a:ext uri="{FF2B5EF4-FFF2-40B4-BE49-F238E27FC236}">
              <a16:creationId xmlns:a16="http://schemas.microsoft.com/office/drawing/2014/main" id="{00000000-0008-0000-0500-00006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18" name="Text Box 17">
          <a:extLst>
            <a:ext uri="{FF2B5EF4-FFF2-40B4-BE49-F238E27FC236}">
              <a16:creationId xmlns:a16="http://schemas.microsoft.com/office/drawing/2014/main" id="{00000000-0008-0000-0500-00006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19" name="Text Box 18">
          <a:extLst>
            <a:ext uri="{FF2B5EF4-FFF2-40B4-BE49-F238E27FC236}">
              <a16:creationId xmlns:a16="http://schemas.microsoft.com/office/drawing/2014/main" id="{00000000-0008-0000-0500-00006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20" name="Text Box 19">
          <a:extLst>
            <a:ext uri="{FF2B5EF4-FFF2-40B4-BE49-F238E27FC236}">
              <a16:creationId xmlns:a16="http://schemas.microsoft.com/office/drawing/2014/main" id="{00000000-0008-0000-0500-00006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014"/>
    <xdr:sp macro="" textlink="">
      <xdr:nvSpPr>
        <xdr:cNvPr id="2921" name="Text Box 15">
          <a:extLst>
            <a:ext uri="{FF2B5EF4-FFF2-40B4-BE49-F238E27FC236}">
              <a16:creationId xmlns:a16="http://schemas.microsoft.com/office/drawing/2014/main" id="{00000000-0008-0000-0500-000069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2" name="Text Box 16">
          <a:extLst>
            <a:ext uri="{FF2B5EF4-FFF2-40B4-BE49-F238E27FC236}">
              <a16:creationId xmlns:a16="http://schemas.microsoft.com/office/drawing/2014/main" id="{00000000-0008-0000-0500-00006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3" name="Text Box 17">
          <a:extLst>
            <a:ext uri="{FF2B5EF4-FFF2-40B4-BE49-F238E27FC236}">
              <a16:creationId xmlns:a16="http://schemas.microsoft.com/office/drawing/2014/main" id="{00000000-0008-0000-0500-00006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4" name="Text Box 18">
          <a:extLst>
            <a:ext uri="{FF2B5EF4-FFF2-40B4-BE49-F238E27FC236}">
              <a16:creationId xmlns:a16="http://schemas.microsoft.com/office/drawing/2014/main" id="{00000000-0008-0000-0500-00006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5" name="Text Box 19">
          <a:extLst>
            <a:ext uri="{FF2B5EF4-FFF2-40B4-BE49-F238E27FC236}">
              <a16:creationId xmlns:a16="http://schemas.microsoft.com/office/drawing/2014/main" id="{00000000-0008-0000-0500-00006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2926" name="Text Box 15">
          <a:extLst>
            <a:ext uri="{FF2B5EF4-FFF2-40B4-BE49-F238E27FC236}">
              <a16:creationId xmlns:a16="http://schemas.microsoft.com/office/drawing/2014/main" id="{00000000-0008-0000-0500-00006E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27" name="Text Box 16">
          <a:extLst>
            <a:ext uri="{FF2B5EF4-FFF2-40B4-BE49-F238E27FC236}">
              <a16:creationId xmlns:a16="http://schemas.microsoft.com/office/drawing/2014/main" id="{00000000-0008-0000-0500-00006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28" name="Text Box 17">
          <a:extLst>
            <a:ext uri="{FF2B5EF4-FFF2-40B4-BE49-F238E27FC236}">
              <a16:creationId xmlns:a16="http://schemas.microsoft.com/office/drawing/2014/main" id="{00000000-0008-0000-0500-00007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29" name="Text Box 18">
          <a:extLst>
            <a:ext uri="{FF2B5EF4-FFF2-40B4-BE49-F238E27FC236}">
              <a16:creationId xmlns:a16="http://schemas.microsoft.com/office/drawing/2014/main" id="{00000000-0008-0000-0500-00007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0" name="Text Box 16">
          <a:extLst>
            <a:ext uri="{FF2B5EF4-FFF2-40B4-BE49-F238E27FC236}">
              <a16:creationId xmlns:a16="http://schemas.microsoft.com/office/drawing/2014/main" id="{00000000-0008-0000-0500-00007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1" name="Text Box 17">
          <a:extLst>
            <a:ext uri="{FF2B5EF4-FFF2-40B4-BE49-F238E27FC236}">
              <a16:creationId xmlns:a16="http://schemas.microsoft.com/office/drawing/2014/main" id="{00000000-0008-0000-0500-00007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2" name="Text Box 18">
          <a:extLst>
            <a:ext uri="{FF2B5EF4-FFF2-40B4-BE49-F238E27FC236}">
              <a16:creationId xmlns:a16="http://schemas.microsoft.com/office/drawing/2014/main" id="{00000000-0008-0000-0500-00007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3" name="Text Box 19">
          <a:extLst>
            <a:ext uri="{FF2B5EF4-FFF2-40B4-BE49-F238E27FC236}">
              <a16:creationId xmlns:a16="http://schemas.microsoft.com/office/drawing/2014/main" id="{00000000-0008-0000-0500-00007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4" name="Text Box 16">
          <a:extLst>
            <a:ext uri="{FF2B5EF4-FFF2-40B4-BE49-F238E27FC236}">
              <a16:creationId xmlns:a16="http://schemas.microsoft.com/office/drawing/2014/main" id="{00000000-0008-0000-0500-00007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5" name="Text Box 17">
          <a:extLst>
            <a:ext uri="{FF2B5EF4-FFF2-40B4-BE49-F238E27FC236}">
              <a16:creationId xmlns:a16="http://schemas.microsoft.com/office/drawing/2014/main" id="{00000000-0008-0000-0500-00007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6" name="Text Box 18">
          <a:extLst>
            <a:ext uri="{FF2B5EF4-FFF2-40B4-BE49-F238E27FC236}">
              <a16:creationId xmlns:a16="http://schemas.microsoft.com/office/drawing/2014/main" id="{00000000-0008-0000-0500-00007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74</xdr:row>
      <xdr:rowOff>170392</xdr:rowOff>
    </xdr:from>
    <xdr:ext cx="95250" cy="213632"/>
    <xdr:sp macro="" textlink="">
      <xdr:nvSpPr>
        <xdr:cNvPr id="2937" name="Text Box 15">
          <a:extLst>
            <a:ext uri="{FF2B5EF4-FFF2-40B4-BE49-F238E27FC236}">
              <a16:creationId xmlns:a16="http://schemas.microsoft.com/office/drawing/2014/main" id="{00000000-0008-0000-0500-000079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38" name="Text Box 16">
          <a:extLst>
            <a:ext uri="{FF2B5EF4-FFF2-40B4-BE49-F238E27FC236}">
              <a16:creationId xmlns:a16="http://schemas.microsoft.com/office/drawing/2014/main" id="{00000000-0008-0000-0500-00007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39" name="Text Box 17">
          <a:extLst>
            <a:ext uri="{FF2B5EF4-FFF2-40B4-BE49-F238E27FC236}">
              <a16:creationId xmlns:a16="http://schemas.microsoft.com/office/drawing/2014/main" id="{00000000-0008-0000-0500-00007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40" name="Text Box 18">
          <a:extLst>
            <a:ext uri="{FF2B5EF4-FFF2-40B4-BE49-F238E27FC236}">
              <a16:creationId xmlns:a16="http://schemas.microsoft.com/office/drawing/2014/main" id="{00000000-0008-0000-0500-00007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41" name="Text Box 19">
          <a:extLst>
            <a:ext uri="{FF2B5EF4-FFF2-40B4-BE49-F238E27FC236}">
              <a16:creationId xmlns:a16="http://schemas.microsoft.com/office/drawing/2014/main" id="{00000000-0008-0000-0500-00007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2" name="Text Box 16">
          <a:extLst>
            <a:ext uri="{FF2B5EF4-FFF2-40B4-BE49-F238E27FC236}">
              <a16:creationId xmlns:a16="http://schemas.microsoft.com/office/drawing/2014/main" id="{00000000-0008-0000-0500-00007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3" name="Text Box 17">
          <a:extLst>
            <a:ext uri="{FF2B5EF4-FFF2-40B4-BE49-F238E27FC236}">
              <a16:creationId xmlns:a16="http://schemas.microsoft.com/office/drawing/2014/main" id="{00000000-0008-0000-0500-00007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4" name="Text Box 18">
          <a:extLst>
            <a:ext uri="{FF2B5EF4-FFF2-40B4-BE49-F238E27FC236}">
              <a16:creationId xmlns:a16="http://schemas.microsoft.com/office/drawing/2014/main" id="{00000000-0008-0000-0500-00008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5" name="Text Box 19">
          <a:extLst>
            <a:ext uri="{FF2B5EF4-FFF2-40B4-BE49-F238E27FC236}">
              <a16:creationId xmlns:a16="http://schemas.microsoft.com/office/drawing/2014/main" id="{00000000-0008-0000-0500-00008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6" name="Text Box 16">
          <a:extLst>
            <a:ext uri="{FF2B5EF4-FFF2-40B4-BE49-F238E27FC236}">
              <a16:creationId xmlns:a16="http://schemas.microsoft.com/office/drawing/2014/main" id="{00000000-0008-0000-0500-00008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7" name="Text Box 17">
          <a:extLst>
            <a:ext uri="{FF2B5EF4-FFF2-40B4-BE49-F238E27FC236}">
              <a16:creationId xmlns:a16="http://schemas.microsoft.com/office/drawing/2014/main" id="{00000000-0008-0000-0500-00008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8" name="Text Box 18">
          <a:extLst>
            <a:ext uri="{FF2B5EF4-FFF2-40B4-BE49-F238E27FC236}">
              <a16:creationId xmlns:a16="http://schemas.microsoft.com/office/drawing/2014/main" id="{00000000-0008-0000-0500-00008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9" name="Text Box 19">
          <a:extLst>
            <a:ext uri="{FF2B5EF4-FFF2-40B4-BE49-F238E27FC236}">
              <a16:creationId xmlns:a16="http://schemas.microsoft.com/office/drawing/2014/main" id="{00000000-0008-0000-0500-00008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014"/>
    <xdr:sp macro="" textlink="">
      <xdr:nvSpPr>
        <xdr:cNvPr id="2950" name="Text Box 15">
          <a:extLst>
            <a:ext uri="{FF2B5EF4-FFF2-40B4-BE49-F238E27FC236}">
              <a16:creationId xmlns:a16="http://schemas.microsoft.com/office/drawing/2014/main" id="{00000000-0008-0000-0500-00008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1" name="Text Box 16">
          <a:extLst>
            <a:ext uri="{FF2B5EF4-FFF2-40B4-BE49-F238E27FC236}">
              <a16:creationId xmlns:a16="http://schemas.microsoft.com/office/drawing/2014/main" id="{00000000-0008-0000-0500-00008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2" name="Text Box 17">
          <a:extLst>
            <a:ext uri="{FF2B5EF4-FFF2-40B4-BE49-F238E27FC236}">
              <a16:creationId xmlns:a16="http://schemas.microsoft.com/office/drawing/2014/main" id="{00000000-0008-0000-0500-00008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3" name="Text Box 18">
          <a:extLst>
            <a:ext uri="{FF2B5EF4-FFF2-40B4-BE49-F238E27FC236}">
              <a16:creationId xmlns:a16="http://schemas.microsoft.com/office/drawing/2014/main" id="{00000000-0008-0000-0500-00008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4" name="Text Box 19">
          <a:extLst>
            <a:ext uri="{FF2B5EF4-FFF2-40B4-BE49-F238E27FC236}">
              <a16:creationId xmlns:a16="http://schemas.microsoft.com/office/drawing/2014/main" id="{00000000-0008-0000-0500-00008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55" name="Text Box 16">
          <a:extLst>
            <a:ext uri="{FF2B5EF4-FFF2-40B4-BE49-F238E27FC236}">
              <a16:creationId xmlns:a16="http://schemas.microsoft.com/office/drawing/2014/main" id="{00000000-0008-0000-0500-00008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56" name="Text Box 17">
          <a:extLst>
            <a:ext uri="{FF2B5EF4-FFF2-40B4-BE49-F238E27FC236}">
              <a16:creationId xmlns:a16="http://schemas.microsoft.com/office/drawing/2014/main" id="{00000000-0008-0000-0500-00008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74</xdr:row>
      <xdr:rowOff>15875</xdr:rowOff>
    </xdr:from>
    <xdr:ext cx="95250" cy="171450"/>
    <xdr:sp macro="" textlink="">
      <xdr:nvSpPr>
        <xdr:cNvPr id="2957" name="Text Box 18">
          <a:extLst>
            <a:ext uri="{FF2B5EF4-FFF2-40B4-BE49-F238E27FC236}">
              <a16:creationId xmlns:a16="http://schemas.microsoft.com/office/drawing/2014/main" id="{00000000-0008-0000-0500-00008D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58" name="Text Box 16">
          <a:extLst>
            <a:ext uri="{FF2B5EF4-FFF2-40B4-BE49-F238E27FC236}">
              <a16:creationId xmlns:a16="http://schemas.microsoft.com/office/drawing/2014/main" id="{00000000-0008-0000-0500-00008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59" name="Text Box 17">
          <a:extLst>
            <a:ext uri="{FF2B5EF4-FFF2-40B4-BE49-F238E27FC236}">
              <a16:creationId xmlns:a16="http://schemas.microsoft.com/office/drawing/2014/main" id="{00000000-0008-0000-0500-00008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60" name="Text Box 18">
          <a:extLst>
            <a:ext uri="{FF2B5EF4-FFF2-40B4-BE49-F238E27FC236}">
              <a16:creationId xmlns:a16="http://schemas.microsoft.com/office/drawing/2014/main" id="{00000000-0008-0000-0500-00009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61" name="Text Box 19">
          <a:extLst>
            <a:ext uri="{FF2B5EF4-FFF2-40B4-BE49-F238E27FC236}">
              <a16:creationId xmlns:a16="http://schemas.microsoft.com/office/drawing/2014/main" id="{00000000-0008-0000-0500-00009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62" name="Text Box 16">
          <a:extLst>
            <a:ext uri="{FF2B5EF4-FFF2-40B4-BE49-F238E27FC236}">
              <a16:creationId xmlns:a16="http://schemas.microsoft.com/office/drawing/2014/main" id="{00000000-0008-0000-0500-00009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74</xdr:row>
      <xdr:rowOff>170392</xdr:rowOff>
    </xdr:from>
    <xdr:ext cx="95250" cy="213632"/>
    <xdr:sp macro="" textlink="">
      <xdr:nvSpPr>
        <xdr:cNvPr id="2963" name="Text Box 15">
          <a:extLst>
            <a:ext uri="{FF2B5EF4-FFF2-40B4-BE49-F238E27FC236}">
              <a16:creationId xmlns:a16="http://schemas.microsoft.com/office/drawing/2014/main" id="{00000000-0008-0000-0500-000093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2964" name="Text Box 15">
          <a:extLst>
            <a:ext uri="{FF2B5EF4-FFF2-40B4-BE49-F238E27FC236}">
              <a16:creationId xmlns:a16="http://schemas.microsoft.com/office/drawing/2014/main" id="{00000000-0008-0000-0500-000094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2965" name="Text Box 15">
          <a:extLst>
            <a:ext uri="{FF2B5EF4-FFF2-40B4-BE49-F238E27FC236}">
              <a16:creationId xmlns:a16="http://schemas.microsoft.com/office/drawing/2014/main" id="{00000000-0008-0000-0500-000095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2967" name="Text Box 15">
          <a:extLst>
            <a:ext uri="{FF2B5EF4-FFF2-40B4-BE49-F238E27FC236}">
              <a16:creationId xmlns:a16="http://schemas.microsoft.com/office/drawing/2014/main" id="{00000000-0008-0000-0500-000097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2968" name="Text Box 15">
          <a:extLst>
            <a:ext uri="{FF2B5EF4-FFF2-40B4-BE49-F238E27FC236}">
              <a16:creationId xmlns:a16="http://schemas.microsoft.com/office/drawing/2014/main" id="{00000000-0008-0000-0500-000098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74</xdr:row>
      <xdr:rowOff>170392</xdr:rowOff>
    </xdr:from>
    <xdr:ext cx="95250" cy="213632"/>
    <xdr:sp macro="" textlink="">
      <xdr:nvSpPr>
        <xdr:cNvPr id="2969" name="Text Box 15">
          <a:extLst>
            <a:ext uri="{FF2B5EF4-FFF2-40B4-BE49-F238E27FC236}">
              <a16:creationId xmlns:a16="http://schemas.microsoft.com/office/drawing/2014/main" id="{00000000-0008-0000-0500-000099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0" name="Text Box 16">
          <a:extLst>
            <a:ext uri="{FF2B5EF4-FFF2-40B4-BE49-F238E27FC236}">
              <a16:creationId xmlns:a16="http://schemas.microsoft.com/office/drawing/2014/main" id="{00000000-0008-0000-0500-00009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1" name="Text Box 17">
          <a:extLst>
            <a:ext uri="{FF2B5EF4-FFF2-40B4-BE49-F238E27FC236}">
              <a16:creationId xmlns:a16="http://schemas.microsoft.com/office/drawing/2014/main" id="{00000000-0008-0000-0500-00009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2" name="Text Box 18">
          <a:extLst>
            <a:ext uri="{FF2B5EF4-FFF2-40B4-BE49-F238E27FC236}">
              <a16:creationId xmlns:a16="http://schemas.microsoft.com/office/drawing/2014/main" id="{00000000-0008-0000-0500-00009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3" name="Text Box 19">
          <a:extLst>
            <a:ext uri="{FF2B5EF4-FFF2-40B4-BE49-F238E27FC236}">
              <a16:creationId xmlns:a16="http://schemas.microsoft.com/office/drawing/2014/main" id="{00000000-0008-0000-0500-00009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4" name="Text Box 16">
          <a:extLst>
            <a:ext uri="{FF2B5EF4-FFF2-40B4-BE49-F238E27FC236}">
              <a16:creationId xmlns:a16="http://schemas.microsoft.com/office/drawing/2014/main" id="{00000000-0008-0000-0500-00009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5" name="Text Box 17">
          <a:extLst>
            <a:ext uri="{FF2B5EF4-FFF2-40B4-BE49-F238E27FC236}">
              <a16:creationId xmlns:a16="http://schemas.microsoft.com/office/drawing/2014/main" id="{00000000-0008-0000-0500-00009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6" name="Text Box 18">
          <a:extLst>
            <a:ext uri="{FF2B5EF4-FFF2-40B4-BE49-F238E27FC236}">
              <a16:creationId xmlns:a16="http://schemas.microsoft.com/office/drawing/2014/main" id="{00000000-0008-0000-0500-0000A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7" name="Text Box 19">
          <a:extLst>
            <a:ext uri="{FF2B5EF4-FFF2-40B4-BE49-F238E27FC236}">
              <a16:creationId xmlns:a16="http://schemas.microsoft.com/office/drawing/2014/main" id="{00000000-0008-0000-0500-0000A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78" name="Text Box 16">
          <a:extLst>
            <a:ext uri="{FF2B5EF4-FFF2-40B4-BE49-F238E27FC236}">
              <a16:creationId xmlns:a16="http://schemas.microsoft.com/office/drawing/2014/main" id="{00000000-0008-0000-0500-0000A2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79" name="Text Box 17">
          <a:extLst>
            <a:ext uri="{FF2B5EF4-FFF2-40B4-BE49-F238E27FC236}">
              <a16:creationId xmlns:a16="http://schemas.microsoft.com/office/drawing/2014/main" id="{00000000-0008-0000-0500-0000A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80" name="Text Box 18">
          <a:extLst>
            <a:ext uri="{FF2B5EF4-FFF2-40B4-BE49-F238E27FC236}">
              <a16:creationId xmlns:a16="http://schemas.microsoft.com/office/drawing/2014/main" id="{00000000-0008-0000-0500-0000A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81" name="Text Box 19">
          <a:extLst>
            <a:ext uri="{FF2B5EF4-FFF2-40B4-BE49-F238E27FC236}">
              <a16:creationId xmlns:a16="http://schemas.microsoft.com/office/drawing/2014/main" id="{00000000-0008-0000-0500-0000A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014"/>
    <xdr:sp macro="" textlink="">
      <xdr:nvSpPr>
        <xdr:cNvPr id="2982" name="Text Box 15">
          <a:extLst>
            <a:ext uri="{FF2B5EF4-FFF2-40B4-BE49-F238E27FC236}">
              <a16:creationId xmlns:a16="http://schemas.microsoft.com/office/drawing/2014/main" id="{00000000-0008-0000-0500-0000A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3" name="Text Box 16">
          <a:extLst>
            <a:ext uri="{FF2B5EF4-FFF2-40B4-BE49-F238E27FC236}">
              <a16:creationId xmlns:a16="http://schemas.microsoft.com/office/drawing/2014/main" id="{00000000-0008-0000-0500-0000A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4" name="Text Box 17">
          <a:extLst>
            <a:ext uri="{FF2B5EF4-FFF2-40B4-BE49-F238E27FC236}">
              <a16:creationId xmlns:a16="http://schemas.microsoft.com/office/drawing/2014/main" id="{00000000-0008-0000-0500-0000A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5" name="Text Box 18">
          <a:extLst>
            <a:ext uri="{FF2B5EF4-FFF2-40B4-BE49-F238E27FC236}">
              <a16:creationId xmlns:a16="http://schemas.microsoft.com/office/drawing/2014/main" id="{00000000-0008-0000-0500-0000A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6" name="Text Box 19">
          <a:extLst>
            <a:ext uri="{FF2B5EF4-FFF2-40B4-BE49-F238E27FC236}">
              <a16:creationId xmlns:a16="http://schemas.microsoft.com/office/drawing/2014/main" id="{00000000-0008-0000-0500-0000A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87" name="Text Box 16">
          <a:extLst>
            <a:ext uri="{FF2B5EF4-FFF2-40B4-BE49-F238E27FC236}">
              <a16:creationId xmlns:a16="http://schemas.microsoft.com/office/drawing/2014/main" id="{00000000-0008-0000-0500-0000A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88" name="Text Box 17">
          <a:extLst>
            <a:ext uri="{FF2B5EF4-FFF2-40B4-BE49-F238E27FC236}">
              <a16:creationId xmlns:a16="http://schemas.microsoft.com/office/drawing/2014/main" id="{00000000-0008-0000-0500-0000A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89" name="Text Box 18">
          <a:extLst>
            <a:ext uri="{FF2B5EF4-FFF2-40B4-BE49-F238E27FC236}">
              <a16:creationId xmlns:a16="http://schemas.microsoft.com/office/drawing/2014/main" id="{00000000-0008-0000-0500-0000A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0" name="Text Box 16">
          <a:extLst>
            <a:ext uri="{FF2B5EF4-FFF2-40B4-BE49-F238E27FC236}">
              <a16:creationId xmlns:a16="http://schemas.microsoft.com/office/drawing/2014/main" id="{00000000-0008-0000-0500-0000A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1" name="Text Box 17">
          <a:extLst>
            <a:ext uri="{FF2B5EF4-FFF2-40B4-BE49-F238E27FC236}">
              <a16:creationId xmlns:a16="http://schemas.microsoft.com/office/drawing/2014/main" id="{00000000-0008-0000-0500-0000A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2" name="Text Box 18">
          <a:extLst>
            <a:ext uri="{FF2B5EF4-FFF2-40B4-BE49-F238E27FC236}">
              <a16:creationId xmlns:a16="http://schemas.microsoft.com/office/drawing/2014/main" id="{00000000-0008-0000-0500-0000B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3" name="Text Box 19">
          <a:extLst>
            <a:ext uri="{FF2B5EF4-FFF2-40B4-BE49-F238E27FC236}">
              <a16:creationId xmlns:a16="http://schemas.microsoft.com/office/drawing/2014/main" id="{00000000-0008-0000-0500-0000B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4" name="Text Box 16">
          <a:extLst>
            <a:ext uri="{FF2B5EF4-FFF2-40B4-BE49-F238E27FC236}">
              <a16:creationId xmlns:a16="http://schemas.microsoft.com/office/drawing/2014/main" id="{00000000-0008-0000-0500-0000B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5" name="Text Box 17">
          <a:extLst>
            <a:ext uri="{FF2B5EF4-FFF2-40B4-BE49-F238E27FC236}">
              <a16:creationId xmlns:a16="http://schemas.microsoft.com/office/drawing/2014/main" id="{00000000-0008-0000-0500-0000B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6" name="Text Box 18">
          <a:extLst>
            <a:ext uri="{FF2B5EF4-FFF2-40B4-BE49-F238E27FC236}">
              <a16:creationId xmlns:a16="http://schemas.microsoft.com/office/drawing/2014/main" id="{00000000-0008-0000-0500-0000B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7" name="Text Box 19">
          <a:extLst>
            <a:ext uri="{FF2B5EF4-FFF2-40B4-BE49-F238E27FC236}">
              <a16:creationId xmlns:a16="http://schemas.microsoft.com/office/drawing/2014/main" id="{00000000-0008-0000-0500-0000B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56743"/>
    <xdr:sp macro="" textlink="">
      <xdr:nvSpPr>
        <xdr:cNvPr id="2998" name="Text Box 15">
          <a:extLst>
            <a:ext uri="{FF2B5EF4-FFF2-40B4-BE49-F238E27FC236}">
              <a16:creationId xmlns:a16="http://schemas.microsoft.com/office/drawing/2014/main" id="{00000000-0008-0000-0500-0000B6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2999" name="Text Box 15">
          <a:extLst>
            <a:ext uri="{FF2B5EF4-FFF2-40B4-BE49-F238E27FC236}">
              <a16:creationId xmlns:a16="http://schemas.microsoft.com/office/drawing/2014/main" id="{00000000-0008-0000-0500-0000B7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3001" name="Text Box 15">
          <a:extLst>
            <a:ext uri="{FF2B5EF4-FFF2-40B4-BE49-F238E27FC236}">
              <a16:creationId xmlns:a16="http://schemas.microsoft.com/office/drawing/2014/main" id="{00000000-0008-0000-0500-0000B9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3002" name="Text Box 15">
          <a:extLst>
            <a:ext uri="{FF2B5EF4-FFF2-40B4-BE49-F238E27FC236}">
              <a16:creationId xmlns:a16="http://schemas.microsoft.com/office/drawing/2014/main" id="{00000000-0008-0000-0500-0000BA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213632"/>
    <xdr:sp macro="" textlink="">
      <xdr:nvSpPr>
        <xdr:cNvPr id="3003" name="Text Box 15">
          <a:extLst>
            <a:ext uri="{FF2B5EF4-FFF2-40B4-BE49-F238E27FC236}">
              <a16:creationId xmlns:a16="http://schemas.microsoft.com/office/drawing/2014/main" id="{00000000-0008-0000-0500-0000BB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4" name="Text Box 16">
          <a:extLst>
            <a:ext uri="{FF2B5EF4-FFF2-40B4-BE49-F238E27FC236}">
              <a16:creationId xmlns:a16="http://schemas.microsoft.com/office/drawing/2014/main" id="{00000000-0008-0000-0500-0000B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5" name="Text Box 17">
          <a:extLst>
            <a:ext uri="{FF2B5EF4-FFF2-40B4-BE49-F238E27FC236}">
              <a16:creationId xmlns:a16="http://schemas.microsoft.com/office/drawing/2014/main" id="{00000000-0008-0000-0500-0000B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6" name="Text Box 18">
          <a:extLst>
            <a:ext uri="{FF2B5EF4-FFF2-40B4-BE49-F238E27FC236}">
              <a16:creationId xmlns:a16="http://schemas.microsoft.com/office/drawing/2014/main" id="{00000000-0008-0000-0500-0000B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7" name="Text Box 19">
          <a:extLst>
            <a:ext uri="{FF2B5EF4-FFF2-40B4-BE49-F238E27FC236}">
              <a16:creationId xmlns:a16="http://schemas.microsoft.com/office/drawing/2014/main" id="{00000000-0008-0000-0500-0000B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08" name="Text Box 16">
          <a:extLst>
            <a:ext uri="{FF2B5EF4-FFF2-40B4-BE49-F238E27FC236}">
              <a16:creationId xmlns:a16="http://schemas.microsoft.com/office/drawing/2014/main" id="{00000000-0008-0000-0500-0000C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09" name="Text Box 17">
          <a:extLst>
            <a:ext uri="{FF2B5EF4-FFF2-40B4-BE49-F238E27FC236}">
              <a16:creationId xmlns:a16="http://schemas.microsoft.com/office/drawing/2014/main" id="{00000000-0008-0000-0500-0000C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10" name="Text Box 18">
          <a:extLst>
            <a:ext uri="{FF2B5EF4-FFF2-40B4-BE49-F238E27FC236}">
              <a16:creationId xmlns:a16="http://schemas.microsoft.com/office/drawing/2014/main" id="{00000000-0008-0000-0500-0000C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11" name="Text Box 19">
          <a:extLst>
            <a:ext uri="{FF2B5EF4-FFF2-40B4-BE49-F238E27FC236}">
              <a16:creationId xmlns:a16="http://schemas.microsoft.com/office/drawing/2014/main" id="{00000000-0008-0000-0500-0000C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2" name="Text Box 16">
          <a:extLst>
            <a:ext uri="{FF2B5EF4-FFF2-40B4-BE49-F238E27FC236}">
              <a16:creationId xmlns:a16="http://schemas.microsoft.com/office/drawing/2014/main" id="{00000000-0008-0000-0500-0000C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3" name="Text Box 17">
          <a:extLst>
            <a:ext uri="{FF2B5EF4-FFF2-40B4-BE49-F238E27FC236}">
              <a16:creationId xmlns:a16="http://schemas.microsoft.com/office/drawing/2014/main" id="{00000000-0008-0000-0500-0000C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4" name="Text Box 18">
          <a:extLst>
            <a:ext uri="{FF2B5EF4-FFF2-40B4-BE49-F238E27FC236}">
              <a16:creationId xmlns:a16="http://schemas.microsoft.com/office/drawing/2014/main" id="{00000000-0008-0000-0500-0000C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5" name="Text Box 19">
          <a:extLst>
            <a:ext uri="{FF2B5EF4-FFF2-40B4-BE49-F238E27FC236}">
              <a16:creationId xmlns:a16="http://schemas.microsoft.com/office/drawing/2014/main" id="{00000000-0008-0000-0500-0000C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014"/>
    <xdr:sp macro="" textlink="">
      <xdr:nvSpPr>
        <xdr:cNvPr id="3016" name="Text Box 15">
          <a:extLst>
            <a:ext uri="{FF2B5EF4-FFF2-40B4-BE49-F238E27FC236}">
              <a16:creationId xmlns:a16="http://schemas.microsoft.com/office/drawing/2014/main" id="{00000000-0008-0000-0500-0000C8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17" name="Text Box 16">
          <a:extLst>
            <a:ext uri="{FF2B5EF4-FFF2-40B4-BE49-F238E27FC236}">
              <a16:creationId xmlns:a16="http://schemas.microsoft.com/office/drawing/2014/main" id="{00000000-0008-0000-0500-0000C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18" name="Text Box 17">
          <a:extLst>
            <a:ext uri="{FF2B5EF4-FFF2-40B4-BE49-F238E27FC236}">
              <a16:creationId xmlns:a16="http://schemas.microsoft.com/office/drawing/2014/main" id="{00000000-0008-0000-0500-0000C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19" name="Text Box 18">
          <a:extLst>
            <a:ext uri="{FF2B5EF4-FFF2-40B4-BE49-F238E27FC236}">
              <a16:creationId xmlns:a16="http://schemas.microsoft.com/office/drawing/2014/main" id="{00000000-0008-0000-0500-0000C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20" name="Text Box 19">
          <a:extLst>
            <a:ext uri="{FF2B5EF4-FFF2-40B4-BE49-F238E27FC236}">
              <a16:creationId xmlns:a16="http://schemas.microsoft.com/office/drawing/2014/main" id="{00000000-0008-0000-0500-0000C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76</xdr:row>
      <xdr:rowOff>504825</xdr:rowOff>
    </xdr:from>
    <xdr:ext cx="95250" cy="442269"/>
    <xdr:sp macro="" textlink="">
      <xdr:nvSpPr>
        <xdr:cNvPr id="3021" name="Text Box 15">
          <a:extLst>
            <a:ext uri="{FF2B5EF4-FFF2-40B4-BE49-F238E27FC236}">
              <a16:creationId xmlns:a16="http://schemas.microsoft.com/office/drawing/2014/main" id="{00000000-0008-0000-0500-0000CD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22" name="Text Box 16">
          <a:extLst>
            <a:ext uri="{FF2B5EF4-FFF2-40B4-BE49-F238E27FC236}">
              <a16:creationId xmlns:a16="http://schemas.microsoft.com/office/drawing/2014/main" id="{00000000-0008-0000-0500-0000C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23" name="Text Box 17">
          <a:extLst>
            <a:ext uri="{FF2B5EF4-FFF2-40B4-BE49-F238E27FC236}">
              <a16:creationId xmlns:a16="http://schemas.microsoft.com/office/drawing/2014/main" id="{00000000-0008-0000-0500-0000C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24" name="Text Box 18">
          <a:extLst>
            <a:ext uri="{FF2B5EF4-FFF2-40B4-BE49-F238E27FC236}">
              <a16:creationId xmlns:a16="http://schemas.microsoft.com/office/drawing/2014/main" id="{00000000-0008-0000-0500-0000D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5" name="Text Box 16">
          <a:extLst>
            <a:ext uri="{FF2B5EF4-FFF2-40B4-BE49-F238E27FC236}">
              <a16:creationId xmlns:a16="http://schemas.microsoft.com/office/drawing/2014/main" id="{00000000-0008-0000-0500-0000D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6" name="Text Box 17">
          <a:extLst>
            <a:ext uri="{FF2B5EF4-FFF2-40B4-BE49-F238E27FC236}">
              <a16:creationId xmlns:a16="http://schemas.microsoft.com/office/drawing/2014/main" id="{00000000-0008-0000-0500-0000D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7" name="Text Box 18">
          <a:extLst>
            <a:ext uri="{FF2B5EF4-FFF2-40B4-BE49-F238E27FC236}">
              <a16:creationId xmlns:a16="http://schemas.microsoft.com/office/drawing/2014/main" id="{00000000-0008-0000-0500-0000D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8" name="Text Box 19">
          <a:extLst>
            <a:ext uri="{FF2B5EF4-FFF2-40B4-BE49-F238E27FC236}">
              <a16:creationId xmlns:a16="http://schemas.microsoft.com/office/drawing/2014/main" id="{00000000-0008-0000-0500-0000D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9" name="Text Box 16">
          <a:extLst>
            <a:ext uri="{FF2B5EF4-FFF2-40B4-BE49-F238E27FC236}">
              <a16:creationId xmlns:a16="http://schemas.microsoft.com/office/drawing/2014/main" id="{00000000-0008-0000-0500-0000D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30" name="Text Box 17">
          <a:extLst>
            <a:ext uri="{FF2B5EF4-FFF2-40B4-BE49-F238E27FC236}">
              <a16:creationId xmlns:a16="http://schemas.microsoft.com/office/drawing/2014/main" id="{00000000-0008-0000-0500-0000D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31" name="Text Box 18">
          <a:extLst>
            <a:ext uri="{FF2B5EF4-FFF2-40B4-BE49-F238E27FC236}">
              <a16:creationId xmlns:a16="http://schemas.microsoft.com/office/drawing/2014/main" id="{00000000-0008-0000-0500-0000D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80</xdr:row>
      <xdr:rowOff>170392</xdr:rowOff>
    </xdr:from>
    <xdr:ext cx="95250" cy="213632"/>
    <xdr:sp macro="" textlink="">
      <xdr:nvSpPr>
        <xdr:cNvPr id="3032" name="Text Box 15">
          <a:extLst>
            <a:ext uri="{FF2B5EF4-FFF2-40B4-BE49-F238E27FC236}">
              <a16:creationId xmlns:a16="http://schemas.microsoft.com/office/drawing/2014/main" id="{00000000-0008-0000-0500-0000D8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3" name="Text Box 16">
          <a:extLst>
            <a:ext uri="{FF2B5EF4-FFF2-40B4-BE49-F238E27FC236}">
              <a16:creationId xmlns:a16="http://schemas.microsoft.com/office/drawing/2014/main" id="{00000000-0008-0000-0500-0000D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4" name="Text Box 17">
          <a:extLst>
            <a:ext uri="{FF2B5EF4-FFF2-40B4-BE49-F238E27FC236}">
              <a16:creationId xmlns:a16="http://schemas.microsoft.com/office/drawing/2014/main" id="{00000000-0008-0000-0500-0000D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5" name="Text Box 18">
          <a:extLst>
            <a:ext uri="{FF2B5EF4-FFF2-40B4-BE49-F238E27FC236}">
              <a16:creationId xmlns:a16="http://schemas.microsoft.com/office/drawing/2014/main" id="{00000000-0008-0000-0500-0000D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6" name="Text Box 19">
          <a:extLst>
            <a:ext uri="{FF2B5EF4-FFF2-40B4-BE49-F238E27FC236}">
              <a16:creationId xmlns:a16="http://schemas.microsoft.com/office/drawing/2014/main" id="{00000000-0008-0000-0500-0000D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37" name="Text Box 16">
          <a:extLst>
            <a:ext uri="{FF2B5EF4-FFF2-40B4-BE49-F238E27FC236}">
              <a16:creationId xmlns:a16="http://schemas.microsoft.com/office/drawing/2014/main" id="{00000000-0008-0000-0500-0000D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38" name="Text Box 17">
          <a:extLst>
            <a:ext uri="{FF2B5EF4-FFF2-40B4-BE49-F238E27FC236}">
              <a16:creationId xmlns:a16="http://schemas.microsoft.com/office/drawing/2014/main" id="{00000000-0008-0000-0500-0000D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39" name="Text Box 18">
          <a:extLst>
            <a:ext uri="{FF2B5EF4-FFF2-40B4-BE49-F238E27FC236}">
              <a16:creationId xmlns:a16="http://schemas.microsoft.com/office/drawing/2014/main" id="{00000000-0008-0000-0500-0000D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40" name="Text Box 19">
          <a:extLst>
            <a:ext uri="{FF2B5EF4-FFF2-40B4-BE49-F238E27FC236}">
              <a16:creationId xmlns:a16="http://schemas.microsoft.com/office/drawing/2014/main" id="{00000000-0008-0000-0500-0000E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1" name="Text Box 16">
          <a:extLst>
            <a:ext uri="{FF2B5EF4-FFF2-40B4-BE49-F238E27FC236}">
              <a16:creationId xmlns:a16="http://schemas.microsoft.com/office/drawing/2014/main" id="{00000000-0008-0000-0500-0000E1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2" name="Text Box 17">
          <a:extLst>
            <a:ext uri="{FF2B5EF4-FFF2-40B4-BE49-F238E27FC236}">
              <a16:creationId xmlns:a16="http://schemas.microsoft.com/office/drawing/2014/main" id="{00000000-0008-0000-0500-0000E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3" name="Text Box 18">
          <a:extLst>
            <a:ext uri="{FF2B5EF4-FFF2-40B4-BE49-F238E27FC236}">
              <a16:creationId xmlns:a16="http://schemas.microsoft.com/office/drawing/2014/main" id="{00000000-0008-0000-0500-0000E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4" name="Text Box 19">
          <a:extLst>
            <a:ext uri="{FF2B5EF4-FFF2-40B4-BE49-F238E27FC236}">
              <a16:creationId xmlns:a16="http://schemas.microsoft.com/office/drawing/2014/main" id="{00000000-0008-0000-0500-0000E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014"/>
    <xdr:sp macro="" textlink="">
      <xdr:nvSpPr>
        <xdr:cNvPr id="3045" name="Text Box 15">
          <a:extLst>
            <a:ext uri="{FF2B5EF4-FFF2-40B4-BE49-F238E27FC236}">
              <a16:creationId xmlns:a16="http://schemas.microsoft.com/office/drawing/2014/main" id="{00000000-0008-0000-0500-0000E5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6" name="Text Box 16">
          <a:extLst>
            <a:ext uri="{FF2B5EF4-FFF2-40B4-BE49-F238E27FC236}">
              <a16:creationId xmlns:a16="http://schemas.microsoft.com/office/drawing/2014/main" id="{00000000-0008-0000-0500-0000E6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7" name="Text Box 17">
          <a:extLst>
            <a:ext uri="{FF2B5EF4-FFF2-40B4-BE49-F238E27FC236}">
              <a16:creationId xmlns:a16="http://schemas.microsoft.com/office/drawing/2014/main" id="{00000000-0008-0000-0500-0000E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8" name="Text Box 18">
          <a:extLst>
            <a:ext uri="{FF2B5EF4-FFF2-40B4-BE49-F238E27FC236}">
              <a16:creationId xmlns:a16="http://schemas.microsoft.com/office/drawing/2014/main" id="{00000000-0008-0000-0500-0000E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9" name="Text Box 19">
          <a:extLst>
            <a:ext uri="{FF2B5EF4-FFF2-40B4-BE49-F238E27FC236}">
              <a16:creationId xmlns:a16="http://schemas.microsoft.com/office/drawing/2014/main" id="{00000000-0008-0000-0500-0000E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50" name="Text Box 16">
          <a:extLst>
            <a:ext uri="{FF2B5EF4-FFF2-40B4-BE49-F238E27FC236}">
              <a16:creationId xmlns:a16="http://schemas.microsoft.com/office/drawing/2014/main" id="{00000000-0008-0000-0500-0000EA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51" name="Text Box 17">
          <a:extLst>
            <a:ext uri="{FF2B5EF4-FFF2-40B4-BE49-F238E27FC236}">
              <a16:creationId xmlns:a16="http://schemas.microsoft.com/office/drawing/2014/main" id="{00000000-0008-0000-0500-0000E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80</xdr:row>
      <xdr:rowOff>15875</xdr:rowOff>
    </xdr:from>
    <xdr:ext cx="95250" cy="171450"/>
    <xdr:sp macro="" textlink="">
      <xdr:nvSpPr>
        <xdr:cNvPr id="3052" name="Text Box 18">
          <a:extLst>
            <a:ext uri="{FF2B5EF4-FFF2-40B4-BE49-F238E27FC236}">
              <a16:creationId xmlns:a16="http://schemas.microsoft.com/office/drawing/2014/main" id="{00000000-0008-0000-0500-0000EC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3" name="Text Box 16">
          <a:extLst>
            <a:ext uri="{FF2B5EF4-FFF2-40B4-BE49-F238E27FC236}">
              <a16:creationId xmlns:a16="http://schemas.microsoft.com/office/drawing/2014/main" id="{00000000-0008-0000-0500-0000ED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4" name="Text Box 17">
          <a:extLst>
            <a:ext uri="{FF2B5EF4-FFF2-40B4-BE49-F238E27FC236}">
              <a16:creationId xmlns:a16="http://schemas.microsoft.com/office/drawing/2014/main" id="{00000000-0008-0000-0500-0000E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5" name="Text Box 18">
          <a:extLst>
            <a:ext uri="{FF2B5EF4-FFF2-40B4-BE49-F238E27FC236}">
              <a16:creationId xmlns:a16="http://schemas.microsoft.com/office/drawing/2014/main" id="{00000000-0008-0000-0500-0000E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6" name="Text Box 19">
          <a:extLst>
            <a:ext uri="{FF2B5EF4-FFF2-40B4-BE49-F238E27FC236}">
              <a16:creationId xmlns:a16="http://schemas.microsoft.com/office/drawing/2014/main" id="{00000000-0008-0000-0500-0000F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7" name="Text Box 16">
          <a:extLst>
            <a:ext uri="{FF2B5EF4-FFF2-40B4-BE49-F238E27FC236}">
              <a16:creationId xmlns:a16="http://schemas.microsoft.com/office/drawing/2014/main" id="{00000000-0008-0000-0500-0000F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80</xdr:row>
      <xdr:rowOff>170392</xdr:rowOff>
    </xdr:from>
    <xdr:ext cx="95250" cy="213632"/>
    <xdr:sp macro="" textlink="">
      <xdr:nvSpPr>
        <xdr:cNvPr id="3058" name="Text Box 15">
          <a:extLst>
            <a:ext uri="{FF2B5EF4-FFF2-40B4-BE49-F238E27FC236}">
              <a16:creationId xmlns:a16="http://schemas.microsoft.com/office/drawing/2014/main" id="{00000000-0008-0000-0500-0000F2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8496"/>
    <xdr:sp macro="" textlink="">
      <xdr:nvSpPr>
        <xdr:cNvPr id="3059" name="Text Box 15">
          <a:extLst>
            <a:ext uri="{FF2B5EF4-FFF2-40B4-BE49-F238E27FC236}">
              <a16:creationId xmlns:a16="http://schemas.microsoft.com/office/drawing/2014/main" id="{00000000-0008-0000-0500-0000F3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442269"/>
    <xdr:sp macro="" textlink="">
      <xdr:nvSpPr>
        <xdr:cNvPr id="3060" name="Text Box 15">
          <a:extLst>
            <a:ext uri="{FF2B5EF4-FFF2-40B4-BE49-F238E27FC236}">
              <a16:creationId xmlns:a16="http://schemas.microsoft.com/office/drawing/2014/main" id="{00000000-0008-0000-0500-0000F4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3062" name="Text Box 15">
          <a:extLst>
            <a:ext uri="{FF2B5EF4-FFF2-40B4-BE49-F238E27FC236}">
              <a16:creationId xmlns:a16="http://schemas.microsoft.com/office/drawing/2014/main" id="{00000000-0008-0000-0500-0000F6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3063" name="Text Box 15">
          <a:extLst>
            <a:ext uri="{FF2B5EF4-FFF2-40B4-BE49-F238E27FC236}">
              <a16:creationId xmlns:a16="http://schemas.microsoft.com/office/drawing/2014/main" id="{00000000-0008-0000-0500-0000F7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80</xdr:row>
      <xdr:rowOff>170392</xdr:rowOff>
    </xdr:from>
    <xdr:ext cx="95250" cy="213632"/>
    <xdr:sp macro="" textlink="">
      <xdr:nvSpPr>
        <xdr:cNvPr id="3064" name="Text Box 15">
          <a:extLst>
            <a:ext uri="{FF2B5EF4-FFF2-40B4-BE49-F238E27FC236}">
              <a16:creationId xmlns:a16="http://schemas.microsoft.com/office/drawing/2014/main" id="{00000000-0008-0000-0500-0000F8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5" name="Text Box 16">
          <a:extLst>
            <a:ext uri="{FF2B5EF4-FFF2-40B4-BE49-F238E27FC236}">
              <a16:creationId xmlns:a16="http://schemas.microsoft.com/office/drawing/2014/main" id="{00000000-0008-0000-0500-0000F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6" name="Text Box 17">
          <a:extLst>
            <a:ext uri="{FF2B5EF4-FFF2-40B4-BE49-F238E27FC236}">
              <a16:creationId xmlns:a16="http://schemas.microsoft.com/office/drawing/2014/main" id="{00000000-0008-0000-0500-0000F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7" name="Text Box 18">
          <a:extLst>
            <a:ext uri="{FF2B5EF4-FFF2-40B4-BE49-F238E27FC236}">
              <a16:creationId xmlns:a16="http://schemas.microsoft.com/office/drawing/2014/main" id="{00000000-0008-0000-0500-0000F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8" name="Text Box 19">
          <a:extLst>
            <a:ext uri="{FF2B5EF4-FFF2-40B4-BE49-F238E27FC236}">
              <a16:creationId xmlns:a16="http://schemas.microsoft.com/office/drawing/2014/main" id="{00000000-0008-0000-0500-0000F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69" name="Text Box 16">
          <a:extLst>
            <a:ext uri="{FF2B5EF4-FFF2-40B4-BE49-F238E27FC236}">
              <a16:creationId xmlns:a16="http://schemas.microsoft.com/office/drawing/2014/main" id="{00000000-0008-0000-0500-0000F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70" name="Text Box 17">
          <a:extLst>
            <a:ext uri="{FF2B5EF4-FFF2-40B4-BE49-F238E27FC236}">
              <a16:creationId xmlns:a16="http://schemas.microsoft.com/office/drawing/2014/main" id="{00000000-0008-0000-0500-0000F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71" name="Text Box 18">
          <a:extLst>
            <a:ext uri="{FF2B5EF4-FFF2-40B4-BE49-F238E27FC236}">
              <a16:creationId xmlns:a16="http://schemas.microsoft.com/office/drawing/2014/main" id="{00000000-0008-0000-0500-0000F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72" name="Text Box 19">
          <a:extLst>
            <a:ext uri="{FF2B5EF4-FFF2-40B4-BE49-F238E27FC236}">
              <a16:creationId xmlns:a16="http://schemas.microsoft.com/office/drawing/2014/main" id="{00000000-0008-0000-0500-00000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3" name="Text Box 16">
          <a:extLst>
            <a:ext uri="{FF2B5EF4-FFF2-40B4-BE49-F238E27FC236}">
              <a16:creationId xmlns:a16="http://schemas.microsoft.com/office/drawing/2014/main" id="{00000000-0008-0000-0500-00000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4" name="Text Box 17">
          <a:extLst>
            <a:ext uri="{FF2B5EF4-FFF2-40B4-BE49-F238E27FC236}">
              <a16:creationId xmlns:a16="http://schemas.microsoft.com/office/drawing/2014/main" id="{00000000-0008-0000-0500-00000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5" name="Text Box 18">
          <a:extLst>
            <a:ext uri="{FF2B5EF4-FFF2-40B4-BE49-F238E27FC236}">
              <a16:creationId xmlns:a16="http://schemas.microsoft.com/office/drawing/2014/main" id="{00000000-0008-0000-0500-00000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6" name="Text Box 19">
          <a:extLst>
            <a:ext uri="{FF2B5EF4-FFF2-40B4-BE49-F238E27FC236}">
              <a16:creationId xmlns:a16="http://schemas.microsoft.com/office/drawing/2014/main" id="{00000000-0008-0000-0500-00000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014"/>
    <xdr:sp macro="" textlink="">
      <xdr:nvSpPr>
        <xdr:cNvPr id="3077" name="Text Box 15">
          <a:extLst>
            <a:ext uri="{FF2B5EF4-FFF2-40B4-BE49-F238E27FC236}">
              <a16:creationId xmlns:a16="http://schemas.microsoft.com/office/drawing/2014/main" id="{00000000-0008-0000-0500-00000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78" name="Text Box 16">
          <a:extLst>
            <a:ext uri="{FF2B5EF4-FFF2-40B4-BE49-F238E27FC236}">
              <a16:creationId xmlns:a16="http://schemas.microsoft.com/office/drawing/2014/main" id="{00000000-0008-0000-0500-00000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79" name="Text Box 17">
          <a:extLst>
            <a:ext uri="{FF2B5EF4-FFF2-40B4-BE49-F238E27FC236}">
              <a16:creationId xmlns:a16="http://schemas.microsoft.com/office/drawing/2014/main" id="{00000000-0008-0000-0500-00000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80" name="Text Box 18">
          <a:extLst>
            <a:ext uri="{FF2B5EF4-FFF2-40B4-BE49-F238E27FC236}">
              <a16:creationId xmlns:a16="http://schemas.microsoft.com/office/drawing/2014/main" id="{00000000-0008-0000-0500-00000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81" name="Text Box 19">
          <a:extLst>
            <a:ext uri="{FF2B5EF4-FFF2-40B4-BE49-F238E27FC236}">
              <a16:creationId xmlns:a16="http://schemas.microsoft.com/office/drawing/2014/main" id="{00000000-0008-0000-0500-00000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82" name="Text Box 16">
          <a:extLst>
            <a:ext uri="{FF2B5EF4-FFF2-40B4-BE49-F238E27FC236}">
              <a16:creationId xmlns:a16="http://schemas.microsoft.com/office/drawing/2014/main" id="{00000000-0008-0000-0500-00000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83" name="Text Box 17">
          <a:extLst>
            <a:ext uri="{FF2B5EF4-FFF2-40B4-BE49-F238E27FC236}">
              <a16:creationId xmlns:a16="http://schemas.microsoft.com/office/drawing/2014/main" id="{00000000-0008-0000-0500-00000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84" name="Text Box 18">
          <a:extLst>
            <a:ext uri="{FF2B5EF4-FFF2-40B4-BE49-F238E27FC236}">
              <a16:creationId xmlns:a16="http://schemas.microsoft.com/office/drawing/2014/main" id="{00000000-0008-0000-0500-00000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5" name="Text Box 16">
          <a:extLst>
            <a:ext uri="{FF2B5EF4-FFF2-40B4-BE49-F238E27FC236}">
              <a16:creationId xmlns:a16="http://schemas.microsoft.com/office/drawing/2014/main" id="{00000000-0008-0000-0500-00000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6" name="Text Box 17">
          <a:extLst>
            <a:ext uri="{FF2B5EF4-FFF2-40B4-BE49-F238E27FC236}">
              <a16:creationId xmlns:a16="http://schemas.microsoft.com/office/drawing/2014/main" id="{00000000-0008-0000-0500-00000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7" name="Text Box 18">
          <a:extLst>
            <a:ext uri="{FF2B5EF4-FFF2-40B4-BE49-F238E27FC236}">
              <a16:creationId xmlns:a16="http://schemas.microsoft.com/office/drawing/2014/main" id="{00000000-0008-0000-0500-00000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8" name="Text Box 19">
          <a:extLst>
            <a:ext uri="{FF2B5EF4-FFF2-40B4-BE49-F238E27FC236}">
              <a16:creationId xmlns:a16="http://schemas.microsoft.com/office/drawing/2014/main" id="{00000000-0008-0000-0500-00001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9" name="Text Box 16">
          <a:extLst>
            <a:ext uri="{FF2B5EF4-FFF2-40B4-BE49-F238E27FC236}">
              <a16:creationId xmlns:a16="http://schemas.microsoft.com/office/drawing/2014/main" id="{00000000-0008-0000-0500-00001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90" name="Text Box 17">
          <a:extLst>
            <a:ext uri="{FF2B5EF4-FFF2-40B4-BE49-F238E27FC236}">
              <a16:creationId xmlns:a16="http://schemas.microsoft.com/office/drawing/2014/main" id="{00000000-0008-0000-0500-00001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91" name="Text Box 18">
          <a:extLst>
            <a:ext uri="{FF2B5EF4-FFF2-40B4-BE49-F238E27FC236}">
              <a16:creationId xmlns:a16="http://schemas.microsoft.com/office/drawing/2014/main" id="{00000000-0008-0000-0500-00001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92" name="Text Box 19">
          <a:extLst>
            <a:ext uri="{FF2B5EF4-FFF2-40B4-BE49-F238E27FC236}">
              <a16:creationId xmlns:a16="http://schemas.microsoft.com/office/drawing/2014/main" id="{00000000-0008-0000-0500-00001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56743"/>
    <xdr:sp macro="" textlink="">
      <xdr:nvSpPr>
        <xdr:cNvPr id="3093" name="Text Box 15">
          <a:extLst>
            <a:ext uri="{FF2B5EF4-FFF2-40B4-BE49-F238E27FC236}">
              <a16:creationId xmlns:a16="http://schemas.microsoft.com/office/drawing/2014/main" id="{00000000-0008-0000-0500-000015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442269"/>
    <xdr:sp macro="" textlink="">
      <xdr:nvSpPr>
        <xdr:cNvPr id="3094" name="Text Box 15">
          <a:extLst>
            <a:ext uri="{FF2B5EF4-FFF2-40B4-BE49-F238E27FC236}">
              <a16:creationId xmlns:a16="http://schemas.microsoft.com/office/drawing/2014/main" id="{00000000-0008-0000-0500-000016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3096" name="Text Box 15">
          <a:extLst>
            <a:ext uri="{FF2B5EF4-FFF2-40B4-BE49-F238E27FC236}">
              <a16:creationId xmlns:a16="http://schemas.microsoft.com/office/drawing/2014/main" id="{00000000-0008-0000-0500-000018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3097" name="Text Box 15">
          <a:extLst>
            <a:ext uri="{FF2B5EF4-FFF2-40B4-BE49-F238E27FC236}">
              <a16:creationId xmlns:a16="http://schemas.microsoft.com/office/drawing/2014/main" id="{00000000-0008-0000-0500-000019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213632"/>
    <xdr:sp macro="" textlink="">
      <xdr:nvSpPr>
        <xdr:cNvPr id="3098" name="Text Box 15">
          <a:extLst>
            <a:ext uri="{FF2B5EF4-FFF2-40B4-BE49-F238E27FC236}">
              <a16:creationId xmlns:a16="http://schemas.microsoft.com/office/drawing/2014/main" id="{00000000-0008-0000-0500-00001A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99" name="Text Box 16">
          <a:extLst>
            <a:ext uri="{FF2B5EF4-FFF2-40B4-BE49-F238E27FC236}">
              <a16:creationId xmlns:a16="http://schemas.microsoft.com/office/drawing/2014/main" id="{00000000-0008-0000-0500-00001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00" name="Text Box 17">
          <a:extLst>
            <a:ext uri="{FF2B5EF4-FFF2-40B4-BE49-F238E27FC236}">
              <a16:creationId xmlns:a16="http://schemas.microsoft.com/office/drawing/2014/main" id="{00000000-0008-0000-0500-00001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01" name="Text Box 18">
          <a:extLst>
            <a:ext uri="{FF2B5EF4-FFF2-40B4-BE49-F238E27FC236}">
              <a16:creationId xmlns:a16="http://schemas.microsoft.com/office/drawing/2014/main" id="{00000000-0008-0000-0500-00001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02" name="Text Box 19">
          <a:extLst>
            <a:ext uri="{FF2B5EF4-FFF2-40B4-BE49-F238E27FC236}">
              <a16:creationId xmlns:a16="http://schemas.microsoft.com/office/drawing/2014/main" id="{00000000-0008-0000-0500-00001E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3" name="Text Box 16">
          <a:extLst>
            <a:ext uri="{FF2B5EF4-FFF2-40B4-BE49-F238E27FC236}">
              <a16:creationId xmlns:a16="http://schemas.microsoft.com/office/drawing/2014/main" id="{00000000-0008-0000-0500-00001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4" name="Text Box 17">
          <a:extLst>
            <a:ext uri="{FF2B5EF4-FFF2-40B4-BE49-F238E27FC236}">
              <a16:creationId xmlns:a16="http://schemas.microsoft.com/office/drawing/2014/main" id="{00000000-0008-0000-0500-00002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5" name="Text Box 18">
          <a:extLst>
            <a:ext uri="{FF2B5EF4-FFF2-40B4-BE49-F238E27FC236}">
              <a16:creationId xmlns:a16="http://schemas.microsoft.com/office/drawing/2014/main" id="{00000000-0008-0000-0500-00002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6" name="Text Box 19">
          <a:extLst>
            <a:ext uri="{FF2B5EF4-FFF2-40B4-BE49-F238E27FC236}">
              <a16:creationId xmlns:a16="http://schemas.microsoft.com/office/drawing/2014/main" id="{00000000-0008-0000-0500-000022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07" name="Text Box 16">
          <a:extLst>
            <a:ext uri="{FF2B5EF4-FFF2-40B4-BE49-F238E27FC236}">
              <a16:creationId xmlns:a16="http://schemas.microsoft.com/office/drawing/2014/main" id="{00000000-0008-0000-0500-00002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08" name="Text Box 17">
          <a:extLst>
            <a:ext uri="{FF2B5EF4-FFF2-40B4-BE49-F238E27FC236}">
              <a16:creationId xmlns:a16="http://schemas.microsoft.com/office/drawing/2014/main" id="{00000000-0008-0000-0500-00002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09" name="Text Box 18">
          <a:extLst>
            <a:ext uri="{FF2B5EF4-FFF2-40B4-BE49-F238E27FC236}">
              <a16:creationId xmlns:a16="http://schemas.microsoft.com/office/drawing/2014/main" id="{00000000-0008-0000-0500-00002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10" name="Text Box 19">
          <a:extLst>
            <a:ext uri="{FF2B5EF4-FFF2-40B4-BE49-F238E27FC236}">
              <a16:creationId xmlns:a16="http://schemas.microsoft.com/office/drawing/2014/main" id="{00000000-0008-0000-0500-000026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014"/>
    <xdr:sp macro="" textlink="">
      <xdr:nvSpPr>
        <xdr:cNvPr id="3111" name="Text Box 15">
          <a:extLst>
            <a:ext uri="{FF2B5EF4-FFF2-40B4-BE49-F238E27FC236}">
              <a16:creationId xmlns:a16="http://schemas.microsoft.com/office/drawing/2014/main" id="{00000000-0008-0000-0500-000027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2" name="Text Box 16">
          <a:extLst>
            <a:ext uri="{FF2B5EF4-FFF2-40B4-BE49-F238E27FC236}">
              <a16:creationId xmlns:a16="http://schemas.microsoft.com/office/drawing/2014/main" id="{00000000-0008-0000-0500-00002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3" name="Text Box 17">
          <a:extLst>
            <a:ext uri="{FF2B5EF4-FFF2-40B4-BE49-F238E27FC236}">
              <a16:creationId xmlns:a16="http://schemas.microsoft.com/office/drawing/2014/main" id="{00000000-0008-0000-0500-00002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4" name="Text Box 18">
          <a:extLst>
            <a:ext uri="{FF2B5EF4-FFF2-40B4-BE49-F238E27FC236}">
              <a16:creationId xmlns:a16="http://schemas.microsoft.com/office/drawing/2014/main" id="{00000000-0008-0000-0500-00002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5" name="Text Box 19">
          <a:extLst>
            <a:ext uri="{FF2B5EF4-FFF2-40B4-BE49-F238E27FC236}">
              <a16:creationId xmlns:a16="http://schemas.microsoft.com/office/drawing/2014/main" id="{00000000-0008-0000-0500-00002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82</xdr:row>
      <xdr:rowOff>504825</xdr:rowOff>
    </xdr:from>
    <xdr:ext cx="95250" cy="442269"/>
    <xdr:sp macro="" textlink="">
      <xdr:nvSpPr>
        <xdr:cNvPr id="3116" name="Text Box 15">
          <a:extLst>
            <a:ext uri="{FF2B5EF4-FFF2-40B4-BE49-F238E27FC236}">
              <a16:creationId xmlns:a16="http://schemas.microsoft.com/office/drawing/2014/main" id="{00000000-0008-0000-0500-00002C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17" name="Text Box 16">
          <a:extLst>
            <a:ext uri="{FF2B5EF4-FFF2-40B4-BE49-F238E27FC236}">
              <a16:creationId xmlns:a16="http://schemas.microsoft.com/office/drawing/2014/main" id="{00000000-0008-0000-0500-00002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18" name="Text Box 17">
          <a:extLst>
            <a:ext uri="{FF2B5EF4-FFF2-40B4-BE49-F238E27FC236}">
              <a16:creationId xmlns:a16="http://schemas.microsoft.com/office/drawing/2014/main" id="{00000000-0008-0000-0500-00002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19" name="Text Box 18">
          <a:extLst>
            <a:ext uri="{FF2B5EF4-FFF2-40B4-BE49-F238E27FC236}">
              <a16:creationId xmlns:a16="http://schemas.microsoft.com/office/drawing/2014/main" id="{00000000-0008-0000-0500-00002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0" name="Text Box 16">
          <a:extLst>
            <a:ext uri="{FF2B5EF4-FFF2-40B4-BE49-F238E27FC236}">
              <a16:creationId xmlns:a16="http://schemas.microsoft.com/office/drawing/2014/main" id="{00000000-0008-0000-0500-00003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1" name="Text Box 17">
          <a:extLst>
            <a:ext uri="{FF2B5EF4-FFF2-40B4-BE49-F238E27FC236}">
              <a16:creationId xmlns:a16="http://schemas.microsoft.com/office/drawing/2014/main" id="{00000000-0008-0000-0500-00003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2" name="Text Box 18">
          <a:extLst>
            <a:ext uri="{FF2B5EF4-FFF2-40B4-BE49-F238E27FC236}">
              <a16:creationId xmlns:a16="http://schemas.microsoft.com/office/drawing/2014/main" id="{00000000-0008-0000-0500-00003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3" name="Text Box 19">
          <a:extLst>
            <a:ext uri="{FF2B5EF4-FFF2-40B4-BE49-F238E27FC236}">
              <a16:creationId xmlns:a16="http://schemas.microsoft.com/office/drawing/2014/main" id="{00000000-0008-0000-0500-00003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4" name="Text Box 16">
          <a:extLst>
            <a:ext uri="{FF2B5EF4-FFF2-40B4-BE49-F238E27FC236}">
              <a16:creationId xmlns:a16="http://schemas.microsoft.com/office/drawing/2014/main" id="{00000000-0008-0000-0500-00003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5" name="Text Box 17">
          <a:extLst>
            <a:ext uri="{FF2B5EF4-FFF2-40B4-BE49-F238E27FC236}">
              <a16:creationId xmlns:a16="http://schemas.microsoft.com/office/drawing/2014/main" id="{00000000-0008-0000-0500-00003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6" name="Text Box 18">
          <a:extLst>
            <a:ext uri="{FF2B5EF4-FFF2-40B4-BE49-F238E27FC236}">
              <a16:creationId xmlns:a16="http://schemas.microsoft.com/office/drawing/2014/main" id="{00000000-0008-0000-0500-000036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86</xdr:row>
      <xdr:rowOff>170392</xdr:rowOff>
    </xdr:from>
    <xdr:ext cx="95250" cy="213632"/>
    <xdr:sp macro="" textlink="">
      <xdr:nvSpPr>
        <xdr:cNvPr id="3127" name="Text Box 15">
          <a:extLst>
            <a:ext uri="{FF2B5EF4-FFF2-40B4-BE49-F238E27FC236}">
              <a16:creationId xmlns:a16="http://schemas.microsoft.com/office/drawing/2014/main" id="{00000000-0008-0000-0500-000037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28" name="Text Box 16">
          <a:extLst>
            <a:ext uri="{FF2B5EF4-FFF2-40B4-BE49-F238E27FC236}">
              <a16:creationId xmlns:a16="http://schemas.microsoft.com/office/drawing/2014/main" id="{00000000-0008-0000-0500-00003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29" name="Text Box 17">
          <a:extLst>
            <a:ext uri="{FF2B5EF4-FFF2-40B4-BE49-F238E27FC236}">
              <a16:creationId xmlns:a16="http://schemas.microsoft.com/office/drawing/2014/main" id="{00000000-0008-0000-0500-00003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30" name="Text Box 18">
          <a:extLst>
            <a:ext uri="{FF2B5EF4-FFF2-40B4-BE49-F238E27FC236}">
              <a16:creationId xmlns:a16="http://schemas.microsoft.com/office/drawing/2014/main" id="{00000000-0008-0000-0500-00003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31" name="Text Box 19">
          <a:extLst>
            <a:ext uri="{FF2B5EF4-FFF2-40B4-BE49-F238E27FC236}">
              <a16:creationId xmlns:a16="http://schemas.microsoft.com/office/drawing/2014/main" id="{00000000-0008-0000-0500-00003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2" name="Text Box 16">
          <a:extLst>
            <a:ext uri="{FF2B5EF4-FFF2-40B4-BE49-F238E27FC236}">
              <a16:creationId xmlns:a16="http://schemas.microsoft.com/office/drawing/2014/main" id="{00000000-0008-0000-0500-00003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3" name="Text Box 17">
          <a:extLst>
            <a:ext uri="{FF2B5EF4-FFF2-40B4-BE49-F238E27FC236}">
              <a16:creationId xmlns:a16="http://schemas.microsoft.com/office/drawing/2014/main" id="{00000000-0008-0000-0500-00003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4" name="Text Box 18">
          <a:extLst>
            <a:ext uri="{FF2B5EF4-FFF2-40B4-BE49-F238E27FC236}">
              <a16:creationId xmlns:a16="http://schemas.microsoft.com/office/drawing/2014/main" id="{00000000-0008-0000-0500-00003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5" name="Text Box 19">
          <a:extLst>
            <a:ext uri="{FF2B5EF4-FFF2-40B4-BE49-F238E27FC236}">
              <a16:creationId xmlns:a16="http://schemas.microsoft.com/office/drawing/2014/main" id="{00000000-0008-0000-0500-00003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6" name="Text Box 16">
          <a:extLst>
            <a:ext uri="{FF2B5EF4-FFF2-40B4-BE49-F238E27FC236}">
              <a16:creationId xmlns:a16="http://schemas.microsoft.com/office/drawing/2014/main" id="{00000000-0008-0000-0500-00004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7" name="Text Box 17">
          <a:extLst>
            <a:ext uri="{FF2B5EF4-FFF2-40B4-BE49-F238E27FC236}">
              <a16:creationId xmlns:a16="http://schemas.microsoft.com/office/drawing/2014/main" id="{00000000-0008-0000-0500-00004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8" name="Text Box 18">
          <a:extLst>
            <a:ext uri="{FF2B5EF4-FFF2-40B4-BE49-F238E27FC236}">
              <a16:creationId xmlns:a16="http://schemas.microsoft.com/office/drawing/2014/main" id="{00000000-0008-0000-0500-00004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9" name="Text Box 19">
          <a:extLst>
            <a:ext uri="{FF2B5EF4-FFF2-40B4-BE49-F238E27FC236}">
              <a16:creationId xmlns:a16="http://schemas.microsoft.com/office/drawing/2014/main" id="{00000000-0008-0000-0500-000043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014"/>
    <xdr:sp macro="" textlink="">
      <xdr:nvSpPr>
        <xdr:cNvPr id="3140" name="Text Box 15">
          <a:extLst>
            <a:ext uri="{FF2B5EF4-FFF2-40B4-BE49-F238E27FC236}">
              <a16:creationId xmlns:a16="http://schemas.microsoft.com/office/drawing/2014/main" id="{00000000-0008-0000-0500-00004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1" name="Text Box 16">
          <a:extLst>
            <a:ext uri="{FF2B5EF4-FFF2-40B4-BE49-F238E27FC236}">
              <a16:creationId xmlns:a16="http://schemas.microsoft.com/office/drawing/2014/main" id="{00000000-0008-0000-0500-00004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2" name="Text Box 17">
          <a:extLst>
            <a:ext uri="{FF2B5EF4-FFF2-40B4-BE49-F238E27FC236}">
              <a16:creationId xmlns:a16="http://schemas.microsoft.com/office/drawing/2014/main" id="{00000000-0008-0000-0500-00004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3" name="Text Box 18">
          <a:extLst>
            <a:ext uri="{FF2B5EF4-FFF2-40B4-BE49-F238E27FC236}">
              <a16:creationId xmlns:a16="http://schemas.microsoft.com/office/drawing/2014/main" id="{00000000-0008-0000-0500-00004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4" name="Text Box 19">
          <a:extLst>
            <a:ext uri="{FF2B5EF4-FFF2-40B4-BE49-F238E27FC236}">
              <a16:creationId xmlns:a16="http://schemas.microsoft.com/office/drawing/2014/main" id="{00000000-0008-0000-0500-00004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45" name="Text Box 16">
          <a:extLst>
            <a:ext uri="{FF2B5EF4-FFF2-40B4-BE49-F238E27FC236}">
              <a16:creationId xmlns:a16="http://schemas.microsoft.com/office/drawing/2014/main" id="{00000000-0008-0000-0500-00004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46" name="Text Box 17">
          <a:extLst>
            <a:ext uri="{FF2B5EF4-FFF2-40B4-BE49-F238E27FC236}">
              <a16:creationId xmlns:a16="http://schemas.microsoft.com/office/drawing/2014/main" id="{00000000-0008-0000-0500-00004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86</xdr:row>
      <xdr:rowOff>15875</xdr:rowOff>
    </xdr:from>
    <xdr:ext cx="95250" cy="171450"/>
    <xdr:sp macro="" textlink="">
      <xdr:nvSpPr>
        <xdr:cNvPr id="3147" name="Text Box 18">
          <a:extLst>
            <a:ext uri="{FF2B5EF4-FFF2-40B4-BE49-F238E27FC236}">
              <a16:creationId xmlns:a16="http://schemas.microsoft.com/office/drawing/2014/main" id="{00000000-0008-0000-0500-00004B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48" name="Text Box 16">
          <a:extLst>
            <a:ext uri="{FF2B5EF4-FFF2-40B4-BE49-F238E27FC236}">
              <a16:creationId xmlns:a16="http://schemas.microsoft.com/office/drawing/2014/main" id="{00000000-0008-0000-0500-00004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49" name="Text Box 17">
          <a:extLst>
            <a:ext uri="{FF2B5EF4-FFF2-40B4-BE49-F238E27FC236}">
              <a16:creationId xmlns:a16="http://schemas.microsoft.com/office/drawing/2014/main" id="{00000000-0008-0000-0500-00004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50" name="Text Box 18">
          <a:extLst>
            <a:ext uri="{FF2B5EF4-FFF2-40B4-BE49-F238E27FC236}">
              <a16:creationId xmlns:a16="http://schemas.microsoft.com/office/drawing/2014/main" id="{00000000-0008-0000-0500-00004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51" name="Text Box 19">
          <a:extLst>
            <a:ext uri="{FF2B5EF4-FFF2-40B4-BE49-F238E27FC236}">
              <a16:creationId xmlns:a16="http://schemas.microsoft.com/office/drawing/2014/main" id="{00000000-0008-0000-0500-00004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52" name="Text Box 16">
          <a:extLst>
            <a:ext uri="{FF2B5EF4-FFF2-40B4-BE49-F238E27FC236}">
              <a16:creationId xmlns:a16="http://schemas.microsoft.com/office/drawing/2014/main" id="{00000000-0008-0000-0500-00005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86</xdr:row>
      <xdr:rowOff>170392</xdr:rowOff>
    </xdr:from>
    <xdr:ext cx="95250" cy="213632"/>
    <xdr:sp macro="" textlink="">
      <xdr:nvSpPr>
        <xdr:cNvPr id="3153" name="Text Box 15">
          <a:extLst>
            <a:ext uri="{FF2B5EF4-FFF2-40B4-BE49-F238E27FC236}">
              <a16:creationId xmlns:a16="http://schemas.microsoft.com/office/drawing/2014/main" id="{00000000-0008-0000-0500-000051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8496"/>
    <xdr:sp macro="" textlink="">
      <xdr:nvSpPr>
        <xdr:cNvPr id="3154" name="Text Box 15">
          <a:extLst>
            <a:ext uri="{FF2B5EF4-FFF2-40B4-BE49-F238E27FC236}">
              <a16:creationId xmlns:a16="http://schemas.microsoft.com/office/drawing/2014/main" id="{00000000-0008-0000-0500-000052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3155" name="Text Box 15">
          <a:extLst>
            <a:ext uri="{FF2B5EF4-FFF2-40B4-BE49-F238E27FC236}">
              <a16:creationId xmlns:a16="http://schemas.microsoft.com/office/drawing/2014/main" id="{00000000-0008-0000-0500-000053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3157" name="Text Box 15">
          <a:extLst>
            <a:ext uri="{FF2B5EF4-FFF2-40B4-BE49-F238E27FC236}">
              <a16:creationId xmlns:a16="http://schemas.microsoft.com/office/drawing/2014/main" id="{00000000-0008-0000-0500-000055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3158" name="Text Box 15">
          <a:extLst>
            <a:ext uri="{FF2B5EF4-FFF2-40B4-BE49-F238E27FC236}">
              <a16:creationId xmlns:a16="http://schemas.microsoft.com/office/drawing/2014/main" id="{00000000-0008-0000-0500-000056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86</xdr:row>
      <xdr:rowOff>170392</xdr:rowOff>
    </xdr:from>
    <xdr:ext cx="95250" cy="213632"/>
    <xdr:sp macro="" textlink="">
      <xdr:nvSpPr>
        <xdr:cNvPr id="3159" name="Text Box 15">
          <a:extLst>
            <a:ext uri="{FF2B5EF4-FFF2-40B4-BE49-F238E27FC236}">
              <a16:creationId xmlns:a16="http://schemas.microsoft.com/office/drawing/2014/main" id="{00000000-0008-0000-0500-000057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0" name="Text Box 16">
          <a:extLst>
            <a:ext uri="{FF2B5EF4-FFF2-40B4-BE49-F238E27FC236}">
              <a16:creationId xmlns:a16="http://schemas.microsoft.com/office/drawing/2014/main" id="{00000000-0008-0000-0500-00005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1" name="Text Box 17">
          <a:extLst>
            <a:ext uri="{FF2B5EF4-FFF2-40B4-BE49-F238E27FC236}">
              <a16:creationId xmlns:a16="http://schemas.microsoft.com/office/drawing/2014/main" id="{00000000-0008-0000-0500-00005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2" name="Text Box 18">
          <a:extLst>
            <a:ext uri="{FF2B5EF4-FFF2-40B4-BE49-F238E27FC236}">
              <a16:creationId xmlns:a16="http://schemas.microsoft.com/office/drawing/2014/main" id="{00000000-0008-0000-0500-00005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3" name="Text Box 19">
          <a:extLst>
            <a:ext uri="{FF2B5EF4-FFF2-40B4-BE49-F238E27FC236}">
              <a16:creationId xmlns:a16="http://schemas.microsoft.com/office/drawing/2014/main" id="{00000000-0008-0000-0500-00005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4" name="Text Box 16">
          <a:extLst>
            <a:ext uri="{FF2B5EF4-FFF2-40B4-BE49-F238E27FC236}">
              <a16:creationId xmlns:a16="http://schemas.microsoft.com/office/drawing/2014/main" id="{00000000-0008-0000-0500-00005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5" name="Text Box 17">
          <a:extLst>
            <a:ext uri="{FF2B5EF4-FFF2-40B4-BE49-F238E27FC236}">
              <a16:creationId xmlns:a16="http://schemas.microsoft.com/office/drawing/2014/main" id="{00000000-0008-0000-0500-00005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6" name="Text Box 18">
          <a:extLst>
            <a:ext uri="{FF2B5EF4-FFF2-40B4-BE49-F238E27FC236}">
              <a16:creationId xmlns:a16="http://schemas.microsoft.com/office/drawing/2014/main" id="{00000000-0008-0000-0500-00005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7" name="Text Box 19">
          <a:extLst>
            <a:ext uri="{FF2B5EF4-FFF2-40B4-BE49-F238E27FC236}">
              <a16:creationId xmlns:a16="http://schemas.microsoft.com/office/drawing/2014/main" id="{00000000-0008-0000-0500-00005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68" name="Text Box 16">
          <a:extLst>
            <a:ext uri="{FF2B5EF4-FFF2-40B4-BE49-F238E27FC236}">
              <a16:creationId xmlns:a16="http://schemas.microsoft.com/office/drawing/2014/main" id="{00000000-0008-0000-0500-00006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69" name="Text Box 17">
          <a:extLst>
            <a:ext uri="{FF2B5EF4-FFF2-40B4-BE49-F238E27FC236}">
              <a16:creationId xmlns:a16="http://schemas.microsoft.com/office/drawing/2014/main" id="{00000000-0008-0000-0500-00006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70" name="Text Box 18">
          <a:extLst>
            <a:ext uri="{FF2B5EF4-FFF2-40B4-BE49-F238E27FC236}">
              <a16:creationId xmlns:a16="http://schemas.microsoft.com/office/drawing/2014/main" id="{00000000-0008-0000-0500-00006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71" name="Text Box 19">
          <a:extLst>
            <a:ext uri="{FF2B5EF4-FFF2-40B4-BE49-F238E27FC236}">
              <a16:creationId xmlns:a16="http://schemas.microsoft.com/office/drawing/2014/main" id="{00000000-0008-0000-0500-00006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014"/>
    <xdr:sp macro="" textlink="">
      <xdr:nvSpPr>
        <xdr:cNvPr id="3172" name="Text Box 15">
          <a:extLst>
            <a:ext uri="{FF2B5EF4-FFF2-40B4-BE49-F238E27FC236}">
              <a16:creationId xmlns:a16="http://schemas.microsoft.com/office/drawing/2014/main" id="{00000000-0008-0000-0500-00006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3" name="Text Box 16">
          <a:extLst>
            <a:ext uri="{FF2B5EF4-FFF2-40B4-BE49-F238E27FC236}">
              <a16:creationId xmlns:a16="http://schemas.microsoft.com/office/drawing/2014/main" id="{00000000-0008-0000-0500-00006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4" name="Text Box 17">
          <a:extLst>
            <a:ext uri="{FF2B5EF4-FFF2-40B4-BE49-F238E27FC236}">
              <a16:creationId xmlns:a16="http://schemas.microsoft.com/office/drawing/2014/main" id="{00000000-0008-0000-0500-00006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5" name="Text Box 18">
          <a:extLst>
            <a:ext uri="{FF2B5EF4-FFF2-40B4-BE49-F238E27FC236}">
              <a16:creationId xmlns:a16="http://schemas.microsoft.com/office/drawing/2014/main" id="{00000000-0008-0000-0500-00006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6" name="Text Box 19">
          <a:extLst>
            <a:ext uri="{FF2B5EF4-FFF2-40B4-BE49-F238E27FC236}">
              <a16:creationId xmlns:a16="http://schemas.microsoft.com/office/drawing/2014/main" id="{00000000-0008-0000-0500-00006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77" name="Text Box 16">
          <a:extLst>
            <a:ext uri="{FF2B5EF4-FFF2-40B4-BE49-F238E27FC236}">
              <a16:creationId xmlns:a16="http://schemas.microsoft.com/office/drawing/2014/main" id="{00000000-0008-0000-0500-00006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78" name="Text Box 17">
          <a:extLst>
            <a:ext uri="{FF2B5EF4-FFF2-40B4-BE49-F238E27FC236}">
              <a16:creationId xmlns:a16="http://schemas.microsoft.com/office/drawing/2014/main" id="{00000000-0008-0000-0500-00006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79" name="Text Box 18">
          <a:extLst>
            <a:ext uri="{FF2B5EF4-FFF2-40B4-BE49-F238E27FC236}">
              <a16:creationId xmlns:a16="http://schemas.microsoft.com/office/drawing/2014/main" id="{00000000-0008-0000-0500-00006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0" name="Text Box 16">
          <a:extLst>
            <a:ext uri="{FF2B5EF4-FFF2-40B4-BE49-F238E27FC236}">
              <a16:creationId xmlns:a16="http://schemas.microsoft.com/office/drawing/2014/main" id="{00000000-0008-0000-0500-00006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1" name="Text Box 17">
          <a:extLst>
            <a:ext uri="{FF2B5EF4-FFF2-40B4-BE49-F238E27FC236}">
              <a16:creationId xmlns:a16="http://schemas.microsoft.com/office/drawing/2014/main" id="{00000000-0008-0000-0500-00006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2" name="Text Box 18">
          <a:extLst>
            <a:ext uri="{FF2B5EF4-FFF2-40B4-BE49-F238E27FC236}">
              <a16:creationId xmlns:a16="http://schemas.microsoft.com/office/drawing/2014/main" id="{00000000-0008-0000-0500-00006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3" name="Text Box 19">
          <a:extLst>
            <a:ext uri="{FF2B5EF4-FFF2-40B4-BE49-F238E27FC236}">
              <a16:creationId xmlns:a16="http://schemas.microsoft.com/office/drawing/2014/main" id="{00000000-0008-0000-0500-00006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4" name="Text Box 16">
          <a:extLst>
            <a:ext uri="{FF2B5EF4-FFF2-40B4-BE49-F238E27FC236}">
              <a16:creationId xmlns:a16="http://schemas.microsoft.com/office/drawing/2014/main" id="{00000000-0008-0000-0500-00007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5" name="Text Box 17">
          <a:extLst>
            <a:ext uri="{FF2B5EF4-FFF2-40B4-BE49-F238E27FC236}">
              <a16:creationId xmlns:a16="http://schemas.microsoft.com/office/drawing/2014/main" id="{00000000-0008-0000-0500-00007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6" name="Text Box 18">
          <a:extLst>
            <a:ext uri="{FF2B5EF4-FFF2-40B4-BE49-F238E27FC236}">
              <a16:creationId xmlns:a16="http://schemas.microsoft.com/office/drawing/2014/main" id="{00000000-0008-0000-0500-00007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7" name="Text Box 19">
          <a:extLst>
            <a:ext uri="{FF2B5EF4-FFF2-40B4-BE49-F238E27FC236}">
              <a16:creationId xmlns:a16="http://schemas.microsoft.com/office/drawing/2014/main" id="{00000000-0008-0000-0500-00007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56743"/>
    <xdr:sp macro="" textlink="">
      <xdr:nvSpPr>
        <xdr:cNvPr id="3188" name="Text Box 15">
          <a:extLst>
            <a:ext uri="{FF2B5EF4-FFF2-40B4-BE49-F238E27FC236}">
              <a16:creationId xmlns:a16="http://schemas.microsoft.com/office/drawing/2014/main" id="{00000000-0008-0000-0500-000074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3189" name="Text Box 15">
          <a:extLst>
            <a:ext uri="{FF2B5EF4-FFF2-40B4-BE49-F238E27FC236}">
              <a16:creationId xmlns:a16="http://schemas.microsoft.com/office/drawing/2014/main" id="{00000000-0008-0000-0500-000075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3191" name="Text Box 15">
          <a:extLst>
            <a:ext uri="{FF2B5EF4-FFF2-40B4-BE49-F238E27FC236}">
              <a16:creationId xmlns:a16="http://schemas.microsoft.com/office/drawing/2014/main" id="{00000000-0008-0000-0500-000077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3192" name="Text Box 15">
          <a:extLst>
            <a:ext uri="{FF2B5EF4-FFF2-40B4-BE49-F238E27FC236}">
              <a16:creationId xmlns:a16="http://schemas.microsoft.com/office/drawing/2014/main" id="{00000000-0008-0000-0500-000078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213632"/>
    <xdr:sp macro="" textlink="">
      <xdr:nvSpPr>
        <xdr:cNvPr id="3193" name="Text Box 15">
          <a:extLst>
            <a:ext uri="{FF2B5EF4-FFF2-40B4-BE49-F238E27FC236}">
              <a16:creationId xmlns:a16="http://schemas.microsoft.com/office/drawing/2014/main" id="{00000000-0008-0000-0500-000079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4" name="Text Box 16">
          <a:extLst>
            <a:ext uri="{FF2B5EF4-FFF2-40B4-BE49-F238E27FC236}">
              <a16:creationId xmlns:a16="http://schemas.microsoft.com/office/drawing/2014/main" id="{00000000-0008-0000-0500-00007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5" name="Text Box 17">
          <a:extLst>
            <a:ext uri="{FF2B5EF4-FFF2-40B4-BE49-F238E27FC236}">
              <a16:creationId xmlns:a16="http://schemas.microsoft.com/office/drawing/2014/main" id="{00000000-0008-0000-0500-00007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6" name="Text Box 18">
          <a:extLst>
            <a:ext uri="{FF2B5EF4-FFF2-40B4-BE49-F238E27FC236}">
              <a16:creationId xmlns:a16="http://schemas.microsoft.com/office/drawing/2014/main" id="{00000000-0008-0000-0500-00007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7" name="Text Box 19">
          <a:extLst>
            <a:ext uri="{FF2B5EF4-FFF2-40B4-BE49-F238E27FC236}">
              <a16:creationId xmlns:a16="http://schemas.microsoft.com/office/drawing/2014/main" id="{00000000-0008-0000-0500-00007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98" name="Text Box 16">
          <a:extLst>
            <a:ext uri="{FF2B5EF4-FFF2-40B4-BE49-F238E27FC236}">
              <a16:creationId xmlns:a16="http://schemas.microsoft.com/office/drawing/2014/main" id="{00000000-0008-0000-0500-00007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99" name="Text Box 17">
          <a:extLst>
            <a:ext uri="{FF2B5EF4-FFF2-40B4-BE49-F238E27FC236}">
              <a16:creationId xmlns:a16="http://schemas.microsoft.com/office/drawing/2014/main" id="{00000000-0008-0000-0500-00007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00" name="Text Box 18">
          <a:extLst>
            <a:ext uri="{FF2B5EF4-FFF2-40B4-BE49-F238E27FC236}">
              <a16:creationId xmlns:a16="http://schemas.microsoft.com/office/drawing/2014/main" id="{00000000-0008-0000-0500-00008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01" name="Text Box 19">
          <a:extLst>
            <a:ext uri="{FF2B5EF4-FFF2-40B4-BE49-F238E27FC236}">
              <a16:creationId xmlns:a16="http://schemas.microsoft.com/office/drawing/2014/main" id="{00000000-0008-0000-0500-00008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2" name="Text Box 16">
          <a:extLst>
            <a:ext uri="{FF2B5EF4-FFF2-40B4-BE49-F238E27FC236}">
              <a16:creationId xmlns:a16="http://schemas.microsoft.com/office/drawing/2014/main" id="{00000000-0008-0000-0500-00008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3" name="Text Box 17">
          <a:extLst>
            <a:ext uri="{FF2B5EF4-FFF2-40B4-BE49-F238E27FC236}">
              <a16:creationId xmlns:a16="http://schemas.microsoft.com/office/drawing/2014/main" id="{00000000-0008-0000-0500-00008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4" name="Text Box 18">
          <a:extLst>
            <a:ext uri="{FF2B5EF4-FFF2-40B4-BE49-F238E27FC236}">
              <a16:creationId xmlns:a16="http://schemas.microsoft.com/office/drawing/2014/main" id="{00000000-0008-0000-0500-00008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5" name="Text Box 19">
          <a:extLst>
            <a:ext uri="{FF2B5EF4-FFF2-40B4-BE49-F238E27FC236}">
              <a16:creationId xmlns:a16="http://schemas.microsoft.com/office/drawing/2014/main" id="{00000000-0008-0000-0500-00008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014"/>
    <xdr:sp macro="" textlink="">
      <xdr:nvSpPr>
        <xdr:cNvPr id="3206" name="Text Box 15">
          <a:extLst>
            <a:ext uri="{FF2B5EF4-FFF2-40B4-BE49-F238E27FC236}">
              <a16:creationId xmlns:a16="http://schemas.microsoft.com/office/drawing/2014/main" id="{00000000-0008-0000-0500-000086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07" name="Text Box 16">
          <a:extLst>
            <a:ext uri="{FF2B5EF4-FFF2-40B4-BE49-F238E27FC236}">
              <a16:creationId xmlns:a16="http://schemas.microsoft.com/office/drawing/2014/main" id="{00000000-0008-0000-0500-00008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08" name="Text Box 17">
          <a:extLst>
            <a:ext uri="{FF2B5EF4-FFF2-40B4-BE49-F238E27FC236}">
              <a16:creationId xmlns:a16="http://schemas.microsoft.com/office/drawing/2014/main" id="{00000000-0008-0000-0500-00008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09" name="Text Box 18">
          <a:extLst>
            <a:ext uri="{FF2B5EF4-FFF2-40B4-BE49-F238E27FC236}">
              <a16:creationId xmlns:a16="http://schemas.microsoft.com/office/drawing/2014/main" id="{00000000-0008-0000-0500-00008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10" name="Text Box 19">
          <a:extLst>
            <a:ext uri="{FF2B5EF4-FFF2-40B4-BE49-F238E27FC236}">
              <a16:creationId xmlns:a16="http://schemas.microsoft.com/office/drawing/2014/main" id="{00000000-0008-0000-0500-00008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88</xdr:row>
      <xdr:rowOff>504825</xdr:rowOff>
    </xdr:from>
    <xdr:ext cx="95250" cy="442269"/>
    <xdr:sp macro="" textlink="">
      <xdr:nvSpPr>
        <xdr:cNvPr id="3211" name="Text Box 15">
          <a:extLst>
            <a:ext uri="{FF2B5EF4-FFF2-40B4-BE49-F238E27FC236}">
              <a16:creationId xmlns:a16="http://schemas.microsoft.com/office/drawing/2014/main" id="{00000000-0008-0000-0500-00008B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12" name="Text Box 16">
          <a:extLst>
            <a:ext uri="{FF2B5EF4-FFF2-40B4-BE49-F238E27FC236}">
              <a16:creationId xmlns:a16="http://schemas.microsoft.com/office/drawing/2014/main" id="{00000000-0008-0000-0500-00008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13" name="Text Box 17">
          <a:extLst>
            <a:ext uri="{FF2B5EF4-FFF2-40B4-BE49-F238E27FC236}">
              <a16:creationId xmlns:a16="http://schemas.microsoft.com/office/drawing/2014/main" id="{00000000-0008-0000-0500-00008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14" name="Text Box 18">
          <a:extLst>
            <a:ext uri="{FF2B5EF4-FFF2-40B4-BE49-F238E27FC236}">
              <a16:creationId xmlns:a16="http://schemas.microsoft.com/office/drawing/2014/main" id="{00000000-0008-0000-0500-00008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5" name="Text Box 16">
          <a:extLst>
            <a:ext uri="{FF2B5EF4-FFF2-40B4-BE49-F238E27FC236}">
              <a16:creationId xmlns:a16="http://schemas.microsoft.com/office/drawing/2014/main" id="{00000000-0008-0000-0500-00008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6" name="Text Box 17">
          <a:extLst>
            <a:ext uri="{FF2B5EF4-FFF2-40B4-BE49-F238E27FC236}">
              <a16:creationId xmlns:a16="http://schemas.microsoft.com/office/drawing/2014/main" id="{00000000-0008-0000-0500-00009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7" name="Text Box 18">
          <a:extLst>
            <a:ext uri="{FF2B5EF4-FFF2-40B4-BE49-F238E27FC236}">
              <a16:creationId xmlns:a16="http://schemas.microsoft.com/office/drawing/2014/main" id="{00000000-0008-0000-0500-00009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8" name="Text Box 19">
          <a:extLst>
            <a:ext uri="{FF2B5EF4-FFF2-40B4-BE49-F238E27FC236}">
              <a16:creationId xmlns:a16="http://schemas.microsoft.com/office/drawing/2014/main" id="{00000000-0008-0000-0500-00009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9" name="Text Box 16">
          <a:extLst>
            <a:ext uri="{FF2B5EF4-FFF2-40B4-BE49-F238E27FC236}">
              <a16:creationId xmlns:a16="http://schemas.microsoft.com/office/drawing/2014/main" id="{00000000-0008-0000-0500-00009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20" name="Text Box 17">
          <a:extLst>
            <a:ext uri="{FF2B5EF4-FFF2-40B4-BE49-F238E27FC236}">
              <a16:creationId xmlns:a16="http://schemas.microsoft.com/office/drawing/2014/main" id="{00000000-0008-0000-0500-00009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21" name="Text Box 18">
          <a:extLst>
            <a:ext uri="{FF2B5EF4-FFF2-40B4-BE49-F238E27FC236}">
              <a16:creationId xmlns:a16="http://schemas.microsoft.com/office/drawing/2014/main" id="{00000000-0008-0000-0500-00009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92</xdr:row>
      <xdr:rowOff>170392</xdr:rowOff>
    </xdr:from>
    <xdr:ext cx="95250" cy="213632"/>
    <xdr:sp macro="" textlink="">
      <xdr:nvSpPr>
        <xdr:cNvPr id="3222" name="Text Box 15">
          <a:extLst>
            <a:ext uri="{FF2B5EF4-FFF2-40B4-BE49-F238E27FC236}">
              <a16:creationId xmlns:a16="http://schemas.microsoft.com/office/drawing/2014/main" id="{00000000-0008-0000-0500-000096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3" name="Text Box 16">
          <a:extLst>
            <a:ext uri="{FF2B5EF4-FFF2-40B4-BE49-F238E27FC236}">
              <a16:creationId xmlns:a16="http://schemas.microsoft.com/office/drawing/2014/main" id="{00000000-0008-0000-0500-00009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4" name="Text Box 17">
          <a:extLst>
            <a:ext uri="{FF2B5EF4-FFF2-40B4-BE49-F238E27FC236}">
              <a16:creationId xmlns:a16="http://schemas.microsoft.com/office/drawing/2014/main" id="{00000000-0008-0000-0500-00009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5" name="Text Box 18">
          <a:extLst>
            <a:ext uri="{FF2B5EF4-FFF2-40B4-BE49-F238E27FC236}">
              <a16:creationId xmlns:a16="http://schemas.microsoft.com/office/drawing/2014/main" id="{00000000-0008-0000-0500-00009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6" name="Text Box 19">
          <a:extLst>
            <a:ext uri="{FF2B5EF4-FFF2-40B4-BE49-F238E27FC236}">
              <a16:creationId xmlns:a16="http://schemas.microsoft.com/office/drawing/2014/main" id="{00000000-0008-0000-0500-00009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27" name="Text Box 16">
          <a:extLst>
            <a:ext uri="{FF2B5EF4-FFF2-40B4-BE49-F238E27FC236}">
              <a16:creationId xmlns:a16="http://schemas.microsoft.com/office/drawing/2014/main" id="{00000000-0008-0000-0500-00009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28" name="Text Box 17">
          <a:extLst>
            <a:ext uri="{FF2B5EF4-FFF2-40B4-BE49-F238E27FC236}">
              <a16:creationId xmlns:a16="http://schemas.microsoft.com/office/drawing/2014/main" id="{00000000-0008-0000-0500-00009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29" name="Text Box 18">
          <a:extLst>
            <a:ext uri="{FF2B5EF4-FFF2-40B4-BE49-F238E27FC236}">
              <a16:creationId xmlns:a16="http://schemas.microsoft.com/office/drawing/2014/main" id="{00000000-0008-0000-0500-00009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30" name="Text Box 19">
          <a:extLst>
            <a:ext uri="{FF2B5EF4-FFF2-40B4-BE49-F238E27FC236}">
              <a16:creationId xmlns:a16="http://schemas.microsoft.com/office/drawing/2014/main" id="{00000000-0008-0000-0500-00009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1" name="Text Box 16">
          <a:extLst>
            <a:ext uri="{FF2B5EF4-FFF2-40B4-BE49-F238E27FC236}">
              <a16:creationId xmlns:a16="http://schemas.microsoft.com/office/drawing/2014/main" id="{00000000-0008-0000-0500-00009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2" name="Text Box 17">
          <a:extLst>
            <a:ext uri="{FF2B5EF4-FFF2-40B4-BE49-F238E27FC236}">
              <a16:creationId xmlns:a16="http://schemas.microsoft.com/office/drawing/2014/main" id="{00000000-0008-0000-0500-0000A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3" name="Text Box 18">
          <a:extLst>
            <a:ext uri="{FF2B5EF4-FFF2-40B4-BE49-F238E27FC236}">
              <a16:creationId xmlns:a16="http://schemas.microsoft.com/office/drawing/2014/main" id="{00000000-0008-0000-0500-0000A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4" name="Text Box 19">
          <a:extLst>
            <a:ext uri="{FF2B5EF4-FFF2-40B4-BE49-F238E27FC236}">
              <a16:creationId xmlns:a16="http://schemas.microsoft.com/office/drawing/2014/main" id="{00000000-0008-0000-0500-0000A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014"/>
    <xdr:sp macro="" textlink="">
      <xdr:nvSpPr>
        <xdr:cNvPr id="3235" name="Text Box 15">
          <a:extLst>
            <a:ext uri="{FF2B5EF4-FFF2-40B4-BE49-F238E27FC236}">
              <a16:creationId xmlns:a16="http://schemas.microsoft.com/office/drawing/2014/main" id="{00000000-0008-0000-0500-0000A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6" name="Text Box 16">
          <a:extLst>
            <a:ext uri="{FF2B5EF4-FFF2-40B4-BE49-F238E27FC236}">
              <a16:creationId xmlns:a16="http://schemas.microsoft.com/office/drawing/2014/main" id="{00000000-0008-0000-0500-0000A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7" name="Text Box 17">
          <a:extLst>
            <a:ext uri="{FF2B5EF4-FFF2-40B4-BE49-F238E27FC236}">
              <a16:creationId xmlns:a16="http://schemas.microsoft.com/office/drawing/2014/main" id="{00000000-0008-0000-0500-0000A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8" name="Text Box 18">
          <a:extLst>
            <a:ext uri="{FF2B5EF4-FFF2-40B4-BE49-F238E27FC236}">
              <a16:creationId xmlns:a16="http://schemas.microsoft.com/office/drawing/2014/main" id="{00000000-0008-0000-0500-0000A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9" name="Text Box 19">
          <a:extLst>
            <a:ext uri="{FF2B5EF4-FFF2-40B4-BE49-F238E27FC236}">
              <a16:creationId xmlns:a16="http://schemas.microsoft.com/office/drawing/2014/main" id="{00000000-0008-0000-0500-0000A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40" name="Text Box 16">
          <a:extLst>
            <a:ext uri="{FF2B5EF4-FFF2-40B4-BE49-F238E27FC236}">
              <a16:creationId xmlns:a16="http://schemas.microsoft.com/office/drawing/2014/main" id="{00000000-0008-0000-0500-0000A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41" name="Text Box 17">
          <a:extLst>
            <a:ext uri="{FF2B5EF4-FFF2-40B4-BE49-F238E27FC236}">
              <a16:creationId xmlns:a16="http://schemas.microsoft.com/office/drawing/2014/main" id="{00000000-0008-0000-0500-0000A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92</xdr:row>
      <xdr:rowOff>15875</xdr:rowOff>
    </xdr:from>
    <xdr:ext cx="95250" cy="171450"/>
    <xdr:sp macro="" textlink="">
      <xdr:nvSpPr>
        <xdr:cNvPr id="3242" name="Text Box 18">
          <a:extLst>
            <a:ext uri="{FF2B5EF4-FFF2-40B4-BE49-F238E27FC236}">
              <a16:creationId xmlns:a16="http://schemas.microsoft.com/office/drawing/2014/main" id="{00000000-0008-0000-0500-0000AA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3" name="Text Box 16">
          <a:extLst>
            <a:ext uri="{FF2B5EF4-FFF2-40B4-BE49-F238E27FC236}">
              <a16:creationId xmlns:a16="http://schemas.microsoft.com/office/drawing/2014/main" id="{00000000-0008-0000-0500-0000A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4" name="Text Box 17">
          <a:extLst>
            <a:ext uri="{FF2B5EF4-FFF2-40B4-BE49-F238E27FC236}">
              <a16:creationId xmlns:a16="http://schemas.microsoft.com/office/drawing/2014/main" id="{00000000-0008-0000-0500-0000A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5" name="Text Box 18">
          <a:extLst>
            <a:ext uri="{FF2B5EF4-FFF2-40B4-BE49-F238E27FC236}">
              <a16:creationId xmlns:a16="http://schemas.microsoft.com/office/drawing/2014/main" id="{00000000-0008-0000-0500-0000A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6" name="Text Box 19">
          <a:extLst>
            <a:ext uri="{FF2B5EF4-FFF2-40B4-BE49-F238E27FC236}">
              <a16:creationId xmlns:a16="http://schemas.microsoft.com/office/drawing/2014/main" id="{00000000-0008-0000-0500-0000A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7" name="Text Box 16">
          <a:extLst>
            <a:ext uri="{FF2B5EF4-FFF2-40B4-BE49-F238E27FC236}">
              <a16:creationId xmlns:a16="http://schemas.microsoft.com/office/drawing/2014/main" id="{00000000-0008-0000-0500-0000A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92</xdr:row>
      <xdr:rowOff>170392</xdr:rowOff>
    </xdr:from>
    <xdr:ext cx="95250" cy="213632"/>
    <xdr:sp macro="" textlink="">
      <xdr:nvSpPr>
        <xdr:cNvPr id="3248" name="Text Box 15">
          <a:extLst>
            <a:ext uri="{FF2B5EF4-FFF2-40B4-BE49-F238E27FC236}">
              <a16:creationId xmlns:a16="http://schemas.microsoft.com/office/drawing/2014/main" id="{00000000-0008-0000-0500-0000B0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3249" name="Text Box 15">
          <a:extLst>
            <a:ext uri="{FF2B5EF4-FFF2-40B4-BE49-F238E27FC236}">
              <a16:creationId xmlns:a16="http://schemas.microsoft.com/office/drawing/2014/main" id="{00000000-0008-0000-0500-0000B1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3250" name="Text Box 15">
          <a:extLst>
            <a:ext uri="{FF2B5EF4-FFF2-40B4-BE49-F238E27FC236}">
              <a16:creationId xmlns:a16="http://schemas.microsoft.com/office/drawing/2014/main" id="{00000000-0008-0000-0500-0000B2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3252" name="Text Box 15">
          <a:extLst>
            <a:ext uri="{FF2B5EF4-FFF2-40B4-BE49-F238E27FC236}">
              <a16:creationId xmlns:a16="http://schemas.microsoft.com/office/drawing/2014/main" id="{00000000-0008-0000-0500-0000B4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3253" name="Text Box 15">
          <a:extLst>
            <a:ext uri="{FF2B5EF4-FFF2-40B4-BE49-F238E27FC236}">
              <a16:creationId xmlns:a16="http://schemas.microsoft.com/office/drawing/2014/main" id="{00000000-0008-0000-0500-0000B5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92</xdr:row>
      <xdr:rowOff>170392</xdr:rowOff>
    </xdr:from>
    <xdr:ext cx="95250" cy="213632"/>
    <xdr:sp macro="" textlink="">
      <xdr:nvSpPr>
        <xdr:cNvPr id="3254" name="Text Box 15">
          <a:extLst>
            <a:ext uri="{FF2B5EF4-FFF2-40B4-BE49-F238E27FC236}">
              <a16:creationId xmlns:a16="http://schemas.microsoft.com/office/drawing/2014/main" id="{00000000-0008-0000-0500-0000B6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5" name="Text Box 16">
          <a:extLst>
            <a:ext uri="{FF2B5EF4-FFF2-40B4-BE49-F238E27FC236}">
              <a16:creationId xmlns:a16="http://schemas.microsoft.com/office/drawing/2014/main" id="{00000000-0008-0000-0500-0000B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6" name="Text Box 17">
          <a:extLst>
            <a:ext uri="{FF2B5EF4-FFF2-40B4-BE49-F238E27FC236}">
              <a16:creationId xmlns:a16="http://schemas.microsoft.com/office/drawing/2014/main" id="{00000000-0008-0000-0500-0000B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7" name="Text Box 18">
          <a:extLst>
            <a:ext uri="{FF2B5EF4-FFF2-40B4-BE49-F238E27FC236}">
              <a16:creationId xmlns:a16="http://schemas.microsoft.com/office/drawing/2014/main" id="{00000000-0008-0000-0500-0000B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8" name="Text Box 19">
          <a:extLst>
            <a:ext uri="{FF2B5EF4-FFF2-40B4-BE49-F238E27FC236}">
              <a16:creationId xmlns:a16="http://schemas.microsoft.com/office/drawing/2014/main" id="{00000000-0008-0000-0500-0000B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59" name="Text Box 16">
          <a:extLst>
            <a:ext uri="{FF2B5EF4-FFF2-40B4-BE49-F238E27FC236}">
              <a16:creationId xmlns:a16="http://schemas.microsoft.com/office/drawing/2014/main" id="{00000000-0008-0000-0500-0000B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60" name="Text Box 17">
          <a:extLst>
            <a:ext uri="{FF2B5EF4-FFF2-40B4-BE49-F238E27FC236}">
              <a16:creationId xmlns:a16="http://schemas.microsoft.com/office/drawing/2014/main" id="{00000000-0008-0000-0500-0000B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61" name="Text Box 18">
          <a:extLst>
            <a:ext uri="{FF2B5EF4-FFF2-40B4-BE49-F238E27FC236}">
              <a16:creationId xmlns:a16="http://schemas.microsoft.com/office/drawing/2014/main" id="{00000000-0008-0000-0500-0000B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62" name="Text Box 19">
          <a:extLst>
            <a:ext uri="{FF2B5EF4-FFF2-40B4-BE49-F238E27FC236}">
              <a16:creationId xmlns:a16="http://schemas.microsoft.com/office/drawing/2014/main" id="{00000000-0008-0000-0500-0000B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3" name="Text Box 16">
          <a:extLst>
            <a:ext uri="{FF2B5EF4-FFF2-40B4-BE49-F238E27FC236}">
              <a16:creationId xmlns:a16="http://schemas.microsoft.com/office/drawing/2014/main" id="{00000000-0008-0000-0500-0000BF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4" name="Text Box 17">
          <a:extLst>
            <a:ext uri="{FF2B5EF4-FFF2-40B4-BE49-F238E27FC236}">
              <a16:creationId xmlns:a16="http://schemas.microsoft.com/office/drawing/2014/main" id="{00000000-0008-0000-0500-0000C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5" name="Text Box 18">
          <a:extLst>
            <a:ext uri="{FF2B5EF4-FFF2-40B4-BE49-F238E27FC236}">
              <a16:creationId xmlns:a16="http://schemas.microsoft.com/office/drawing/2014/main" id="{00000000-0008-0000-0500-0000C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6" name="Text Box 19">
          <a:extLst>
            <a:ext uri="{FF2B5EF4-FFF2-40B4-BE49-F238E27FC236}">
              <a16:creationId xmlns:a16="http://schemas.microsoft.com/office/drawing/2014/main" id="{00000000-0008-0000-0500-0000C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014"/>
    <xdr:sp macro="" textlink="">
      <xdr:nvSpPr>
        <xdr:cNvPr id="3267" name="Text Box 15">
          <a:extLst>
            <a:ext uri="{FF2B5EF4-FFF2-40B4-BE49-F238E27FC236}">
              <a16:creationId xmlns:a16="http://schemas.microsoft.com/office/drawing/2014/main" id="{00000000-0008-0000-0500-0000C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68" name="Text Box 16">
          <a:extLst>
            <a:ext uri="{FF2B5EF4-FFF2-40B4-BE49-F238E27FC236}">
              <a16:creationId xmlns:a16="http://schemas.microsoft.com/office/drawing/2014/main" id="{00000000-0008-0000-0500-0000C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69" name="Text Box 17">
          <a:extLst>
            <a:ext uri="{FF2B5EF4-FFF2-40B4-BE49-F238E27FC236}">
              <a16:creationId xmlns:a16="http://schemas.microsoft.com/office/drawing/2014/main" id="{00000000-0008-0000-0500-0000C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70" name="Text Box 18">
          <a:extLst>
            <a:ext uri="{FF2B5EF4-FFF2-40B4-BE49-F238E27FC236}">
              <a16:creationId xmlns:a16="http://schemas.microsoft.com/office/drawing/2014/main" id="{00000000-0008-0000-0500-0000C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71" name="Text Box 19">
          <a:extLst>
            <a:ext uri="{FF2B5EF4-FFF2-40B4-BE49-F238E27FC236}">
              <a16:creationId xmlns:a16="http://schemas.microsoft.com/office/drawing/2014/main" id="{00000000-0008-0000-0500-0000C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72" name="Text Box 16">
          <a:extLst>
            <a:ext uri="{FF2B5EF4-FFF2-40B4-BE49-F238E27FC236}">
              <a16:creationId xmlns:a16="http://schemas.microsoft.com/office/drawing/2014/main" id="{00000000-0008-0000-0500-0000C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73" name="Text Box 17">
          <a:extLst>
            <a:ext uri="{FF2B5EF4-FFF2-40B4-BE49-F238E27FC236}">
              <a16:creationId xmlns:a16="http://schemas.microsoft.com/office/drawing/2014/main" id="{00000000-0008-0000-0500-0000C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74" name="Text Box 18">
          <a:extLst>
            <a:ext uri="{FF2B5EF4-FFF2-40B4-BE49-F238E27FC236}">
              <a16:creationId xmlns:a16="http://schemas.microsoft.com/office/drawing/2014/main" id="{00000000-0008-0000-0500-0000C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5" name="Text Box 16">
          <a:extLst>
            <a:ext uri="{FF2B5EF4-FFF2-40B4-BE49-F238E27FC236}">
              <a16:creationId xmlns:a16="http://schemas.microsoft.com/office/drawing/2014/main" id="{00000000-0008-0000-0500-0000C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6" name="Text Box 17">
          <a:extLst>
            <a:ext uri="{FF2B5EF4-FFF2-40B4-BE49-F238E27FC236}">
              <a16:creationId xmlns:a16="http://schemas.microsoft.com/office/drawing/2014/main" id="{00000000-0008-0000-0500-0000C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7" name="Text Box 18">
          <a:extLst>
            <a:ext uri="{FF2B5EF4-FFF2-40B4-BE49-F238E27FC236}">
              <a16:creationId xmlns:a16="http://schemas.microsoft.com/office/drawing/2014/main" id="{00000000-0008-0000-0500-0000C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8" name="Text Box 19">
          <a:extLst>
            <a:ext uri="{FF2B5EF4-FFF2-40B4-BE49-F238E27FC236}">
              <a16:creationId xmlns:a16="http://schemas.microsoft.com/office/drawing/2014/main" id="{00000000-0008-0000-0500-0000C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9" name="Text Box 16">
          <a:extLst>
            <a:ext uri="{FF2B5EF4-FFF2-40B4-BE49-F238E27FC236}">
              <a16:creationId xmlns:a16="http://schemas.microsoft.com/office/drawing/2014/main" id="{00000000-0008-0000-0500-0000C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80" name="Text Box 17">
          <a:extLst>
            <a:ext uri="{FF2B5EF4-FFF2-40B4-BE49-F238E27FC236}">
              <a16:creationId xmlns:a16="http://schemas.microsoft.com/office/drawing/2014/main" id="{00000000-0008-0000-0500-0000D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81" name="Text Box 18">
          <a:extLst>
            <a:ext uri="{FF2B5EF4-FFF2-40B4-BE49-F238E27FC236}">
              <a16:creationId xmlns:a16="http://schemas.microsoft.com/office/drawing/2014/main" id="{00000000-0008-0000-0500-0000D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82" name="Text Box 19">
          <a:extLst>
            <a:ext uri="{FF2B5EF4-FFF2-40B4-BE49-F238E27FC236}">
              <a16:creationId xmlns:a16="http://schemas.microsoft.com/office/drawing/2014/main" id="{00000000-0008-0000-0500-0000D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56743"/>
    <xdr:sp macro="" textlink="">
      <xdr:nvSpPr>
        <xdr:cNvPr id="3283" name="Text Box 15">
          <a:extLst>
            <a:ext uri="{FF2B5EF4-FFF2-40B4-BE49-F238E27FC236}">
              <a16:creationId xmlns:a16="http://schemas.microsoft.com/office/drawing/2014/main" id="{00000000-0008-0000-0500-0000D3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3284" name="Text Box 15">
          <a:extLst>
            <a:ext uri="{FF2B5EF4-FFF2-40B4-BE49-F238E27FC236}">
              <a16:creationId xmlns:a16="http://schemas.microsoft.com/office/drawing/2014/main" id="{00000000-0008-0000-0500-0000D4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3286" name="Text Box 15">
          <a:extLst>
            <a:ext uri="{FF2B5EF4-FFF2-40B4-BE49-F238E27FC236}">
              <a16:creationId xmlns:a16="http://schemas.microsoft.com/office/drawing/2014/main" id="{00000000-0008-0000-0500-0000D6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3287" name="Text Box 15">
          <a:extLst>
            <a:ext uri="{FF2B5EF4-FFF2-40B4-BE49-F238E27FC236}">
              <a16:creationId xmlns:a16="http://schemas.microsoft.com/office/drawing/2014/main" id="{00000000-0008-0000-0500-0000D7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213632"/>
    <xdr:sp macro="" textlink="">
      <xdr:nvSpPr>
        <xdr:cNvPr id="3288" name="Text Box 15">
          <a:extLst>
            <a:ext uri="{FF2B5EF4-FFF2-40B4-BE49-F238E27FC236}">
              <a16:creationId xmlns:a16="http://schemas.microsoft.com/office/drawing/2014/main" id="{00000000-0008-0000-0500-0000D8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89" name="Text Box 16">
          <a:extLst>
            <a:ext uri="{FF2B5EF4-FFF2-40B4-BE49-F238E27FC236}">
              <a16:creationId xmlns:a16="http://schemas.microsoft.com/office/drawing/2014/main" id="{00000000-0008-0000-0500-0000D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90" name="Text Box 17">
          <a:extLst>
            <a:ext uri="{FF2B5EF4-FFF2-40B4-BE49-F238E27FC236}">
              <a16:creationId xmlns:a16="http://schemas.microsoft.com/office/drawing/2014/main" id="{00000000-0008-0000-0500-0000D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91" name="Text Box 18">
          <a:extLst>
            <a:ext uri="{FF2B5EF4-FFF2-40B4-BE49-F238E27FC236}">
              <a16:creationId xmlns:a16="http://schemas.microsoft.com/office/drawing/2014/main" id="{00000000-0008-0000-0500-0000D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92" name="Text Box 19">
          <a:extLst>
            <a:ext uri="{FF2B5EF4-FFF2-40B4-BE49-F238E27FC236}">
              <a16:creationId xmlns:a16="http://schemas.microsoft.com/office/drawing/2014/main" id="{00000000-0008-0000-0500-0000D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3" name="Text Box 16">
          <a:extLst>
            <a:ext uri="{FF2B5EF4-FFF2-40B4-BE49-F238E27FC236}">
              <a16:creationId xmlns:a16="http://schemas.microsoft.com/office/drawing/2014/main" id="{00000000-0008-0000-0500-0000D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4" name="Text Box 17">
          <a:extLst>
            <a:ext uri="{FF2B5EF4-FFF2-40B4-BE49-F238E27FC236}">
              <a16:creationId xmlns:a16="http://schemas.microsoft.com/office/drawing/2014/main" id="{00000000-0008-0000-0500-0000D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5" name="Text Box 18">
          <a:extLst>
            <a:ext uri="{FF2B5EF4-FFF2-40B4-BE49-F238E27FC236}">
              <a16:creationId xmlns:a16="http://schemas.microsoft.com/office/drawing/2014/main" id="{00000000-0008-0000-0500-0000D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6" name="Text Box 19">
          <a:extLst>
            <a:ext uri="{FF2B5EF4-FFF2-40B4-BE49-F238E27FC236}">
              <a16:creationId xmlns:a16="http://schemas.microsoft.com/office/drawing/2014/main" id="{00000000-0008-0000-0500-0000E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97" name="Text Box 16">
          <a:extLst>
            <a:ext uri="{FF2B5EF4-FFF2-40B4-BE49-F238E27FC236}">
              <a16:creationId xmlns:a16="http://schemas.microsoft.com/office/drawing/2014/main" id="{00000000-0008-0000-0500-0000E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98" name="Text Box 17">
          <a:extLst>
            <a:ext uri="{FF2B5EF4-FFF2-40B4-BE49-F238E27FC236}">
              <a16:creationId xmlns:a16="http://schemas.microsoft.com/office/drawing/2014/main" id="{00000000-0008-0000-0500-0000E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99" name="Text Box 18">
          <a:extLst>
            <a:ext uri="{FF2B5EF4-FFF2-40B4-BE49-F238E27FC236}">
              <a16:creationId xmlns:a16="http://schemas.microsoft.com/office/drawing/2014/main" id="{00000000-0008-0000-0500-0000E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300" name="Text Box 19">
          <a:extLst>
            <a:ext uri="{FF2B5EF4-FFF2-40B4-BE49-F238E27FC236}">
              <a16:creationId xmlns:a16="http://schemas.microsoft.com/office/drawing/2014/main" id="{00000000-0008-0000-0500-0000E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014"/>
    <xdr:sp macro="" textlink="">
      <xdr:nvSpPr>
        <xdr:cNvPr id="3301" name="Text Box 15">
          <a:extLst>
            <a:ext uri="{FF2B5EF4-FFF2-40B4-BE49-F238E27FC236}">
              <a16:creationId xmlns:a16="http://schemas.microsoft.com/office/drawing/2014/main" id="{00000000-0008-0000-0500-0000E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2" name="Text Box 16">
          <a:extLst>
            <a:ext uri="{FF2B5EF4-FFF2-40B4-BE49-F238E27FC236}">
              <a16:creationId xmlns:a16="http://schemas.microsoft.com/office/drawing/2014/main" id="{00000000-0008-0000-0500-0000E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3" name="Text Box 17">
          <a:extLst>
            <a:ext uri="{FF2B5EF4-FFF2-40B4-BE49-F238E27FC236}">
              <a16:creationId xmlns:a16="http://schemas.microsoft.com/office/drawing/2014/main" id="{00000000-0008-0000-0500-0000E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4" name="Text Box 18">
          <a:extLst>
            <a:ext uri="{FF2B5EF4-FFF2-40B4-BE49-F238E27FC236}">
              <a16:creationId xmlns:a16="http://schemas.microsoft.com/office/drawing/2014/main" id="{00000000-0008-0000-0500-0000E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5" name="Text Box 19">
          <a:extLst>
            <a:ext uri="{FF2B5EF4-FFF2-40B4-BE49-F238E27FC236}">
              <a16:creationId xmlns:a16="http://schemas.microsoft.com/office/drawing/2014/main" id="{00000000-0008-0000-0500-0000E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94</xdr:row>
      <xdr:rowOff>504825</xdr:rowOff>
    </xdr:from>
    <xdr:ext cx="95250" cy="442269"/>
    <xdr:sp macro="" textlink="">
      <xdr:nvSpPr>
        <xdr:cNvPr id="3306" name="Text Box 15">
          <a:extLst>
            <a:ext uri="{FF2B5EF4-FFF2-40B4-BE49-F238E27FC236}">
              <a16:creationId xmlns:a16="http://schemas.microsoft.com/office/drawing/2014/main" id="{00000000-0008-0000-0500-0000EA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07" name="Text Box 16">
          <a:extLst>
            <a:ext uri="{FF2B5EF4-FFF2-40B4-BE49-F238E27FC236}">
              <a16:creationId xmlns:a16="http://schemas.microsoft.com/office/drawing/2014/main" id="{00000000-0008-0000-0500-0000E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08" name="Text Box 17">
          <a:extLst>
            <a:ext uri="{FF2B5EF4-FFF2-40B4-BE49-F238E27FC236}">
              <a16:creationId xmlns:a16="http://schemas.microsoft.com/office/drawing/2014/main" id="{00000000-0008-0000-0500-0000E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09" name="Text Box 18">
          <a:extLst>
            <a:ext uri="{FF2B5EF4-FFF2-40B4-BE49-F238E27FC236}">
              <a16:creationId xmlns:a16="http://schemas.microsoft.com/office/drawing/2014/main" id="{00000000-0008-0000-0500-0000E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0" name="Text Box 16">
          <a:extLst>
            <a:ext uri="{FF2B5EF4-FFF2-40B4-BE49-F238E27FC236}">
              <a16:creationId xmlns:a16="http://schemas.microsoft.com/office/drawing/2014/main" id="{00000000-0008-0000-0500-0000E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1" name="Text Box 17">
          <a:extLst>
            <a:ext uri="{FF2B5EF4-FFF2-40B4-BE49-F238E27FC236}">
              <a16:creationId xmlns:a16="http://schemas.microsoft.com/office/drawing/2014/main" id="{00000000-0008-0000-0500-0000E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2" name="Text Box 18">
          <a:extLst>
            <a:ext uri="{FF2B5EF4-FFF2-40B4-BE49-F238E27FC236}">
              <a16:creationId xmlns:a16="http://schemas.microsoft.com/office/drawing/2014/main" id="{00000000-0008-0000-0500-0000F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3" name="Text Box 19">
          <a:extLst>
            <a:ext uri="{FF2B5EF4-FFF2-40B4-BE49-F238E27FC236}">
              <a16:creationId xmlns:a16="http://schemas.microsoft.com/office/drawing/2014/main" id="{00000000-0008-0000-0500-0000F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4" name="Text Box 16">
          <a:extLst>
            <a:ext uri="{FF2B5EF4-FFF2-40B4-BE49-F238E27FC236}">
              <a16:creationId xmlns:a16="http://schemas.microsoft.com/office/drawing/2014/main" id="{00000000-0008-0000-0500-0000F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5" name="Text Box 17">
          <a:extLst>
            <a:ext uri="{FF2B5EF4-FFF2-40B4-BE49-F238E27FC236}">
              <a16:creationId xmlns:a16="http://schemas.microsoft.com/office/drawing/2014/main" id="{00000000-0008-0000-0500-0000F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6" name="Text Box 18">
          <a:extLst>
            <a:ext uri="{FF2B5EF4-FFF2-40B4-BE49-F238E27FC236}">
              <a16:creationId xmlns:a16="http://schemas.microsoft.com/office/drawing/2014/main" id="{00000000-0008-0000-0500-0000F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98</xdr:row>
      <xdr:rowOff>170392</xdr:rowOff>
    </xdr:from>
    <xdr:ext cx="95250" cy="213632"/>
    <xdr:sp macro="" textlink="">
      <xdr:nvSpPr>
        <xdr:cNvPr id="3317" name="Text Box 15">
          <a:extLst>
            <a:ext uri="{FF2B5EF4-FFF2-40B4-BE49-F238E27FC236}">
              <a16:creationId xmlns:a16="http://schemas.microsoft.com/office/drawing/2014/main" id="{00000000-0008-0000-0500-0000F5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18" name="Text Box 16">
          <a:extLst>
            <a:ext uri="{FF2B5EF4-FFF2-40B4-BE49-F238E27FC236}">
              <a16:creationId xmlns:a16="http://schemas.microsoft.com/office/drawing/2014/main" id="{00000000-0008-0000-0500-0000F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19" name="Text Box 17">
          <a:extLst>
            <a:ext uri="{FF2B5EF4-FFF2-40B4-BE49-F238E27FC236}">
              <a16:creationId xmlns:a16="http://schemas.microsoft.com/office/drawing/2014/main" id="{00000000-0008-0000-0500-0000F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20" name="Text Box 18">
          <a:extLst>
            <a:ext uri="{FF2B5EF4-FFF2-40B4-BE49-F238E27FC236}">
              <a16:creationId xmlns:a16="http://schemas.microsoft.com/office/drawing/2014/main" id="{00000000-0008-0000-0500-0000F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21" name="Text Box 19">
          <a:extLst>
            <a:ext uri="{FF2B5EF4-FFF2-40B4-BE49-F238E27FC236}">
              <a16:creationId xmlns:a16="http://schemas.microsoft.com/office/drawing/2014/main" id="{00000000-0008-0000-0500-0000F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2" name="Text Box 16">
          <a:extLst>
            <a:ext uri="{FF2B5EF4-FFF2-40B4-BE49-F238E27FC236}">
              <a16:creationId xmlns:a16="http://schemas.microsoft.com/office/drawing/2014/main" id="{00000000-0008-0000-0500-0000F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3" name="Text Box 17">
          <a:extLst>
            <a:ext uri="{FF2B5EF4-FFF2-40B4-BE49-F238E27FC236}">
              <a16:creationId xmlns:a16="http://schemas.microsoft.com/office/drawing/2014/main" id="{00000000-0008-0000-0500-0000F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4" name="Text Box 18">
          <a:extLst>
            <a:ext uri="{FF2B5EF4-FFF2-40B4-BE49-F238E27FC236}">
              <a16:creationId xmlns:a16="http://schemas.microsoft.com/office/drawing/2014/main" id="{00000000-0008-0000-0500-0000F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5" name="Text Box 19">
          <a:extLst>
            <a:ext uri="{FF2B5EF4-FFF2-40B4-BE49-F238E27FC236}">
              <a16:creationId xmlns:a16="http://schemas.microsoft.com/office/drawing/2014/main" id="{00000000-0008-0000-0500-0000F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6" name="Text Box 16">
          <a:extLst>
            <a:ext uri="{FF2B5EF4-FFF2-40B4-BE49-F238E27FC236}">
              <a16:creationId xmlns:a16="http://schemas.microsoft.com/office/drawing/2014/main" id="{00000000-0008-0000-0500-0000FE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7" name="Text Box 17">
          <a:extLst>
            <a:ext uri="{FF2B5EF4-FFF2-40B4-BE49-F238E27FC236}">
              <a16:creationId xmlns:a16="http://schemas.microsoft.com/office/drawing/2014/main" id="{00000000-0008-0000-0500-0000F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8" name="Text Box 18">
          <a:extLst>
            <a:ext uri="{FF2B5EF4-FFF2-40B4-BE49-F238E27FC236}">
              <a16:creationId xmlns:a16="http://schemas.microsoft.com/office/drawing/2014/main" id="{00000000-0008-0000-0500-00000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9" name="Text Box 19">
          <a:extLst>
            <a:ext uri="{FF2B5EF4-FFF2-40B4-BE49-F238E27FC236}">
              <a16:creationId xmlns:a16="http://schemas.microsoft.com/office/drawing/2014/main" id="{00000000-0008-0000-0500-000001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014"/>
    <xdr:sp macro="" textlink="">
      <xdr:nvSpPr>
        <xdr:cNvPr id="3330" name="Text Box 15">
          <a:extLst>
            <a:ext uri="{FF2B5EF4-FFF2-40B4-BE49-F238E27FC236}">
              <a16:creationId xmlns:a16="http://schemas.microsoft.com/office/drawing/2014/main" id="{00000000-0008-0000-0500-00000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1" name="Text Box 16">
          <a:extLst>
            <a:ext uri="{FF2B5EF4-FFF2-40B4-BE49-F238E27FC236}">
              <a16:creationId xmlns:a16="http://schemas.microsoft.com/office/drawing/2014/main" id="{00000000-0008-0000-0500-00000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2" name="Text Box 17">
          <a:extLst>
            <a:ext uri="{FF2B5EF4-FFF2-40B4-BE49-F238E27FC236}">
              <a16:creationId xmlns:a16="http://schemas.microsoft.com/office/drawing/2014/main" id="{00000000-0008-0000-0500-00000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3" name="Text Box 18">
          <a:extLst>
            <a:ext uri="{FF2B5EF4-FFF2-40B4-BE49-F238E27FC236}">
              <a16:creationId xmlns:a16="http://schemas.microsoft.com/office/drawing/2014/main" id="{00000000-0008-0000-0500-00000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4" name="Text Box 19">
          <a:extLst>
            <a:ext uri="{FF2B5EF4-FFF2-40B4-BE49-F238E27FC236}">
              <a16:creationId xmlns:a16="http://schemas.microsoft.com/office/drawing/2014/main" id="{00000000-0008-0000-0500-00000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35" name="Text Box 16">
          <a:extLst>
            <a:ext uri="{FF2B5EF4-FFF2-40B4-BE49-F238E27FC236}">
              <a16:creationId xmlns:a16="http://schemas.microsoft.com/office/drawing/2014/main" id="{00000000-0008-0000-0500-00000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36" name="Text Box 17">
          <a:extLst>
            <a:ext uri="{FF2B5EF4-FFF2-40B4-BE49-F238E27FC236}">
              <a16:creationId xmlns:a16="http://schemas.microsoft.com/office/drawing/2014/main" id="{00000000-0008-0000-0500-00000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98</xdr:row>
      <xdr:rowOff>15875</xdr:rowOff>
    </xdr:from>
    <xdr:ext cx="95250" cy="171450"/>
    <xdr:sp macro="" textlink="">
      <xdr:nvSpPr>
        <xdr:cNvPr id="3337" name="Text Box 18">
          <a:extLst>
            <a:ext uri="{FF2B5EF4-FFF2-40B4-BE49-F238E27FC236}">
              <a16:creationId xmlns:a16="http://schemas.microsoft.com/office/drawing/2014/main" id="{00000000-0008-0000-0500-000009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38" name="Text Box 16">
          <a:extLst>
            <a:ext uri="{FF2B5EF4-FFF2-40B4-BE49-F238E27FC236}">
              <a16:creationId xmlns:a16="http://schemas.microsoft.com/office/drawing/2014/main" id="{00000000-0008-0000-0500-00000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39" name="Text Box 17">
          <a:extLst>
            <a:ext uri="{FF2B5EF4-FFF2-40B4-BE49-F238E27FC236}">
              <a16:creationId xmlns:a16="http://schemas.microsoft.com/office/drawing/2014/main" id="{00000000-0008-0000-0500-00000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40" name="Text Box 18">
          <a:extLst>
            <a:ext uri="{FF2B5EF4-FFF2-40B4-BE49-F238E27FC236}">
              <a16:creationId xmlns:a16="http://schemas.microsoft.com/office/drawing/2014/main" id="{00000000-0008-0000-0500-00000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41" name="Text Box 19">
          <a:extLst>
            <a:ext uri="{FF2B5EF4-FFF2-40B4-BE49-F238E27FC236}">
              <a16:creationId xmlns:a16="http://schemas.microsoft.com/office/drawing/2014/main" id="{00000000-0008-0000-0500-00000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42" name="Text Box 16">
          <a:extLst>
            <a:ext uri="{FF2B5EF4-FFF2-40B4-BE49-F238E27FC236}">
              <a16:creationId xmlns:a16="http://schemas.microsoft.com/office/drawing/2014/main" id="{00000000-0008-0000-0500-00000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98</xdr:row>
      <xdr:rowOff>170392</xdr:rowOff>
    </xdr:from>
    <xdr:ext cx="95250" cy="213632"/>
    <xdr:sp macro="" textlink="">
      <xdr:nvSpPr>
        <xdr:cNvPr id="3343" name="Text Box 15">
          <a:extLst>
            <a:ext uri="{FF2B5EF4-FFF2-40B4-BE49-F238E27FC236}">
              <a16:creationId xmlns:a16="http://schemas.microsoft.com/office/drawing/2014/main" id="{00000000-0008-0000-0500-00000F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8496"/>
    <xdr:sp macro="" textlink="">
      <xdr:nvSpPr>
        <xdr:cNvPr id="3344" name="Text Box 15">
          <a:extLst>
            <a:ext uri="{FF2B5EF4-FFF2-40B4-BE49-F238E27FC236}">
              <a16:creationId xmlns:a16="http://schemas.microsoft.com/office/drawing/2014/main" id="{00000000-0008-0000-0500-000010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442269"/>
    <xdr:sp macro="" textlink="">
      <xdr:nvSpPr>
        <xdr:cNvPr id="3345" name="Text Box 15">
          <a:extLst>
            <a:ext uri="{FF2B5EF4-FFF2-40B4-BE49-F238E27FC236}">
              <a16:creationId xmlns:a16="http://schemas.microsoft.com/office/drawing/2014/main" id="{00000000-0008-0000-0500-00001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3347" name="Text Box 15">
          <a:extLst>
            <a:ext uri="{FF2B5EF4-FFF2-40B4-BE49-F238E27FC236}">
              <a16:creationId xmlns:a16="http://schemas.microsoft.com/office/drawing/2014/main" id="{00000000-0008-0000-0500-00001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3348" name="Text Box 15">
          <a:extLst>
            <a:ext uri="{FF2B5EF4-FFF2-40B4-BE49-F238E27FC236}">
              <a16:creationId xmlns:a16="http://schemas.microsoft.com/office/drawing/2014/main" id="{00000000-0008-0000-0500-00001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98</xdr:row>
      <xdr:rowOff>170392</xdr:rowOff>
    </xdr:from>
    <xdr:ext cx="95250" cy="213632"/>
    <xdr:sp macro="" textlink="">
      <xdr:nvSpPr>
        <xdr:cNvPr id="3349" name="Text Box 15">
          <a:extLst>
            <a:ext uri="{FF2B5EF4-FFF2-40B4-BE49-F238E27FC236}">
              <a16:creationId xmlns:a16="http://schemas.microsoft.com/office/drawing/2014/main" id="{00000000-0008-0000-0500-000015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0" name="Text Box 16">
          <a:extLst>
            <a:ext uri="{FF2B5EF4-FFF2-40B4-BE49-F238E27FC236}">
              <a16:creationId xmlns:a16="http://schemas.microsoft.com/office/drawing/2014/main" id="{00000000-0008-0000-0500-00001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1" name="Text Box 17">
          <a:extLst>
            <a:ext uri="{FF2B5EF4-FFF2-40B4-BE49-F238E27FC236}">
              <a16:creationId xmlns:a16="http://schemas.microsoft.com/office/drawing/2014/main" id="{00000000-0008-0000-0500-00001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2" name="Text Box 18">
          <a:extLst>
            <a:ext uri="{FF2B5EF4-FFF2-40B4-BE49-F238E27FC236}">
              <a16:creationId xmlns:a16="http://schemas.microsoft.com/office/drawing/2014/main" id="{00000000-0008-0000-0500-00001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3" name="Text Box 19">
          <a:extLst>
            <a:ext uri="{FF2B5EF4-FFF2-40B4-BE49-F238E27FC236}">
              <a16:creationId xmlns:a16="http://schemas.microsoft.com/office/drawing/2014/main" id="{00000000-0008-0000-0500-00001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4" name="Text Box 16">
          <a:extLst>
            <a:ext uri="{FF2B5EF4-FFF2-40B4-BE49-F238E27FC236}">
              <a16:creationId xmlns:a16="http://schemas.microsoft.com/office/drawing/2014/main" id="{00000000-0008-0000-0500-00001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5" name="Text Box 17">
          <a:extLst>
            <a:ext uri="{FF2B5EF4-FFF2-40B4-BE49-F238E27FC236}">
              <a16:creationId xmlns:a16="http://schemas.microsoft.com/office/drawing/2014/main" id="{00000000-0008-0000-0500-00001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6" name="Text Box 18">
          <a:extLst>
            <a:ext uri="{FF2B5EF4-FFF2-40B4-BE49-F238E27FC236}">
              <a16:creationId xmlns:a16="http://schemas.microsoft.com/office/drawing/2014/main" id="{00000000-0008-0000-0500-00001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7" name="Text Box 19">
          <a:extLst>
            <a:ext uri="{FF2B5EF4-FFF2-40B4-BE49-F238E27FC236}">
              <a16:creationId xmlns:a16="http://schemas.microsoft.com/office/drawing/2014/main" id="{00000000-0008-0000-0500-00001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58" name="Text Box 16">
          <a:extLst>
            <a:ext uri="{FF2B5EF4-FFF2-40B4-BE49-F238E27FC236}">
              <a16:creationId xmlns:a16="http://schemas.microsoft.com/office/drawing/2014/main" id="{00000000-0008-0000-0500-00001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59" name="Text Box 17">
          <a:extLst>
            <a:ext uri="{FF2B5EF4-FFF2-40B4-BE49-F238E27FC236}">
              <a16:creationId xmlns:a16="http://schemas.microsoft.com/office/drawing/2014/main" id="{00000000-0008-0000-0500-00001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60" name="Text Box 18">
          <a:extLst>
            <a:ext uri="{FF2B5EF4-FFF2-40B4-BE49-F238E27FC236}">
              <a16:creationId xmlns:a16="http://schemas.microsoft.com/office/drawing/2014/main" id="{00000000-0008-0000-0500-00002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61" name="Text Box 19">
          <a:extLst>
            <a:ext uri="{FF2B5EF4-FFF2-40B4-BE49-F238E27FC236}">
              <a16:creationId xmlns:a16="http://schemas.microsoft.com/office/drawing/2014/main" id="{00000000-0008-0000-0500-00002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014"/>
    <xdr:sp macro="" textlink="">
      <xdr:nvSpPr>
        <xdr:cNvPr id="3362" name="Text Box 15">
          <a:extLst>
            <a:ext uri="{FF2B5EF4-FFF2-40B4-BE49-F238E27FC236}">
              <a16:creationId xmlns:a16="http://schemas.microsoft.com/office/drawing/2014/main" id="{00000000-0008-0000-0500-00002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3" name="Text Box 16">
          <a:extLst>
            <a:ext uri="{FF2B5EF4-FFF2-40B4-BE49-F238E27FC236}">
              <a16:creationId xmlns:a16="http://schemas.microsoft.com/office/drawing/2014/main" id="{00000000-0008-0000-0500-00002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4" name="Text Box 17">
          <a:extLst>
            <a:ext uri="{FF2B5EF4-FFF2-40B4-BE49-F238E27FC236}">
              <a16:creationId xmlns:a16="http://schemas.microsoft.com/office/drawing/2014/main" id="{00000000-0008-0000-0500-00002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5" name="Text Box 18">
          <a:extLst>
            <a:ext uri="{FF2B5EF4-FFF2-40B4-BE49-F238E27FC236}">
              <a16:creationId xmlns:a16="http://schemas.microsoft.com/office/drawing/2014/main" id="{00000000-0008-0000-0500-00002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6" name="Text Box 19">
          <a:extLst>
            <a:ext uri="{FF2B5EF4-FFF2-40B4-BE49-F238E27FC236}">
              <a16:creationId xmlns:a16="http://schemas.microsoft.com/office/drawing/2014/main" id="{00000000-0008-0000-0500-00002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67" name="Text Box 16">
          <a:extLst>
            <a:ext uri="{FF2B5EF4-FFF2-40B4-BE49-F238E27FC236}">
              <a16:creationId xmlns:a16="http://schemas.microsoft.com/office/drawing/2014/main" id="{00000000-0008-0000-0500-00002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68" name="Text Box 17">
          <a:extLst>
            <a:ext uri="{FF2B5EF4-FFF2-40B4-BE49-F238E27FC236}">
              <a16:creationId xmlns:a16="http://schemas.microsoft.com/office/drawing/2014/main" id="{00000000-0008-0000-0500-00002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69" name="Text Box 18">
          <a:extLst>
            <a:ext uri="{FF2B5EF4-FFF2-40B4-BE49-F238E27FC236}">
              <a16:creationId xmlns:a16="http://schemas.microsoft.com/office/drawing/2014/main" id="{00000000-0008-0000-0500-00002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0" name="Text Box 16">
          <a:extLst>
            <a:ext uri="{FF2B5EF4-FFF2-40B4-BE49-F238E27FC236}">
              <a16:creationId xmlns:a16="http://schemas.microsoft.com/office/drawing/2014/main" id="{00000000-0008-0000-0500-00002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1" name="Text Box 17">
          <a:extLst>
            <a:ext uri="{FF2B5EF4-FFF2-40B4-BE49-F238E27FC236}">
              <a16:creationId xmlns:a16="http://schemas.microsoft.com/office/drawing/2014/main" id="{00000000-0008-0000-0500-00002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2" name="Text Box 18">
          <a:extLst>
            <a:ext uri="{FF2B5EF4-FFF2-40B4-BE49-F238E27FC236}">
              <a16:creationId xmlns:a16="http://schemas.microsoft.com/office/drawing/2014/main" id="{00000000-0008-0000-0500-00002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3" name="Text Box 19">
          <a:extLst>
            <a:ext uri="{FF2B5EF4-FFF2-40B4-BE49-F238E27FC236}">
              <a16:creationId xmlns:a16="http://schemas.microsoft.com/office/drawing/2014/main" id="{00000000-0008-0000-0500-00002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4" name="Text Box 16">
          <a:extLst>
            <a:ext uri="{FF2B5EF4-FFF2-40B4-BE49-F238E27FC236}">
              <a16:creationId xmlns:a16="http://schemas.microsoft.com/office/drawing/2014/main" id="{00000000-0008-0000-0500-00002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5" name="Text Box 17">
          <a:extLst>
            <a:ext uri="{FF2B5EF4-FFF2-40B4-BE49-F238E27FC236}">
              <a16:creationId xmlns:a16="http://schemas.microsoft.com/office/drawing/2014/main" id="{00000000-0008-0000-0500-00002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6" name="Text Box 18">
          <a:extLst>
            <a:ext uri="{FF2B5EF4-FFF2-40B4-BE49-F238E27FC236}">
              <a16:creationId xmlns:a16="http://schemas.microsoft.com/office/drawing/2014/main" id="{00000000-0008-0000-0500-00003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7" name="Text Box 19">
          <a:extLst>
            <a:ext uri="{FF2B5EF4-FFF2-40B4-BE49-F238E27FC236}">
              <a16:creationId xmlns:a16="http://schemas.microsoft.com/office/drawing/2014/main" id="{00000000-0008-0000-0500-00003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56743"/>
    <xdr:sp macro="" textlink="">
      <xdr:nvSpPr>
        <xdr:cNvPr id="3378" name="Text Box 15">
          <a:extLst>
            <a:ext uri="{FF2B5EF4-FFF2-40B4-BE49-F238E27FC236}">
              <a16:creationId xmlns:a16="http://schemas.microsoft.com/office/drawing/2014/main" id="{00000000-0008-0000-0500-000032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442269"/>
    <xdr:sp macro="" textlink="">
      <xdr:nvSpPr>
        <xdr:cNvPr id="3379" name="Text Box 15">
          <a:extLst>
            <a:ext uri="{FF2B5EF4-FFF2-40B4-BE49-F238E27FC236}">
              <a16:creationId xmlns:a16="http://schemas.microsoft.com/office/drawing/2014/main" id="{00000000-0008-0000-0500-000033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3381" name="Text Box 15">
          <a:extLst>
            <a:ext uri="{FF2B5EF4-FFF2-40B4-BE49-F238E27FC236}">
              <a16:creationId xmlns:a16="http://schemas.microsoft.com/office/drawing/2014/main" id="{00000000-0008-0000-0500-000035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3382" name="Text Box 15">
          <a:extLst>
            <a:ext uri="{FF2B5EF4-FFF2-40B4-BE49-F238E27FC236}">
              <a16:creationId xmlns:a16="http://schemas.microsoft.com/office/drawing/2014/main" id="{00000000-0008-0000-0500-000036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213632"/>
    <xdr:sp macro="" textlink="">
      <xdr:nvSpPr>
        <xdr:cNvPr id="3383" name="Text Box 15">
          <a:extLst>
            <a:ext uri="{FF2B5EF4-FFF2-40B4-BE49-F238E27FC236}">
              <a16:creationId xmlns:a16="http://schemas.microsoft.com/office/drawing/2014/main" id="{00000000-0008-0000-0500-000037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4" name="Text Box 16">
          <a:extLst>
            <a:ext uri="{FF2B5EF4-FFF2-40B4-BE49-F238E27FC236}">
              <a16:creationId xmlns:a16="http://schemas.microsoft.com/office/drawing/2014/main" id="{00000000-0008-0000-0500-00003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5" name="Text Box 17">
          <a:extLst>
            <a:ext uri="{FF2B5EF4-FFF2-40B4-BE49-F238E27FC236}">
              <a16:creationId xmlns:a16="http://schemas.microsoft.com/office/drawing/2014/main" id="{00000000-0008-0000-0500-00003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6" name="Text Box 18">
          <a:extLst>
            <a:ext uri="{FF2B5EF4-FFF2-40B4-BE49-F238E27FC236}">
              <a16:creationId xmlns:a16="http://schemas.microsoft.com/office/drawing/2014/main" id="{00000000-0008-0000-0500-00003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7" name="Text Box 19">
          <a:extLst>
            <a:ext uri="{FF2B5EF4-FFF2-40B4-BE49-F238E27FC236}">
              <a16:creationId xmlns:a16="http://schemas.microsoft.com/office/drawing/2014/main" id="{00000000-0008-0000-0500-00003B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88" name="Text Box 16">
          <a:extLst>
            <a:ext uri="{FF2B5EF4-FFF2-40B4-BE49-F238E27FC236}">
              <a16:creationId xmlns:a16="http://schemas.microsoft.com/office/drawing/2014/main" id="{00000000-0008-0000-0500-00003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89" name="Text Box 17">
          <a:extLst>
            <a:ext uri="{FF2B5EF4-FFF2-40B4-BE49-F238E27FC236}">
              <a16:creationId xmlns:a16="http://schemas.microsoft.com/office/drawing/2014/main" id="{00000000-0008-0000-0500-00003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90" name="Text Box 18">
          <a:extLst>
            <a:ext uri="{FF2B5EF4-FFF2-40B4-BE49-F238E27FC236}">
              <a16:creationId xmlns:a16="http://schemas.microsoft.com/office/drawing/2014/main" id="{00000000-0008-0000-0500-00003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91" name="Text Box 19">
          <a:extLst>
            <a:ext uri="{FF2B5EF4-FFF2-40B4-BE49-F238E27FC236}">
              <a16:creationId xmlns:a16="http://schemas.microsoft.com/office/drawing/2014/main" id="{00000000-0008-0000-0500-00003F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2" name="Text Box 16">
          <a:extLst>
            <a:ext uri="{FF2B5EF4-FFF2-40B4-BE49-F238E27FC236}">
              <a16:creationId xmlns:a16="http://schemas.microsoft.com/office/drawing/2014/main" id="{00000000-0008-0000-0500-00004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3" name="Text Box 17">
          <a:extLst>
            <a:ext uri="{FF2B5EF4-FFF2-40B4-BE49-F238E27FC236}">
              <a16:creationId xmlns:a16="http://schemas.microsoft.com/office/drawing/2014/main" id="{00000000-0008-0000-0500-00004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4" name="Text Box 18">
          <a:extLst>
            <a:ext uri="{FF2B5EF4-FFF2-40B4-BE49-F238E27FC236}">
              <a16:creationId xmlns:a16="http://schemas.microsoft.com/office/drawing/2014/main" id="{00000000-0008-0000-0500-00004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5" name="Text Box 19">
          <a:extLst>
            <a:ext uri="{FF2B5EF4-FFF2-40B4-BE49-F238E27FC236}">
              <a16:creationId xmlns:a16="http://schemas.microsoft.com/office/drawing/2014/main" id="{00000000-0008-0000-0500-000043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014"/>
    <xdr:sp macro="" textlink="">
      <xdr:nvSpPr>
        <xdr:cNvPr id="3396" name="Text Box 15">
          <a:extLst>
            <a:ext uri="{FF2B5EF4-FFF2-40B4-BE49-F238E27FC236}">
              <a16:creationId xmlns:a16="http://schemas.microsoft.com/office/drawing/2014/main" id="{00000000-0008-0000-0500-000044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97" name="Text Box 16">
          <a:extLst>
            <a:ext uri="{FF2B5EF4-FFF2-40B4-BE49-F238E27FC236}">
              <a16:creationId xmlns:a16="http://schemas.microsoft.com/office/drawing/2014/main" id="{00000000-0008-0000-0500-00004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98" name="Text Box 17">
          <a:extLst>
            <a:ext uri="{FF2B5EF4-FFF2-40B4-BE49-F238E27FC236}">
              <a16:creationId xmlns:a16="http://schemas.microsoft.com/office/drawing/2014/main" id="{00000000-0008-0000-0500-00004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99" name="Text Box 18">
          <a:extLst>
            <a:ext uri="{FF2B5EF4-FFF2-40B4-BE49-F238E27FC236}">
              <a16:creationId xmlns:a16="http://schemas.microsoft.com/office/drawing/2014/main" id="{00000000-0008-0000-0500-00004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00" name="Text Box 19">
          <a:extLst>
            <a:ext uri="{FF2B5EF4-FFF2-40B4-BE49-F238E27FC236}">
              <a16:creationId xmlns:a16="http://schemas.microsoft.com/office/drawing/2014/main" id="{00000000-0008-0000-0500-00004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100</xdr:row>
      <xdr:rowOff>504825</xdr:rowOff>
    </xdr:from>
    <xdr:ext cx="95250" cy="442269"/>
    <xdr:sp macro="" textlink="">
      <xdr:nvSpPr>
        <xdr:cNvPr id="3401" name="Text Box 15">
          <a:extLst>
            <a:ext uri="{FF2B5EF4-FFF2-40B4-BE49-F238E27FC236}">
              <a16:creationId xmlns:a16="http://schemas.microsoft.com/office/drawing/2014/main" id="{00000000-0008-0000-0500-000049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02" name="Text Box 16">
          <a:extLst>
            <a:ext uri="{FF2B5EF4-FFF2-40B4-BE49-F238E27FC236}">
              <a16:creationId xmlns:a16="http://schemas.microsoft.com/office/drawing/2014/main" id="{00000000-0008-0000-0500-00004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03" name="Text Box 17">
          <a:extLst>
            <a:ext uri="{FF2B5EF4-FFF2-40B4-BE49-F238E27FC236}">
              <a16:creationId xmlns:a16="http://schemas.microsoft.com/office/drawing/2014/main" id="{00000000-0008-0000-0500-00004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04" name="Text Box 18">
          <a:extLst>
            <a:ext uri="{FF2B5EF4-FFF2-40B4-BE49-F238E27FC236}">
              <a16:creationId xmlns:a16="http://schemas.microsoft.com/office/drawing/2014/main" id="{00000000-0008-0000-0500-00004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5" name="Text Box 16">
          <a:extLst>
            <a:ext uri="{FF2B5EF4-FFF2-40B4-BE49-F238E27FC236}">
              <a16:creationId xmlns:a16="http://schemas.microsoft.com/office/drawing/2014/main" id="{00000000-0008-0000-0500-00004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6" name="Text Box 17">
          <a:extLst>
            <a:ext uri="{FF2B5EF4-FFF2-40B4-BE49-F238E27FC236}">
              <a16:creationId xmlns:a16="http://schemas.microsoft.com/office/drawing/2014/main" id="{00000000-0008-0000-0500-00004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7" name="Text Box 18">
          <a:extLst>
            <a:ext uri="{FF2B5EF4-FFF2-40B4-BE49-F238E27FC236}">
              <a16:creationId xmlns:a16="http://schemas.microsoft.com/office/drawing/2014/main" id="{00000000-0008-0000-0500-00004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8" name="Text Box 19">
          <a:extLst>
            <a:ext uri="{FF2B5EF4-FFF2-40B4-BE49-F238E27FC236}">
              <a16:creationId xmlns:a16="http://schemas.microsoft.com/office/drawing/2014/main" id="{00000000-0008-0000-0500-00005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9" name="Text Box 16">
          <a:extLst>
            <a:ext uri="{FF2B5EF4-FFF2-40B4-BE49-F238E27FC236}">
              <a16:creationId xmlns:a16="http://schemas.microsoft.com/office/drawing/2014/main" id="{00000000-0008-0000-0500-00005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10" name="Text Box 17">
          <a:extLst>
            <a:ext uri="{FF2B5EF4-FFF2-40B4-BE49-F238E27FC236}">
              <a16:creationId xmlns:a16="http://schemas.microsoft.com/office/drawing/2014/main" id="{00000000-0008-0000-0500-00005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11" name="Text Box 18">
          <a:extLst>
            <a:ext uri="{FF2B5EF4-FFF2-40B4-BE49-F238E27FC236}">
              <a16:creationId xmlns:a16="http://schemas.microsoft.com/office/drawing/2014/main" id="{00000000-0008-0000-0500-000053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104</xdr:row>
      <xdr:rowOff>170392</xdr:rowOff>
    </xdr:from>
    <xdr:ext cx="95250" cy="213632"/>
    <xdr:sp macro="" textlink="">
      <xdr:nvSpPr>
        <xdr:cNvPr id="3412" name="Text Box 15">
          <a:extLst>
            <a:ext uri="{FF2B5EF4-FFF2-40B4-BE49-F238E27FC236}">
              <a16:creationId xmlns:a16="http://schemas.microsoft.com/office/drawing/2014/main" id="{00000000-0008-0000-0500-000054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3" name="Text Box 16">
          <a:extLst>
            <a:ext uri="{FF2B5EF4-FFF2-40B4-BE49-F238E27FC236}">
              <a16:creationId xmlns:a16="http://schemas.microsoft.com/office/drawing/2014/main" id="{00000000-0008-0000-0500-00005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4" name="Text Box 17">
          <a:extLst>
            <a:ext uri="{FF2B5EF4-FFF2-40B4-BE49-F238E27FC236}">
              <a16:creationId xmlns:a16="http://schemas.microsoft.com/office/drawing/2014/main" id="{00000000-0008-0000-0500-00005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5" name="Text Box 18">
          <a:extLst>
            <a:ext uri="{FF2B5EF4-FFF2-40B4-BE49-F238E27FC236}">
              <a16:creationId xmlns:a16="http://schemas.microsoft.com/office/drawing/2014/main" id="{00000000-0008-0000-0500-00005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6" name="Text Box 19">
          <a:extLst>
            <a:ext uri="{FF2B5EF4-FFF2-40B4-BE49-F238E27FC236}">
              <a16:creationId xmlns:a16="http://schemas.microsoft.com/office/drawing/2014/main" id="{00000000-0008-0000-0500-00005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17" name="Text Box 16">
          <a:extLst>
            <a:ext uri="{FF2B5EF4-FFF2-40B4-BE49-F238E27FC236}">
              <a16:creationId xmlns:a16="http://schemas.microsoft.com/office/drawing/2014/main" id="{00000000-0008-0000-0500-00005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18" name="Text Box 17">
          <a:extLst>
            <a:ext uri="{FF2B5EF4-FFF2-40B4-BE49-F238E27FC236}">
              <a16:creationId xmlns:a16="http://schemas.microsoft.com/office/drawing/2014/main" id="{00000000-0008-0000-0500-00005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19" name="Text Box 18">
          <a:extLst>
            <a:ext uri="{FF2B5EF4-FFF2-40B4-BE49-F238E27FC236}">
              <a16:creationId xmlns:a16="http://schemas.microsoft.com/office/drawing/2014/main" id="{00000000-0008-0000-0500-00005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20" name="Text Box 19">
          <a:extLst>
            <a:ext uri="{FF2B5EF4-FFF2-40B4-BE49-F238E27FC236}">
              <a16:creationId xmlns:a16="http://schemas.microsoft.com/office/drawing/2014/main" id="{00000000-0008-0000-0500-00005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1" name="Text Box 16">
          <a:extLst>
            <a:ext uri="{FF2B5EF4-FFF2-40B4-BE49-F238E27FC236}">
              <a16:creationId xmlns:a16="http://schemas.microsoft.com/office/drawing/2014/main" id="{00000000-0008-0000-0500-00005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2" name="Text Box 17">
          <a:extLst>
            <a:ext uri="{FF2B5EF4-FFF2-40B4-BE49-F238E27FC236}">
              <a16:creationId xmlns:a16="http://schemas.microsoft.com/office/drawing/2014/main" id="{00000000-0008-0000-0500-00005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3" name="Text Box 18">
          <a:extLst>
            <a:ext uri="{FF2B5EF4-FFF2-40B4-BE49-F238E27FC236}">
              <a16:creationId xmlns:a16="http://schemas.microsoft.com/office/drawing/2014/main" id="{00000000-0008-0000-0500-00005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4" name="Text Box 19">
          <a:extLst>
            <a:ext uri="{FF2B5EF4-FFF2-40B4-BE49-F238E27FC236}">
              <a16:creationId xmlns:a16="http://schemas.microsoft.com/office/drawing/2014/main" id="{00000000-0008-0000-0500-00006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014"/>
    <xdr:sp macro="" textlink="">
      <xdr:nvSpPr>
        <xdr:cNvPr id="3425" name="Text Box 15">
          <a:extLst>
            <a:ext uri="{FF2B5EF4-FFF2-40B4-BE49-F238E27FC236}">
              <a16:creationId xmlns:a16="http://schemas.microsoft.com/office/drawing/2014/main" id="{00000000-0008-0000-0500-00006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6" name="Text Box 16">
          <a:extLst>
            <a:ext uri="{FF2B5EF4-FFF2-40B4-BE49-F238E27FC236}">
              <a16:creationId xmlns:a16="http://schemas.microsoft.com/office/drawing/2014/main" id="{00000000-0008-0000-0500-00006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7" name="Text Box 17">
          <a:extLst>
            <a:ext uri="{FF2B5EF4-FFF2-40B4-BE49-F238E27FC236}">
              <a16:creationId xmlns:a16="http://schemas.microsoft.com/office/drawing/2014/main" id="{00000000-0008-0000-0500-00006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8" name="Text Box 18">
          <a:extLst>
            <a:ext uri="{FF2B5EF4-FFF2-40B4-BE49-F238E27FC236}">
              <a16:creationId xmlns:a16="http://schemas.microsoft.com/office/drawing/2014/main" id="{00000000-0008-0000-0500-00006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9" name="Text Box 19">
          <a:extLst>
            <a:ext uri="{FF2B5EF4-FFF2-40B4-BE49-F238E27FC236}">
              <a16:creationId xmlns:a16="http://schemas.microsoft.com/office/drawing/2014/main" id="{00000000-0008-0000-0500-00006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30" name="Text Box 16">
          <a:extLst>
            <a:ext uri="{FF2B5EF4-FFF2-40B4-BE49-F238E27FC236}">
              <a16:creationId xmlns:a16="http://schemas.microsoft.com/office/drawing/2014/main" id="{00000000-0008-0000-0500-00006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31" name="Text Box 17">
          <a:extLst>
            <a:ext uri="{FF2B5EF4-FFF2-40B4-BE49-F238E27FC236}">
              <a16:creationId xmlns:a16="http://schemas.microsoft.com/office/drawing/2014/main" id="{00000000-0008-0000-0500-00006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104</xdr:row>
      <xdr:rowOff>15875</xdr:rowOff>
    </xdr:from>
    <xdr:ext cx="95250" cy="171450"/>
    <xdr:sp macro="" textlink="">
      <xdr:nvSpPr>
        <xdr:cNvPr id="3432" name="Text Box 18">
          <a:extLst>
            <a:ext uri="{FF2B5EF4-FFF2-40B4-BE49-F238E27FC236}">
              <a16:creationId xmlns:a16="http://schemas.microsoft.com/office/drawing/2014/main" id="{00000000-0008-0000-0500-000068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3" name="Text Box 16">
          <a:extLst>
            <a:ext uri="{FF2B5EF4-FFF2-40B4-BE49-F238E27FC236}">
              <a16:creationId xmlns:a16="http://schemas.microsoft.com/office/drawing/2014/main" id="{00000000-0008-0000-0500-00006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4" name="Text Box 17">
          <a:extLst>
            <a:ext uri="{FF2B5EF4-FFF2-40B4-BE49-F238E27FC236}">
              <a16:creationId xmlns:a16="http://schemas.microsoft.com/office/drawing/2014/main" id="{00000000-0008-0000-0500-00006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5" name="Text Box 18">
          <a:extLst>
            <a:ext uri="{FF2B5EF4-FFF2-40B4-BE49-F238E27FC236}">
              <a16:creationId xmlns:a16="http://schemas.microsoft.com/office/drawing/2014/main" id="{00000000-0008-0000-0500-00006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6" name="Text Box 19">
          <a:extLst>
            <a:ext uri="{FF2B5EF4-FFF2-40B4-BE49-F238E27FC236}">
              <a16:creationId xmlns:a16="http://schemas.microsoft.com/office/drawing/2014/main" id="{00000000-0008-0000-0500-00006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7" name="Text Box 16">
          <a:extLst>
            <a:ext uri="{FF2B5EF4-FFF2-40B4-BE49-F238E27FC236}">
              <a16:creationId xmlns:a16="http://schemas.microsoft.com/office/drawing/2014/main" id="{00000000-0008-0000-0500-00006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104</xdr:row>
      <xdr:rowOff>170392</xdr:rowOff>
    </xdr:from>
    <xdr:ext cx="95250" cy="213632"/>
    <xdr:sp macro="" textlink="">
      <xdr:nvSpPr>
        <xdr:cNvPr id="3438" name="Text Box 15">
          <a:extLst>
            <a:ext uri="{FF2B5EF4-FFF2-40B4-BE49-F238E27FC236}">
              <a16:creationId xmlns:a16="http://schemas.microsoft.com/office/drawing/2014/main" id="{00000000-0008-0000-0500-00006E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3439" name="Text Box 15">
          <a:extLst>
            <a:ext uri="{FF2B5EF4-FFF2-40B4-BE49-F238E27FC236}">
              <a16:creationId xmlns:a16="http://schemas.microsoft.com/office/drawing/2014/main" id="{00000000-0008-0000-0500-00006F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442269"/>
    <xdr:sp macro="" textlink="">
      <xdr:nvSpPr>
        <xdr:cNvPr id="3440" name="Text Box 15">
          <a:extLst>
            <a:ext uri="{FF2B5EF4-FFF2-40B4-BE49-F238E27FC236}">
              <a16:creationId xmlns:a16="http://schemas.microsoft.com/office/drawing/2014/main" id="{00000000-0008-0000-0500-000070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504825</xdr:rowOff>
    </xdr:from>
    <xdr:ext cx="95250" cy="442269"/>
    <xdr:sp macro="" textlink="">
      <xdr:nvSpPr>
        <xdr:cNvPr id="3441" name="Text Box 15">
          <a:extLst>
            <a:ext uri="{FF2B5EF4-FFF2-40B4-BE49-F238E27FC236}">
              <a16:creationId xmlns:a16="http://schemas.microsoft.com/office/drawing/2014/main" id="{00000000-0008-0000-0500-000071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3442" name="Text Box 15">
          <a:extLst>
            <a:ext uri="{FF2B5EF4-FFF2-40B4-BE49-F238E27FC236}">
              <a16:creationId xmlns:a16="http://schemas.microsoft.com/office/drawing/2014/main" id="{00000000-0008-0000-0500-000072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3443" name="Text Box 15">
          <a:extLst>
            <a:ext uri="{FF2B5EF4-FFF2-40B4-BE49-F238E27FC236}">
              <a16:creationId xmlns:a16="http://schemas.microsoft.com/office/drawing/2014/main" id="{00000000-0008-0000-0500-000073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104</xdr:row>
      <xdr:rowOff>170392</xdr:rowOff>
    </xdr:from>
    <xdr:ext cx="95250" cy="213632"/>
    <xdr:sp macro="" textlink="">
      <xdr:nvSpPr>
        <xdr:cNvPr id="3444" name="Text Box 15">
          <a:extLst>
            <a:ext uri="{FF2B5EF4-FFF2-40B4-BE49-F238E27FC236}">
              <a16:creationId xmlns:a16="http://schemas.microsoft.com/office/drawing/2014/main" id="{00000000-0008-0000-0500-000074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5" name="Text Box 16">
          <a:extLst>
            <a:ext uri="{FF2B5EF4-FFF2-40B4-BE49-F238E27FC236}">
              <a16:creationId xmlns:a16="http://schemas.microsoft.com/office/drawing/2014/main" id="{00000000-0008-0000-0500-00007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6" name="Text Box 17">
          <a:extLst>
            <a:ext uri="{FF2B5EF4-FFF2-40B4-BE49-F238E27FC236}">
              <a16:creationId xmlns:a16="http://schemas.microsoft.com/office/drawing/2014/main" id="{00000000-0008-0000-0500-00007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7" name="Text Box 18">
          <a:extLst>
            <a:ext uri="{FF2B5EF4-FFF2-40B4-BE49-F238E27FC236}">
              <a16:creationId xmlns:a16="http://schemas.microsoft.com/office/drawing/2014/main" id="{00000000-0008-0000-0500-00007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8" name="Text Box 19">
          <a:extLst>
            <a:ext uri="{FF2B5EF4-FFF2-40B4-BE49-F238E27FC236}">
              <a16:creationId xmlns:a16="http://schemas.microsoft.com/office/drawing/2014/main" id="{00000000-0008-0000-0500-00007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49" name="Text Box 16">
          <a:extLst>
            <a:ext uri="{FF2B5EF4-FFF2-40B4-BE49-F238E27FC236}">
              <a16:creationId xmlns:a16="http://schemas.microsoft.com/office/drawing/2014/main" id="{00000000-0008-0000-0500-00007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50" name="Text Box 17">
          <a:extLst>
            <a:ext uri="{FF2B5EF4-FFF2-40B4-BE49-F238E27FC236}">
              <a16:creationId xmlns:a16="http://schemas.microsoft.com/office/drawing/2014/main" id="{00000000-0008-0000-0500-00007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51" name="Text Box 18">
          <a:extLst>
            <a:ext uri="{FF2B5EF4-FFF2-40B4-BE49-F238E27FC236}">
              <a16:creationId xmlns:a16="http://schemas.microsoft.com/office/drawing/2014/main" id="{00000000-0008-0000-0500-00007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52" name="Text Box 19">
          <a:extLst>
            <a:ext uri="{FF2B5EF4-FFF2-40B4-BE49-F238E27FC236}">
              <a16:creationId xmlns:a16="http://schemas.microsoft.com/office/drawing/2014/main" id="{00000000-0008-0000-0500-00007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3" name="Text Box 16">
          <a:extLst>
            <a:ext uri="{FF2B5EF4-FFF2-40B4-BE49-F238E27FC236}">
              <a16:creationId xmlns:a16="http://schemas.microsoft.com/office/drawing/2014/main" id="{00000000-0008-0000-0500-00007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4" name="Text Box 17">
          <a:extLst>
            <a:ext uri="{FF2B5EF4-FFF2-40B4-BE49-F238E27FC236}">
              <a16:creationId xmlns:a16="http://schemas.microsoft.com/office/drawing/2014/main" id="{00000000-0008-0000-0500-00007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5" name="Text Box 18">
          <a:extLst>
            <a:ext uri="{FF2B5EF4-FFF2-40B4-BE49-F238E27FC236}">
              <a16:creationId xmlns:a16="http://schemas.microsoft.com/office/drawing/2014/main" id="{00000000-0008-0000-0500-00007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6" name="Text Box 19">
          <a:extLst>
            <a:ext uri="{FF2B5EF4-FFF2-40B4-BE49-F238E27FC236}">
              <a16:creationId xmlns:a16="http://schemas.microsoft.com/office/drawing/2014/main" id="{00000000-0008-0000-0500-00008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014"/>
    <xdr:sp macro="" textlink="">
      <xdr:nvSpPr>
        <xdr:cNvPr id="3457" name="Text Box 15">
          <a:extLst>
            <a:ext uri="{FF2B5EF4-FFF2-40B4-BE49-F238E27FC236}">
              <a16:creationId xmlns:a16="http://schemas.microsoft.com/office/drawing/2014/main" id="{00000000-0008-0000-0500-00008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58" name="Text Box 16">
          <a:extLst>
            <a:ext uri="{FF2B5EF4-FFF2-40B4-BE49-F238E27FC236}">
              <a16:creationId xmlns:a16="http://schemas.microsoft.com/office/drawing/2014/main" id="{00000000-0008-0000-0500-00008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59" name="Text Box 17">
          <a:extLst>
            <a:ext uri="{FF2B5EF4-FFF2-40B4-BE49-F238E27FC236}">
              <a16:creationId xmlns:a16="http://schemas.microsoft.com/office/drawing/2014/main" id="{00000000-0008-0000-0500-00008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60" name="Text Box 18">
          <a:extLst>
            <a:ext uri="{FF2B5EF4-FFF2-40B4-BE49-F238E27FC236}">
              <a16:creationId xmlns:a16="http://schemas.microsoft.com/office/drawing/2014/main" id="{00000000-0008-0000-0500-00008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61" name="Text Box 19">
          <a:extLst>
            <a:ext uri="{FF2B5EF4-FFF2-40B4-BE49-F238E27FC236}">
              <a16:creationId xmlns:a16="http://schemas.microsoft.com/office/drawing/2014/main" id="{00000000-0008-0000-0500-00008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62" name="Text Box 16">
          <a:extLst>
            <a:ext uri="{FF2B5EF4-FFF2-40B4-BE49-F238E27FC236}">
              <a16:creationId xmlns:a16="http://schemas.microsoft.com/office/drawing/2014/main" id="{00000000-0008-0000-0500-00008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63" name="Text Box 17">
          <a:extLst>
            <a:ext uri="{FF2B5EF4-FFF2-40B4-BE49-F238E27FC236}">
              <a16:creationId xmlns:a16="http://schemas.microsoft.com/office/drawing/2014/main" id="{00000000-0008-0000-0500-00008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64" name="Text Box 18">
          <a:extLst>
            <a:ext uri="{FF2B5EF4-FFF2-40B4-BE49-F238E27FC236}">
              <a16:creationId xmlns:a16="http://schemas.microsoft.com/office/drawing/2014/main" id="{00000000-0008-0000-0500-00008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5" name="Text Box 16">
          <a:extLst>
            <a:ext uri="{FF2B5EF4-FFF2-40B4-BE49-F238E27FC236}">
              <a16:creationId xmlns:a16="http://schemas.microsoft.com/office/drawing/2014/main" id="{00000000-0008-0000-0500-00008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6" name="Text Box 17">
          <a:extLst>
            <a:ext uri="{FF2B5EF4-FFF2-40B4-BE49-F238E27FC236}">
              <a16:creationId xmlns:a16="http://schemas.microsoft.com/office/drawing/2014/main" id="{00000000-0008-0000-0500-00008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7" name="Text Box 18">
          <a:extLst>
            <a:ext uri="{FF2B5EF4-FFF2-40B4-BE49-F238E27FC236}">
              <a16:creationId xmlns:a16="http://schemas.microsoft.com/office/drawing/2014/main" id="{00000000-0008-0000-0500-00008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8" name="Text Box 19">
          <a:extLst>
            <a:ext uri="{FF2B5EF4-FFF2-40B4-BE49-F238E27FC236}">
              <a16:creationId xmlns:a16="http://schemas.microsoft.com/office/drawing/2014/main" id="{00000000-0008-0000-0500-00008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9" name="Text Box 16">
          <a:extLst>
            <a:ext uri="{FF2B5EF4-FFF2-40B4-BE49-F238E27FC236}">
              <a16:creationId xmlns:a16="http://schemas.microsoft.com/office/drawing/2014/main" id="{00000000-0008-0000-0500-00008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70" name="Text Box 17">
          <a:extLst>
            <a:ext uri="{FF2B5EF4-FFF2-40B4-BE49-F238E27FC236}">
              <a16:creationId xmlns:a16="http://schemas.microsoft.com/office/drawing/2014/main" id="{00000000-0008-0000-0500-00008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71" name="Text Box 18">
          <a:extLst>
            <a:ext uri="{FF2B5EF4-FFF2-40B4-BE49-F238E27FC236}">
              <a16:creationId xmlns:a16="http://schemas.microsoft.com/office/drawing/2014/main" id="{00000000-0008-0000-0500-00008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72" name="Text Box 19">
          <a:extLst>
            <a:ext uri="{FF2B5EF4-FFF2-40B4-BE49-F238E27FC236}">
              <a16:creationId xmlns:a16="http://schemas.microsoft.com/office/drawing/2014/main" id="{00000000-0008-0000-0500-00009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442269"/>
    <xdr:sp macro="" textlink="">
      <xdr:nvSpPr>
        <xdr:cNvPr id="3474" name="Text Box 15">
          <a:extLst>
            <a:ext uri="{FF2B5EF4-FFF2-40B4-BE49-F238E27FC236}">
              <a16:creationId xmlns:a16="http://schemas.microsoft.com/office/drawing/2014/main" id="{00000000-0008-0000-0500-000092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504825</xdr:rowOff>
    </xdr:from>
    <xdr:ext cx="95250" cy="442269"/>
    <xdr:sp macro="" textlink="">
      <xdr:nvSpPr>
        <xdr:cNvPr id="3475" name="Text Box 15">
          <a:extLst>
            <a:ext uri="{FF2B5EF4-FFF2-40B4-BE49-F238E27FC236}">
              <a16:creationId xmlns:a16="http://schemas.microsoft.com/office/drawing/2014/main" id="{00000000-0008-0000-0500-000093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213632"/>
    <xdr:sp macro="" textlink="">
      <xdr:nvSpPr>
        <xdr:cNvPr id="3478" name="Text Box 15">
          <a:extLst>
            <a:ext uri="{FF2B5EF4-FFF2-40B4-BE49-F238E27FC236}">
              <a16:creationId xmlns:a16="http://schemas.microsoft.com/office/drawing/2014/main" id="{00000000-0008-0000-0500-000096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79" name="Text Box 16">
          <a:extLst>
            <a:ext uri="{FF2B5EF4-FFF2-40B4-BE49-F238E27FC236}">
              <a16:creationId xmlns:a16="http://schemas.microsoft.com/office/drawing/2014/main" id="{00000000-0008-0000-0500-00009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80" name="Text Box 17">
          <a:extLst>
            <a:ext uri="{FF2B5EF4-FFF2-40B4-BE49-F238E27FC236}">
              <a16:creationId xmlns:a16="http://schemas.microsoft.com/office/drawing/2014/main" id="{00000000-0008-0000-0500-00009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81" name="Text Box 18">
          <a:extLst>
            <a:ext uri="{FF2B5EF4-FFF2-40B4-BE49-F238E27FC236}">
              <a16:creationId xmlns:a16="http://schemas.microsoft.com/office/drawing/2014/main" id="{00000000-0008-0000-0500-00009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82" name="Text Box 19">
          <a:extLst>
            <a:ext uri="{FF2B5EF4-FFF2-40B4-BE49-F238E27FC236}">
              <a16:creationId xmlns:a16="http://schemas.microsoft.com/office/drawing/2014/main" id="{00000000-0008-0000-0500-00009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3" name="Text Box 16">
          <a:extLst>
            <a:ext uri="{FF2B5EF4-FFF2-40B4-BE49-F238E27FC236}">
              <a16:creationId xmlns:a16="http://schemas.microsoft.com/office/drawing/2014/main" id="{00000000-0008-0000-0500-00009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4" name="Text Box 17">
          <a:extLst>
            <a:ext uri="{FF2B5EF4-FFF2-40B4-BE49-F238E27FC236}">
              <a16:creationId xmlns:a16="http://schemas.microsoft.com/office/drawing/2014/main" id="{00000000-0008-0000-0500-00009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5" name="Text Box 18">
          <a:extLst>
            <a:ext uri="{FF2B5EF4-FFF2-40B4-BE49-F238E27FC236}">
              <a16:creationId xmlns:a16="http://schemas.microsoft.com/office/drawing/2014/main" id="{00000000-0008-0000-0500-00009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6" name="Text Box 19">
          <a:extLst>
            <a:ext uri="{FF2B5EF4-FFF2-40B4-BE49-F238E27FC236}">
              <a16:creationId xmlns:a16="http://schemas.microsoft.com/office/drawing/2014/main" id="{00000000-0008-0000-0500-00009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87" name="Text Box 16">
          <a:extLst>
            <a:ext uri="{FF2B5EF4-FFF2-40B4-BE49-F238E27FC236}">
              <a16:creationId xmlns:a16="http://schemas.microsoft.com/office/drawing/2014/main" id="{00000000-0008-0000-0500-00009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88" name="Text Box 17">
          <a:extLst>
            <a:ext uri="{FF2B5EF4-FFF2-40B4-BE49-F238E27FC236}">
              <a16:creationId xmlns:a16="http://schemas.microsoft.com/office/drawing/2014/main" id="{00000000-0008-0000-0500-0000A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89" name="Text Box 18">
          <a:extLst>
            <a:ext uri="{FF2B5EF4-FFF2-40B4-BE49-F238E27FC236}">
              <a16:creationId xmlns:a16="http://schemas.microsoft.com/office/drawing/2014/main" id="{00000000-0008-0000-0500-0000A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90" name="Text Box 19">
          <a:extLst>
            <a:ext uri="{FF2B5EF4-FFF2-40B4-BE49-F238E27FC236}">
              <a16:creationId xmlns:a16="http://schemas.microsoft.com/office/drawing/2014/main" id="{00000000-0008-0000-0500-0000A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014"/>
    <xdr:sp macro="" textlink="">
      <xdr:nvSpPr>
        <xdr:cNvPr id="3491" name="Text Box 15">
          <a:extLst>
            <a:ext uri="{FF2B5EF4-FFF2-40B4-BE49-F238E27FC236}">
              <a16:creationId xmlns:a16="http://schemas.microsoft.com/office/drawing/2014/main" id="{00000000-0008-0000-0500-0000A3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2" name="Text Box 16">
          <a:extLst>
            <a:ext uri="{FF2B5EF4-FFF2-40B4-BE49-F238E27FC236}">
              <a16:creationId xmlns:a16="http://schemas.microsoft.com/office/drawing/2014/main" id="{00000000-0008-0000-0500-0000A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3" name="Text Box 17">
          <a:extLst>
            <a:ext uri="{FF2B5EF4-FFF2-40B4-BE49-F238E27FC236}">
              <a16:creationId xmlns:a16="http://schemas.microsoft.com/office/drawing/2014/main" id="{00000000-0008-0000-0500-0000A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4" name="Text Box 18">
          <a:extLst>
            <a:ext uri="{FF2B5EF4-FFF2-40B4-BE49-F238E27FC236}">
              <a16:creationId xmlns:a16="http://schemas.microsoft.com/office/drawing/2014/main" id="{00000000-0008-0000-0500-0000A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5" name="Text Box 19">
          <a:extLst>
            <a:ext uri="{FF2B5EF4-FFF2-40B4-BE49-F238E27FC236}">
              <a16:creationId xmlns:a16="http://schemas.microsoft.com/office/drawing/2014/main" id="{00000000-0008-0000-0500-0000A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3496" name="Text Box 15">
          <a:extLst>
            <a:ext uri="{FF2B5EF4-FFF2-40B4-BE49-F238E27FC236}">
              <a16:creationId xmlns:a16="http://schemas.microsoft.com/office/drawing/2014/main" id="{00000000-0008-0000-0500-0000A8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97" name="Text Box 16">
          <a:extLst>
            <a:ext uri="{FF2B5EF4-FFF2-40B4-BE49-F238E27FC236}">
              <a16:creationId xmlns:a16="http://schemas.microsoft.com/office/drawing/2014/main" id="{00000000-0008-0000-0500-0000A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98" name="Text Box 17">
          <a:extLst>
            <a:ext uri="{FF2B5EF4-FFF2-40B4-BE49-F238E27FC236}">
              <a16:creationId xmlns:a16="http://schemas.microsoft.com/office/drawing/2014/main" id="{00000000-0008-0000-0500-0000A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99" name="Text Box 18">
          <a:extLst>
            <a:ext uri="{FF2B5EF4-FFF2-40B4-BE49-F238E27FC236}">
              <a16:creationId xmlns:a16="http://schemas.microsoft.com/office/drawing/2014/main" id="{00000000-0008-0000-0500-0000A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0" name="Text Box 16">
          <a:extLst>
            <a:ext uri="{FF2B5EF4-FFF2-40B4-BE49-F238E27FC236}">
              <a16:creationId xmlns:a16="http://schemas.microsoft.com/office/drawing/2014/main" id="{00000000-0008-0000-0500-0000A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1" name="Text Box 17">
          <a:extLst>
            <a:ext uri="{FF2B5EF4-FFF2-40B4-BE49-F238E27FC236}">
              <a16:creationId xmlns:a16="http://schemas.microsoft.com/office/drawing/2014/main" id="{00000000-0008-0000-0500-0000A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2" name="Text Box 18">
          <a:extLst>
            <a:ext uri="{FF2B5EF4-FFF2-40B4-BE49-F238E27FC236}">
              <a16:creationId xmlns:a16="http://schemas.microsoft.com/office/drawing/2014/main" id="{00000000-0008-0000-0500-0000A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3" name="Text Box 19">
          <a:extLst>
            <a:ext uri="{FF2B5EF4-FFF2-40B4-BE49-F238E27FC236}">
              <a16:creationId xmlns:a16="http://schemas.microsoft.com/office/drawing/2014/main" id="{00000000-0008-0000-0500-0000A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4" name="Text Box 16">
          <a:extLst>
            <a:ext uri="{FF2B5EF4-FFF2-40B4-BE49-F238E27FC236}">
              <a16:creationId xmlns:a16="http://schemas.microsoft.com/office/drawing/2014/main" id="{00000000-0008-0000-0500-0000B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5" name="Text Box 17">
          <a:extLst>
            <a:ext uri="{FF2B5EF4-FFF2-40B4-BE49-F238E27FC236}">
              <a16:creationId xmlns:a16="http://schemas.microsoft.com/office/drawing/2014/main" id="{00000000-0008-0000-0500-0000B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6" name="Text Box 18">
          <a:extLst>
            <a:ext uri="{FF2B5EF4-FFF2-40B4-BE49-F238E27FC236}">
              <a16:creationId xmlns:a16="http://schemas.microsoft.com/office/drawing/2014/main" id="{00000000-0008-0000-0500-0000B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110</xdr:row>
      <xdr:rowOff>170392</xdr:rowOff>
    </xdr:from>
    <xdr:ext cx="95250" cy="213632"/>
    <xdr:sp macro="" textlink="">
      <xdr:nvSpPr>
        <xdr:cNvPr id="3507" name="Text Box 15">
          <a:extLst>
            <a:ext uri="{FF2B5EF4-FFF2-40B4-BE49-F238E27FC236}">
              <a16:creationId xmlns:a16="http://schemas.microsoft.com/office/drawing/2014/main" id="{00000000-0008-0000-0500-0000B3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08" name="Text Box 16">
          <a:extLst>
            <a:ext uri="{FF2B5EF4-FFF2-40B4-BE49-F238E27FC236}">
              <a16:creationId xmlns:a16="http://schemas.microsoft.com/office/drawing/2014/main" id="{00000000-0008-0000-0500-0000B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09" name="Text Box 17">
          <a:extLst>
            <a:ext uri="{FF2B5EF4-FFF2-40B4-BE49-F238E27FC236}">
              <a16:creationId xmlns:a16="http://schemas.microsoft.com/office/drawing/2014/main" id="{00000000-0008-0000-0500-0000B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10" name="Text Box 18">
          <a:extLst>
            <a:ext uri="{FF2B5EF4-FFF2-40B4-BE49-F238E27FC236}">
              <a16:creationId xmlns:a16="http://schemas.microsoft.com/office/drawing/2014/main" id="{00000000-0008-0000-0500-0000B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11" name="Text Box 19">
          <a:extLst>
            <a:ext uri="{FF2B5EF4-FFF2-40B4-BE49-F238E27FC236}">
              <a16:creationId xmlns:a16="http://schemas.microsoft.com/office/drawing/2014/main" id="{00000000-0008-0000-0500-0000B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2" name="Text Box 16">
          <a:extLst>
            <a:ext uri="{FF2B5EF4-FFF2-40B4-BE49-F238E27FC236}">
              <a16:creationId xmlns:a16="http://schemas.microsoft.com/office/drawing/2014/main" id="{00000000-0008-0000-0500-0000B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3" name="Text Box 17">
          <a:extLst>
            <a:ext uri="{FF2B5EF4-FFF2-40B4-BE49-F238E27FC236}">
              <a16:creationId xmlns:a16="http://schemas.microsoft.com/office/drawing/2014/main" id="{00000000-0008-0000-0500-0000B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4" name="Text Box 18">
          <a:extLst>
            <a:ext uri="{FF2B5EF4-FFF2-40B4-BE49-F238E27FC236}">
              <a16:creationId xmlns:a16="http://schemas.microsoft.com/office/drawing/2014/main" id="{00000000-0008-0000-0500-0000B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5" name="Text Box 19">
          <a:extLst>
            <a:ext uri="{FF2B5EF4-FFF2-40B4-BE49-F238E27FC236}">
              <a16:creationId xmlns:a16="http://schemas.microsoft.com/office/drawing/2014/main" id="{00000000-0008-0000-0500-0000B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6" name="Text Box 16">
          <a:extLst>
            <a:ext uri="{FF2B5EF4-FFF2-40B4-BE49-F238E27FC236}">
              <a16:creationId xmlns:a16="http://schemas.microsoft.com/office/drawing/2014/main" id="{00000000-0008-0000-0500-0000BC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7" name="Text Box 17">
          <a:extLst>
            <a:ext uri="{FF2B5EF4-FFF2-40B4-BE49-F238E27FC236}">
              <a16:creationId xmlns:a16="http://schemas.microsoft.com/office/drawing/2014/main" id="{00000000-0008-0000-0500-0000B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8" name="Text Box 18">
          <a:extLst>
            <a:ext uri="{FF2B5EF4-FFF2-40B4-BE49-F238E27FC236}">
              <a16:creationId xmlns:a16="http://schemas.microsoft.com/office/drawing/2014/main" id="{00000000-0008-0000-0500-0000B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9" name="Text Box 19">
          <a:extLst>
            <a:ext uri="{FF2B5EF4-FFF2-40B4-BE49-F238E27FC236}">
              <a16:creationId xmlns:a16="http://schemas.microsoft.com/office/drawing/2014/main" id="{00000000-0008-0000-0500-0000B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014"/>
    <xdr:sp macro="" textlink="">
      <xdr:nvSpPr>
        <xdr:cNvPr id="3520" name="Text Box 15">
          <a:extLst>
            <a:ext uri="{FF2B5EF4-FFF2-40B4-BE49-F238E27FC236}">
              <a16:creationId xmlns:a16="http://schemas.microsoft.com/office/drawing/2014/main" id="{00000000-0008-0000-0500-0000C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1" name="Text Box 16">
          <a:extLst>
            <a:ext uri="{FF2B5EF4-FFF2-40B4-BE49-F238E27FC236}">
              <a16:creationId xmlns:a16="http://schemas.microsoft.com/office/drawing/2014/main" id="{00000000-0008-0000-0500-0000C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2" name="Text Box 17">
          <a:extLst>
            <a:ext uri="{FF2B5EF4-FFF2-40B4-BE49-F238E27FC236}">
              <a16:creationId xmlns:a16="http://schemas.microsoft.com/office/drawing/2014/main" id="{00000000-0008-0000-0500-0000C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3" name="Text Box 18">
          <a:extLst>
            <a:ext uri="{FF2B5EF4-FFF2-40B4-BE49-F238E27FC236}">
              <a16:creationId xmlns:a16="http://schemas.microsoft.com/office/drawing/2014/main" id="{00000000-0008-0000-0500-0000C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4" name="Text Box 19">
          <a:extLst>
            <a:ext uri="{FF2B5EF4-FFF2-40B4-BE49-F238E27FC236}">
              <a16:creationId xmlns:a16="http://schemas.microsoft.com/office/drawing/2014/main" id="{00000000-0008-0000-0500-0000C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25" name="Text Box 16">
          <a:extLst>
            <a:ext uri="{FF2B5EF4-FFF2-40B4-BE49-F238E27FC236}">
              <a16:creationId xmlns:a16="http://schemas.microsoft.com/office/drawing/2014/main" id="{00000000-0008-0000-0500-0000C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26" name="Text Box 17">
          <a:extLst>
            <a:ext uri="{FF2B5EF4-FFF2-40B4-BE49-F238E27FC236}">
              <a16:creationId xmlns:a16="http://schemas.microsoft.com/office/drawing/2014/main" id="{00000000-0008-0000-0500-0000C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110</xdr:row>
      <xdr:rowOff>15875</xdr:rowOff>
    </xdr:from>
    <xdr:ext cx="95250" cy="171450"/>
    <xdr:sp macro="" textlink="">
      <xdr:nvSpPr>
        <xdr:cNvPr id="3527" name="Text Box 18">
          <a:extLst>
            <a:ext uri="{FF2B5EF4-FFF2-40B4-BE49-F238E27FC236}">
              <a16:creationId xmlns:a16="http://schemas.microsoft.com/office/drawing/2014/main" id="{00000000-0008-0000-0500-0000C7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28" name="Text Box 16">
          <a:extLst>
            <a:ext uri="{FF2B5EF4-FFF2-40B4-BE49-F238E27FC236}">
              <a16:creationId xmlns:a16="http://schemas.microsoft.com/office/drawing/2014/main" id="{00000000-0008-0000-0500-0000C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29" name="Text Box 17">
          <a:extLst>
            <a:ext uri="{FF2B5EF4-FFF2-40B4-BE49-F238E27FC236}">
              <a16:creationId xmlns:a16="http://schemas.microsoft.com/office/drawing/2014/main" id="{00000000-0008-0000-0500-0000C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30" name="Text Box 18">
          <a:extLst>
            <a:ext uri="{FF2B5EF4-FFF2-40B4-BE49-F238E27FC236}">
              <a16:creationId xmlns:a16="http://schemas.microsoft.com/office/drawing/2014/main" id="{00000000-0008-0000-0500-0000C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31" name="Text Box 19">
          <a:extLst>
            <a:ext uri="{FF2B5EF4-FFF2-40B4-BE49-F238E27FC236}">
              <a16:creationId xmlns:a16="http://schemas.microsoft.com/office/drawing/2014/main" id="{00000000-0008-0000-0500-0000C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32" name="Text Box 16">
          <a:extLst>
            <a:ext uri="{FF2B5EF4-FFF2-40B4-BE49-F238E27FC236}">
              <a16:creationId xmlns:a16="http://schemas.microsoft.com/office/drawing/2014/main" id="{00000000-0008-0000-0500-0000C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110</xdr:row>
      <xdr:rowOff>170392</xdr:rowOff>
    </xdr:from>
    <xdr:ext cx="95250" cy="213632"/>
    <xdr:sp macro="" textlink="">
      <xdr:nvSpPr>
        <xdr:cNvPr id="3533" name="Text Box 15">
          <a:extLst>
            <a:ext uri="{FF2B5EF4-FFF2-40B4-BE49-F238E27FC236}">
              <a16:creationId xmlns:a16="http://schemas.microsoft.com/office/drawing/2014/main" id="{00000000-0008-0000-0500-0000CD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3534" name="Text Box 15">
          <a:extLst>
            <a:ext uri="{FF2B5EF4-FFF2-40B4-BE49-F238E27FC236}">
              <a16:creationId xmlns:a16="http://schemas.microsoft.com/office/drawing/2014/main" id="{00000000-0008-0000-0500-0000CE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442269"/>
    <xdr:sp macro="" textlink="">
      <xdr:nvSpPr>
        <xdr:cNvPr id="3535" name="Text Box 15">
          <a:extLst>
            <a:ext uri="{FF2B5EF4-FFF2-40B4-BE49-F238E27FC236}">
              <a16:creationId xmlns:a16="http://schemas.microsoft.com/office/drawing/2014/main" id="{00000000-0008-0000-0500-0000CF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504825</xdr:rowOff>
    </xdr:from>
    <xdr:ext cx="95250" cy="442269"/>
    <xdr:sp macro="" textlink="">
      <xdr:nvSpPr>
        <xdr:cNvPr id="3536" name="Text Box 15">
          <a:extLst>
            <a:ext uri="{FF2B5EF4-FFF2-40B4-BE49-F238E27FC236}">
              <a16:creationId xmlns:a16="http://schemas.microsoft.com/office/drawing/2014/main" id="{00000000-0008-0000-0500-0000D0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3537" name="Text Box 15">
          <a:extLst>
            <a:ext uri="{FF2B5EF4-FFF2-40B4-BE49-F238E27FC236}">
              <a16:creationId xmlns:a16="http://schemas.microsoft.com/office/drawing/2014/main" id="{00000000-0008-0000-0500-0000D1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3538" name="Text Box 15">
          <a:extLst>
            <a:ext uri="{FF2B5EF4-FFF2-40B4-BE49-F238E27FC236}">
              <a16:creationId xmlns:a16="http://schemas.microsoft.com/office/drawing/2014/main" id="{00000000-0008-0000-0500-0000D2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110</xdr:row>
      <xdr:rowOff>170392</xdr:rowOff>
    </xdr:from>
    <xdr:ext cx="95250" cy="213632"/>
    <xdr:sp macro="" textlink="">
      <xdr:nvSpPr>
        <xdr:cNvPr id="3539" name="Text Box 15">
          <a:extLst>
            <a:ext uri="{FF2B5EF4-FFF2-40B4-BE49-F238E27FC236}">
              <a16:creationId xmlns:a16="http://schemas.microsoft.com/office/drawing/2014/main" id="{00000000-0008-0000-0500-0000D3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0" name="Text Box 16">
          <a:extLst>
            <a:ext uri="{FF2B5EF4-FFF2-40B4-BE49-F238E27FC236}">
              <a16:creationId xmlns:a16="http://schemas.microsoft.com/office/drawing/2014/main" id="{00000000-0008-0000-0500-0000D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1" name="Text Box 17">
          <a:extLst>
            <a:ext uri="{FF2B5EF4-FFF2-40B4-BE49-F238E27FC236}">
              <a16:creationId xmlns:a16="http://schemas.microsoft.com/office/drawing/2014/main" id="{00000000-0008-0000-0500-0000D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2" name="Text Box 18">
          <a:extLst>
            <a:ext uri="{FF2B5EF4-FFF2-40B4-BE49-F238E27FC236}">
              <a16:creationId xmlns:a16="http://schemas.microsoft.com/office/drawing/2014/main" id="{00000000-0008-0000-0500-0000D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3" name="Text Box 19">
          <a:extLst>
            <a:ext uri="{FF2B5EF4-FFF2-40B4-BE49-F238E27FC236}">
              <a16:creationId xmlns:a16="http://schemas.microsoft.com/office/drawing/2014/main" id="{00000000-0008-0000-0500-0000D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4" name="Text Box 16">
          <a:extLst>
            <a:ext uri="{FF2B5EF4-FFF2-40B4-BE49-F238E27FC236}">
              <a16:creationId xmlns:a16="http://schemas.microsoft.com/office/drawing/2014/main" id="{00000000-0008-0000-0500-0000D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5" name="Text Box 17">
          <a:extLst>
            <a:ext uri="{FF2B5EF4-FFF2-40B4-BE49-F238E27FC236}">
              <a16:creationId xmlns:a16="http://schemas.microsoft.com/office/drawing/2014/main" id="{00000000-0008-0000-0500-0000D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6" name="Text Box 18">
          <a:extLst>
            <a:ext uri="{FF2B5EF4-FFF2-40B4-BE49-F238E27FC236}">
              <a16:creationId xmlns:a16="http://schemas.microsoft.com/office/drawing/2014/main" id="{00000000-0008-0000-0500-0000D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7" name="Text Box 19">
          <a:extLst>
            <a:ext uri="{FF2B5EF4-FFF2-40B4-BE49-F238E27FC236}">
              <a16:creationId xmlns:a16="http://schemas.microsoft.com/office/drawing/2014/main" id="{00000000-0008-0000-0500-0000D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48" name="Text Box 16">
          <a:extLst>
            <a:ext uri="{FF2B5EF4-FFF2-40B4-BE49-F238E27FC236}">
              <a16:creationId xmlns:a16="http://schemas.microsoft.com/office/drawing/2014/main" id="{00000000-0008-0000-0500-0000DC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49" name="Text Box 17">
          <a:extLst>
            <a:ext uri="{FF2B5EF4-FFF2-40B4-BE49-F238E27FC236}">
              <a16:creationId xmlns:a16="http://schemas.microsoft.com/office/drawing/2014/main" id="{00000000-0008-0000-0500-0000D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50" name="Text Box 18">
          <a:extLst>
            <a:ext uri="{FF2B5EF4-FFF2-40B4-BE49-F238E27FC236}">
              <a16:creationId xmlns:a16="http://schemas.microsoft.com/office/drawing/2014/main" id="{00000000-0008-0000-0500-0000D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51" name="Text Box 19">
          <a:extLst>
            <a:ext uri="{FF2B5EF4-FFF2-40B4-BE49-F238E27FC236}">
              <a16:creationId xmlns:a16="http://schemas.microsoft.com/office/drawing/2014/main" id="{00000000-0008-0000-0500-0000D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014"/>
    <xdr:sp macro="" textlink="">
      <xdr:nvSpPr>
        <xdr:cNvPr id="3552" name="Text Box 15">
          <a:extLst>
            <a:ext uri="{FF2B5EF4-FFF2-40B4-BE49-F238E27FC236}">
              <a16:creationId xmlns:a16="http://schemas.microsoft.com/office/drawing/2014/main" id="{00000000-0008-0000-0500-0000E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3" name="Text Box 16">
          <a:extLst>
            <a:ext uri="{FF2B5EF4-FFF2-40B4-BE49-F238E27FC236}">
              <a16:creationId xmlns:a16="http://schemas.microsoft.com/office/drawing/2014/main" id="{00000000-0008-0000-0500-0000E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4" name="Text Box 17">
          <a:extLst>
            <a:ext uri="{FF2B5EF4-FFF2-40B4-BE49-F238E27FC236}">
              <a16:creationId xmlns:a16="http://schemas.microsoft.com/office/drawing/2014/main" id="{00000000-0008-0000-0500-0000E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5" name="Text Box 18">
          <a:extLst>
            <a:ext uri="{FF2B5EF4-FFF2-40B4-BE49-F238E27FC236}">
              <a16:creationId xmlns:a16="http://schemas.microsoft.com/office/drawing/2014/main" id="{00000000-0008-0000-0500-0000E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6" name="Text Box 19">
          <a:extLst>
            <a:ext uri="{FF2B5EF4-FFF2-40B4-BE49-F238E27FC236}">
              <a16:creationId xmlns:a16="http://schemas.microsoft.com/office/drawing/2014/main" id="{00000000-0008-0000-0500-0000E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57" name="Text Box 16">
          <a:extLst>
            <a:ext uri="{FF2B5EF4-FFF2-40B4-BE49-F238E27FC236}">
              <a16:creationId xmlns:a16="http://schemas.microsoft.com/office/drawing/2014/main" id="{00000000-0008-0000-0500-0000E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58" name="Text Box 17">
          <a:extLst>
            <a:ext uri="{FF2B5EF4-FFF2-40B4-BE49-F238E27FC236}">
              <a16:creationId xmlns:a16="http://schemas.microsoft.com/office/drawing/2014/main" id="{00000000-0008-0000-0500-0000E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59" name="Text Box 18">
          <a:extLst>
            <a:ext uri="{FF2B5EF4-FFF2-40B4-BE49-F238E27FC236}">
              <a16:creationId xmlns:a16="http://schemas.microsoft.com/office/drawing/2014/main" id="{00000000-0008-0000-0500-0000E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0" name="Text Box 16">
          <a:extLst>
            <a:ext uri="{FF2B5EF4-FFF2-40B4-BE49-F238E27FC236}">
              <a16:creationId xmlns:a16="http://schemas.microsoft.com/office/drawing/2014/main" id="{00000000-0008-0000-0500-0000E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1" name="Text Box 17">
          <a:extLst>
            <a:ext uri="{FF2B5EF4-FFF2-40B4-BE49-F238E27FC236}">
              <a16:creationId xmlns:a16="http://schemas.microsoft.com/office/drawing/2014/main" id="{00000000-0008-0000-0500-0000E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2" name="Text Box 18">
          <a:extLst>
            <a:ext uri="{FF2B5EF4-FFF2-40B4-BE49-F238E27FC236}">
              <a16:creationId xmlns:a16="http://schemas.microsoft.com/office/drawing/2014/main" id="{00000000-0008-0000-0500-0000E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3" name="Text Box 19">
          <a:extLst>
            <a:ext uri="{FF2B5EF4-FFF2-40B4-BE49-F238E27FC236}">
              <a16:creationId xmlns:a16="http://schemas.microsoft.com/office/drawing/2014/main" id="{00000000-0008-0000-0500-0000E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4" name="Text Box 16">
          <a:extLst>
            <a:ext uri="{FF2B5EF4-FFF2-40B4-BE49-F238E27FC236}">
              <a16:creationId xmlns:a16="http://schemas.microsoft.com/office/drawing/2014/main" id="{00000000-0008-0000-0500-0000E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5" name="Text Box 17">
          <a:extLst>
            <a:ext uri="{FF2B5EF4-FFF2-40B4-BE49-F238E27FC236}">
              <a16:creationId xmlns:a16="http://schemas.microsoft.com/office/drawing/2014/main" id="{00000000-0008-0000-0500-0000E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6" name="Text Box 18">
          <a:extLst>
            <a:ext uri="{FF2B5EF4-FFF2-40B4-BE49-F238E27FC236}">
              <a16:creationId xmlns:a16="http://schemas.microsoft.com/office/drawing/2014/main" id="{00000000-0008-0000-0500-0000E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7" name="Text Box 19">
          <a:extLst>
            <a:ext uri="{FF2B5EF4-FFF2-40B4-BE49-F238E27FC236}">
              <a16:creationId xmlns:a16="http://schemas.microsoft.com/office/drawing/2014/main" id="{00000000-0008-0000-0500-0000E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56743"/>
    <xdr:sp macro="" textlink="">
      <xdr:nvSpPr>
        <xdr:cNvPr id="3568" name="Text Box 15">
          <a:extLst>
            <a:ext uri="{FF2B5EF4-FFF2-40B4-BE49-F238E27FC236}">
              <a16:creationId xmlns:a16="http://schemas.microsoft.com/office/drawing/2014/main" id="{00000000-0008-0000-0500-0000F0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442269"/>
    <xdr:sp macro="" textlink="">
      <xdr:nvSpPr>
        <xdr:cNvPr id="3569" name="Text Box 15">
          <a:extLst>
            <a:ext uri="{FF2B5EF4-FFF2-40B4-BE49-F238E27FC236}">
              <a16:creationId xmlns:a16="http://schemas.microsoft.com/office/drawing/2014/main" id="{00000000-0008-0000-0500-0000F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504825</xdr:rowOff>
    </xdr:from>
    <xdr:ext cx="95250" cy="442269"/>
    <xdr:sp macro="" textlink="">
      <xdr:nvSpPr>
        <xdr:cNvPr id="3570" name="Text Box 15">
          <a:extLst>
            <a:ext uri="{FF2B5EF4-FFF2-40B4-BE49-F238E27FC236}">
              <a16:creationId xmlns:a16="http://schemas.microsoft.com/office/drawing/2014/main" id="{00000000-0008-0000-0500-0000F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3571" name="Text Box 15">
          <a:extLst>
            <a:ext uri="{FF2B5EF4-FFF2-40B4-BE49-F238E27FC236}">
              <a16:creationId xmlns:a16="http://schemas.microsoft.com/office/drawing/2014/main" id="{00000000-0008-0000-0500-0000F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3572" name="Text Box 15">
          <a:extLst>
            <a:ext uri="{FF2B5EF4-FFF2-40B4-BE49-F238E27FC236}">
              <a16:creationId xmlns:a16="http://schemas.microsoft.com/office/drawing/2014/main" id="{00000000-0008-0000-0500-0000F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213632"/>
    <xdr:sp macro="" textlink="">
      <xdr:nvSpPr>
        <xdr:cNvPr id="3573" name="Text Box 15">
          <a:extLst>
            <a:ext uri="{FF2B5EF4-FFF2-40B4-BE49-F238E27FC236}">
              <a16:creationId xmlns:a16="http://schemas.microsoft.com/office/drawing/2014/main" id="{00000000-0008-0000-0500-0000F5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4" name="Text Box 16">
          <a:extLst>
            <a:ext uri="{FF2B5EF4-FFF2-40B4-BE49-F238E27FC236}">
              <a16:creationId xmlns:a16="http://schemas.microsoft.com/office/drawing/2014/main" id="{00000000-0008-0000-0500-0000F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5" name="Text Box 17">
          <a:extLst>
            <a:ext uri="{FF2B5EF4-FFF2-40B4-BE49-F238E27FC236}">
              <a16:creationId xmlns:a16="http://schemas.microsoft.com/office/drawing/2014/main" id="{00000000-0008-0000-0500-0000F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6" name="Text Box 18">
          <a:extLst>
            <a:ext uri="{FF2B5EF4-FFF2-40B4-BE49-F238E27FC236}">
              <a16:creationId xmlns:a16="http://schemas.microsoft.com/office/drawing/2014/main" id="{00000000-0008-0000-0500-0000F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7" name="Text Box 19">
          <a:extLst>
            <a:ext uri="{FF2B5EF4-FFF2-40B4-BE49-F238E27FC236}">
              <a16:creationId xmlns:a16="http://schemas.microsoft.com/office/drawing/2014/main" id="{00000000-0008-0000-0500-0000F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78" name="Text Box 16">
          <a:extLst>
            <a:ext uri="{FF2B5EF4-FFF2-40B4-BE49-F238E27FC236}">
              <a16:creationId xmlns:a16="http://schemas.microsoft.com/office/drawing/2014/main" id="{00000000-0008-0000-0500-0000F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79" name="Text Box 17">
          <a:extLst>
            <a:ext uri="{FF2B5EF4-FFF2-40B4-BE49-F238E27FC236}">
              <a16:creationId xmlns:a16="http://schemas.microsoft.com/office/drawing/2014/main" id="{00000000-0008-0000-0500-0000F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80" name="Text Box 18">
          <a:extLst>
            <a:ext uri="{FF2B5EF4-FFF2-40B4-BE49-F238E27FC236}">
              <a16:creationId xmlns:a16="http://schemas.microsoft.com/office/drawing/2014/main" id="{00000000-0008-0000-0500-0000F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81" name="Text Box 19">
          <a:extLst>
            <a:ext uri="{FF2B5EF4-FFF2-40B4-BE49-F238E27FC236}">
              <a16:creationId xmlns:a16="http://schemas.microsoft.com/office/drawing/2014/main" id="{00000000-0008-0000-0500-0000F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2" name="Text Box 16">
          <a:extLst>
            <a:ext uri="{FF2B5EF4-FFF2-40B4-BE49-F238E27FC236}">
              <a16:creationId xmlns:a16="http://schemas.microsoft.com/office/drawing/2014/main" id="{00000000-0008-0000-0500-0000F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3" name="Text Box 17">
          <a:extLst>
            <a:ext uri="{FF2B5EF4-FFF2-40B4-BE49-F238E27FC236}">
              <a16:creationId xmlns:a16="http://schemas.microsoft.com/office/drawing/2014/main" id="{00000000-0008-0000-0500-0000F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4" name="Text Box 18">
          <a:extLst>
            <a:ext uri="{FF2B5EF4-FFF2-40B4-BE49-F238E27FC236}">
              <a16:creationId xmlns:a16="http://schemas.microsoft.com/office/drawing/2014/main" id="{00000000-0008-0000-0500-00000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5" name="Text Box 19">
          <a:extLst>
            <a:ext uri="{FF2B5EF4-FFF2-40B4-BE49-F238E27FC236}">
              <a16:creationId xmlns:a16="http://schemas.microsoft.com/office/drawing/2014/main" id="{00000000-0008-0000-0500-000001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014"/>
    <xdr:sp macro="" textlink="">
      <xdr:nvSpPr>
        <xdr:cNvPr id="3586" name="Text Box 15">
          <a:extLst>
            <a:ext uri="{FF2B5EF4-FFF2-40B4-BE49-F238E27FC236}">
              <a16:creationId xmlns:a16="http://schemas.microsoft.com/office/drawing/2014/main" id="{00000000-0008-0000-0500-000002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87" name="Text Box 16">
          <a:extLst>
            <a:ext uri="{FF2B5EF4-FFF2-40B4-BE49-F238E27FC236}">
              <a16:creationId xmlns:a16="http://schemas.microsoft.com/office/drawing/2014/main" id="{00000000-0008-0000-0500-00000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88" name="Text Box 17">
          <a:extLst>
            <a:ext uri="{FF2B5EF4-FFF2-40B4-BE49-F238E27FC236}">
              <a16:creationId xmlns:a16="http://schemas.microsoft.com/office/drawing/2014/main" id="{00000000-0008-0000-0500-00000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89" name="Text Box 18">
          <a:extLst>
            <a:ext uri="{FF2B5EF4-FFF2-40B4-BE49-F238E27FC236}">
              <a16:creationId xmlns:a16="http://schemas.microsoft.com/office/drawing/2014/main" id="{00000000-0008-0000-0500-00000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90" name="Text Box 19">
          <a:extLst>
            <a:ext uri="{FF2B5EF4-FFF2-40B4-BE49-F238E27FC236}">
              <a16:creationId xmlns:a16="http://schemas.microsoft.com/office/drawing/2014/main" id="{00000000-0008-0000-0500-00000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442269"/>
    <xdr:sp macro="" textlink="">
      <xdr:nvSpPr>
        <xdr:cNvPr id="3591" name="Text Box 15">
          <a:extLst>
            <a:ext uri="{FF2B5EF4-FFF2-40B4-BE49-F238E27FC236}">
              <a16:creationId xmlns:a16="http://schemas.microsoft.com/office/drawing/2014/main" id="{00000000-0008-0000-0500-000007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92" name="Text Box 16">
          <a:extLst>
            <a:ext uri="{FF2B5EF4-FFF2-40B4-BE49-F238E27FC236}">
              <a16:creationId xmlns:a16="http://schemas.microsoft.com/office/drawing/2014/main" id="{00000000-0008-0000-0500-00000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93" name="Text Box 17">
          <a:extLst>
            <a:ext uri="{FF2B5EF4-FFF2-40B4-BE49-F238E27FC236}">
              <a16:creationId xmlns:a16="http://schemas.microsoft.com/office/drawing/2014/main" id="{00000000-0008-0000-0500-00000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94" name="Text Box 18">
          <a:extLst>
            <a:ext uri="{FF2B5EF4-FFF2-40B4-BE49-F238E27FC236}">
              <a16:creationId xmlns:a16="http://schemas.microsoft.com/office/drawing/2014/main" id="{00000000-0008-0000-0500-00000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5" name="Text Box 16">
          <a:extLst>
            <a:ext uri="{FF2B5EF4-FFF2-40B4-BE49-F238E27FC236}">
              <a16:creationId xmlns:a16="http://schemas.microsoft.com/office/drawing/2014/main" id="{00000000-0008-0000-0500-00000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6" name="Text Box 17">
          <a:extLst>
            <a:ext uri="{FF2B5EF4-FFF2-40B4-BE49-F238E27FC236}">
              <a16:creationId xmlns:a16="http://schemas.microsoft.com/office/drawing/2014/main" id="{00000000-0008-0000-0500-00000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7" name="Text Box 18">
          <a:extLst>
            <a:ext uri="{FF2B5EF4-FFF2-40B4-BE49-F238E27FC236}">
              <a16:creationId xmlns:a16="http://schemas.microsoft.com/office/drawing/2014/main" id="{00000000-0008-0000-0500-00000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8" name="Text Box 19">
          <a:extLst>
            <a:ext uri="{FF2B5EF4-FFF2-40B4-BE49-F238E27FC236}">
              <a16:creationId xmlns:a16="http://schemas.microsoft.com/office/drawing/2014/main" id="{00000000-0008-0000-0500-00000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9" name="Text Box 16">
          <a:extLst>
            <a:ext uri="{FF2B5EF4-FFF2-40B4-BE49-F238E27FC236}">
              <a16:creationId xmlns:a16="http://schemas.microsoft.com/office/drawing/2014/main" id="{00000000-0008-0000-0500-00000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00" name="Text Box 17">
          <a:extLst>
            <a:ext uri="{FF2B5EF4-FFF2-40B4-BE49-F238E27FC236}">
              <a16:creationId xmlns:a16="http://schemas.microsoft.com/office/drawing/2014/main" id="{00000000-0008-0000-0500-00001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01" name="Text Box 18">
          <a:extLst>
            <a:ext uri="{FF2B5EF4-FFF2-40B4-BE49-F238E27FC236}">
              <a16:creationId xmlns:a16="http://schemas.microsoft.com/office/drawing/2014/main" id="{00000000-0008-0000-0500-000011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116</xdr:row>
      <xdr:rowOff>170392</xdr:rowOff>
    </xdr:from>
    <xdr:ext cx="95250" cy="213632"/>
    <xdr:sp macro="" textlink="">
      <xdr:nvSpPr>
        <xdr:cNvPr id="3602" name="Text Box 15">
          <a:extLst>
            <a:ext uri="{FF2B5EF4-FFF2-40B4-BE49-F238E27FC236}">
              <a16:creationId xmlns:a16="http://schemas.microsoft.com/office/drawing/2014/main" id="{00000000-0008-0000-0500-000012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3" name="Text Box 16">
          <a:extLst>
            <a:ext uri="{FF2B5EF4-FFF2-40B4-BE49-F238E27FC236}">
              <a16:creationId xmlns:a16="http://schemas.microsoft.com/office/drawing/2014/main" id="{00000000-0008-0000-0500-00001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4" name="Text Box 17">
          <a:extLst>
            <a:ext uri="{FF2B5EF4-FFF2-40B4-BE49-F238E27FC236}">
              <a16:creationId xmlns:a16="http://schemas.microsoft.com/office/drawing/2014/main" id="{00000000-0008-0000-0500-00001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5" name="Text Box 18">
          <a:extLst>
            <a:ext uri="{FF2B5EF4-FFF2-40B4-BE49-F238E27FC236}">
              <a16:creationId xmlns:a16="http://schemas.microsoft.com/office/drawing/2014/main" id="{00000000-0008-0000-0500-00001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6" name="Text Box 19">
          <a:extLst>
            <a:ext uri="{FF2B5EF4-FFF2-40B4-BE49-F238E27FC236}">
              <a16:creationId xmlns:a16="http://schemas.microsoft.com/office/drawing/2014/main" id="{00000000-0008-0000-0500-00001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07" name="Text Box 16">
          <a:extLst>
            <a:ext uri="{FF2B5EF4-FFF2-40B4-BE49-F238E27FC236}">
              <a16:creationId xmlns:a16="http://schemas.microsoft.com/office/drawing/2014/main" id="{00000000-0008-0000-0500-00001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08" name="Text Box 17">
          <a:extLst>
            <a:ext uri="{FF2B5EF4-FFF2-40B4-BE49-F238E27FC236}">
              <a16:creationId xmlns:a16="http://schemas.microsoft.com/office/drawing/2014/main" id="{00000000-0008-0000-0500-00001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09" name="Text Box 18">
          <a:extLst>
            <a:ext uri="{FF2B5EF4-FFF2-40B4-BE49-F238E27FC236}">
              <a16:creationId xmlns:a16="http://schemas.microsoft.com/office/drawing/2014/main" id="{00000000-0008-0000-0500-00001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10" name="Text Box 19">
          <a:extLst>
            <a:ext uri="{FF2B5EF4-FFF2-40B4-BE49-F238E27FC236}">
              <a16:creationId xmlns:a16="http://schemas.microsoft.com/office/drawing/2014/main" id="{00000000-0008-0000-0500-00001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1" name="Text Box 16">
          <a:extLst>
            <a:ext uri="{FF2B5EF4-FFF2-40B4-BE49-F238E27FC236}">
              <a16:creationId xmlns:a16="http://schemas.microsoft.com/office/drawing/2014/main" id="{00000000-0008-0000-0500-00001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2" name="Text Box 17">
          <a:extLst>
            <a:ext uri="{FF2B5EF4-FFF2-40B4-BE49-F238E27FC236}">
              <a16:creationId xmlns:a16="http://schemas.microsoft.com/office/drawing/2014/main" id="{00000000-0008-0000-0500-00001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3" name="Text Box 18">
          <a:extLst>
            <a:ext uri="{FF2B5EF4-FFF2-40B4-BE49-F238E27FC236}">
              <a16:creationId xmlns:a16="http://schemas.microsoft.com/office/drawing/2014/main" id="{00000000-0008-0000-0500-00001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4" name="Text Box 19">
          <a:extLst>
            <a:ext uri="{FF2B5EF4-FFF2-40B4-BE49-F238E27FC236}">
              <a16:creationId xmlns:a16="http://schemas.microsoft.com/office/drawing/2014/main" id="{00000000-0008-0000-0500-00001E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014"/>
    <xdr:sp macro="" textlink="">
      <xdr:nvSpPr>
        <xdr:cNvPr id="3615" name="Text Box 15">
          <a:extLst>
            <a:ext uri="{FF2B5EF4-FFF2-40B4-BE49-F238E27FC236}">
              <a16:creationId xmlns:a16="http://schemas.microsoft.com/office/drawing/2014/main" id="{00000000-0008-0000-0500-00001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6" name="Text Box 16">
          <a:extLst>
            <a:ext uri="{FF2B5EF4-FFF2-40B4-BE49-F238E27FC236}">
              <a16:creationId xmlns:a16="http://schemas.microsoft.com/office/drawing/2014/main" id="{00000000-0008-0000-0500-00002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7" name="Text Box 17">
          <a:extLst>
            <a:ext uri="{FF2B5EF4-FFF2-40B4-BE49-F238E27FC236}">
              <a16:creationId xmlns:a16="http://schemas.microsoft.com/office/drawing/2014/main" id="{00000000-0008-0000-0500-00002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8" name="Text Box 18">
          <a:extLst>
            <a:ext uri="{FF2B5EF4-FFF2-40B4-BE49-F238E27FC236}">
              <a16:creationId xmlns:a16="http://schemas.microsoft.com/office/drawing/2014/main" id="{00000000-0008-0000-0500-00002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9" name="Text Box 19">
          <a:extLst>
            <a:ext uri="{FF2B5EF4-FFF2-40B4-BE49-F238E27FC236}">
              <a16:creationId xmlns:a16="http://schemas.microsoft.com/office/drawing/2014/main" id="{00000000-0008-0000-0500-00002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20" name="Text Box 16">
          <a:extLst>
            <a:ext uri="{FF2B5EF4-FFF2-40B4-BE49-F238E27FC236}">
              <a16:creationId xmlns:a16="http://schemas.microsoft.com/office/drawing/2014/main" id="{00000000-0008-0000-0500-00002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21" name="Text Box 17">
          <a:extLst>
            <a:ext uri="{FF2B5EF4-FFF2-40B4-BE49-F238E27FC236}">
              <a16:creationId xmlns:a16="http://schemas.microsoft.com/office/drawing/2014/main" id="{00000000-0008-0000-0500-00002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116</xdr:row>
      <xdr:rowOff>15875</xdr:rowOff>
    </xdr:from>
    <xdr:ext cx="95250" cy="171450"/>
    <xdr:sp macro="" textlink="">
      <xdr:nvSpPr>
        <xdr:cNvPr id="3622" name="Text Box 18">
          <a:extLst>
            <a:ext uri="{FF2B5EF4-FFF2-40B4-BE49-F238E27FC236}">
              <a16:creationId xmlns:a16="http://schemas.microsoft.com/office/drawing/2014/main" id="{00000000-0008-0000-0500-000026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3" name="Text Box 16">
          <a:extLst>
            <a:ext uri="{FF2B5EF4-FFF2-40B4-BE49-F238E27FC236}">
              <a16:creationId xmlns:a16="http://schemas.microsoft.com/office/drawing/2014/main" id="{00000000-0008-0000-0500-00002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4" name="Text Box 17">
          <a:extLst>
            <a:ext uri="{FF2B5EF4-FFF2-40B4-BE49-F238E27FC236}">
              <a16:creationId xmlns:a16="http://schemas.microsoft.com/office/drawing/2014/main" id="{00000000-0008-0000-0500-00002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5" name="Text Box 18">
          <a:extLst>
            <a:ext uri="{FF2B5EF4-FFF2-40B4-BE49-F238E27FC236}">
              <a16:creationId xmlns:a16="http://schemas.microsoft.com/office/drawing/2014/main" id="{00000000-0008-0000-0500-00002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6" name="Text Box 19">
          <a:extLst>
            <a:ext uri="{FF2B5EF4-FFF2-40B4-BE49-F238E27FC236}">
              <a16:creationId xmlns:a16="http://schemas.microsoft.com/office/drawing/2014/main" id="{00000000-0008-0000-0500-00002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7" name="Text Box 16">
          <a:extLst>
            <a:ext uri="{FF2B5EF4-FFF2-40B4-BE49-F238E27FC236}">
              <a16:creationId xmlns:a16="http://schemas.microsoft.com/office/drawing/2014/main" id="{00000000-0008-0000-0500-00002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116</xdr:row>
      <xdr:rowOff>170392</xdr:rowOff>
    </xdr:from>
    <xdr:ext cx="95250" cy="213632"/>
    <xdr:sp macro="" textlink="">
      <xdr:nvSpPr>
        <xdr:cNvPr id="3628" name="Text Box 15">
          <a:extLst>
            <a:ext uri="{FF2B5EF4-FFF2-40B4-BE49-F238E27FC236}">
              <a16:creationId xmlns:a16="http://schemas.microsoft.com/office/drawing/2014/main" id="{00000000-0008-0000-0500-00002C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8496"/>
    <xdr:sp macro="" textlink="">
      <xdr:nvSpPr>
        <xdr:cNvPr id="3629" name="Text Box 15">
          <a:extLst>
            <a:ext uri="{FF2B5EF4-FFF2-40B4-BE49-F238E27FC236}">
              <a16:creationId xmlns:a16="http://schemas.microsoft.com/office/drawing/2014/main" id="{00000000-0008-0000-0500-00002D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504825</xdr:rowOff>
    </xdr:from>
    <xdr:ext cx="95250" cy="442269"/>
    <xdr:sp macro="" textlink="">
      <xdr:nvSpPr>
        <xdr:cNvPr id="3630" name="Text Box 15">
          <a:extLst>
            <a:ext uri="{FF2B5EF4-FFF2-40B4-BE49-F238E27FC236}">
              <a16:creationId xmlns:a16="http://schemas.microsoft.com/office/drawing/2014/main" id="{00000000-0008-0000-0500-00002E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504825</xdr:rowOff>
    </xdr:from>
    <xdr:ext cx="95250" cy="442269"/>
    <xdr:sp macro="" textlink="">
      <xdr:nvSpPr>
        <xdr:cNvPr id="3631" name="Text Box 15">
          <a:extLst>
            <a:ext uri="{FF2B5EF4-FFF2-40B4-BE49-F238E27FC236}">
              <a16:creationId xmlns:a16="http://schemas.microsoft.com/office/drawing/2014/main" id="{00000000-0008-0000-0500-00002F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3632" name="Text Box 15">
          <a:extLst>
            <a:ext uri="{FF2B5EF4-FFF2-40B4-BE49-F238E27FC236}">
              <a16:creationId xmlns:a16="http://schemas.microsoft.com/office/drawing/2014/main" id="{00000000-0008-0000-0500-000030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3633" name="Text Box 15">
          <a:extLst>
            <a:ext uri="{FF2B5EF4-FFF2-40B4-BE49-F238E27FC236}">
              <a16:creationId xmlns:a16="http://schemas.microsoft.com/office/drawing/2014/main" id="{00000000-0008-0000-0500-000031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116</xdr:row>
      <xdr:rowOff>170392</xdr:rowOff>
    </xdr:from>
    <xdr:ext cx="95250" cy="213632"/>
    <xdr:sp macro="" textlink="">
      <xdr:nvSpPr>
        <xdr:cNvPr id="3634" name="Text Box 15">
          <a:extLst>
            <a:ext uri="{FF2B5EF4-FFF2-40B4-BE49-F238E27FC236}">
              <a16:creationId xmlns:a16="http://schemas.microsoft.com/office/drawing/2014/main" id="{00000000-0008-0000-0500-000032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5" name="Text Box 16">
          <a:extLst>
            <a:ext uri="{FF2B5EF4-FFF2-40B4-BE49-F238E27FC236}">
              <a16:creationId xmlns:a16="http://schemas.microsoft.com/office/drawing/2014/main" id="{00000000-0008-0000-0500-00003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6" name="Text Box 17">
          <a:extLst>
            <a:ext uri="{FF2B5EF4-FFF2-40B4-BE49-F238E27FC236}">
              <a16:creationId xmlns:a16="http://schemas.microsoft.com/office/drawing/2014/main" id="{00000000-0008-0000-0500-00003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7" name="Text Box 18">
          <a:extLst>
            <a:ext uri="{FF2B5EF4-FFF2-40B4-BE49-F238E27FC236}">
              <a16:creationId xmlns:a16="http://schemas.microsoft.com/office/drawing/2014/main" id="{00000000-0008-0000-0500-00003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8" name="Text Box 19">
          <a:extLst>
            <a:ext uri="{FF2B5EF4-FFF2-40B4-BE49-F238E27FC236}">
              <a16:creationId xmlns:a16="http://schemas.microsoft.com/office/drawing/2014/main" id="{00000000-0008-0000-0500-00003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39" name="Text Box 16">
          <a:extLst>
            <a:ext uri="{FF2B5EF4-FFF2-40B4-BE49-F238E27FC236}">
              <a16:creationId xmlns:a16="http://schemas.microsoft.com/office/drawing/2014/main" id="{00000000-0008-0000-0500-00003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40" name="Text Box 17">
          <a:extLst>
            <a:ext uri="{FF2B5EF4-FFF2-40B4-BE49-F238E27FC236}">
              <a16:creationId xmlns:a16="http://schemas.microsoft.com/office/drawing/2014/main" id="{00000000-0008-0000-0500-00003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41" name="Text Box 18">
          <a:extLst>
            <a:ext uri="{FF2B5EF4-FFF2-40B4-BE49-F238E27FC236}">
              <a16:creationId xmlns:a16="http://schemas.microsoft.com/office/drawing/2014/main" id="{00000000-0008-0000-0500-00003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42" name="Text Box 19">
          <a:extLst>
            <a:ext uri="{FF2B5EF4-FFF2-40B4-BE49-F238E27FC236}">
              <a16:creationId xmlns:a16="http://schemas.microsoft.com/office/drawing/2014/main" id="{00000000-0008-0000-0500-00003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3" name="Text Box 16">
          <a:extLst>
            <a:ext uri="{FF2B5EF4-FFF2-40B4-BE49-F238E27FC236}">
              <a16:creationId xmlns:a16="http://schemas.microsoft.com/office/drawing/2014/main" id="{00000000-0008-0000-0500-00003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4" name="Text Box 17">
          <a:extLst>
            <a:ext uri="{FF2B5EF4-FFF2-40B4-BE49-F238E27FC236}">
              <a16:creationId xmlns:a16="http://schemas.microsoft.com/office/drawing/2014/main" id="{00000000-0008-0000-0500-00003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5" name="Text Box 18">
          <a:extLst>
            <a:ext uri="{FF2B5EF4-FFF2-40B4-BE49-F238E27FC236}">
              <a16:creationId xmlns:a16="http://schemas.microsoft.com/office/drawing/2014/main" id="{00000000-0008-0000-0500-00003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6" name="Text Box 19">
          <a:extLst>
            <a:ext uri="{FF2B5EF4-FFF2-40B4-BE49-F238E27FC236}">
              <a16:creationId xmlns:a16="http://schemas.microsoft.com/office/drawing/2014/main" id="{00000000-0008-0000-0500-00003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014"/>
    <xdr:sp macro="" textlink="">
      <xdr:nvSpPr>
        <xdr:cNvPr id="3647" name="Text Box 15">
          <a:extLst>
            <a:ext uri="{FF2B5EF4-FFF2-40B4-BE49-F238E27FC236}">
              <a16:creationId xmlns:a16="http://schemas.microsoft.com/office/drawing/2014/main" id="{00000000-0008-0000-0500-00003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48" name="Text Box 16">
          <a:extLst>
            <a:ext uri="{FF2B5EF4-FFF2-40B4-BE49-F238E27FC236}">
              <a16:creationId xmlns:a16="http://schemas.microsoft.com/office/drawing/2014/main" id="{00000000-0008-0000-0500-00004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49" name="Text Box 17">
          <a:extLst>
            <a:ext uri="{FF2B5EF4-FFF2-40B4-BE49-F238E27FC236}">
              <a16:creationId xmlns:a16="http://schemas.microsoft.com/office/drawing/2014/main" id="{00000000-0008-0000-0500-00004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50" name="Text Box 18">
          <a:extLst>
            <a:ext uri="{FF2B5EF4-FFF2-40B4-BE49-F238E27FC236}">
              <a16:creationId xmlns:a16="http://schemas.microsoft.com/office/drawing/2014/main" id="{00000000-0008-0000-0500-00004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51" name="Text Box 19">
          <a:extLst>
            <a:ext uri="{FF2B5EF4-FFF2-40B4-BE49-F238E27FC236}">
              <a16:creationId xmlns:a16="http://schemas.microsoft.com/office/drawing/2014/main" id="{00000000-0008-0000-0500-00004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52" name="Text Box 16">
          <a:extLst>
            <a:ext uri="{FF2B5EF4-FFF2-40B4-BE49-F238E27FC236}">
              <a16:creationId xmlns:a16="http://schemas.microsoft.com/office/drawing/2014/main" id="{00000000-0008-0000-0500-00004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53" name="Text Box 17">
          <a:extLst>
            <a:ext uri="{FF2B5EF4-FFF2-40B4-BE49-F238E27FC236}">
              <a16:creationId xmlns:a16="http://schemas.microsoft.com/office/drawing/2014/main" id="{00000000-0008-0000-0500-00004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54" name="Text Box 18">
          <a:extLst>
            <a:ext uri="{FF2B5EF4-FFF2-40B4-BE49-F238E27FC236}">
              <a16:creationId xmlns:a16="http://schemas.microsoft.com/office/drawing/2014/main" id="{00000000-0008-0000-0500-00004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5" name="Text Box 16">
          <a:extLst>
            <a:ext uri="{FF2B5EF4-FFF2-40B4-BE49-F238E27FC236}">
              <a16:creationId xmlns:a16="http://schemas.microsoft.com/office/drawing/2014/main" id="{00000000-0008-0000-0500-00004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6" name="Text Box 17">
          <a:extLst>
            <a:ext uri="{FF2B5EF4-FFF2-40B4-BE49-F238E27FC236}">
              <a16:creationId xmlns:a16="http://schemas.microsoft.com/office/drawing/2014/main" id="{00000000-0008-0000-0500-00004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7" name="Text Box 18">
          <a:extLst>
            <a:ext uri="{FF2B5EF4-FFF2-40B4-BE49-F238E27FC236}">
              <a16:creationId xmlns:a16="http://schemas.microsoft.com/office/drawing/2014/main" id="{00000000-0008-0000-0500-00004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8" name="Text Box 19">
          <a:extLst>
            <a:ext uri="{FF2B5EF4-FFF2-40B4-BE49-F238E27FC236}">
              <a16:creationId xmlns:a16="http://schemas.microsoft.com/office/drawing/2014/main" id="{00000000-0008-0000-0500-00004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9" name="Text Box 16">
          <a:extLst>
            <a:ext uri="{FF2B5EF4-FFF2-40B4-BE49-F238E27FC236}">
              <a16:creationId xmlns:a16="http://schemas.microsoft.com/office/drawing/2014/main" id="{00000000-0008-0000-0500-00004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60" name="Text Box 17">
          <a:extLst>
            <a:ext uri="{FF2B5EF4-FFF2-40B4-BE49-F238E27FC236}">
              <a16:creationId xmlns:a16="http://schemas.microsoft.com/office/drawing/2014/main" id="{00000000-0008-0000-0500-00004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61" name="Text Box 18">
          <a:extLst>
            <a:ext uri="{FF2B5EF4-FFF2-40B4-BE49-F238E27FC236}">
              <a16:creationId xmlns:a16="http://schemas.microsoft.com/office/drawing/2014/main" id="{00000000-0008-0000-0500-00004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62" name="Text Box 19">
          <a:extLst>
            <a:ext uri="{FF2B5EF4-FFF2-40B4-BE49-F238E27FC236}">
              <a16:creationId xmlns:a16="http://schemas.microsoft.com/office/drawing/2014/main" id="{00000000-0008-0000-0500-00004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56743"/>
    <xdr:sp macro="" textlink="">
      <xdr:nvSpPr>
        <xdr:cNvPr id="3663" name="Text Box 15">
          <a:extLst>
            <a:ext uri="{FF2B5EF4-FFF2-40B4-BE49-F238E27FC236}">
              <a16:creationId xmlns:a16="http://schemas.microsoft.com/office/drawing/2014/main" id="{00000000-0008-0000-0500-00004F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504825</xdr:rowOff>
    </xdr:from>
    <xdr:ext cx="95250" cy="442269"/>
    <xdr:sp macro="" textlink="">
      <xdr:nvSpPr>
        <xdr:cNvPr id="3664" name="Text Box 15">
          <a:extLst>
            <a:ext uri="{FF2B5EF4-FFF2-40B4-BE49-F238E27FC236}">
              <a16:creationId xmlns:a16="http://schemas.microsoft.com/office/drawing/2014/main" id="{00000000-0008-0000-0500-000050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504825</xdr:rowOff>
    </xdr:from>
    <xdr:ext cx="95250" cy="442269"/>
    <xdr:sp macro="" textlink="">
      <xdr:nvSpPr>
        <xdr:cNvPr id="3665" name="Text Box 15">
          <a:extLst>
            <a:ext uri="{FF2B5EF4-FFF2-40B4-BE49-F238E27FC236}">
              <a16:creationId xmlns:a16="http://schemas.microsoft.com/office/drawing/2014/main" id="{00000000-0008-0000-0500-000051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3666" name="Text Box 15">
          <a:extLst>
            <a:ext uri="{FF2B5EF4-FFF2-40B4-BE49-F238E27FC236}">
              <a16:creationId xmlns:a16="http://schemas.microsoft.com/office/drawing/2014/main" id="{00000000-0008-0000-0500-000052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3667" name="Text Box 15">
          <a:extLst>
            <a:ext uri="{FF2B5EF4-FFF2-40B4-BE49-F238E27FC236}">
              <a16:creationId xmlns:a16="http://schemas.microsoft.com/office/drawing/2014/main" id="{00000000-0008-0000-0500-000053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504825</xdr:rowOff>
    </xdr:from>
    <xdr:ext cx="95250" cy="213632"/>
    <xdr:sp macro="" textlink="">
      <xdr:nvSpPr>
        <xdr:cNvPr id="3668" name="Text Box 15">
          <a:extLst>
            <a:ext uri="{FF2B5EF4-FFF2-40B4-BE49-F238E27FC236}">
              <a16:creationId xmlns:a16="http://schemas.microsoft.com/office/drawing/2014/main" id="{00000000-0008-0000-0500-000054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69" name="Text Box 16">
          <a:extLst>
            <a:ext uri="{FF2B5EF4-FFF2-40B4-BE49-F238E27FC236}">
              <a16:creationId xmlns:a16="http://schemas.microsoft.com/office/drawing/2014/main" id="{00000000-0008-0000-0500-00005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70" name="Text Box 17">
          <a:extLst>
            <a:ext uri="{FF2B5EF4-FFF2-40B4-BE49-F238E27FC236}">
              <a16:creationId xmlns:a16="http://schemas.microsoft.com/office/drawing/2014/main" id="{00000000-0008-0000-0500-00005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71" name="Text Box 18">
          <a:extLst>
            <a:ext uri="{FF2B5EF4-FFF2-40B4-BE49-F238E27FC236}">
              <a16:creationId xmlns:a16="http://schemas.microsoft.com/office/drawing/2014/main" id="{00000000-0008-0000-0500-00005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72" name="Text Box 19">
          <a:extLst>
            <a:ext uri="{FF2B5EF4-FFF2-40B4-BE49-F238E27FC236}">
              <a16:creationId xmlns:a16="http://schemas.microsoft.com/office/drawing/2014/main" id="{00000000-0008-0000-0500-000058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3" name="Text Box 16">
          <a:extLst>
            <a:ext uri="{FF2B5EF4-FFF2-40B4-BE49-F238E27FC236}">
              <a16:creationId xmlns:a16="http://schemas.microsoft.com/office/drawing/2014/main" id="{00000000-0008-0000-0500-00005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4" name="Text Box 17">
          <a:extLst>
            <a:ext uri="{FF2B5EF4-FFF2-40B4-BE49-F238E27FC236}">
              <a16:creationId xmlns:a16="http://schemas.microsoft.com/office/drawing/2014/main" id="{00000000-0008-0000-0500-00005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5" name="Text Box 18">
          <a:extLst>
            <a:ext uri="{FF2B5EF4-FFF2-40B4-BE49-F238E27FC236}">
              <a16:creationId xmlns:a16="http://schemas.microsoft.com/office/drawing/2014/main" id="{00000000-0008-0000-0500-00005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6" name="Text Box 19">
          <a:extLst>
            <a:ext uri="{FF2B5EF4-FFF2-40B4-BE49-F238E27FC236}">
              <a16:creationId xmlns:a16="http://schemas.microsoft.com/office/drawing/2014/main" id="{00000000-0008-0000-0500-00005C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77" name="Text Box 16">
          <a:extLst>
            <a:ext uri="{FF2B5EF4-FFF2-40B4-BE49-F238E27FC236}">
              <a16:creationId xmlns:a16="http://schemas.microsoft.com/office/drawing/2014/main" id="{00000000-0008-0000-0500-00005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78" name="Text Box 17">
          <a:extLst>
            <a:ext uri="{FF2B5EF4-FFF2-40B4-BE49-F238E27FC236}">
              <a16:creationId xmlns:a16="http://schemas.microsoft.com/office/drawing/2014/main" id="{00000000-0008-0000-0500-00005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79" name="Text Box 18">
          <a:extLst>
            <a:ext uri="{FF2B5EF4-FFF2-40B4-BE49-F238E27FC236}">
              <a16:creationId xmlns:a16="http://schemas.microsoft.com/office/drawing/2014/main" id="{00000000-0008-0000-0500-00005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80" name="Text Box 19">
          <a:extLst>
            <a:ext uri="{FF2B5EF4-FFF2-40B4-BE49-F238E27FC236}">
              <a16:creationId xmlns:a16="http://schemas.microsoft.com/office/drawing/2014/main" id="{00000000-0008-0000-0500-00006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014"/>
    <xdr:sp macro="" textlink="">
      <xdr:nvSpPr>
        <xdr:cNvPr id="3681" name="Text Box 15">
          <a:extLst>
            <a:ext uri="{FF2B5EF4-FFF2-40B4-BE49-F238E27FC236}">
              <a16:creationId xmlns:a16="http://schemas.microsoft.com/office/drawing/2014/main" id="{00000000-0008-0000-0500-000061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2" name="Text Box 16">
          <a:extLst>
            <a:ext uri="{FF2B5EF4-FFF2-40B4-BE49-F238E27FC236}">
              <a16:creationId xmlns:a16="http://schemas.microsoft.com/office/drawing/2014/main" id="{00000000-0008-0000-0500-00006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3" name="Text Box 17">
          <a:extLst>
            <a:ext uri="{FF2B5EF4-FFF2-40B4-BE49-F238E27FC236}">
              <a16:creationId xmlns:a16="http://schemas.microsoft.com/office/drawing/2014/main" id="{00000000-0008-0000-0500-00006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4" name="Text Box 18">
          <a:extLst>
            <a:ext uri="{FF2B5EF4-FFF2-40B4-BE49-F238E27FC236}">
              <a16:creationId xmlns:a16="http://schemas.microsoft.com/office/drawing/2014/main" id="{00000000-0008-0000-0500-00006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5" name="Text Box 19">
          <a:extLst>
            <a:ext uri="{FF2B5EF4-FFF2-40B4-BE49-F238E27FC236}">
              <a16:creationId xmlns:a16="http://schemas.microsoft.com/office/drawing/2014/main" id="{00000000-0008-0000-0500-00006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3686" name="Text Box 15">
          <a:extLst>
            <a:ext uri="{FF2B5EF4-FFF2-40B4-BE49-F238E27FC236}">
              <a16:creationId xmlns:a16="http://schemas.microsoft.com/office/drawing/2014/main" id="{00000000-0008-0000-0500-000066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87" name="Text Box 16">
          <a:extLst>
            <a:ext uri="{FF2B5EF4-FFF2-40B4-BE49-F238E27FC236}">
              <a16:creationId xmlns:a16="http://schemas.microsoft.com/office/drawing/2014/main" id="{00000000-0008-0000-0500-00006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88" name="Text Box 17">
          <a:extLst>
            <a:ext uri="{FF2B5EF4-FFF2-40B4-BE49-F238E27FC236}">
              <a16:creationId xmlns:a16="http://schemas.microsoft.com/office/drawing/2014/main" id="{00000000-0008-0000-0500-00006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89" name="Text Box 18">
          <a:extLst>
            <a:ext uri="{FF2B5EF4-FFF2-40B4-BE49-F238E27FC236}">
              <a16:creationId xmlns:a16="http://schemas.microsoft.com/office/drawing/2014/main" id="{00000000-0008-0000-0500-00006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0" name="Text Box 16">
          <a:extLst>
            <a:ext uri="{FF2B5EF4-FFF2-40B4-BE49-F238E27FC236}">
              <a16:creationId xmlns:a16="http://schemas.microsoft.com/office/drawing/2014/main" id="{00000000-0008-0000-0500-00006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1" name="Text Box 17">
          <a:extLst>
            <a:ext uri="{FF2B5EF4-FFF2-40B4-BE49-F238E27FC236}">
              <a16:creationId xmlns:a16="http://schemas.microsoft.com/office/drawing/2014/main" id="{00000000-0008-0000-0500-00006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2" name="Text Box 18">
          <a:extLst>
            <a:ext uri="{FF2B5EF4-FFF2-40B4-BE49-F238E27FC236}">
              <a16:creationId xmlns:a16="http://schemas.microsoft.com/office/drawing/2014/main" id="{00000000-0008-0000-0500-00006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3" name="Text Box 19">
          <a:extLst>
            <a:ext uri="{FF2B5EF4-FFF2-40B4-BE49-F238E27FC236}">
              <a16:creationId xmlns:a16="http://schemas.microsoft.com/office/drawing/2014/main" id="{00000000-0008-0000-0500-00006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4" name="Text Box 16">
          <a:extLst>
            <a:ext uri="{FF2B5EF4-FFF2-40B4-BE49-F238E27FC236}">
              <a16:creationId xmlns:a16="http://schemas.microsoft.com/office/drawing/2014/main" id="{00000000-0008-0000-0500-00006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5" name="Text Box 17">
          <a:extLst>
            <a:ext uri="{FF2B5EF4-FFF2-40B4-BE49-F238E27FC236}">
              <a16:creationId xmlns:a16="http://schemas.microsoft.com/office/drawing/2014/main" id="{00000000-0008-0000-0500-00006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6" name="Text Box 18">
          <a:extLst>
            <a:ext uri="{FF2B5EF4-FFF2-40B4-BE49-F238E27FC236}">
              <a16:creationId xmlns:a16="http://schemas.microsoft.com/office/drawing/2014/main" id="{00000000-0008-0000-0500-00007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3697" name="Text Box 15">
          <a:extLst>
            <a:ext uri="{FF2B5EF4-FFF2-40B4-BE49-F238E27FC236}">
              <a16:creationId xmlns:a16="http://schemas.microsoft.com/office/drawing/2014/main" id="{00000000-0008-0000-0500-000071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98" name="Text Box 16">
          <a:extLst>
            <a:ext uri="{FF2B5EF4-FFF2-40B4-BE49-F238E27FC236}">
              <a16:creationId xmlns:a16="http://schemas.microsoft.com/office/drawing/2014/main" id="{00000000-0008-0000-0500-00007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99" name="Text Box 17">
          <a:extLst>
            <a:ext uri="{FF2B5EF4-FFF2-40B4-BE49-F238E27FC236}">
              <a16:creationId xmlns:a16="http://schemas.microsoft.com/office/drawing/2014/main" id="{00000000-0008-0000-0500-00007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00" name="Text Box 18">
          <a:extLst>
            <a:ext uri="{FF2B5EF4-FFF2-40B4-BE49-F238E27FC236}">
              <a16:creationId xmlns:a16="http://schemas.microsoft.com/office/drawing/2014/main" id="{00000000-0008-0000-0500-00007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01" name="Text Box 19">
          <a:extLst>
            <a:ext uri="{FF2B5EF4-FFF2-40B4-BE49-F238E27FC236}">
              <a16:creationId xmlns:a16="http://schemas.microsoft.com/office/drawing/2014/main" id="{00000000-0008-0000-0500-00007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2" name="Text Box 16">
          <a:extLst>
            <a:ext uri="{FF2B5EF4-FFF2-40B4-BE49-F238E27FC236}">
              <a16:creationId xmlns:a16="http://schemas.microsoft.com/office/drawing/2014/main" id="{00000000-0008-0000-0500-00007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3" name="Text Box 17">
          <a:extLst>
            <a:ext uri="{FF2B5EF4-FFF2-40B4-BE49-F238E27FC236}">
              <a16:creationId xmlns:a16="http://schemas.microsoft.com/office/drawing/2014/main" id="{00000000-0008-0000-0500-00007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4" name="Text Box 18">
          <a:extLst>
            <a:ext uri="{FF2B5EF4-FFF2-40B4-BE49-F238E27FC236}">
              <a16:creationId xmlns:a16="http://schemas.microsoft.com/office/drawing/2014/main" id="{00000000-0008-0000-0500-00007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5" name="Text Box 19">
          <a:extLst>
            <a:ext uri="{FF2B5EF4-FFF2-40B4-BE49-F238E27FC236}">
              <a16:creationId xmlns:a16="http://schemas.microsoft.com/office/drawing/2014/main" id="{00000000-0008-0000-0500-00007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6" name="Text Box 16">
          <a:extLst>
            <a:ext uri="{FF2B5EF4-FFF2-40B4-BE49-F238E27FC236}">
              <a16:creationId xmlns:a16="http://schemas.microsoft.com/office/drawing/2014/main" id="{00000000-0008-0000-0500-00007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7" name="Text Box 17">
          <a:extLst>
            <a:ext uri="{FF2B5EF4-FFF2-40B4-BE49-F238E27FC236}">
              <a16:creationId xmlns:a16="http://schemas.microsoft.com/office/drawing/2014/main" id="{00000000-0008-0000-0500-00007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8" name="Text Box 18">
          <a:extLst>
            <a:ext uri="{FF2B5EF4-FFF2-40B4-BE49-F238E27FC236}">
              <a16:creationId xmlns:a16="http://schemas.microsoft.com/office/drawing/2014/main" id="{00000000-0008-0000-0500-00007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9" name="Text Box 19">
          <a:extLst>
            <a:ext uri="{FF2B5EF4-FFF2-40B4-BE49-F238E27FC236}">
              <a16:creationId xmlns:a16="http://schemas.microsoft.com/office/drawing/2014/main" id="{00000000-0008-0000-0500-00007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014"/>
    <xdr:sp macro="" textlink="">
      <xdr:nvSpPr>
        <xdr:cNvPr id="3710" name="Text Box 15">
          <a:extLst>
            <a:ext uri="{FF2B5EF4-FFF2-40B4-BE49-F238E27FC236}">
              <a16:creationId xmlns:a16="http://schemas.microsoft.com/office/drawing/2014/main" id="{00000000-0008-0000-0500-00007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1" name="Text Box 16">
          <a:extLst>
            <a:ext uri="{FF2B5EF4-FFF2-40B4-BE49-F238E27FC236}">
              <a16:creationId xmlns:a16="http://schemas.microsoft.com/office/drawing/2014/main" id="{00000000-0008-0000-0500-00007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2" name="Text Box 17">
          <a:extLst>
            <a:ext uri="{FF2B5EF4-FFF2-40B4-BE49-F238E27FC236}">
              <a16:creationId xmlns:a16="http://schemas.microsoft.com/office/drawing/2014/main" id="{00000000-0008-0000-0500-00008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3" name="Text Box 18">
          <a:extLst>
            <a:ext uri="{FF2B5EF4-FFF2-40B4-BE49-F238E27FC236}">
              <a16:creationId xmlns:a16="http://schemas.microsoft.com/office/drawing/2014/main" id="{00000000-0008-0000-0500-00008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4" name="Text Box 19">
          <a:extLst>
            <a:ext uri="{FF2B5EF4-FFF2-40B4-BE49-F238E27FC236}">
              <a16:creationId xmlns:a16="http://schemas.microsoft.com/office/drawing/2014/main" id="{00000000-0008-0000-0500-00008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15" name="Text Box 16">
          <a:extLst>
            <a:ext uri="{FF2B5EF4-FFF2-40B4-BE49-F238E27FC236}">
              <a16:creationId xmlns:a16="http://schemas.microsoft.com/office/drawing/2014/main" id="{00000000-0008-0000-0500-00008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16" name="Text Box 17">
          <a:extLst>
            <a:ext uri="{FF2B5EF4-FFF2-40B4-BE49-F238E27FC236}">
              <a16:creationId xmlns:a16="http://schemas.microsoft.com/office/drawing/2014/main" id="{00000000-0008-0000-0500-00008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122</xdr:row>
      <xdr:rowOff>15875</xdr:rowOff>
    </xdr:from>
    <xdr:ext cx="95250" cy="171450"/>
    <xdr:sp macro="" textlink="">
      <xdr:nvSpPr>
        <xdr:cNvPr id="3717" name="Text Box 18">
          <a:extLst>
            <a:ext uri="{FF2B5EF4-FFF2-40B4-BE49-F238E27FC236}">
              <a16:creationId xmlns:a16="http://schemas.microsoft.com/office/drawing/2014/main" id="{00000000-0008-0000-0500-000085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18" name="Text Box 16">
          <a:extLst>
            <a:ext uri="{FF2B5EF4-FFF2-40B4-BE49-F238E27FC236}">
              <a16:creationId xmlns:a16="http://schemas.microsoft.com/office/drawing/2014/main" id="{00000000-0008-0000-0500-00008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19" name="Text Box 17">
          <a:extLst>
            <a:ext uri="{FF2B5EF4-FFF2-40B4-BE49-F238E27FC236}">
              <a16:creationId xmlns:a16="http://schemas.microsoft.com/office/drawing/2014/main" id="{00000000-0008-0000-0500-00008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20" name="Text Box 18">
          <a:extLst>
            <a:ext uri="{FF2B5EF4-FFF2-40B4-BE49-F238E27FC236}">
              <a16:creationId xmlns:a16="http://schemas.microsoft.com/office/drawing/2014/main" id="{00000000-0008-0000-0500-00008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21" name="Text Box 19">
          <a:extLst>
            <a:ext uri="{FF2B5EF4-FFF2-40B4-BE49-F238E27FC236}">
              <a16:creationId xmlns:a16="http://schemas.microsoft.com/office/drawing/2014/main" id="{00000000-0008-0000-0500-00008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22" name="Text Box 16">
          <a:extLst>
            <a:ext uri="{FF2B5EF4-FFF2-40B4-BE49-F238E27FC236}">
              <a16:creationId xmlns:a16="http://schemas.microsoft.com/office/drawing/2014/main" id="{00000000-0008-0000-0500-00008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3723" name="Text Box 15">
          <a:extLst>
            <a:ext uri="{FF2B5EF4-FFF2-40B4-BE49-F238E27FC236}">
              <a16:creationId xmlns:a16="http://schemas.microsoft.com/office/drawing/2014/main" id="{00000000-0008-0000-0500-00008B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3724" name="Text Box 15">
          <a:extLst>
            <a:ext uri="{FF2B5EF4-FFF2-40B4-BE49-F238E27FC236}">
              <a16:creationId xmlns:a16="http://schemas.microsoft.com/office/drawing/2014/main" id="{00000000-0008-0000-0500-00008C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3725" name="Text Box 15">
          <a:extLst>
            <a:ext uri="{FF2B5EF4-FFF2-40B4-BE49-F238E27FC236}">
              <a16:creationId xmlns:a16="http://schemas.microsoft.com/office/drawing/2014/main" id="{00000000-0008-0000-0500-00008D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3726" name="Text Box 15">
          <a:extLst>
            <a:ext uri="{FF2B5EF4-FFF2-40B4-BE49-F238E27FC236}">
              <a16:creationId xmlns:a16="http://schemas.microsoft.com/office/drawing/2014/main" id="{00000000-0008-0000-0500-00008E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3727" name="Text Box 15">
          <a:extLst>
            <a:ext uri="{FF2B5EF4-FFF2-40B4-BE49-F238E27FC236}">
              <a16:creationId xmlns:a16="http://schemas.microsoft.com/office/drawing/2014/main" id="{00000000-0008-0000-0500-00008F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3728" name="Text Box 15">
          <a:extLst>
            <a:ext uri="{FF2B5EF4-FFF2-40B4-BE49-F238E27FC236}">
              <a16:creationId xmlns:a16="http://schemas.microsoft.com/office/drawing/2014/main" id="{00000000-0008-0000-0500-000090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3729" name="Text Box 15">
          <a:extLst>
            <a:ext uri="{FF2B5EF4-FFF2-40B4-BE49-F238E27FC236}">
              <a16:creationId xmlns:a16="http://schemas.microsoft.com/office/drawing/2014/main" id="{00000000-0008-0000-0500-000091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0" name="Text Box 16">
          <a:extLst>
            <a:ext uri="{FF2B5EF4-FFF2-40B4-BE49-F238E27FC236}">
              <a16:creationId xmlns:a16="http://schemas.microsoft.com/office/drawing/2014/main" id="{00000000-0008-0000-0500-00009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1" name="Text Box 17">
          <a:extLst>
            <a:ext uri="{FF2B5EF4-FFF2-40B4-BE49-F238E27FC236}">
              <a16:creationId xmlns:a16="http://schemas.microsoft.com/office/drawing/2014/main" id="{00000000-0008-0000-0500-00009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2" name="Text Box 18">
          <a:extLst>
            <a:ext uri="{FF2B5EF4-FFF2-40B4-BE49-F238E27FC236}">
              <a16:creationId xmlns:a16="http://schemas.microsoft.com/office/drawing/2014/main" id="{00000000-0008-0000-0500-00009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3" name="Text Box 19">
          <a:extLst>
            <a:ext uri="{FF2B5EF4-FFF2-40B4-BE49-F238E27FC236}">
              <a16:creationId xmlns:a16="http://schemas.microsoft.com/office/drawing/2014/main" id="{00000000-0008-0000-0500-00009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4" name="Text Box 16">
          <a:extLst>
            <a:ext uri="{FF2B5EF4-FFF2-40B4-BE49-F238E27FC236}">
              <a16:creationId xmlns:a16="http://schemas.microsoft.com/office/drawing/2014/main" id="{00000000-0008-0000-0500-00009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5" name="Text Box 17">
          <a:extLst>
            <a:ext uri="{FF2B5EF4-FFF2-40B4-BE49-F238E27FC236}">
              <a16:creationId xmlns:a16="http://schemas.microsoft.com/office/drawing/2014/main" id="{00000000-0008-0000-0500-00009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6" name="Text Box 18">
          <a:extLst>
            <a:ext uri="{FF2B5EF4-FFF2-40B4-BE49-F238E27FC236}">
              <a16:creationId xmlns:a16="http://schemas.microsoft.com/office/drawing/2014/main" id="{00000000-0008-0000-0500-00009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7" name="Text Box 19">
          <a:extLst>
            <a:ext uri="{FF2B5EF4-FFF2-40B4-BE49-F238E27FC236}">
              <a16:creationId xmlns:a16="http://schemas.microsoft.com/office/drawing/2014/main" id="{00000000-0008-0000-0500-00009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38" name="Text Box 16">
          <a:extLst>
            <a:ext uri="{FF2B5EF4-FFF2-40B4-BE49-F238E27FC236}">
              <a16:creationId xmlns:a16="http://schemas.microsoft.com/office/drawing/2014/main" id="{00000000-0008-0000-0500-00009A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39" name="Text Box 17">
          <a:extLst>
            <a:ext uri="{FF2B5EF4-FFF2-40B4-BE49-F238E27FC236}">
              <a16:creationId xmlns:a16="http://schemas.microsoft.com/office/drawing/2014/main" id="{00000000-0008-0000-0500-00009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40" name="Text Box 18">
          <a:extLst>
            <a:ext uri="{FF2B5EF4-FFF2-40B4-BE49-F238E27FC236}">
              <a16:creationId xmlns:a16="http://schemas.microsoft.com/office/drawing/2014/main" id="{00000000-0008-0000-0500-00009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41" name="Text Box 19">
          <a:extLst>
            <a:ext uri="{FF2B5EF4-FFF2-40B4-BE49-F238E27FC236}">
              <a16:creationId xmlns:a16="http://schemas.microsoft.com/office/drawing/2014/main" id="{00000000-0008-0000-0500-00009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014"/>
    <xdr:sp macro="" textlink="">
      <xdr:nvSpPr>
        <xdr:cNvPr id="3742" name="Text Box 15">
          <a:extLst>
            <a:ext uri="{FF2B5EF4-FFF2-40B4-BE49-F238E27FC236}">
              <a16:creationId xmlns:a16="http://schemas.microsoft.com/office/drawing/2014/main" id="{00000000-0008-0000-0500-00009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3" name="Text Box 16">
          <a:extLst>
            <a:ext uri="{FF2B5EF4-FFF2-40B4-BE49-F238E27FC236}">
              <a16:creationId xmlns:a16="http://schemas.microsoft.com/office/drawing/2014/main" id="{00000000-0008-0000-0500-00009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4" name="Text Box 17">
          <a:extLst>
            <a:ext uri="{FF2B5EF4-FFF2-40B4-BE49-F238E27FC236}">
              <a16:creationId xmlns:a16="http://schemas.microsoft.com/office/drawing/2014/main" id="{00000000-0008-0000-0500-0000A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5" name="Text Box 18">
          <a:extLst>
            <a:ext uri="{FF2B5EF4-FFF2-40B4-BE49-F238E27FC236}">
              <a16:creationId xmlns:a16="http://schemas.microsoft.com/office/drawing/2014/main" id="{00000000-0008-0000-0500-0000A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6" name="Text Box 19">
          <a:extLst>
            <a:ext uri="{FF2B5EF4-FFF2-40B4-BE49-F238E27FC236}">
              <a16:creationId xmlns:a16="http://schemas.microsoft.com/office/drawing/2014/main" id="{00000000-0008-0000-0500-0000A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47" name="Text Box 16">
          <a:extLst>
            <a:ext uri="{FF2B5EF4-FFF2-40B4-BE49-F238E27FC236}">
              <a16:creationId xmlns:a16="http://schemas.microsoft.com/office/drawing/2014/main" id="{00000000-0008-0000-0500-0000A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48" name="Text Box 17">
          <a:extLst>
            <a:ext uri="{FF2B5EF4-FFF2-40B4-BE49-F238E27FC236}">
              <a16:creationId xmlns:a16="http://schemas.microsoft.com/office/drawing/2014/main" id="{00000000-0008-0000-0500-0000A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49" name="Text Box 18">
          <a:extLst>
            <a:ext uri="{FF2B5EF4-FFF2-40B4-BE49-F238E27FC236}">
              <a16:creationId xmlns:a16="http://schemas.microsoft.com/office/drawing/2014/main" id="{00000000-0008-0000-0500-0000A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0" name="Text Box 16">
          <a:extLst>
            <a:ext uri="{FF2B5EF4-FFF2-40B4-BE49-F238E27FC236}">
              <a16:creationId xmlns:a16="http://schemas.microsoft.com/office/drawing/2014/main" id="{00000000-0008-0000-0500-0000A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1" name="Text Box 17">
          <a:extLst>
            <a:ext uri="{FF2B5EF4-FFF2-40B4-BE49-F238E27FC236}">
              <a16:creationId xmlns:a16="http://schemas.microsoft.com/office/drawing/2014/main" id="{00000000-0008-0000-0500-0000A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2" name="Text Box 18">
          <a:extLst>
            <a:ext uri="{FF2B5EF4-FFF2-40B4-BE49-F238E27FC236}">
              <a16:creationId xmlns:a16="http://schemas.microsoft.com/office/drawing/2014/main" id="{00000000-0008-0000-0500-0000A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3" name="Text Box 19">
          <a:extLst>
            <a:ext uri="{FF2B5EF4-FFF2-40B4-BE49-F238E27FC236}">
              <a16:creationId xmlns:a16="http://schemas.microsoft.com/office/drawing/2014/main" id="{00000000-0008-0000-0500-0000A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4" name="Text Box 16">
          <a:extLst>
            <a:ext uri="{FF2B5EF4-FFF2-40B4-BE49-F238E27FC236}">
              <a16:creationId xmlns:a16="http://schemas.microsoft.com/office/drawing/2014/main" id="{00000000-0008-0000-0500-0000A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5" name="Text Box 17">
          <a:extLst>
            <a:ext uri="{FF2B5EF4-FFF2-40B4-BE49-F238E27FC236}">
              <a16:creationId xmlns:a16="http://schemas.microsoft.com/office/drawing/2014/main" id="{00000000-0008-0000-0500-0000A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6" name="Text Box 18">
          <a:extLst>
            <a:ext uri="{FF2B5EF4-FFF2-40B4-BE49-F238E27FC236}">
              <a16:creationId xmlns:a16="http://schemas.microsoft.com/office/drawing/2014/main" id="{00000000-0008-0000-0500-0000A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7" name="Text Box 19">
          <a:extLst>
            <a:ext uri="{FF2B5EF4-FFF2-40B4-BE49-F238E27FC236}">
              <a16:creationId xmlns:a16="http://schemas.microsoft.com/office/drawing/2014/main" id="{00000000-0008-0000-0500-0000A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3758" name="Text Box 15">
          <a:extLst>
            <a:ext uri="{FF2B5EF4-FFF2-40B4-BE49-F238E27FC236}">
              <a16:creationId xmlns:a16="http://schemas.microsoft.com/office/drawing/2014/main" id="{00000000-0008-0000-0500-0000AE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3759" name="Text Box 15">
          <a:extLst>
            <a:ext uri="{FF2B5EF4-FFF2-40B4-BE49-F238E27FC236}">
              <a16:creationId xmlns:a16="http://schemas.microsoft.com/office/drawing/2014/main" id="{00000000-0008-0000-0500-0000AF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3760" name="Text Box 15">
          <a:extLst>
            <a:ext uri="{FF2B5EF4-FFF2-40B4-BE49-F238E27FC236}">
              <a16:creationId xmlns:a16="http://schemas.microsoft.com/office/drawing/2014/main" id="{00000000-0008-0000-0500-0000B0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3761" name="Text Box 15">
          <a:extLst>
            <a:ext uri="{FF2B5EF4-FFF2-40B4-BE49-F238E27FC236}">
              <a16:creationId xmlns:a16="http://schemas.microsoft.com/office/drawing/2014/main" id="{00000000-0008-0000-0500-0000B1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122</xdr:row>
      <xdr:rowOff>346075</xdr:rowOff>
    </xdr:from>
    <xdr:ext cx="95250" cy="444331"/>
    <xdr:sp macro="" textlink="">
      <xdr:nvSpPr>
        <xdr:cNvPr id="3762" name="Text Box 15">
          <a:extLst>
            <a:ext uri="{FF2B5EF4-FFF2-40B4-BE49-F238E27FC236}">
              <a16:creationId xmlns:a16="http://schemas.microsoft.com/office/drawing/2014/main" id="{00000000-0008-0000-0500-0000B20E0000}"/>
            </a:ext>
          </a:extLst>
        </xdr:cNvPr>
        <xdr:cNvSpPr txBox="1">
          <a:spLocks noChangeArrowheads="1"/>
        </xdr:cNvSpPr>
      </xdr:nvSpPr>
      <xdr:spPr bwMode="auto">
        <a:xfrm>
          <a:off x="4927600" y="44764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213632"/>
    <xdr:sp macro="" textlink="">
      <xdr:nvSpPr>
        <xdr:cNvPr id="3763" name="Text Box 15">
          <a:extLst>
            <a:ext uri="{FF2B5EF4-FFF2-40B4-BE49-F238E27FC236}">
              <a16:creationId xmlns:a16="http://schemas.microsoft.com/office/drawing/2014/main" id="{00000000-0008-0000-0500-0000B3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4" name="Text Box 16">
          <a:extLst>
            <a:ext uri="{FF2B5EF4-FFF2-40B4-BE49-F238E27FC236}">
              <a16:creationId xmlns:a16="http://schemas.microsoft.com/office/drawing/2014/main" id="{00000000-0008-0000-0500-0000B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5" name="Text Box 17">
          <a:extLst>
            <a:ext uri="{FF2B5EF4-FFF2-40B4-BE49-F238E27FC236}">
              <a16:creationId xmlns:a16="http://schemas.microsoft.com/office/drawing/2014/main" id="{00000000-0008-0000-0500-0000B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6" name="Text Box 18">
          <a:extLst>
            <a:ext uri="{FF2B5EF4-FFF2-40B4-BE49-F238E27FC236}">
              <a16:creationId xmlns:a16="http://schemas.microsoft.com/office/drawing/2014/main" id="{00000000-0008-0000-0500-0000B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7" name="Text Box 19">
          <a:extLst>
            <a:ext uri="{FF2B5EF4-FFF2-40B4-BE49-F238E27FC236}">
              <a16:creationId xmlns:a16="http://schemas.microsoft.com/office/drawing/2014/main" id="{00000000-0008-0000-0500-0000B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68" name="Text Box 16">
          <a:extLst>
            <a:ext uri="{FF2B5EF4-FFF2-40B4-BE49-F238E27FC236}">
              <a16:creationId xmlns:a16="http://schemas.microsoft.com/office/drawing/2014/main" id="{00000000-0008-0000-0500-0000B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69" name="Text Box 17">
          <a:extLst>
            <a:ext uri="{FF2B5EF4-FFF2-40B4-BE49-F238E27FC236}">
              <a16:creationId xmlns:a16="http://schemas.microsoft.com/office/drawing/2014/main" id="{00000000-0008-0000-0500-0000B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70" name="Text Box 18">
          <a:extLst>
            <a:ext uri="{FF2B5EF4-FFF2-40B4-BE49-F238E27FC236}">
              <a16:creationId xmlns:a16="http://schemas.microsoft.com/office/drawing/2014/main" id="{00000000-0008-0000-0500-0000B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71" name="Text Box 19">
          <a:extLst>
            <a:ext uri="{FF2B5EF4-FFF2-40B4-BE49-F238E27FC236}">
              <a16:creationId xmlns:a16="http://schemas.microsoft.com/office/drawing/2014/main" id="{00000000-0008-0000-0500-0000B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2" name="Text Box 16">
          <a:extLst>
            <a:ext uri="{FF2B5EF4-FFF2-40B4-BE49-F238E27FC236}">
              <a16:creationId xmlns:a16="http://schemas.microsoft.com/office/drawing/2014/main" id="{00000000-0008-0000-0500-0000B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3" name="Text Box 17">
          <a:extLst>
            <a:ext uri="{FF2B5EF4-FFF2-40B4-BE49-F238E27FC236}">
              <a16:creationId xmlns:a16="http://schemas.microsoft.com/office/drawing/2014/main" id="{00000000-0008-0000-0500-0000B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4" name="Text Box 18">
          <a:extLst>
            <a:ext uri="{FF2B5EF4-FFF2-40B4-BE49-F238E27FC236}">
              <a16:creationId xmlns:a16="http://schemas.microsoft.com/office/drawing/2014/main" id="{00000000-0008-0000-0500-0000B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5" name="Text Box 19">
          <a:extLst>
            <a:ext uri="{FF2B5EF4-FFF2-40B4-BE49-F238E27FC236}">
              <a16:creationId xmlns:a16="http://schemas.microsoft.com/office/drawing/2014/main" id="{00000000-0008-0000-0500-0000B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014"/>
    <xdr:sp macro="" textlink="">
      <xdr:nvSpPr>
        <xdr:cNvPr id="3776" name="Text Box 15">
          <a:extLst>
            <a:ext uri="{FF2B5EF4-FFF2-40B4-BE49-F238E27FC236}">
              <a16:creationId xmlns:a16="http://schemas.microsoft.com/office/drawing/2014/main" id="{00000000-0008-0000-0500-0000C0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77" name="Text Box 16">
          <a:extLst>
            <a:ext uri="{FF2B5EF4-FFF2-40B4-BE49-F238E27FC236}">
              <a16:creationId xmlns:a16="http://schemas.microsoft.com/office/drawing/2014/main" id="{00000000-0008-0000-0500-0000C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78" name="Text Box 17">
          <a:extLst>
            <a:ext uri="{FF2B5EF4-FFF2-40B4-BE49-F238E27FC236}">
              <a16:creationId xmlns:a16="http://schemas.microsoft.com/office/drawing/2014/main" id="{00000000-0008-0000-0500-0000C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79" name="Text Box 18">
          <a:extLst>
            <a:ext uri="{FF2B5EF4-FFF2-40B4-BE49-F238E27FC236}">
              <a16:creationId xmlns:a16="http://schemas.microsoft.com/office/drawing/2014/main" id="{00000000-0008-0000-0500-0000C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80" name="Text Box 19">
          <a:extLst>
            <a:ext uri="{FF2B5EF4-FFF2-40B4-BE49-F238E27FC236}">
              <a16:creationId xmlns:a16="http://schemas.microsoft.com/office/drawing/2014/main" id="{00000000-0008-0000-0500-0000C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186</xdr:row>
      <xdr:rowOff>504825</xdr:rowOff>
    </xdr:from>
    <xdr:ext cx="95250" cy="442269"/>
    <xdr:sp macro="" textlink="">
      <xdr:nvSpPr>
        <xdr:cNvPr id="3781" name="Text Box 15">
          <a:extLst>
            <a:ext uri="{FF2B5EF4-FFF2-40B4-BE49-F238E27FC236}">
              <a16:creationId xmlns:a16="http://schemas.microsoft.com/office/drawing/2014/main" id="{00000000-0008-0000-0500-0000C5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82" name="Text Box 16">
          <a:extLst>
            <a:ext uri="{FF2B5EF4-FFF2-40B4-BE49-F238E27FC236}">
              <a16:creationId xmlns:a16="http://schemas.microsoft.com/office/drawing/2014/main" id="{00000000-0008-0000-0500-0000C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83" name="Text Box 17">
          <a:extLst>
            <a:ext uri="{FF2B5EF4-FFF2-40B4-BE49-F238E27FC236}">
              <a16:creationId xmlns:a16="http://schemas.microsoft.com/office/drawing/2014/main" id="{00000000-0008-0000-0500-0000C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84" name="Text Box 18">
          <a:extLst>
            <a:ext uri="{FF2B5EF4-FFF2-40B4-BE49-F238E27FC236}">
              <a16:creationId xmlns:a16="http://schemas.microsoft.com/office/drawing/2014/main" id="{00000000-0008-0000-0500-0000C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5" name="Text Box 16">
          <a:extLst>
            <a:ext uri="{FF2B5EF4-FFF2-40B4-BE49-F238E27FC236}">
              <a16:creationId xmlns:a16="http://schemas.microsoft.com/office/drawing/2014/main" id="{00000000-0008-0000-0500-0000C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6" name="Text Box 17">
          <a:extLst>
            <a:ext uri="{FF2B5EF4-FFF2-40B4-BE49-F238E27FC236}">
              <a16:creationId xmlns:a16="http://schemas.microsoft.com/office/drawing/2014/main" id="{00000000-0008-0000-0500-0000C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7" name="Text Box 18">
          <a:extLst>
            <a:ext uri="{FF2B5EF4-FFF2-40B4-BE49-F238E27FC236}">
              <a16:creationId xmlns:a16="http://schemas.microsoft.com/office/drawing/2014/main" id="{00000000-0008-0000-0500-0000C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8" name="Text Box 19">
          <a:extLst>
            <a:ext uri="{FF2B5EF4-FFF2-40B4-BE49-F238E27FC236}">
              <a16:creationId xmlns:a16="http://schemas.microsoft.com/office/drawing/2014/main" id="{00000000-0008-0000-0500-0000C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9" name="Text Box 16">
          <a:extLst>
            <a:ext uri="{FF2B5EF4-FFF2-40B4-BE49-F238E27FC236}">
              <a16:creationId xmlns:a16="http://schemas.microsoft.com/office/drawing/2014/main" id="{00000000-0008-0000-0500-0000C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90" name="Text Box 17">
          <a:extLst>
            <a:ext uri="{FF2B5EF4-FFF2-40B4-BE49-F238E27FC236}">
              <a16:creationId xmlns:a16="http://schemas.microsoft.com/office/drawing/2014/main" id="{00000000-0008-0000-0500-0000C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91" name="Text Box 18">
          <a:extLst>
            <a:ext uri="{FF2B5EF4-FFF2-40B4-BE49-F238E27FC236}">
              <a16:creationId xmlns:a16="http://schemas.microsoft.com/office/drawing/2014/main" id="{00000000-0008-0000-0500-0000C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188</xdr:row>
      <xdr:rowOff>170392</xdr:rowOff>
    </xdr:from>
    <xdr:ext cx="95250" cy="213632"/>
    <xdr:sp macro="" textlink="">
      <xdr:nvSpPr>
        <xdr:cNvPr id="3792" name="Text Box 15">
          <a:extLst>
            <a:ext uri="{FF2B5EF4-FFF2-40B4-BE49-F238E27FC236}">
              <a16:creationId xmlns:a16="http://schemas.microsoft.com/office/drawing/2014/main" id="{00000000-0008-0000-0500-0000D0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3" name="Text Box 16">
          <a:extLst>
            <a:ext uri="{FF2B5EF4-FFF2-40B4-BE49-F238E27FC236}">
              <a16:creationId xmlns:a16="http://schemas.microsoft.com/office/drawing/2014/main" id="{00000000-0008-0000-0500-0000D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4" name="Text Box 17">
          <a:extLst>
            <a:ext uri="{FF2B5EF4-FFF2-40B4-BE49-F238E27FC236}">
              <a16:creationId xmlns:a16="http://schemas.microsoft.com/office/drawing/2014/main" id="{00000000-0008-0000-0500-0000D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5" name="Text Box 18">
          <a:extLst>
            <a:ext uri="{FF2B5EF4-FFF2-40B4-BE49-F238E27FC236}">
              <a16:creationId xmlns:a16="http://schemas.microsoft.com/office/drawing/2014/main" id="{00000000-0008-0000-0500-0000D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6" name="Text Box 19">
          <a:extLst>
            <a:ext uri="{FF2B5EF4-FFF2-40B4-BE49-F238E27FC236}">
              <a16:creationId xmlns:a16="http://schemas.microsoft.com/office/drawing/2014/main" id="{00000000-0008-0000-0500-0000D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97" name="Text Box 16">
          <a:extLst>
            <a:ext uri="{FF2B5EF4-FFF2-40B4-BE49-F238E27FC236}">
              <a16:creationId xmlns:a16="http://schemas.microsoft.com/office/drawing/2014/main" id="{00000000-0008-0000-0500-0000D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98" name="Text Box 17">
          <a:extLst>
            <a:ext uri="{FF2B5EF4-FFF2-40B4-BE49-F238E27FC236}">
              <a16:creationId xmlns:a16="http://schemas.microsoft.com/office/drawing/2014/main" id="{00000000-0008-0000-0500-0000D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99" name="Text Box 18">
          <a:extLst>
            <a:ext uri="{FF2B5EF4-FFF2-40B4-BE49-F238E27FC236}">
              <a16:creationId xmlns:a16="http://schemas.microsoft.com/office/drawing/2014/main" id="{00000000-0008-0000-0500-0000D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800" name="Text Box 19">
          <a:extLst>
            <a:ext uri="{FF2B5EF4-FFF2-40B4-BE49-F238E27FC236}">
              <a16:creationId xmlns:a16="http://schemas.microsoft.com/office/drawing/2014/main" id="{00000000-0008-0000-0500-0000D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1" name="Text Box 16">
          <a:extLst>
            <a:ext uri="{FF2B5EF4-FFF2-40B4-BE49-F238E27FC236}">
              <a16:creationId xmlns:a16="http://schemas.microsoft.com/office/drawing/2014/main" id="{00000000-0008-0000-0500-0000D9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2" name="Text Box 17">
          <a:extLst>
            <a:ext uri="{FF2B5EF4-FFF2-40B4-BE49-F238E27FC236}">
              <a16:creationId xmlns:a16="http://schemas.microsoft.com/office/drawing/2014/main" id="{00000000-0008-0000-0500-0000D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3" name="Text Box 18">
          <a:extLst>
            <a:ext uri="{FF2B5EF4-FFF2-40B4-BE49-F238E27FC236}">
              <a16:creationId xmlns:a16="http://schemas.microsoft.com/office/drawing/2014/main" id="{00000000-0008-0000-0500-0000D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4" name="Text Box 19">
          <a:extLst>
            <a:ext uri="{FF2B5EF4-FFF2-40B4-BE49-F238E27FC236}">
              <a16:creationId xmlns:a16="http://schemas.microsoft.com/office/drawing/2014/main" id="{00000000-0008-0000-0500-0000D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014"/>
    <xdr:sp macro="" textlink="">
      <xdr:nvSpPr>
        <xdr:cNvPr id="3805" name="Text Box 15">
          <a:extLst>
            <a:ext uri="{FF2B5EF4-FFF2-40B4-BE49-F238E27FC236}">
              <a16:creationId xmlns:a16="http://schemas.microsoft.com/office/drawing/2014/main" id="{00000000-0008-0000-0500-0000DD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6" name="Text Box 16">
          <a:extLst>
            <a:ext uri="{FF2B5EF4-FFF2-40B4-BE49-F238E27FC236}">
              <a16:creationId xmlns:a16="http://schemas.microsoft.com/office/drawing/2014/main" id="{00000000-0008-0000-0500-0000DE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7" name="Text Box 17">
          <a:extLst>
            <a:ext uri="{FF2B5EF4-FFF2-40B4-BE49-F238E27FC236}">
              <a16:creationId xmlns:a16="http://schemas.microsoft.com/office/drawing/2014/main" id="{00000000-0008-0000-0500-0000D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8" name="Text Box 18">
          <a:extLst>
            <a:ext uri="{FF2B5EF4-FFF2-40B4-BE49-F238E27FC236}">
              <a16:creationId xmlns:a16="http://schemas.microsoft.com/office/drawing/2014/main" id="{00000000-0008-0000-0500-0000E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9" name="Text Box 19">
          <a:extLst>
            <a:ext uri="{FF2B5EF4-FFF2-40B4-BE49-F238E27FC236}">
              <a16:creationId xmlns:a16="http://schemas.microsoft.com/office/drawing/2014/main" id="{00000000-0008-0000-0500-0000E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810" name="Text Box 16">
          <a:extLst>
            <a:ext uri="{FF2B5EF4-FFF2-40B4-BE49-F238E27FC236}">
              <a16:creationId xmlns:a16="http://schemas.microsoft.com/office/drawing/2014/main" id="{00000000-0008-0000-0500-0000E2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811" name="Text Box 17">
          <a:extLst>
            <a:ext uri="{FF2B5EF4-FFF2-40B4-BE49-F238E27FC236}">
              <a16:creationId xmlns:a16="http://schemas.microsoft.com/office/drawing/2014/main" id="{00000000-0008-0000-0500-0000E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188</xdr:row>
      <xdr:rowOff>15875</xdr:rowOff>
    </xdr:from>
    <xdr:ext cx="95250" cy="171450"/>
    <xdr:sp macro="" textlink="">
      <xdr:nvSpPr>
        <xdr:cNvPr id="3812" name="Text Box 18">
          <a:extLst>
            <a:ext uri="{FF2B5EF4-FFF2-40B4-BE49-F238E27FC236}">
              <a16:creationId xmlns:a16="http://schemas.microsoft.com/office/drawing/2014/main" id="{00000000-0008-0000-0500-0000E4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3" name="Text Box 16">
          <a:extLst>
            <a:ext uri="{FF2B5EF4-FFF2-40B4-BE49-F238E27FC236}">
              <a16:creationId xmlns:a16="http://schemas.microsoft.com/office/drawing/2014/main" id="{00000000-0008-0000-0500-0000E5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4" name="Text Box 17">
          <a:extLst>
            <a:ext uri="{FF2B5EF4-FFF2-40B4-BE49-F238E27FC236}">
              <a16:creationId xmlns:a16="http://schemas.microsoft.com/office/drawing/2014/main" id="{00000000-0008-0000-0500-0000E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5" name="Text Box 18">
          <a:extLst>
            <a:ext uri="{FF2B5EF4-FFF2-40B4-BE49-F238E27FC236}">
              <a16:creationId xmlns:a16="http://schemas.microsoft.com/office/drawing/2014/main" id="{00000000-0008-0000-0500-0000E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6" name="Text Box 19">
          <a:extLst>
            <a:ext uri="{FF2B5EF4-FFF2-40B4-BE49-F238E27FC236}">
              <a16:creationId xmlns:a16="http://schemas.microsoft.com/office/drawing/2014/main" id="{00000000-0008-0000-0500-0000E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7" name="Text Box 16">
          <a:extLst>
            <a:ext uri="{FF2B5EF4-FFF2-40B4-BE49-F238E27FC236}">
              <a16:creationId xmlns:a16="http://schemas.microsoft.com/office/drawing/2014/main" id="{00000000-0008-0000-0500-0000E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188</xdr:row>
      <xdr:rowOff>170392</xdr:rowOff>
    </xdr:from>
    <xdr:ext cx="95250" cy="213632"/>
    <xdr:sp macro="" textlink="">
      <xdr:nvSpPr>
        <xdr:cNvPr id="3818" name="Text Box 15">
          <a:extLst>
            <a:ext uri="{FF2B5EF4-FFF2-40B4-BE49-F238E27FC236}">
              <a16:creationId xmlns:a16="http://schemas.microsoft.com/office/drawing/2014/main" id="{00000000-0008-0000-0500-0000EA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67134"/>
    <xdr:sp macro="" textlink="">
      <xdr:nvSpPr>
        <xdr:cNvPr id="3819" name="Text Box 15">
          <a:extLst>
            <a:ext uri="{FF2B5EF4-FFF2-40B4-BE49-F238E27FC236}">
              <a16:creationId xmlns:a16="http://schemas.microsoft.com/office/drawing/2014/main" id="{00000000-0008-0000-0500-0000EB0E0000}"/>
            </a:ext>
          </a:extLst>
        </xdr:cNvPr>
        <xdr:cNvSpPr txBox="1">
          <a:spLocks noChangeArrowheads="1"/>
        </xdr:cNvSpPr>
      </xdr:nvSpPr>
      <xdr:spPr bwMode="auto">
        <a:xfrm>
          <a:off x="4972050" y="5076825"/>
          <a:ext cx="95250" cy="4671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213632"/>
    <xdr:sp macro="" textlink="">
      <xdr:nvSpPr>
        <xdr:cNvPr id="3820" name="Text Box 15">
          <a:extLst>
            <a:ext uri="{FF2B5EF4-FFF2-40B4-BE49-F238E27FC236}">
              <a16:creationId xmlns:a16="http://schemas.microsoft.com/office/drawing/2014/main" id="{00000000-0008-0000-0500-0000EC0E0000}"/>
            </a:ext>
          </a:extLst>
        </xdr:cNvPr>
        <xdr:cNvSpPr txBox="1">
          <a:spLocks noChangeArrowheads="1"/>
        </xdr:cNvSpPr>
      </xdr:nvSpPr>
      <xdr:spPr bwMode="auto">
        <a:xfrm>
          <a:off x="4972050" y="5076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331"/>
    <xdr:sp macro="" textlink="">
      <xdr:nvSpPr>
        <xdr:cNvPr id="3821" name="Text Box 15">
          <a:extLst>
            <a:ext uri="{FF2B5EF4-FFF2-40B4-BE49-F238E27FC236}">
              <a16:creationId xmlns:a16="http://schemas.microsoft.com/office/drawing/2014/main" id="{00000000-0008-0000-0500-0000ED0E0000}"/>
            </a:ext>
          </a:extLst>
        </xdr:cNvPr>
        <xdr:cNvSpPr txBox="1">
          <a:spLocks noChangeArrowheads="1"/>
        </xdr:cNvSpPr>
      </xdr:nvSpPr>
      <xdr:spPr bwMode="auto">
        <a:xfrm>
          <a:off x="4972050" y="5076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19</xdr:row>
      <xdr:rowOff>504825</xdr:rowOff>
    </xdr:from>
    <xdr:ext cx="95250" cy="444014"/>
    <xdr:sp macro="" textlink="">
      <xdr:nvSpPr>
        <xdr:cNvPr id="3822" name="Text Box 15">
          <a:extLst>
            <a:ext uri="{FF2B5EF4-FFF2-40B4-BE49-F238E27FC236}">
              <a16:creationId xmlns:a16="http://schemas.microsoft.com/office/drawing/2014/main" id="{00000000-0008-0000-0500-0000EE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19</xdr:row>
      <xdr:rowOff>504825</xdr:rowOff>
    </xdr:from>
    <xdr:ext cx="95250" cy="444014"/>
    <xdr:sp macro="" textlink="">
      <xdr:nvSpPr>
        <xdr:cNvPr id="3823" name="Text Box 15">
          <a:extLst>
            <a:ext uri="{FF2B5EF4-FFF2-40B4-BE49-F238E27FC236}">
              <a16:creationId xmlns:a16="http://schemas.microsoft.com/office/drawing/2014/main" id="{00000000-0008-0000-0500-0000EF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3824" name="Text Box 15">
          <a:extLst>
            <a:ext uri="{FF2B5EF4-FFF2-40B4-BE49-F238E27FC236}">
              <a16:creationId xmlns:a16="http://schemas.microsoft.com/office/drawing/2014/main" id="{00000000-0008-0000-0500-0000F0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25" name="Text Box 15">
          <a:extLst>
            <a:ext uri="{FF2B5EF4-FFF2-40B4-BE49-F238E27FC236}">
              <a16:creationId xmlns:a16="http://schemas.microsoft.com/office/drawing/2014/main" id="{00000000-0008-0000-0500-0000F1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26" name="Text Box 15">
          <a:extLst>
            <a:ext uri="{FF2B5EF4-FFF2-40B4-BE49-F238E27FC236}">
              <a16:creationId xmlns:a16="http://schemas.microsoft.com/office/drawing/2014/main" id="{00000000-0008-0000-0500-0000F2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56743"/>
    <xdr:sp macro="" textlink="">
      <xdr:nvSpPr>
        <xdr:cNvPr id="3827" name="Text Box 15">
          <a:extLst>
            <a:ext uri="{FF2B5EF4-FFF2-40B4-BE49-F238E27FC236}">
              <a16:creationId xmlns:a16="http://schemas.microsoft.com/office/drawing/2014/main" id="{00000000-0008-0000-0500-0000F3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28" name="Text Box 15">
          <a:extLst>
            <a:ext uri="{FF2B5EF4-FFF2-40B4-BE49-F238E27FC236}">
              <a16:creationId xmlns:a16="http://schemas.microsoft.com/office/drawing/2014/main" id="{00000000-0008-0000-0500-0000F4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29" name="Text Box 15">
          <a:extLst>
            <a:ext uri="{FF2B5EF4-FFF2-40B4-BE49-F238E27FC236}">
              <a16:creationId xmlns:a16="http://schemas.microsoft.com/office/drawing/2014/main" id="{00000000-0008-0000-0500-0000F5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8496"/>
    <xdr:sp macro="" textlink="">
      <xdr:nvSpPr>
        <xdr:cNvPr id="3830" name="Text Box 15">
          <a:extLst>
            <a:ext uri="{FF2B5EF4-FFF2-40B4-BE49-F238E27FC236}">
              <a16:creationId xmlns:a16="http://schemas.microsoft.com/office/drawing/2014/main" id="{00000000-0008-0000-0500-0000F6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1" name="Text Box 15">
          <a:extLst>
            <a:ext uri="{FF2B5EF4-FFF2-40B4-BE49-F238E27FC236}">
              <a16:creationId xmlns:a16="http://schemas.microsoft.com/office/drawing/2014/main" id="{00000000-0008-0000-0500-0000F7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3832" name="Text Box 15">
          <a:extLst>
            <a:ext uri="{FF2B5EF4-FFF2-40B4-BE49-F238E27FC236}">
              <a16:creationId xmlns:a16="http://schemas.microsoft.com/office/drawing/2014/main" id="{00000000-0008-0000-0500-0000F8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56743"/>
    <xdr:sp macro="" textlink="">
      <xdr:nvSpPr>
        <xdr:cNvPr id="3833" name="Text Box 15">
          <a:extLst>
            <a:ext uri="{FF2B5EF4-FFF2-40B4-BE49-F238E27FC236}">
              <a16:creationId xmlns:a16="http://schemas.microsoft.com/office/drawing/2014/main" id="{00000000-0008-0000-0500-0000F9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4" name="Text Box 15">
          <a:extLst>
            <a:ext uri="{FF2B5EF4-FFF2-40B4-BE49-F238E27FC236}">
              <a16:creationId xmlns:a16="http://schemas.microsoft.com/office/drawing/2014/main" id="{00000000-0008-0000-0500-0000FA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3835" name="Text Box 15">
          <a:extLst>
            <a:ext uri="{FF2B5EF4-FFF2-40B4-BE49-F238E27FC236}">
              <a16:creationId xmlns:a16="http://schemas.microsoft.com/office/drawing/2014/main" id="{00000000-0008-0000-0500-0000FB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36" name="Text Box 15">
          <a:extLst>
            <a:ext uri="{FF2B5EF4-FFF2-40B4-BE49-F238E27FC236}">
              <a16:creationId xmlns:a16="http://schemas.microsoft.com/office/drawing/2014/main" id="{00000000-0008-0000-0500-0000FC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37" name="Text Box 15">
          <a:extLst>
            <a:ext uri="{FF2B5EF4-FFF2-40B4-BE49-F238E27FC236}">
              <a16:creationId xmlns:a16="http://schemas.microsoft.com/office/drawing/2014/main" id="{00000000-0008-0000-0500-0000FD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8496"/>
    <xdr:sp macro="" textlink="">
      <xdr:nvSpPr>
        <xdr:cNvPr id="3838" name="Text Box 15">
          <a:extLst>
            <a:ext uri="{FF2B5EF4-FFF2-40B4-BE49-F238E27FC236}">
              <a16:creationId xmlns:a16="http://schemas.microsoft.com/office/drawing/2014/main" id="{00000000-0008-0000-0500-0000FE0E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39" name="Text Box 15">
          <a:extLst>
            <a:ext uri="{FF2B5EF4-FFF2-40B4-BE49-F238E27FC236}">
              <a16:creationId xmlns:a16="http://schemas.microsoft.com/office/drawing/2014/main" id="{00000000-0008-0000-0500-0000FF0E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40" name="Text Box 15">
          <a:extLst>
            <a:ext uri="{FF2B5EF4-FFF2-40B4-BE49-F238E27FC236}">
              <a16:creationId xmlns:a16="http://schemas.microsoft.com/office/drawing/2014/main" id="{00000000-0008-0000-0500-000000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56743"/>
    <xdr:sp macro="" textlink="">
      <xdr:nvSpPr>
        <xdr:cNvPr id="3841" name="Text Box 15">
          <a:extLst>
            <a:ext uri="{FF2B5EF4-FFF2-40B4-BE49-F238E27FC236}">
              <a16:creationId xmlns:a16="http://schemas.microsoft.com/office/drawing/2014/main" id="{00000000-0008-0000-0500-000001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2" name="Text Box 15">
          <a:extLst>
            <a:ext uri="{FF2B5EF4-FFF2-40B4-BE49-F238E27FC236}">
              <a16:creationId xmlns:a16="http://schemas.microsoft.com/office/drawing/2014/main" id="{00000000-0008-0000-0500-000002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43" name="Text Box 15">
          <a:extLst>
            <a:ext uri="{FF2B5EF4-FFF2-40B4-BE49-F238E27FC236}">
              <a16:creationId xmlns:a16="http://schemas.microsoft.com/office/drawing/2014/main" id="{00000000-0008-0000-0500-000003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4" name="Text Box 15">
          <a:extLst>
            <a:ext uri="{FF2B5EF4-FFF2-40B4-BE49-F238E27FC236}">
              <a16:creationId xmlns:a16="http://schemas.microsoft.com/office/drawing/2014/main" id="{00000000-0008-0000-0500-000004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5" name="Text Box 15">
          <a:extLst>
            <a:ext uri="{FF2B5EF4-FFF2-40B4-BE49-F238E27FC236}">
              <a16:creationId xmlns:a16="http://schemas.microsoft.com/office/drawing/2014/main" id="{00000000-0008-0000-0500-000005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3846" name="Text Box 15">
          <a:extLst>
            <a:ext uri="{FF2B5EF4-FFF2-40B4-BE49-F238E27FC236}">
              <a16:creationId xmlns:a16="http://schemas.microsoft.com/office/drawing/2014/main" id="{00000000-0008-0000-0500-0000060F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47" name="Text Box 15">
          <a:extLst>
            <a:ext uri="{FF2B5EF4-FFF2-40B4-BE49-F238E27FC236}">
              <a16:creationId xmlns:a16="http://schemas.microsoft.com/office/drawing/2014/main" id="{00000000-0008-0000-0500-000007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3848" name="Text Box 15">
          <a:extLst>
            <a:ext uri="{FF2B5EF4-FFF2-40B4-BE49-F238E27FC236}">
              <a16:creationId xmlns:a16="http://schemas.microsoft.com/office/drawing/2014/main" id="{00000000-0008-0000-0500-000008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56743"/>
    <xdr:sp macro="" textlink="">
      <xdr:nvSpPr>
        <xdr:cNvPr id="3849" name="Text Box 15">
          <a:extLst>
            <a:ext uri="{FF2B5EF4-FFF2-40B4-BE49-F238E27FC236}">
              <a16:creationId xmlns:a16="http://schemas.microsoft.com/office/drawing/2014/main" id="{00000000-0008-0000-0500-000009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0" name="Text Box 15">
          <a:extLst>
            <a:ext uri="{FF2B5EF4-FFF2-40B4-BE49-F238E27FC236}">
              <a16:creationId xmlns:a16="http://schemas.microsoft.com/office/drawing/2014/main" id="{00000000-0008-0000-0500-00000A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3851" name="Text Box 15">
          <a:extLst>
            <a:ext uri="{FF2B5EF4-FFF2-40B4-BE49-F238E27FC236}">
              <a16:creationId xmlns:a16="http://schemas.microsoft.com/office/drawing/2014/main" id="{00000000-0008-0000-0500-00000B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2" name="Text Box 15">
          <a:extLst>
            <a:ext uri="{FF2B5EF4-FFF2-40B4-BE49-F238E27FC236}">
              <a16:creationId xmlns:a16="http://schemas.microsoft.com/office/drawing/2014/main" id="{00000000-0008-0000-0500-00000C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3" name="Text Box 15">
          <a:extLst>
            <a:ext uri="{FF2B5EF4-FFF2-40B4-BE49-F238E27FC236}">
              <a16:creationId xmlns:a16="http://schemas.microsoft.com/office/drawing/2014/main" id="{00000000-0008-0000-0500-00000D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4" name="Text Box 15">
          <a:extLst>
            <a:ext uri="{FF2B5EF4-FFF2-40B4-BE49-F238E27FC236}">
              <a16:creationId xmlns:a16="http://schemas.microsoft.com/office/drawing/2014/main" id="{00000000-0008-0000-0500-00000E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5" name="Text Box 15">
          <a:extLst>
            <a:ext uri="{FF2B5EF4-FFF2-40B4-BE49-F238E27FC236}">
              <a16:creationId xmlns:a16="http://schemas.microsoft.com/office/drawing/2014/main" id="{00000000-0008-0000-0500-00000F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6" name="Text Box 15">
          <a:extLst>
            <a:ext uri="{FF2B5EF4-FFF2-40B4-BE49-F238E27FC236}">
              <a16:creationId xmlns:a16="http://schemas.microsoft.com/office/drawing/2014/main" id="{00000000-0008-0000-0500-000010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7" name="Text Box 15">
          <a:extLst>
            <a:ext uri="{FF2B5EF4-FFF2-40B4-BE49-F238E27FC236}">
              <a16:creationId xmlns:a16="http://schemas.microsoft.com/office/drawing/2014/main" id="{00000000-0008-0000-0500-000011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58" name="Text Box 15">
          <a:extLst>
            <a:ext uri="{FF2B5EF4-FFF2-40B4-BE49-F238E27FC236}">
              <a16:creationId xmlns:a16="http://schemas.microsoft.com/office/drawing/2014/main" id="{00000000-0008-0000-0500-00001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9" name="Text Box 15">
          <a:extLst>
            <a:ext uri="{FF2B5EF4-FFF2-40B4-BE49-F238E27FC236}">
              <a16:creationId xmlns:a16="http://schemas.microsoft.com/office/drawing/2014/main" id="{00000000-0008-0000-0500-00001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60" name="Text Box 15">
          <a:extLst>
            <a:ext uri="{FF2B5EF4-FFF2-40B4-BE49-F238E27FC236}">
              <a16:creationId xmlns:a16="http://schemas.microsoft.com/office/drawing/2014/main" id="{00000000-0008-0000-0500-00001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61" name="Text Box 15">
          <a:extLst>
            <a:ext uri="{FF2B5EF4-FFF2-40B4-BE49-F238E27FC236}">
              <a16:creationId xmlns:a16="http://schemas.microsoft.com/office/drawing/2014/main" id="{00000000-0008-0000-0500-000015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2" name="Text Box 15">
          <a:extLst>
            <a:ext uri="{FF2B5EF4-FFF2-40B4-BE49-F238E27FC236}">
              <a16:creationId xmlns:a16="http://schemas.microsoft.com/office/drawing/2014/main" id="{00000000-0008-0000-0500-00001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63" name="Text Box 15">
          <a:extLst>
            <a:ext uri="{FF2B5EF4-FFF2-40B4-BE49-F238E27FC236}">
              <a16:creationId xmlns:a16="http://schemas.microsoft.com/office/drawing/2014/main" id="{00000000-0008-0000-0500-00001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864" name="Text Box 15">
          <a:extLst>
            <a:ext uri="{FF2B5EF4-FFF2-40B4-BE49-F238E27FC236}">
              <a16:creationId xmlns:a16="http://schemas.microsoft.com/office/drawing/2014/main" id="{00000000-0008-0000-0500-000018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5" name="Text Box 15">
          <a:extLst>
            <a:ext uri="{FF2B5EF4-FFF2-40B4-BE49-F238E27FC236}">
              <a16:creationId xmlns:a16="http://schemas.microsoft.com/office/drawing/2014/main" id="{00000000-0008-0000-0500-00001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66" name="Text Box 15">
          <a:extLst>
            <a:ext uri="{FF2B5EF4-FFF2-40B4-BE49-F238E27FC236}">
              <a16:creationId xmlns:a16="http://schemas.microsoft.com/office/drawing/2014/main" id="{00000000-0008-0000-0500-00001A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7" name="Text Box 15">
          <a:extLst>
            <a:ext uri="{FF2B5EF4-FFF2-40B4-BE49-F238E27FC236}">
              <a16:creationId xmlns:a16="http://schemas.microsoft.com/office/drawing/2014/main" id="{00000000-0008-0000-0500-00001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8" name="Text Box 15">
          <a:extLst>
            <a:ext uri="{FF2B5EF4-FFF2-40B4-BE49-F238E27FC236}">
              <a16:creationId xmlns:a16="http://schemas.microsoft.com/office/drawing/2014/main" id="{00000000-0008-0000-0500-00001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9" name="Text Box 15">
          <a:extLst>
            <a:ext uri="{FF2B5EF4-FFF2-40B4-BE49-F238E27FC236}">
              <a16:creationId xmlns:a16="http://schemas.microsoft.com/office/drawing/2014/main" id="{00000000-0008-0000-0500-00001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70" name="Text Box 15">
          <a:extLst>
            <a:ext uri="{FF2B5EF4-FFF2-40B4-BE49-F238E27FC236}">
              <a16:creationId xmlns:a16="http://schemas.microsoft.com/office/drawing/2014/main" id="{00000000-0008-0000-0500-00001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71" name="Text Box 15">
          <a:extLst>
            <a:ext uri="{FF2B5EF4-FFF2-40B4-BE49-F238E27FC236}">
              <a16:creationId xmlns:a16="http://schemas.microsoft.com/office/drawing/2014/main" id="{00000000-0008-0000-0500-00001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2" name="Text Box 15">
          <a:extLst>
            <a:ext uri="{FF2B5EF4-FFF2-40B4-BE49-F238E27FC236}">
              <a16:creationId xmlns:a16="http://schemas.microsoft.com/office/drawing/2014/main" id="{00000000-0008-0000-0500-00002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73" name="Text Box 15">
          <a:extLst>
            <a:ext uri="{FF2B5EF4-FFF2-40B4-BE49-F238E27FC236}">
              <a16:creationId xmlns:a16="http://schemas.microsoft.com/office/drawing/2014/main" id="{00000000-0008-0000-0500-00002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74" name="Text Box 15">
          <a:extLst>
            <a:ext uri="{FF2B5EF4-FFF2-40B4-BE49-F238E27FC236}">
              <a16:creationId xmlns:a16="http://schemas.microsoft.com/office/drawing/2014/main" id="{00000000-0008-0000-0500-00002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5" name="Text Box 15">
          <a:extLst>
            <a:ext uri="{FF2B5EF4-FFF2-40B4-BE49-F238E27FC236}">
              <a16:creationId xmlns:a16="http://schemas.microsoft.com/office/drawing/2014/main" id="{00000000-0008-0000-0500-00002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76" name="Text Box 15">
          <a:extLst>
            <a:ext uri="{FF2B5EF4-FFF2-40B4-BE49-F238E27FC236}">
              <a16:creationId xmlns:a16="http://schemas.microsoft.com/office/drawing/2014/main" id="{00000000-0008-0000-0500-00002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877" name="Text Box 15">
          <a:extLst>
            <a:ext uri="{FF2B5EF4-FFF2-40B4-BE49-F238E27FC236}">
              <a16:creationId xmlns:a16="http://schemas.microsoft.com/office/drawing/2014/main" id="{00000000-0008-0000-0500-00002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8" name="Text Box 15">
          <a:extLst>
            <a:ext uri="{FF2B5EF4-FFF2-40B4-BE49-F238E27FC236}">
              <a16:creationId xmlns:a16="http://schemas.microsoft.com/office/drawing/2014/main" id="{00000000-0008-0000-0500-00002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79" name="Text Box 15">
          <a:extLst>
            <a:ext uri="{FF2B5EF4-FFF2-40B4-BE49-F238E27FC236}">
              <a16:creationId xmlns:a16="http://schemas.microsoft.com/office/drawing/2014/main" id="{00000000-0008-0000-0500-00002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0" name="Text Box 15">
          <a:extLst>
            <a:ext uri="{FF2B5EF4-FFF2-40B4-BE49-F238E27FC236}">
              <a16:creationId xmlns:a16="http://schemas.microsoft.com/office/drawing/2014/main" id="{00000000-0008-0000-0500-00002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1" name="Text Box 15">
          <a:extLst>
            <a:ext uri="{FF2B5EF4-FFF2-40B4-BE49-F238E27FC236}">
              <a16:creationId xmlns:a16="http://schemas.microsoft.com/office/drawing/2014/main" id="{00000000-0008-0000-0500-00002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2" name="Text Box 15">
          <a:extLst>
            <a:ext uri="{FF2B5EF4-FFF2-40B4-BE49-F238E27FC236}">
              <a16:creationId xmlns:a16="http://schemas.microsoft.com/office/drawing/2014/main" id="{00000000-0008-0000-0500-00002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3" name="Text Box 15">
          <a:extLst>
            <a:ext uri="{FF2B5EF4-FFF2-40B4-BE49-F238E27FC236}">
              <a16:creationId xmlns:a16="http://schemas.microsoft.com/office/drawing/2014/main" id="{00000000-0008-0000-0500-00002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4" name="Text Box 15">
          <a:extLst>
            <a:ext uri="{FF2B5EF4-FFF2-40B4-BE49-F238E27FC236}">
              <a16:creationId xmlns:a16="http://schemas.microsoft.com/office/drawing/2014/main" id="{00000000-0008-0000-0500-00002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5" name="Text Box 15">
          <a:extLst>
            <a:ext uri="{FF2B5EF4-FFF2-40B4-BE49-F238E27FC236}">
              <a16:creationId xmlns:a16="http://schemas.microsoft.com/office/drawing/2014/main" id="{00000000-0008-0000-0500-00002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6" name="Text Box 15">
          <a:extLst>
            <a:ext uri="{FF2B5EF4-FFF2-40B4-BE49-F238E27FC236}">
              <a16:creationId xmlns:a16="http://schemas.microsoft.com/office/drawing/2014/main" id="{00000000-0008-0000-0500-00002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7" name="Text Box 15">
          <a:extLst>
            <a:ext uri="{FF2B5EF4-FFF2-40B4-BE49-F238E27FC236}">
              <a16:creationId xmlns:a16="http://schemas.microsoft.com/office/drawing/2014/main" id="{00000000-0008-0000-0500-00002F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8" name="Text Box 15">
          <a:extLst>
            <a:ext uri="{FF2B5EF4-FFF2-40B4-BE49-F238E27FC236}">
              <a16:creationId xmlns:a16="http://schemas.microsoft.com/office/drawing/2014/main" id="{00000000-0008-0000-0500-00003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9" name="Text Box 15">
          <a:extLst>
            <a:ext uri="{FF2B5EF4-FFF2-40B4-BE49-F238E27FC236}">
              <a16:creationId xmlns:a16="http://schemas.microsoft.com/office/drawing/2014/main" id="{00000000-0008-0000-0500-00003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0" name="Text Box 15">
          <a:extLst>
            <a:ext uri="{FF2B5EF4-FFF2-40B4-BE49-F238E27FC236}">
              <a16:creationId xmlns:a16="http://schemas.microsoft.com/office/drawing/2014/main" id="{00000000-0008-0000-0500-00003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91" name="Text Box 15">
          <a:extLst>
            <a:ext uri="{FF2B5EF4-FFF2-40B4-BE49-F238E27FC236}">
              <a16:creationId xmlns:a16="http://schemas.microsoft.com/office/drawing/2014/main" id="{00000000-0008-0000-0500-00003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2" name="Text Box 15">
          <a:extLst>
            <a:ext uri="{FF2B5EF4-FFF2-40B4-BE49-F238E27FC236}">
              <a16:creationId xmlns:a16="http://schemas.microsoft.com/office/drawing/2014/main" id="{00000000-0008-0000-0500-00003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93" name="Text Box 15">
          <a:extLst>
            <a:ext uri="{FF2B5EF4-FFF2-40B4-BE49-F238E27FC236}">
              <a16:creationId xmlns:a16="http://schemas.microsoft.com/office/drawing/2014/main" id="{00000000-0008-0000-0500-00003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94" name="Text Box 15">
          <a:extLst>
            <a:ext uri="{FF2B5EF4-FFF2-40B4-BE49-F238E27FC236}">
              <a16:creationId xmlns:a16="http://schemas.microsoft.com/office/drawing/2014/main" id="{00000000-0008-0000-0500-000036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5" name="Text Box 15">
          <a:extLst>
            <a:ext uri="{FF2B5EF4-FFF2-40B4-BE49-F238E27FC236}">
              <a16:creationId xmlns:a16="http://schemas.microsoft.com/office/drawing/2014/main" id="{00000000-0008-0000-0500-00003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96" name="Text Box 15">
          <a:extLst>
            <a:ext uri="{FF2B5EF4-FFF2-40B4-BE49-F238E27FC236}">
              <a16:creationId xmlns:a16="http://schemas.microsoft.com/office/drawing/2014/main" id="{00000000-0008-0000-0500-00003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897" name="Text Box 15">
          <a:extLst>
            <a:ext uri="{FF2B5EF4-FFF2-40B4-BE49-F238E27FC236}">
              <a16:creationId xmlns:a16="http://schemas.microsoft.com/office/drawing/2014/main" id="{00000000-0008-0000-0500-000039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8" name="Text Box 15">
          <a:extLst>
            <a:ext uri="{FF2B5EF4-FFF2-40B4-BE49-F238E27FC236}">
              <a16:creationId xmlns:a16="http://schemas.microsoft.com/office/drawing/2014/main" id="{00000000-0008-0000-0500-00003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99" name="Text Box 15">
          <a:extLst>
            <a:ext uri="{FF2B5EF4-FFF2-40B4-BE49-F238E27FC236}">
              <a16:creationId xmlns:a16="http://schemas.microsoft.com/office/drawing/2014/main" id="{00000000-0008-0000-0500-00003B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0" name="Text Box 15">
          <a:extLst>
            <a:ext uri="{FF2B5EF4-FFF2-40B4-BE49-F238E27FC236}">
              <a16:creationId xmlns:a16="http://schemas.microsoft.com/office/drawing/2014/main" id="{00000000-0008-0000-0500-00003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1" name="Text Box 15">
          <a:extLst>
            <a:ext uri="{FF2B5EF4-FFF2-40B4-BE49-F238E27FC236}">
              <a16:creationId xmlns:a16="http://schemas.microsoft.com/office/drawing/2014/main" id="{00000000-0008-0000-0500-00003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2" name="Text Box 15">
          <a:extLst>
            <a:ext uri="{FF2B5EF4-FFF2-40B4-BE49-F238E27FC236}">
              <a16:creationId xmlns:a16="http://schemas.microsoft.com/office/drawing/2014/main" id="{00000000-0008-0000-0500-00003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3" name="Text Box 15">
          <a:extLst>
            <a:ext uri="{FF2B5EF4-FFF2-40B4-BE49-F238E27FC236}">
              <a16:creationId xmlns:a16="http://schemas.microsoft.com/office/drawing/2014/main" id="{00000000-0008-0000-0500-00003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4" name="Text Box 15">
          <a:extLst>
            <a:ext uri="{FF2B5EF4-FFF2-40B4-BE49-F238E27FC236}">
              <a16:creationId xmlns:a16="http://schemas.microsoft.com/office/drawing/2014/main" id="{00000000-0008-0000-0500-00004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5" name="Text Box 15">
          <a:extLst>
            <a:ext uri="{FF2B5EF4-FFF2-40B4-BE49-F238E27FC236}">
              <a16:creationId xmlns:a16="http://schemas.microsoft.com/office/drawing/2014/main" id="{00000000-0008-0000-0500-00004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6" name="Text Box 15">
          <a:extLst>
            <a:ext uri="{FF2B5EF4-FFF2-40B4-BE49-F238E27FC236}">
              <a16:creationId xmlns:a16="http://schemas.microsoft.com/office/drawing/2014/main" id="{00000000-0008-0000-0500-00004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7" name="Text Box 15">
          <a:extLst>
            <a:ext uri="{FF2B5EF4-FFF2-40B4-BE49-F238E27FC236}">
              <a16:creationId xmlns:a16="http://schemas.microsoft.com/office/drawing/2014/main" id="{00000000-0008-0000-0500-00004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8" name="Text Box 15">
          <a:extLst>
            <a:ext uri="{FF2B5EF4-FFF2-40B4-BE49-F238E27FC236}">
              <a16:creationId xmlns:a16="http://schemas.microsoft.com/office/drawing/2014/main" id="{00000000-0008-0000-0500-00004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9" name="Text Box 15">
          <a:extLst>
            <a:ext uri="{FF2B5EF4-FFF2-40B4-BE49-F238E27FC236}">
              <a16:creationId xmlns:a16="http://schemas.microsoft.com/office/drawing/2014/main" id="{00000000-0008-0000-0500-00004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0" name="Text Box 15">
          <a:extLst>
            <a:ext uri="{FF2B5EF4-FFF2-40B4-BE49-F238E27FC236}">
              <a16:creationId xmlns:a16="http://schemas.microsoft.com/office/drawing/2014/main" id="{00000000-0008-0000-0500-00004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11" name="Text Box 15">
          <a:extLst>
            <a:ext uri="{FF2B5EF4-FFF2-40B4-BE49-F238E27FC236}">
              <a16:creationId xmlns:a16="http://schemas.microsoft.com/office/drawing/2014/main" id="{00000000-0008-0000-0500-000047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2" name="Text Box 15">
          <a:extLst>
            <a:ext uri="{FF2B5EF4-FFF2-40B4-BE49-F238E27FC236}">
              <a16:creationId xmlns:a16="http://schemas.microsoft.com/office/drawing/2014/main" id="{00000000-0008-0000-0500-00004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13" name="Text Box 15">
          <a:extLst>
            <a:ext uri="{FF2B5EF4-FFF2-40B4-BE49-F238E27FC236}">
              <a16:creationId xmlns:a16="http://schemas.microsoft.com/office/drawing/2014/main" id="{00000000-0008-0000-0500-000049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14" name="Text Box 15">
          <a:extLst>
            <a:ext uri="{FF2B5EF4-FFF2-40B4-BE49-F238E27FC236}">
              <a16:creationId xmlns:a16="http://schemas.microsoft.com/office/drawing/2014/main" id="{00000000-0008-0000-0500-00004A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5" name="Text Box 15">
          <a:extLst>
            <a:ext uri="{FF2B5EF4-FFF2-40B4-BE49-F238E27FC236}">
              <a16:creationId xmlns:a16="http://schemas.microsoft.com/office/drawing/2014/main" id="{00000000-0008-0000-0500-00004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16" name="Text Box 15">
          <a:extLst>
            <a:ext uri="{FF2B5EF4-FFF2-40B4-BE49-F238E27FC236}">
              <a16:creationId xmlns:a16="http://schemas.microsoft.com/office/drawing/2014/main" id="{00000000-0008-0000-0500-00004C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3917" name="Text Box 15">
          <a:extLst>
            <a:ext uri="{FF2B5EF4-FFF2-40B4-BE49-F238E27FC236}">
              <a16:creationId xmlns:a16="http://schemas.microsoft.com/office/drawing/2014/main" id="{00000000-0008-0000-0500-00004D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8" name="Text Box 15">
          <a:extLst>
            <a:ext uri="{FF2B5EF4-FFF2-40B4-BE49-F238E27FC236}">
              <a16:creationId xmlns:a16="http://schemas.microsoft.com/office/drawing/2014/main" id="{00000000-0008-0000-0500-00004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19" name="Text Box 15">
          <a:extLst>
            <a:ext uri="{FF2B5EF4-FFF2-40B4-BE49-F238E27FC236}">
              <a16:creationId xmlns:a16="http://schemas.microsoft.com/office/drawing/2014/main" id="{00000000-0008-0000-0500-00004F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0" name="Text Box 15">
          <a:extLst>
            <a:ext uri="{FF2B5EF4-FFF2-40B4-BE49-F238E27FC236}">
              <a16:creationId xmlns:a16="http://schemas.microsoft.com/office/drawing/2014/main" id="{00000000-0008-0000-0500-00005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1" name="Text Box 15">
          <a:extLst>
            <a:ext uri="{FF2B5EF4-FFF2-40B4-BE49-F238E27FC236}">
              <a16:creationId xmlns:a16="http://schemas.microsoft.com/office/drawing/2014/main" id="{00000000-0008-0000-0500-00005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2" name="Text Box 15">
          <a:extLst>
            <a:ext uri="{FF2B5EF4-FFF2-40B4-BE49-F238E27FC236}">
              <a16:creationId xmlns:a16="http://schemas.microsoft.com/office/drawing/2014/main" id="{00000000-0008-0000-0500-00005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3" name="Text Box 15">
          <a:extLst>
            <a:ext uri="{FF2B5EF4-FFF2-40B4-BE49-F238E27FC236}">
              <a16:creationId xmlns:a16="http://schemas.microsoft.com/office/drawing/2014/main" id="{00000000-0008-0000-0500-00005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4" name="Text Box 15">
          <a:extLst>
            <a:ext uri="{FF2B5EF4-FFF2-40B4-BE49-F238E27FC236}">
              <a16:creationId xmlns:a16="http://schemas.microsoft.com/office/drawing/2014/main" id="{00000000-0008-0000-0500-00005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5" name="Text Box 15">
          <a:extLst>
            <a:ext uri="{FF2B5EF4-FFF2-40B4-BE49-F238E27FC236}">
              <a16:creationId xmlns:a16="http://schemas.microsoft.com/office/drawing/2014/main" id="{00000000-0008-0000-0500-00005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6" name="Text Box 15">
          <a:extLst>
            <a:ext uri="{FF2B5EF4-FFF2-40B4-BE49-F238E27FC236}">
              <a16:creationId xmlns:a16="http://schemas.microsoft.com/office/drawing/2014/main" id="{00000000-0008-0000-0500-00005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7" name="Text Box 15">
          <a:extLst>
            <a:ext uri="{FF2B5EF4-FFF2-40B4-BE49-F238E27FC236}">
              <a16:creationId xmlns:a16="http://schemas.microsoft.com/office/drawing/2014/main" id="{00000000-0008-0000-0500-00005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8" name="Text Box 15">
          <a:extLst>
            <a:ext uri="{FF2B5EF4-FFF2-40B4-BE49-F238E27FC236}">
              <a16:creationId xmlns:a16="http://schemas.microsoft.com/office/drawing/2014/main" id="{00000000-0008-0000-0500-00005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9" name="Text Box 15">
          <a:extLst>
            <a:ext uri="{FF2B5EF4-FFF2-40B4-BE49-F238E27FC236}">
              <a16:creationId xmlns:a16="http://schemas.microsoft.com/office/drawing/2014/main" id="{00000000-0008-0000-0500-00005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0" name="Text Box 15">
          <a:extLst>
            <a:ext uri="{FF2B5EF4-FFF2-40B4-BE49-F238E27FC236}">
              <a16:creationId xmlns:a16="http://schemas.microsoft.com/office/drawing/2014/main" id="{00000000-0008-0000-0500-00005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3931" name="Text Box 15">
          <a:extLst>
            <a:ext uri="{FF2B5EF4-FFF2-40B4-BE49-F238E27FC236}">
              <a16:creationId xmlns:a16="http://schemas.microsoft.com/office/drawing/2014/main" id="{00000000-0008-0000-0500-00005B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2" name="Text Box 15">
          <a:extLst>
            <a:ext uri="{FF2B5EF4-FFF2-40B4-BE49-F238E27FC236}">
              <a16:creationId xmlns:a16="http://schemas.microsoft.com/office/drawing/2014/main" id="{00000000-0008-0000-0500-00005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33" name="Text Box 15">
          <a:extLst>
            <a:ext uri="{FF2B5EF4-FFF2-40B4-BE49-F238E27FC236}">
              <a16:creationId xmlns:a16="http://schemas.microsoft.com/office/drawing/2014/main" id="{00000000-0008-0000-0500-00005D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3934" name="Text Box 15">
          <a:extLst>
            <a:ext uri="{FF2B5EF4-FFF2-40B4-BE49-F238E27FC236}">
              <a16:creationId xmlns:a16="http://schemas.microsoft.com/office/drawing/2014/main" id="{00000000-0008-0000-0500-00005E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5" name="Text Box 15">
          <a:extLst>
            <a:ext uri="{FF2B5EF4-FFF2-40B4-BE49-F238E27FC236}">
              <a16:creationId xmlns:a16="http://schemas.microsoft.com/office/drawing/2014/main" id="{00000000-0008-0000-0500-00005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36" name="Text Box 15">
          <a:extLst>
            <a:ext uri="{FF2B5EF4-FFF2-40B4-BE49-F238E27FC236}">
              <a16:creationId xmlns:a16="http://schemas.microsoft.com/office/drawing/2014/main" id="{00000000-0008-0000-0500-000060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56743"/>
    <xdr:sp macro="" textlink="">
      <xdr:nvSpPr>
        <xdr:cNvPr id="3937" name="Text Box 15">
          <a:extLst>
            <a:ext uri="{FF2B5EF4-FFF2-40B4-BE49-F238E27FC236}">
              <a16:creationId xmlns:a16="http://schemas.microsoft.com/office/drawing/2014/main" id="{00000000-0008-0000-0500-000061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8" name="Text Box 15">
          <a:extLst>
            <a:ext uri="{FF2B5EF4-FFF2-40B4-BE49-F238E27FC236}">
              <a16:creationId xmlns:a16="http://schemas.microsoft.com/office/drawing/2014/main" id="{00000000-0008-0000-0500-00006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39" name="Text Box 15">
          <a:extLst>
            <a:ext uri="{FF2B5EF4-FFF2-40B4-BE49-F238E27FC236}">
              <a16:creationId xmlns:a16="http://schemas.microsoft.com/office/drawing/2014/main" id="{00000000-0008-0000-0500-000063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0" name="Text Box 15">
          <a:extLst>
            <a:ext uri="{FF2B5EF4-FFF2-40B4-BE49-F238E27FC236}">
              <a16:creationId xmlns:a16="http://schemas.microsoft.com/office/drawing/2014/main" id="{00000000-0008-0000-0500-00006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1" name="Text Box 15">
          <a:extLst>
            <a:ext uri="{FF2B5EF4-FFF2-40B4-BE49-F238E27FC236}">
              <a16:creationId xmlns:a16="http://schemas.microsoft.com/office/drawing/2014/main" id="{00000000-0008-0000-0500-000065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2" name="Text Box 15">
          <a:extLst>
            <a:ext uri="{FF2B5EF4-FFF2-40B4-BE49-F238E27FC236}">
              <a16:creationId xmlns:a16="http://schemas.microsoft.com/office/drawing/2014/main" id="{00000000-0008-0000-0500-00006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3" name="Text Box 15">
          <a:extLst>
            <a:ext uri="{FF2B5EF4-FFF2-40B4-BE49-F238E27FC236}">
              <a16:creationId xmlns:a16="http://schemas.microsoft.com/office/drawing/2014/main" id="{00000000-0008-0000-0500-00006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4" name="Text Box 15">
          <a:extLst>
            <a:ext uri="{FF2B5EF4-FFF2-40B4-BE49-F238E27FC236}">
              <a16:creationId xmlns:a16="http://schemas.microsoft.com/office/drawing/2014/main" id="{00000000-0008-0000-0500-00006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5" name="Text Box 15">
          <a:extLst>
            <a:ext uri="{FF2B5EF4-FFF2-40B4-BE49-F238E27FC236}">
              <a16:creationId xmlns:a16="http://schemas.microsoft.com/office/drawing/2014/main" id="{00000000-0008-0000-0500-00006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6" name="Text Box 15">
          <a:extLst>
            <a:ext uri="{FF2B5EF4-FFF2-40B4-BE49-F238E27FC236}">
              <a16:creationId xmlns:a16="http://schemas.microsoft.com/office/drawing/2014/main" id="{00000000-0008-0000-0500-00006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7" name="Text Box 15">
          <a:extLst>
            <a:ext uri="{FF2B5EF4-FFF2-40B4-BE49-F238E27FC236}">
              <a16:creationId xmlns:a16="http://schemas.microsoft.com/office/drawing/2014/main" id="{00000000-0008-0000-0500-00006B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8" name="Text Box 15">
          <a:extLst>
            <a:ext uri="{FF2B5EF4-FFF2-40B4-BE49-F238E27FC236}">
              <a16:creationId xmlns:a16="http://schemas.microsoft.com/office/drawing/2014/main" id="{00000000-0008-0000-0500-00006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9" name="Text Box 15">
          <a:extLst>
            <a:ext uri="{FF2B5EF4-FFF2-40B4-BE49-F238E27FC236}">
              <a16:creationId xmlns:a16="http://schemas.microsoft.com/office/drawing/2014/main" id="{00000000-0008-0000-0500-00006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50" name="Text Box 15">
          <a:extLst>
            <a:ext uri="{FF2B5EF4-FFF2-40B4-BE49-F238E27FC236}">
              <a16:creationId xmlns:a16="http://schemas.microsoft.com/office/drawing/2014/main" id="{00000000-0008-0000-0500-00006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51" name="Text Box 15">
          <a:extLst>
            <a:ext uri="{FF2B5EF4-FFF2-40B4-BE49-F238E27FC236}">
              <a16:creationId xmlns:a16="http://schemas.microsoft.com/office/drawing/2014/main" id="{00000000-0008-0000-0500-00006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52" name="Text Box 15">
          <a:extLst>
            <a:ext uri="{FF2B5EF4-FFF2-40B4-BE49-F238E27FC236}">
              <a16:creationId xmlns:a16="http://schemas.microsoft.com/office/drawing/2014/main" id="{00000000-0008-0000-0500-00007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53" name="Text Box 15">
          <a:extLst>
            <a:ext uri="{FF2B5EF4-FFF2-40B4-BE49-F238E27FC236}">
              <a16:creationId xmlns:a16="http://schemas.microsoft.com/office/drawing/2014/main" id="{00000000-0008-0000-0500-00007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54" name="Text Box 15">
          <a:extLst>
            <a:ext uri="{FF2B5EF4-FFF2-40B4-BE49-F238E27FC236}">
              <a16:creationId xmlns:a16="http://schemas.microsoft.com/office/drawing/2014/main" id="{00000000-0008-0000-0500-00007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55" name="Text Box 15">
          <a:extLst>
            <a:ext uri="{FF2B5EF4-FFF2-40B4-BE49-F238E27FC236}">
              <a16:creationId xmlns:a16="http://schemas.microsoft.com/office/drawing/2014/main" id="{00000000-0008-0000-0500-00007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56" name="Text Box 15">
          <a:extLst>
            <a:ext uri="{FF2B5EF4-FFF2-40B4-BE49-F238E27FC236}">
              <a16:creationId xmlns:a16="http://schemas.microsoft.com/office/drawing/2014/main" id="{00000000-0008-0000-0500-00007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957" name="Text Box 15">
          <a:extLst>
            <a:ext uri="{FF2B5EF4-FFF2-40B4-BE49-F238E27FC236}">
              <a16:creationId xmlns:a16="http://schemas.microsoft.com/office/drawing/2014/main" id="{00000000-0008-0000-0500-00007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58" name="Text Box 15">
          <a:extLst>
            <a:ext uri="{FF2B5EF4-FFF2-40B4-BE49-F238E27FC236}">
              <a16:creationId xmlns:a16="http://schemas.microsoft.com/office/drawing/2014/main" id="{00000000-0008-0000-0500-00007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59" name="Text Box 15">
          <a:extLst>
            <a:ext uri="{FF2B5EF4-FFF2-40B4-BE49-F238E27FC236}">
              <a16:creationId xmlns:a16="http://schemas.microsoft.com/office/drawing/2014/main" id="{00000000-0008-0000-0500-00007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0" name="Text Box 15">
          <a:extLst>
            <a:ext uri="{FF2B5EF4-FFF2-40B4-BE49-F238E27FC236}">
              <a16:creationId xmlns:a16="http://schemas.microsoft.com/office/drawing/2014/main" id="{00000000-0008-0000-0500-00007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1" name="Text Box 15">
          <a:extLst>
            <a:ext uri="{FF2B5EF4-FFF2-40B4-BE49-F238E27FC236}">
              <a16:creationId xmlns:a16="http://schemas.microsoft.com/office/drawing/2014/main" id="{00000000-0008-0000-0500-00007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2" name="Text Box 15">
          <a:extLst>
            <a:ext uri="{FF2B5EF4-FFF2-40B4-BE49-F238E27FC236}">
              <a16:creationId xmlns:a16="http://schemas.microsoft.com/office/drawing/2014/main" id="{00000000-0008-0000-0500-00007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3" name="Text Box 15">
          <a:extLst>
            <a:ext uri="{FF2B5EF4-FFF2-40B4-BE49-F238E27FC236}">
              <a16:creationId xmlns:a16="http://schemas.microsoft.com/office/drawing/2014/main" id="{00000000-0008-0000-0500-00007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64" name="Text Box 15">
          <a:extLst>
            <a:ext uri="{FF2B5EF4-FFF2-40B4-BE49-F238E27FC236}">
              <a16:creationId xmlns:a16="http://schemas.microsoft.com/office/drawing/2014/main" id="{00000000-0008-0000-0500-00007C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65" name="Text Box 15">
          <a:extLst>
            <a:ext uri="{FF2B5EF4-FFF2-40B4-BE49-F238E27FC236}">
              <a16:creationId xmlns:a16="http://schemas.microsoft.com/office/drawing/2014/main" id="{00000000-0008-0000-0500-00007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66" name="Text Box 15">
          <a:extLst>
            <a:ext uri="{FF2B5EF4-FFF2-40B4-BE49-F238E27FC236}">
              <a16:creationId xmlns:a16="http://schemas.microsoft.com/office/drawing/2014/main" id="{00000000-0008-0000-0500-00007E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67" name="Text Box 15">
          <a:extLst>
            <a:ext uri="{FF2B5EF4-FFF2-40B4-BE49-F238E27FC236}">
              <a16:creationId xmlns:a16="http://schemas.microsoft.com/office/drawing/2014/main" id="{00000000-0008-0000-0500-00007F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68" name="Text Box 15">
          <a:extLst>
            <a:ext uri="{FF2B5EF4-FFF2-40B4-BE49-F238E27FC236}">
              <a16:creationId xmlns:a16="http://schemas.microsoft.com/office/drawing/2014/main" id="{00000000-0008-0000-0500-00008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69" name="Text Box 15">
          <a:extLst>
            <a:ext uri="{FF2B5EF4-FFF2-40B4-BE49-F238E27FC236}">
              <a16:creationId xmlns:a16="http://schemas.microsoft.com/office/drawing/2014/main" id="{00000000-0008-0000-0500-000081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970" name="Text Box 15">
          <a:extLst>
            <a:ext uri="{FF2B5EF4-FFF2-40B4-BE49-F238E27FC236}">
              <a16:creationId xmlns:a16="http://schemas.microsoft.com/office/drawing/2014/main" id="{00000000-0008-0000-0500-000082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1" name="Text Box 15">
          <a:extLst>
            <a:ext uri="{FF2B5EF4-FFF2-40B4-BE49-F238E27FC236}">
              <a16:creationId xmlns:a16="http://schemas.microsoft.com/office/drawing/2014/main" id="{00000000-0008-0000-0500-00008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72" name="Text Box 15">
          <a:extLst>
            <a:ext uri="{FF2B5EF4-FFF2-40B4-BE49-F238E27FC236}">
              <a16:creationId xmlns:a16="http://schemas.microsoft.com/office/drawing/2014/main" id="{00000000-0008-0000-0500-000084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3" name="Text Box 15">
          <a:extLst>
            <a:ext uri="{FF2B5EF4-FFF2-40B4-BE49-F238E27FC236}">
              <a16:creationId xmlns:a16="http://schemas.microsoft.com/office/drawing/2014/main" id="{00000000-0008-0000-0500-00008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4" name="Text Box 15">
          <a:extLst>
            <a:ext uri="{FF2B5EF4-FFF2-40B4-BE49-F238E27FC236}">
              <a16:creationId xmlns:a16="http://schemas.microsoft.com/office/drawing/2014/main" id="{00000000-0008-0000-0500-00008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5" name="Text Box 15">
          <a:extLst>
            <a:ext uri="{FF2B5EF4-FFF2-40B4-BE49-F238E27FC236}">
              <a16:creationId xmlns:a16="http://schemas.microsoft.com/office/drawing/2014/main" id="{00000000-0008-0000-0500-00008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6" name="Text Box 15">
          <a:extLst>
            <a:ext uri="{FF2B5EF4-FFF2-40B4-BE49-F238E27FC236}">
              <a16:creationId xmlns:a16="http://schemas.microsoft.com/office/drawing/2014/main" id="{00000000-0008-0000-0500-00008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77" name="Text Box 15">
          <a:extLst>
            <a:ext uri="{FF2B5EF4-FFF2-40B4-BE49-F238E27FC236}">
              <a16:creationId xmlns:a16="http://schemas.microsoft.com/office/drawing/2014/main" id="{00000000-0008-0000-0500-000089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78" name="Text Box 15">
          <a:extLst>
            <a:ext uri="{FF2B5EF4-FFF2-40B4-BE49-F238E27FC236}">
              <a16:creationId xmlns:a16="http://schemas.microsoft.com/office/drawing/2014/main" id="{00000000-0008-0000-0500-00008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79" name="Text Box 15">
          <a:extLst>
            <a:ext uri="{FF2B5EF4-FFF2-40B4-BE49-F238E27FC236}">
              <a16:creationId xmlns:a16="http://schemas.microsoft.com/office/drawing/2014/main" id="{00000000-0008-0000-0500-00008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0" name="Text Box 15">
          <a:extLst>
            <a:ext uri="{FF2B5EF4-FFF2-40B4-BE49-F238E27FC236}">
              <a16:creationId xmlns:a16="http://schemas.microsoft.com/office/drawing/2014/main" id="{00000000-0008-0000-0500-00008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1" name="Text Box 15">
          <a:extLst>
            <a:ext uri="{FF2B5EF4-FFF2-40B4-BE49-F238E27FC236}">
              <a16:creationId xmlns:a16="http://schemas.microsoft.com/office/drawing/2014/main" id="{00000000-0008-0000-0500-00008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2" name="Text Box 15">
          <a:extLst>
            <a:ext uri="{FF2B5EF4-FFF2-40B4-BE49-F238E27FC236}">
              <a16:creationId xmlns:a16="http://schemas.microsoft.com/office/drawing/2014/main" id="{00000000-0008-0000-0500-00008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3" name="Text Box 15">
          <a:extLst>
            <a:ext uri="{FF2B5EF4-FFF2-40B4-BE49-F238E27FC236}">
              <a16:creationId xmlns:a16="http://schemas.microsoft.com/office/drawing/2014/main" id="{00000000-0008-0000-0500-00008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84" name="Text Box 15">
          <a:extLst>
            <a:ext uri="{FF2B5EF4-FFF2-40B4-BE49-F238E27FC236}">
              <a16:creationId xmlns:a16="http://schemas.microsoft.com/office/drawing/2014/main" id="{00000000-0008-0000-0500-000090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5" name="Text Box 15">
          <a:extLst>
            <a:ext uri="{FF2B5EF4-FFF2-40B4-BE49-F238E27FC236}">
              <a16:creationId xmlns:a16="http://schemas.microsoft.com/office/drawing/2014/main" id="{00000000-0008-0000-0500-00009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86" name="Text Box 15">
          <a:extLst>
            <a:ext uri="{FF2B5EF4-FFF2-40B4-BE49-F238E27FC236}">
              <a16:creationId xmlns:a16="http://schemas.microsoft.com/office/drawing/2014/main" id="{00000000-0008-0000-0500-000092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87" name="Text Box 15">
          <a:extLst>
            <a:ext uri="{FF2B5EF4-FFF2-40B4-BE49-F238E27FC236}">
              <a16:creationId xmlns:a16="http://schemas.microsoft.com/office/drawing/2014/main" id="{00000000-0008-0000-0500-00009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8" name="Text Box 15">
          <a:extLst>
            <a:ext uri="{FF2B5EF4-FFF2-40B4-BE49-F238E27FC236}">
              <a16:creationId xmlns:a16="http://schemas.microsoft.com/office/drawing/2014/main" id="{00000000-0008-0000-0500-00009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89" name="Text Box 15">
          <a:extLst>
            <a:ext uri="{FF2B5EF4-FFF2-40B4-BE49-F238E27FC236}">
              <a16:creationId xmlns:a16="http://schemas.microsoft.com/office/drawing/2014/main" id="{00000000-0008-0000-0500-00009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3990" name="Text Box 15">
          <a:extLst>
            <a:ext uri="{FF2B5EF4-FFF2-40B4-BE49-F238E27FC236}">
              <a16:creationId xmlns:a16="http://schemas.microsoft.com/office/drawing/2014/main" id="{00000000-0008-0000-0500-000096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1" name="Text Box 15">
          <a:extLst>
            <a:ext uri="{FF2B5EF4-FFF2-40B4-BE49-F238E27FC236}">
              <a16:creationId xmlns:a16="http://schemas.microsoft.com/office/drawing/2014/main" id="{00000000-0008-0000-0500-00009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92" name="Text Box 15">
          <a:extLst>
            <a:ext uri="{FF2B5EF4-FFF2-40B4-BE49-F238E27FC236}">
              <a16:creationId xmlns:a16="http://schemas.microsoft.com/office/drawing/2014/main" id="{00000000-0008-0000-0500-00009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3" name="Text Box 15">
          <a:extLst>
            <a:ext uri="{FF2B5EF4-FFF2-40B4-BE49-F238E27FC236}">
              <a16:creationId xmlns:a16="http://schemas.microsoft.com/office/drawing/2014/main" id="{00000000-0008-0000-0500-00009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4" name="Text Box 15">
          <a:extLst>
            <a:ext uri="{FF2B5EF4-FFF2-40B4-BE49-F238E27FC236}">
              <a16:creationId xmlns:a16="http://schemas.microsoft.com/office/drawing/2014/main" id="{00000000-0008-0000-0500-00009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5" name="Text Box 15">
          <a:extLst>
            <a:ext uri="{FF2B5EF4-FFF2-40B4-BE49-F238E27FC236}">
              <a16:creationId xmlns:a16="http://schemas.microsoft.com/office/drawing/2014/main" id="{00000000-0008-0000-0500-00009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6" name="Text Box 15">
          <a:extLst>
            <a:ext uri="{FF2B5EF4-FFF2-40B4-BE49-F238E27FC236}">
              <a16:creationId xmlns:a16="http://schemas.microsoft.com/office/drawing/2014/main" id="{00000000-0008-0000-0500-00009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3997" name="Text Box 15">
          <a:extLst>
            <a:ext uri="{FF2B5EF4-FFF2-40B4-BE49-F238E27FC236}">
              <a16:creationId xmlns:a16="http://schemas.microsoft.com/office/drawing/2014/main" id="{00000000-0008-0000-0500-00009D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98" name="Text Box 15">
          <a:extLst>
            <a:ext uri="{FF2B5EF4-FFF2-40B4-BE49-F238E27FC236}">
              <a16:creationId xmlns:a16="http://schemas.microsoft.com/office/drawing/2014/main" id="{00000000-0008-0000-0500-00009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99" name="Text Box 15">
          <a:extLst>
            <a:ext uri="{FF2B5EF4-FFF2-40B4-BE49-F238E27FC236}">
              <a16:creationId xmlns:a16="http://schemas.microsoft.com/office/drawing/2014/main" id="{00000000-0008-0000-0500-00009F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4000" name="Text Box 15">
          <a:extLst>
            <a:ext uri="{FF2B5EF4-FFF2-40B4-BE49-F238E27FC236}">
              <a16:creationId xmlns:a16="http://schemas.microsoft.com/office/drawing/2014/main" id="{00000000-0008-0000-0500-0000A0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1" name="Text Box 15">
          <a:extLst>
            <a:ext uri="{FF2B5EF4-FFF2-40B4-BE49-F238E27FC236}">
              <a16:creationId xmlns:a16="http://schemas.microsoft.com/office/drawing/2014/main" id="{00000000-0008-0000-0500-0000A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4002" name="Text Box 15">
          <a:extLst>
            <a:ext uri="{FF2B5EF4-FFF2-40B4-BE49-F238E27FC236}">
              <a16:creationId xmlns:a16="http://schemas.microsoft.com/office/drawing/2014/main" id="{00000000-0008-0000-0500-0000A2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56743"/>
    <xdr:sp macro="" textlink="">
      <xdr:nvSpPr>
        <xdr:cNvPr id="4003" name="Text Box 15">
          <a:extLst>
            <a:ext uri="{FF2B5EF4-FFF2-40B4-BE49-F238E27FC236}">
              <a16:creationId xmlns:a16="http://schemas.microsoft.com/office/drawing/2014/main" id="{00000000-0008-0000-0500-0000A3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4" name="Text Box 15">
          <a:extLst>
            <a:ext uri="{FF2B5EF4-FFF2-40B4-BE49-F238E27FC236}">
              <a16:creationId xmlns:a16="http://schemas.microsoft.com/office/drawing/2014/main" id="{00000000-0008-0000-0500-0000A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4005" name="Text Box 15">
          <a:extLst>
            <a:ext uri="{FF2B5EF4-FFF2-40B4-BE49-F238E27FC236}">
              <a16:creationId xmlns:a16="http://schemas.microsoft.com/office/drawing/2014/main" id="{00000000-0008-0000-0500-0000A5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6" name="Text Box 15">
          <a:extLst>
            <a:ext uri="{FF2B5EF4-FFF2-40B4-BE49-F238E27FC236}">
              <a16:creationId xmlns:a16="http://schemas.microsoft.com/office/drawing/2014/main" id="{00000000-0008-0000-0500-0000A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7" name="Text Box 15">
          <a:extLst>
            <a:ext uri="{FF2B5EF4-FFF2-40B4-BE49-F238E27FC236}">
              <a16:creationId xmlns:a16="http://schemas.microsoft.com/office/drawing/2014/main" id="{00000000-0008-0000-0500-0000A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8" name="Text Box 15">
          <a:extLst>
            <a:ext uri="{FF2B5EF4-FFF2-40B4-BE49-F238E27FC236}">
              <a16:creationId xmlns:a16="http://schemas.microsoft.com/office/drawing/2014/main" id="{00000000-0008-0000-0500-0000A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9" name="Text Box 15">
          <a:extLst>
            <a:ext uri="{FF2B5EF4-FFF2-40B4-BE49-F238E27FC236}">
              <a16:creationId xmlns:a16="http://schemas.microsoft.com/office/drawing/2014/main" id="{00000000-0008-0000-0500-0000A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0" name="Text Box 15">
          <a:extLst>
            <a:ext uri="{FF2B5EF4-FFF2-40B4-BE49-F238E27FC236}">
              <a16:creationId xmlns:a16="http://schemas.microsoft.com/office/drawing/2014/main" id="{00000000-0008-0000-0500-0000A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1" name="Text Box 15">
          <a:extLst>
            <a:ext uri="{FF2B5EF4-FFF2-40B4-BE49-F238E27FC236}">
              <a16:creationId xmlns:a16="http://schemas.microsoft.com/office/drawing/2014/main" id="{00000000-0008-0000-0500-0000A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2" name="Text Box 15">
          <a:extLst>
            <a:ext uri="{FF2B5EF4-FFF2-40B4-BE49-F238E27FC236}">
              <a16:creationId xmlns:a16="http://schemas.microsoft.com/office/drawing/2014/main" id="{00000000-0008-0000-0500-0000A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3" name="Text Box 15">
          <a:extLst>
            <a:ext uri="{FF2B5EF4-FFF2-40B4-BE49-F238E27FC236}">
              <a16:creationId xmlns:a16="http://schemas.microsoft.com/office/drawing/2014/main" id="{00000000-0008-0000-0500-0000A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4" name="Text Box 15">
          <a:extLst>
            <a:ext uri="{FF2B5EF4-FFF2-40B4-BE49-F238E27FC236}">
              <a16:creationId xmlns:a16="http://schemas.microsoft.com/office/drawing/2014/main" id="{00000000-0008-0000-0500-0000A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5" name="Text Box 15">
          <a:extLst>
            <a:ext uri="{FF2B5EF4-FFF2-40B4-BE49-F238E27FC236}">
              <a16:creationId xmlns:a16="http://schemas.microsoft.com/office/drawing/2014/main" id="{00000000-0008-0000-0500-0000A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6" name="Text Box 15">
          <a:extLst>
            <a:ext uri="{FF2B5EF4-FFF2-40B4-BE49-F238E27FC236}">
              <a16:creationId xmlns:a16="http://schemas.microsoft.com/office/drawing/2014/main" id="{00000000-0008-0000-0500-0000B0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7" name="Text Box 15">
          <a:extLst>
            <a:ext uri="{FF2B5EF4-FFF2-40B4-BE49-F238E27FC236}">
              <a16:creationId xmlns:a16="http://schemas.microsoft.com/office/drawing/2014/main" id="{00000000-0008-0000-0500-0000B1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8" name="Text Box 15">
          <a:extLst>
            <a:ext uri="{FF2B5EF4-FFF2-40B4-BE49-F238E27FC236}">
              <a16:creationId xmlns:a16="http://schemas.microsoft.com/office/drawing/2014/main" id="{00000000-0008-0000-0500-0000B2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9" name="Text Box 15">
          <a:extLst>
            <a:ext uri="{FF2B5EF4-FFF2-40B4-BE49-F238E27FC236}">
              <a16:creationId xmlns:a16="http://schemas.microsoft.com/office/drawing/2014/main" id="{00000000-0008-0000-0500-0000B3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0" name="Text Box 15">
          <a:extLst>
            <a:ext uri="{FF2B5EF4-FFF2-40B4-BE49-F238E27FC236}">
              <a16:creationId xmlns:a16="http://schemas.microsoft.com/office/drawing/2014/main" id="{00000000-0008-0000-0500-0000B4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1" name="Text Box 15">
          <a:extLst>
            <a:ext uri="{FF2B5EF4-FFF2-40B4-BE49-F238E27FC236}">
              <a16:creationId xmlns:a16="http://schemas.microsoft.com/office/drawing/2014/main" id="{00000000-0008-0000-0500-0000B5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2" name="Text Box 15">
          <a:extLst>
            <a:ext uri="{FF2B5EF4-FFF2-40B4-BE49-F238E27FC236}">
              <a16:creationId xmlns:a16="http://schemas.microsoft.com/office/drawing/2014/main" id="{00000000-0008-0000-0500-0000B6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3" name="Text Box 15">
          <a:extLst>
            <a:ext uri="{FF2B5EF4-FFF2-40B4-BE49-F238E27FC236}">
              <a16:creationId xmlns:a16="http://schemas.microsoft.com/office/drawing/2014/main" id="{00000000-0008-0000-0500-0000B7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4024" name="Text Box 15">
          <a:extLst>
            <a:ext uri="{FF2B5EF4-FFF2-40B4-BE49-F238E27FC236}">
              <a16:creationId xmlns:a16="http://schemas.microsoft.com/office/drawing/2014/main" id="{00000000-0008-0000-0500-0000B8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25" name="Text Box 15">
          <a:extLst>
            <a:ext uri="{FF2B5EF4-FFF2-40B4-BE49-F238E27FC236}">
              <a16:creationId xmlns:a16="http://schemas.microsoft.com/office/drawing/2014/main" id="{00000000-0008-0000-0500-0000B9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26" name="Text Box 15">
          <a:extLst>
            <a:ext uri="{FF2B5EF4-FFF2-40B4-BE49-F238E27FC236}">
              <a16:creationId xmlns:a16="http://schemas.microsoft.com/office/drawing/2014/main" id="{00000000-0008-0000-0500-0000BA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56743"/>
    <xdr:sp macro="" textlink="">
      <xdr:nvSpPr>
        <xdr:cNvPr id="4027" name="Text Box 15">
          <a:extLst>
            <a:ext uri="{FF2B5EF4-FFF2-40B4-BE49-F238E27FC236}">
              <a16:creationId xmlns:a16="http://schemas.microsoft.com/office/drawing/2014/main" id="{00000000-0008-0000-0500-0000BB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28" name="Text Box 15">
          <a:extLst>
            <a:ext uri="{FF2B5EF4-FFF2-40B4-BE49-F238E27FC236}">
              <a16:creationId xmlns:a16="http://schemas.microsoft.com/office/drawing/2014/main" id="{00000000-0008-0000-0500-0000BC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29" name="Text Box 15">
          <a:extLst>
            <a:ext uri="{FF2B5EF4-FFF2-40B4-BE49-F238E27FC236}">
              <a16:creationId xmlns:a16="http://schemas.microsoft.com/office/drawing/2014/main" id="{00000000-0008-0000-0500-0000BD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8496"/>
    <xdr:sp macro="" textlink="">
      <xdr:nvSpPr>
        <xdr:cNvPr id="4030" name="Text Box 15">
          <a:extLst>
            <a:ext uri="{FF2B5EF4-FFF2-40B4-BE49-F238E27FC236}">
              <a16:creationId xmlns:a16="http://schemas.microsoft.com/office/drawing/2014/main" id="{00000000-0008-0000-0500-0000BE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1" name="Text Box 15">
          <a:extLst>
            <a:ext uri="{FF2B5EF4-FFF2-40B4-BE49-F238E27FC236}">
              <a16:creationId xmlns:a16="http://schemas.microsoft.com/office/drawing/2014/main" id="{00000000-0008-0000-0500-0000BF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4032" name="Text Box 15">
          <a:extLst>
            <a:ext uri="{FF2B5EF4-FFF2-40B4-BE49-F238E27FC236}">
              <a16:creationId xmlns:a16="http://schemas.microsoft.com/office/drawing/2014/main" id="{00000000-0008-0000-0500-0000C0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56743"/>
    <xdr:sp macro="" textlink="">
      <xdr:nvSpPr>
        <xdr:cNvPr id="4033" name="Text Box 15">
          <a:extLst>
            <a:ext uri="{FF2B5EF4-FFF2-40B4-BE49-F238E27FC236}">
              <a16:creationId xmlns:a16="http://schemas.microsoft.com/office/drawing/2014/main" id="{00000000-0008-0000-0500-0000C1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4" name="Text Box 15">
          <a:extLst>
            <a:ext uri="{FF2B5EF4-FFF2-40B4-BE49-F238E27FC236}">
              <a16:creationId xmlns:a16="http://schemas.microsoft.com/office/drawing/2014/main" id="{00000000-0008-0000-0500-0000C2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4035" name="Text Box 15">
          <a:extLst>
            <a:ext uri="{FF2B5EF4-FFF2-40B4-BE49-F238E27FC236}">
              <a16:creationId xmlns:a16="http://schemas.microsoft.com/office/drawing/2014/main" id="{00000000-0008-0000-0500-0000C3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36" name="Text Box 15">
          <a:extLst>
            <a:ext uri="{FF2B5EF4-FFF2-40B4-BE49-F238E27FC236}">
              <a16:creationId xmlns:a16="http://schemas.microsoft.com/office/drawing/2014/main" id="{00000000-0008-0000-0500-0000C4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37" name="Text Box 15">
          <a:extLst>
            <a:ext uri="{FF2B5EF4-FFF2-40B4-BE49-F238E27FC236}">
              <a16:creationId xmlns:a16="http://schemas.microsoft.com/office/drawing/2014/main" id="{00000000-0008-0000-0500-0000C5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61691"/>
    <xdr:sp macro="" textlink="">
      <xdr:nvSpPr>
        <xdr:cNvPr id="4038" name="Text Box 15">
          <a:extLst>
            <a:ext uri="{FF2B5EF4-FFF2-40B4-BE49-F238E27FC236}">
              <a16:creationId xmlns:a16="http://schemas.microsoft.com/office/drawing/2014/main" id="{00000000-0008-0000-0500-0000C6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39" name="Text Box 15">
          <a:extLst>
            <a:ext uri="{FF2B5EF4-FFF2-40B4-BE49-F238E27FC236}">
              <a16:creationId xmlns:a16="http://schemas.microsoft.com/office/drawing/2014/main" id="{00000000-0008-0000-0500-0000C7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40" name="Text Box 15">
          <a:extLst>
            <a:ext uri="{FF2B5EF4-FFF2-40B4-BE49-F238E27FC236}">
              <a16:creationId xmlns:a16="http://schemas.microsoft.com/office/drawing/2014/main" id="{00000000-0008-0000-0500-0000C8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8496"/>
    <xdr:sp macro="" textlink="">
      <xdr:nvSpPr>
        <xdr:cNvPr id="4041" name="Text Box 15">
          <a:extLst>
            <a:ext uri="{FF2B5EF4-FFF2-40B4-BE49-F238E27FC236}">
              <a16:creationId xmlns:a16="http://schemas.microsoft.com/office/drawing/2014/main" id="{00000000-0008-0000-0500-0000C9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2" name="Text Box 15">
          <a:extLst>
            <a:ext uri="{FF2B5EF4-FFF2-40B4-BE49-F238E27FC236}">
              <a16:creationId xmlns:a16="http://schemas.microsoft.com/office/drawing/2014/main" id="{00000000-0008-0000-0500-0000C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43" name="Text Box 15">
          <a:extLst>
            <a:ext uri="{FF2B5EF4-FFF2-40B4-BE49-F238E27FC236}">
              <a16:creationId xmlns:a16="http://schemas.microsoft.com/office/drawing/2014/main" id="{00000000-0008-0000-0500-0000CB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56743"/>
    <xdr:sp macro="" textlink="">
      <xdr:nvSpPr>
        <xdr:cNvPr id="4044" name="Text Box 15">
          <a:extLst>
            <a:ext uri="{FF2B5EF4-FFF2-40B4-BE49-F238E27FC236}">
              <a16:creationId xmlns:a16="http://schemas.microsoft.com/office/drawing/2014/main" id="{00000000-0008-0000-0500-0000CC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5" name="Text Box 15">
          <a:extLst>
            <a:ext uri="{FF2B5EF4-FFF2-40B4-BE49-F238E27FC236}">
              <a16:creationId xmlns:a16="http://schemas.microsoft.com/office/drawing/2014/main" id="{00000000-0008-0000-0500-0000CD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46" name="Text Box 15">
          <a:extLst>
            <a:ext uri="{FF2B5EF4-FFF2-40B4-BE49-F238E27FC236}">
              <a16:creationId xmlns:a16="http://schemas.microsoft.com/office/drawing/2014/main" id="{00000000-0008-0000-0500-0000CE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7" name="Text Box 15">
          <a:extLst>
            <a:ext uri="{FF2B5EF4-FFF2-40B4-BE49-F238E27FC236}">
              <a16:creationId xmlns:a16="http://schemas.microsoft.com/office/drawing/2014/main" id="{00000000-0008-0000-0500-0000CF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8" name="Text Box 15">
          <a:extLst>
            <a:ext uri="{FF2B5EF4-FFF2-40B4-BE49-F238E27FC236}">
              <a16:creationId xmlns:a16="http://schemas.microsoft.com/office/drawing/2014/main" id="{00000000-0008-0000-0500-0000D0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61691"/>
    <xdr:sp macro="" textlink="">
      <xdr:nvSpPr>
        <xdr:cNvPr id="4049" name="Text Box 15">
          <a:extLst>
            <a:ext uri="{FF2B5EF4-FFF2-40B4-BE49-F238E27FC236}">
              <a16:creationId xmlns:a16="http://schemas.microsoft.com/office/drawing/2014/main" id="{00000000-0008-0000-0500-0000D1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0" name="Text Box 15">
          <a:extLst>
            <a:ext uri="{FF2B5EF4-FFF2-40B4-BE49-F238E27FC236}">
              <a16:creationId xmlns:a16="http://schemas.microsoft.com/office/drawing/2014/main" id="{00000000-0008-0000-0500-0000D2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4051" name="Text Box 15">
          <a:extLst>
            <a:ext uri="{FF2B5EF4-FFF2-40B4-BE49-F238E27FC236}">
              <a16:creationId xmlns:a16="http://schemas.microsoft.com/office/drawing/2014/main" id="{00000000-0008-0000-0500-0000D3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4052" name="Text Box 15">
          <a:extLst>
            <a:ext uri="{FF2B5EF4-FFF2-40B4-BE49-F238E27FC236}">
              <a16:creationId xmlns:a16="http://schemas.microsoft.com/office/drawing/2014/main" id="{00000000-0008-0000-0500-0000D4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3" name="Text Box 15">
          <a:extLst>
            <a:ext uri="{FF2B5EF4-FFF2-40B4-BE49-F238E27FC236}">
              <a16:creationId xmlns:a16="http://schemas.microsoft.com/office/drawing/2014/main" id="{00000000-0008-0000-0500-0000D5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4054" name="Text Box 15">
          <a:extLst>
            <a:ext uri="{FF2B5EF4-FFF2-40B4-BE49-F238E27FC236}">
              <a16:creationId xmlns:a16="http://schemas.microsoft.com/office/drawing/2014/main" id="{00000000-0008-0000-0500-0000D6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56743"/>
    <xdr:sp macro="" textlink="">
      <xdr:nvSpPr>
        <xdr:cNvPr id="4055" name="Text Box 15">
          <a:extLst>
            <a:ext uri="{FF2B5EF4-FFF2-40B4-BE49-F238E27FC236}">
              <a16:creationId xmlns:a16="http://schemas.microsoft.com/office/drawing/2014/main" id="{00000000-0008-0000-0500-0000D7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6" name="Text Box 15">
          <a:extLst>
            <a:ext uri="{FF2B5EF4-FFF2-40B4-BE49-F238E27FC236}">
              <a16:creationId xmlns:a16="http://schemas.microsoft.com/office/drawing/2014/main" id="{00000000-0008-0000-0500-0000D8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4057" name="Text Box 15">
          <a:extLst>
            <a:ext uri="{FF2B5EF4-FFF2-40B4-BE49-F238E27FC236}">
              <a16:creationId xmlns:a16="http://schemas.microsoft.com/office/drawing/2014/main" id="{00000000-0008-0000-0500-0000D9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8" name="Text Box 15">
          <a:extLst>
            <a:ext uri="{FF2B5EF4-FFF2-40B4-BE49-F238E27FC236}">
              <a16:creationId xmlns:a16="http://schemas.microsoft.com/office/drawing/2014/main" id="{00000000-0008-0000-0500-0000D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9" name="Text Box 15">
          <a:extLst>
            <a:ext uri="{FF2B5EF4-FFF2-40B4-BE49-F238E27FC236}">
              <a16:creationId xmlns:a16="http://schemas.microsoft.com/office/drawing/2014/main" id="{00000000-0008-0000-0500-0000DB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0" name="Text Box 15">
          <a:extLst>
            <a:ext uri="{FF2B5EF4-FFF2-40B4-BE49-F238E27FC236}">
              <a16:creationId xmlns:a16="http://schemas.microsoft.com/office/drawing/2014/main" id="{00000000-0008-0000-0500-0000DC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1" name="Text Box 15">
          <a:extLst>
            <a:ext uri="{FF2B5EF4-FFF2-40B4-BE49-F238E27FC236}">
              <a16:creationId xmlns:a16="http://schemas.microsoft.com/office/drawing/2014/main" id="{00000000-0008-0000-0500-0000DD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2" name="Text Box 15">
          <a:extLst>
            <a:ext uri="{FF2B5EF4-FFF2-40B4-BE49-F238E27FC236}">
              <a16:creationId xmlns:a16="http://schemas.microsoft.com/office/drawing/2014/main" id="{00000000-0008-0000-0500-0000DE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3" name="Text Box 15">
          <a:extLst>
            <a:ext uri="{FF2B5EF4-FFF2-40B4-BE49-F238E27FC236}">
              <a16:creationId xmlns:a16="http://schemas.microsoft.com/office/drawing/2014/main" id="{00000000-0008-0000-0500-0000DF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4" name="Text Box 15">
          <a:extLst>
            <a:ext uri="{FF2B5EF4-FFF2-40B4-BE49-F238E27FC236}">
              <a16:creationId xmlns:a16="http://schemas.microsoft.com/office/drawing/2014/main" id="{00000000-0008-0000-0500-0000E0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65" name="Text Box 15">
          <a:extLst>
            <a:ext uri="{FF2B5EF4-FFF2-40B4-BE49-F238E27FC236}">
              <a16:creationId xmlns:a16="http://schemas.microsoft.com/office/drawing/2014/main" id="{00000000-0008-0000-0500-0000E1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66" name="Text Box 15">
          <a:extLst>
            <a:ext uri="{FF2B5EF4-FFF2-40B4-BE49-F238E27FC236}">
              <a16:creationId xmlns:a16="http://schemas.microsoft.com/office/drawing/2014/main" id="{00000000-0008-0000-0500-0000E2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67" name="Text Box 15">
          <a:extLst>
            <a:ext uri="{FF2B5EF4-FFF2-40B4-BE49-F238E27FC236}">
              <a16:creationId xmlns:a16="http://schemas.microsoft.com/office/drawing/2014/main" id="{00000000-0008-0000-0500-0000E3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68" name="Text Box 15">
          <a:extLst>
            <a:ext uri="{FF2B5EF4-FFF2-40B4-BE49-F238E27FC236}">
              <a16:creationId xmlns:a16="http://schemas.microsoft.com/office/drawing/2014/main" id="{00000000-0008-0000-0500-0000E4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69" name="Text Box 15">
          <a:extLst>
            <a:ext uri="{FF2B5EF4-FFF2-40B4-BE49-F238E27FC236}">
              <a16:creationId xmlns:a16="http://schemas.microsoft.com/office/drawing/2014/main" id="{00000000-0008-0000-0500-0000E5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70" name="Text Box 15">
          <a:extLst>
            <a:ext uri="{FF2B5EF4-FFF2-40B4-BE49-F238E27FC236}">
              <a16:creationId xmlns:a16="http://schemas.microsoft.com/office/drawing/2014/main" id="{00000000-0008-0000-0500-0000E6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56743"/>
    <xdr:sp macro="" textlink="">
      <xdr:nvSpPr>
        <xdr:cNvPr id="4071" name="Text Box 15">
          <a:extLst>
            <a:ext uri="{FF2B5EF4-FFF2-40B4-BE49-F238E27FC236}">
              <a16:creationId xmlns:a16="http://schemas.microsoft.com/office/drawing/2014/main" id="{00000000-0008-0000-0500-0000E7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2" name="Text Box 15">
          <a:extLst>
            <a:ext uri="{FF2B5EF4-FFF2-40B4-BE49-F238E27FC236}">
              <a16:creationId xmlns:a16="http://schemas.microsoft.com/office/drawing/2014/main" id="{00000000-0008-0000-0500-0000E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73" name="Text Box 15">
          <a:extLst>
            <a:ext uri="{FF2B5EF4-FFF2-40B4-BE49-F238E27FC236}">
              <a16:creationId xmlns:a16="http://schemas.microsoft.com/office/drawing/2014/main" id="{00000000-0008-0000-0500-0000E9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4" name="Text Box 15">
          <a:extLst>
            <a:ext uri="{FF2B5EF4-FFF2-40B4-BE49-F238E27FC236}">
              <a16:creationId xmlns:a16="http://schemas.microsoft.com/office/drawing/2014/main" id="{00000000-0008-0000-0500-0000E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5" name="Text Box 15">
          <a:extLst>
            <a:ext uri="{FF2B5EF4-FFF2-40B4-BE49-F238E27FC236}">
              <a16:creationId xmlns:a16="http://schemas.microsoft.com/office/drawing/2014/main" id="{00000000-0008-0000-0500-0000E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6" name="Text Box 15">
          <a:extLst>
            <a:ext uri="{FF2B5EF4-FFF2-40B4-BE49-F238E27FC236}">
              <a16:creationId xmlns:a16="http://schemas.microsoft.com/office/drawing/2014/main" id="{00000000-0008-0000-0500-0000E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7" name="Text Box 15">
          <a:extLst>
            <a:ext uri="{FF2B5EF4-FFF2-40B4-BE49-F238E27FC236}">
              <a16:creationId xmlns:a16="http://schemas.microsoft.com/office/drawing/2014/main" id="{00000000-0008-0000-0500-0000ED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8" name="Text Box 15">
          <a:extLst>
            <a:ext uri="{FF2B5EF4-FFF2-40B4-BE49-F238E27FC236}">
              <a16:creationId xmlns:a16="http://schemas.microsoft.com/office/drawing/2014/main" id="{00000000-0008-0000-0500-0000EE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4079" name="Text Box 15">
          <a:extLst>
            <a:ext uri="{FF2B5EF4-FFF2-40B4-BE49-F238E27FC236}">
              <a16:creationId xmlns:a16="http://schemas.microsoft.com/office/drawing/2014/main" id="{00000000-0008-0000-0500-0000EF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0" name="Text Box 15">
          <a:extLst>
            <a:ext uri="{FF2B5EF4-FFF2-40B4-BE49-F238E27FC236}">
              <a16:creationId xmlns:a16="http://schemas.microsoft.com/office/drawing/2014/main" id="{00000000-0008-0000-0500-0000F0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4081" name="Text Box 15">
          <a:extLst>
            <a:ext uri="{FF2B5EF4-FFF2-40B4-BE49-F238E27FC236}">
              <a16:creationId xmlns:a16="http://schemas.microsoft.com/office/drawing/2014/main" id="{00000000-0008-0000-0500-0000F1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4082" name="Text Box 15">
          <a:extLst>
            <a:ext uri="{FF2B5EF4-FFF2-40B4-BE49-F238E27FC236}">
              <a16:creationId xmlns:a16="http://schemas.microsoft.com/office/drawing/2014/main" id="{00000000-0008-0000-0500-0000F2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3" name="Text Box 15">
          <a:extLst>
            <a:ext uri="{FF2B5EF4-FFF2-40B4-BE49-F238E27FC236}">
              <a16:creationId xmlns:a16="http://schemas.microsoft.com/office/drawing/2014/main" id="{00000000-0008-0000-0500-0000F3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4084" name="Text Box 15">
          <a:extLst>
            <a:ext uri="{FF2B5EF4-FFF2-40B4-BE49-F238E27FC236}">
              <a16:creationId xmlns:a16="http://schemas.microsoft.com/office/drawing/2014/main" id="{00000000-0008-0000-0500-0000F4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56743"/>
    <xdr:sp macro="" textlink="">
      <xdr:nvSpPr>
        <xdr:cNvPr id="4085" name="Text Box 15">
          <a:extLst>
            <a:ext uri="{FF2B5EF4-FFF2-40B4-BE49-F238E27FC236}">
              <a16:creationId xmlns:a16="http://schemas.microsoft.com/office/drawing/2014/main" id="{00000000-0008-0000-0500-0000F5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6" name="Text Box 15">
          <a:extLst>
            <a:ext uri="{FF2B5EF4-FFF2-40B4-BE49-F238E27FC236}">
              <a16:creationId xmlns:a16="http://schemas.microsoft.com/office/drawing/2014/main" id="{00000000-0008-0000-0500-0000F6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4087" name="Text Box 15">
          <a:extLst>
            <a:ext uri="{FF2B5EF4-FFF2-40B4-BE49-F238E27FC236}">
              <a16:creationId xmlns:a16="http://schemas.microsoft.com/office/drawing/2014/main" id="{00000000-0008-0000-0500-0000F7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8" name="Text Box 15">
          <a:extLst>
            <a:ext uri="{FF2B5EF4-FFF2-40B4-BE49-F238E27FC236}">
              <a16:creationId xmlns:a16="http://schemas.microsoft.com/office/drawing/2014/main" id="{00000000-0008-0000-0500-0000F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9" name="Text Box 15">
          <a:extLst>
            <a:ext uri="{FF2B5EF4-FFF2-40B4-BE49-F238E27FC236}">
              <a16:creationId xmlns:a16="http://schemas.microsoft.com/office/drawing/2014/main" id="{00000000-0008-0000-0500-0000F9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0" name="Text Box 15">
          <a:extLst>
            <a:ext uri="{FF2B5EF4-FFF2-40B4-BE49-F238E27FC236}">
              <a16:creationId xmlns:a16="http://schemas.microsoft.com/office/drawing/2014/main" id="{00000000-0008-0000-0500-0000F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1" name="Text Box 15">
          <a:extLst>
            <a:ext uri="{FF2B5EF4-FFF2-40B4-BE49-F238E27FC236}">
              <a16:creationId xmlns:a16="http://schemas.microsoft.com/office/drawing/2014/main" id="{00000000-0008-0000-0500-0000F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2" name="Text Box 15">
          <a:extLst>
            <a:ext uri="{FF2B5EF4-FFF2-40B4-BE49-F238E27FC236}">
              <a16:creationId xmlns:a16="http://schemas.microsoft.com/office/drawing/2014/main" id="{00000000-0008-0000-0500-0000F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3" name="Text Box 15">
          <a:extLst>
            <a:ext uri="{FF2B5EF4-FFF2-40B4-BE49-F238E27FC236}">
              <a16:creationId xmlns:a16="http://schemas.microsoft.com/office/drawing/2014/main" id="{00000000-0008-0000-0500-0000FD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4" name="Text Box 15">
          <a:extLst>
            <a:ext uri="{FF2B5EF4-FFF2-40B4-BE49-F238E27FC236}">
              <a16:creationId xmlns:a16="http://schemas.microsoft.com/office/drawing/2014/main" id="{00000000-0008-0000-0500-0000FE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5" name="Text Box 15">
          <a:extLst>
            <a:ext uri="{FF2B5EF4-FFF2-40B4-BE49-F238E27FC236}">
              <a16:creationId xmlns:a16="http://schemas.microsoft.com/office/drawing/2014/main" id="{00000000-0008-0000-0500-0000FF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6" name="Text Box 15">
          <a:extLst>
            <a:ext uri="{FF2B5EF4-FFF2-40B4-BE49-F238E27FC236}">
              <a16:creationId xmlns:a16="http://schemas.microsoft.com/office/drawing/2014/main" id="{00000000-0008-0000-0500-000000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7" name="Text Box 15">
          <a:extLst>
            <a:ext uri="{FF2B5EF4-FFF2-40B4-BE49-F238E27FC236}">
              <a16:creationId xmlns:a16="http://schemas.microsoft.com/office/drawing/2014/main" id="{00000000-0008-0000-0500-000001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8" name="Text Box 15">
          <a:extLst>
            <a:ext uri="{FF2B5EF4-FFF2-40B4-BE49-F238E27FC236}">
              <a16:creationId xmlns:a16="http://schemas.microsoft.com/office/drawing/2014/main" id="{00000000-0008-0000-0500-000002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9" name="Text Box 15">
          <a:extLst>
            <a:ext uri="{FF2B5EF4-FFF2-40B4-BE49-F238E27FC236}">
              <a16:creationId xmlns:a16="http://schemas.microsoft.com/office/drawing/2014/main" id="{00000000-0008-0000-0500-000003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0" name="Text Box 15">
          <a:extLst>
            <a:ext uri="{FF2B5EF4-FFF2-40B4-BE49-F238E27FC236}">
              <a16:creationId xmlns:a16="http://schemas.microsoft.com/office/drawing/2014/main" id="{00000000-0008-0000-0500-000004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8496"/>
    <xdr:sp macro="" textlink="">
      <xdr:nvSpPr>
        <xdr:cNvPr id="4101" name="Text Box 15">
          <a:extLst>
            <a:ext uri="{FF2B5EF4-FFF2-40B4-BE49-F238E27FC236}">
              <a16:creationId xmlns:a16="http://schemas.microsoft.com/office/drawing/2014/main" id="{00000000-0008-0000-0500-000005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2" name="Text Box 15">
          <a:extLst>
            <a:ext uri="{FF2B5EF4-FFF2-40B4-BE49-F238E27FC236}">
              <a16:creationId xmlns:a16="http://schemas.microsoft.com/office/drawing/2014/main" id="{00000000-0008-0000-0500-000006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03" name="Text Box 15">
          <a:extLst>
            <a:ext uri="{FF2B5EF4-FFF2-40B4-BE49-F238E27FC236}">
              <a16:creationId xmlns:a16="http://schemas.microsoft.com/office/drawing/2014/main" id="{00000000-0008-0000-0500-000007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56743"/>
    <xdr:sp macro="" textlink="">
      <xdr:nvSpPr>
        <xdr:cNvPr id="4104" name="Text Box 15">
          <a:extLst>
            <a:ext uri="{FF2B5EF4-FFF2-40B4-BE49-F238E27FC236}">
              <a16:creationId xmlns:a16="http://schemas.microsoft.com/office/drawing/2014/main" id="{00000000-0008-0000-0500-000008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5" name="Text Box 15">
          <a:extLst>
            <a:ext uri="{FF2B5EF4-FFF2-40B4-BE49-F238E27FC236}">
              <a16:creationId xmlns:a16="http://schemas.microsoft.com/office/drawing/2014/main" id="{00000000-0008-0000-0500-00000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06" name="Text Box 15">
          <a:extLst>
            <a:ext uri="{FF2B5EF4-FFF2-40B4-BE49-F238E27FC236}">
              <a16:creationId xmlns:a16="http://schemas.microsoft.com/office/drawing/2014/main" id="{00000000-0008-0000-0500-00000A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7" name="Text Box 15">
          <a:extLst>
            <a:ext uri="{FF2B5EF4-FFF2-40B4-BE49-F238E27FC236}">
              <a16:creationId xmlns:a16="http://schemas.microsoft.com/office/drawing/2014/main" id="{00000000-0008-0000-0500-00000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8" name="Text Box 15">
          <a:extLst>
            <a:ext uri="{FF2B5EF4-FFF2-40B4-BE49-F238E27FC236}">
              <a16:creationId xmlns:a16="http://schemas.microsoft.com/office/drawing/2014/main" id="{00000000-0008-0000-0500-00000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9" name="Text Box 15">
          <a:extLst>
            <a:ext uri="{FF2B5EF4-FFF2-40B4-BE49-F238E27FC236}">
              <a16:creationId xmlns:a16="http://schemas.microsoft.com/office/drawing/2014/main" id="{00000000-0008-0000-0500-00000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0" name="Text Box 15">
          <a:extLst>
            <a:ext uri="{FF2B5EF4-FFF2-40B4-BE49-F238E27FC236}">
              <a16:creationId xmlns:a16="http://schemas.microsoft.com/office/drawing/2014/main" id="{00000000-0008-0000-0500-00000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1" name="Text Box 15">
          <a:extLst>
            <a:ext uri="{FF2B5EF4-FFF2-40B4-BE49-F238E27FC236}">
              <a16:creationId xmlns:a16="http://schemas.microsoft.com/office/drawing/2014/main" id="{00000000-0008-0000-0500-00000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2" name="Text Box 15">
          <a:extLst>
            <a:ext uri="{FF2B5EF4-FFF2-40B4-BE49-F238E27FC236}">
              <a16:creationId xmlns:a16="http://schemas.microsoft.com/office/drawing/2014/main" id="{00000000-0008-0000-0500-00001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3" name="Text Box 15">
          <a:extLst>
            <a:ext uri="{FF2B5EF4-FFF2-40B4-BE49-F238E27FC236}">
              <a16:creationId xmlns:a16="http://schemas.microsoft.com/office/drawing/2014/main" id="{00000000-0008-0000-0500-000011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4" name="Text Box 15">
          <a:extLst>
            <a:ext uri="{FF2B5EF4-FFF2-40B4-BE49-F238E27FC236}">
              <a16:creationId xmlns:a16="http://schemas.microsoft.com/office/drawing/2014/main" id="{00000000-0008-0000-0500-000012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4115" name="Text Box 15">
          <a:extLst>
            <a:ext uri="{FF2B5EF4-FFF2-40B4-BE49-F238E27FC236}">
              <a16:creationId xmlns:a16="http://schemas.microsoft.com/office/drawing/2014/main" id="{00000000-0008-0000-0500-000013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16" name="Text Box 15">
          <a:extLst>
            <a:ext uri="{FF2B5EF4-FFF2-40B4-BE49-F238E27FC236}">
              <a16:creationId xmlns:a16="http://schemas.microsoft.com/office/drawing/2014/main" id="{00000000-0008-0000-0500-000014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4117" name="Text Box 15">
          <a:extLst>
            <a:ext uri="{FF2B5EF4-FFF2-40B4-BE49-F238E27FC236}">
              <a16:creationId xmlns:a16="http://schemas.microsoft.com/office/drawing/2014/main" id="{00000000-0008-0000-0500-000015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56743"/>
    <xdr:sp macro="" textlink="">
      <xdr:nvSpPr>
        <xdr:cNvPr id="4118" name="Text Box 15">
          <a:extLst>
            <a:ext uri="{FF2B5EF4-FFF2-40B4-BE49-F238E27FC236}">
              <a16:creationId xmlns:a16="http://schemas.microsoft.com/office/drawing/2014/main" id="{00000000-0008-0000-0500-000016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19" name="Text Box 15">
          <a:extLst>
            <a:ext uri="{FF2B5EF4-FFF2-40B4-BE49-F238E27FC236}">
              <a16:creationId xmlns:a16="http://schemas.microsoft.com/office/drawing/2014/main" id="{00000000-0008-0000-0500-000017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4120" name="Text Box 15">
          <a:extLst>
            <a:ext uri="{FF2B5EF4-FFF2-40B4-BE49-F238E27FC236}">
              <a16:creationId xmlns:a16="http://schemas.microsoft.com/office/drawing/2014/main" id="{00000000-0008-0000-0500-000018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1" name="Text Box 15">
          <a:extLst>
            <a:ext uri="{FF2B5EF4-FFF2-40B4-BE49-F238E27FC236}">
              <a16:creationId xmlns:a16="http://schemas.microsoft.com/office/drawing/2014/main" id="{00000000-0008-0000-0500-00001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2" name="Text Box 15">
          <a:extLst>
            <a:ext uri="{FF2B5EF4-FFF2-40B4-BE49-F238E27FC236}">
              <a16:creationId xmlns:a16="http://schemas.microsoft.com/office/drawing/2014/main" id="{00000000-0008-0000-0500-00001A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3" name="Text Box 15">
          <a:extLst>
            <a:ext uri="{FF2B5EF4-FFF2-40B4-BE49-F238E27FC236}">
              <a16:creationId xmlns:a16="http://schemas.microsoft.com/office/drawing/2014/main" id="{00000000-0008-0000-0500-00001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4" name="Text Box 15">
          <a:extLst>
            <a:ext uri="{FF2B5EF4-FFF2-40B4-BE49-F238E27FC236}">
              <a16:creationId xmlns:a16="http://schemas.microsoft.com/office/drawing/2014/main" id="{00000000-0008-0000-0500-00001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5" name="Text Box 15">
          <a:extLst>
            <a:ext uri="{FF2B5EF4-FFF2-40B4-BE49-F238E27FC236}">
              <a16:creationId xmlns:a16="http://schemas.microsoft.com/office/drawing/2014/main" id="{00000000-0008-0000-0500-00001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6" name="Text Box 15">
          <a:extLst>
            <a:ext uri="{FF2B5EF4-FFF2-40B4-BE49-F238E27FC236}">
              <a16:creationId xmlns:a16="http://schemas.microsoft.com/office/drawing/2014/main" id="{00000000-0008-0000-0500-00001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7" name="Text Box 15">
          <a:extLst>
            <a:ext uri="{FF2B5EF4-FFF2-40B4-BE49-F238E27FC236}">
              <a16:creationId xmlns:a16="http://schemas.microsoft.com/office/drawing/2014/main" id="{00000000-0008-0000-0500-00001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8" name="Text Box 15">
          <a:extLst>
            <a:ext uri="{FF2B5EF4-FFF2-40B4-BE49-F238E27FC236}">
              <a16:creationId xmlns:a16="http://schemas.microsoft.com/office/drawing/2014/main" id="{00000000-0008-0000-0500-00002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29" name="Text Box 15">
          <a:extLst>
            <a:ext uri="{FF2B5EF4-FFF2-40B4-BE49-F238E27FC236}">
              <a16:creationId xmlns:a16="http://schemas.microsoft.com/office/drawing/2014/main" id="{00000000-0008-0000-0500-000021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0" name="Text Box 15">
          <a:extLst>
            <a:ext uri="{FF2B5EF4-FFF2-40B4-BE49-F238E27FC236}">
              <a16:creationId xmlns:a16="http://schemas.microsoft.com/office/drawing/2014/main" id="{00000000-0008-0000-0500-000022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1" name="Text Box 15">
          <a:extLst>
            <a:ext uri="{FF2B5EF4-FFF2-40B4-BE49-F238E27FC236}">
              <a16:creationId xmlns:a16="http://schemas.microsoft.com/office/drawing/2014/main" id="{00000000-0008-0000-0500-000023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2" name="Text Box 15">
          <a:extLst>
            <a:ext uri="{FF2B5EF4-FFF2-40B4-BE49-F238E27FC236}">
              <a16:creationId xmlns:a16="http://schemas.microsoft.com/office/drawing/2014/main" id="{00000000-0008-0000-0500-000024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3" name="Text Box 15">
          <a:extLst>
            <a:ext uri="{FF2B5EF4-FFF2-40B4-BE49-F238E27FC236}">
              <a16:creationId xmlns:a16="http://schemas.microsoft.com/office/drawing/2014/main" id="{00000000-0008-0000-0500-000025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4" name="Text Box 15">
          <a:extLst>
            <a:ext uri="{FF2B5EF4-FFF2-40B4-BE49-F238E27FC236}">
              <a16:creationId xmlns:a16="http://schemas.microsoft.com/office/drawing/2014/main" id="{00000000-0008-0000-0500-000026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5" name="Text Box 15">
          <a:extLst>
            <a:ext uri="{FF2B5EF4-FFF2-40B4-BE49-F238E27FC236}">
              <a16:creationId xmlns:a16="http://schemas.microsoft.com/office/drawing/2014/main" id="{00000000-0008-0000-0500-000027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6" name="Text Box 15">
          <a:extLst>
            <a:ext uri="{FF2B5EF4-FFF2-40B4-BE49-F238E27FC236}">
              <a16:creationId xmlns:a16="http://schemas.microsoft.com/office/drawing/2014/main" id="{00000000-0008-0000-0500-000028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7" name="Text Box 15">
          <a:extLst>
            <a:ext uri="{FF2B5EF4-FFF2-40B4-BE49-F238E27FC236}">
              <a16:creationId xmlns:a16="http://schemas.microsoft.com/office/drawing/2014/main" id="{00000000-0008-0000-0500-000029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8" name="Text Box 15">
          <a:extLst>
            <a:ext uri="{FF2B5EF4-FFF2-40B4-BE49-F238E27FC236}">
              <a16:creationId xmlns:a16="http://schemas.microsoft.com/office/drawing/2014/main" id="{00000000-0008-0000-0500-00002A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39" name="Text Box 15">
          <a:extLst>
            <a:ext uri="{FF2B5EF4-FFF2-40B4-BE49-F238E27FC236}">
              <a16:creationId xmlns:a16="http://schemas.microsoft.com/office/drawing/2014/main" id="{00000000-0008-0000-0500-00002B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0" name="Text Box 15">
          <a:extLst>
            <a:ext uri="{FF2B5EF4-FFF2-40B4-BE49-F238E27FC236}">
              <a16:creationId xmlns:a16="http://schemas.microsoft.com/office/drawing/2014/main" id="{00000000-0008-0000-0500-00002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41" name="Text Box 15">
          <a:extLst>
            <a:ext uri="{FF2B5EF4-FFF2-40B4-BE49-F238E27FC236}">
              <a16:creationId xmlns:a16="http://schemas.microsoft.com/office/drawing/2014/main" id="{00000000-0008-0000-0500-00002D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42" name="Text Box 15">
          <a:extLst>
            <a:ext uri="{FF2B5EF4-FFF2-40B4-BE49-F238E27FC236}">
              <a16:creationId xmlns:a16="http://schemas.microsoft.com/office/drawing/2014/main" id="{00000000-0008-0000-0500-00002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3" name="Text Box 15">
          <a:extLst>
            <a:ext uri="{FF2B5EF4-FFF2-40B4-BE49-F238E27FC236}">
              <a16:creationId xmlns:a16="http://schemas.microsoft.com/office/drawing/2014/main" id="{00000000-0008-0000-0500-00002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44" name="Text Box 15">
          <a:extLst>
            <a:ext uri="{FF2B5EF4-FFF2-40B4-BE49-F238E27FC236}">
              <a16:creationId xmlns:a16="http://schemas.microsoft.com/office/drawing/2014/main" id="{00000000-0008-0000-0500-00003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56743"/>
    <xdr:sp macro="" textlink="">
      <xdr:nvSpPr>
        <xdr:cNvPr id="4145" name="Text Box 15">
          <a:extLst>
            <a:ext uri="{FF2B5EF4-FFF2-40B4-BE49-F238E27FC236}">
              <a16:creationId xmlns:a16="http://schemas.microsoft.com/office/drawing/2014/main" id="{00000000-0008-0000-0500-000031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6" name="Text Box 15">
          <a:extLst>
            <a:ext uri="{FF2B5EF4-FFF2-40B4-BE49-F238E27FC236}">
              <a16:creationId xmlns:a16="http://schemas.microsoft.com/office/drawing/2014/main" id="{00000000-0008-0000-0500-00003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47" name="Text Box 15">
          <a:extLst>
            <a:ext uri="{FF2B5EF4-FFF2-40B4-BE49-F238E27FC236}">
              <a16:creationId xmlns:a16="http://schemas.microsoft.com/office/drawing/2014/main" id="{00000000-0008-0000-0500-00003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8" name="Text Box 15">
          <a:extLst>
            <a:ext uri="{FF2B5EF4-FFF2-40B4-BE49-F238E27FC236}">
              <a16:creationId xmlns:a16="http://schemas.microsoft.com/office/drawing/2014/main" id="{00000000-0008-0000-0500-000034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9" name="Text Box 15">
          <a:extLst>
            <a:ext uri="{FF2B5EF4-FFF2-40B4-BE49-F238E27FC236}">
              <a16:creationId xmlns:a16="http://schemas.microsoft.com/office/drawing/2014/main" id="{00000000-0008-0000-0500-00003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0" name="Text Box 15">
          <a:extLst>
            <a:ext uri="{FF2B5EF4-FFF2-40B4-BE49-F238E27FC236}">
              <a16:creationId xmlns:a16="http://schemas.microsoft.com/office/drawing/2014/main" id="{00000000-0008-0000-0500-000036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1" name="Text Box 15">
          <a:extLst>
            <a:ext uri="{FF2B5EF4-FFF2-40B4-BE49-F238E27FC236}">
              <a16:creationId xmlns:a16="http://schemas.microsoft.com/office/drawing/2014/main" id="{00000000-0008-0000-0500-00003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2" name="Text Box 15">
          <a:extLst>
            <a:ext uri="{FF2B5EF4-FFF2-40B4-BE49-F238E27FC236}">
              <a16:creationId xmlns:a16="http://schemas.microsoft.com/office/drawing/2014/main" id="{00000000-0008-0000-0500-00003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3" name="Text Box 15">
          <a:extLst>
            <a:ext uri="{FF2B5EF4-FFF2-40B4-BE49-F238E27FC236}">
              <a16:creationId xmlns:a16="http://schemas.microsoft.com/office/drawing/2014/main" id="{00000000-0008-0000-0500-00003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4" name="Text Box 15">
          <a:extLst>
            <a:ext uri="{FF2B5EF4-FFF2-40B4-BE49-F238E27FC236}">
              <a16:creationId xmlns:a16="http://schemas.microsoft.com/office/drawing/2014/main" id="{00000000-0008-0000-0500-00003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5" name="Text Box 15">
          <a:extLst>
            <a:ext uri="{FF2B5EF4-FFF2-40B4-BE49-F238E27FC236}">
              <a16:creationId xmlns:a16="http://schemas.microsoft.com/office/drawing/2014/main" id="{00000000-0008-0000-0500-00003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6" name="Text Box 15">
          <a:extLst>
            <a:ext uri="{FF2B5EF4-FFF2-40B4-BE49-F238E27FC236}">
              <a16:creationId xmlns:a16="http://schemas.microsoft.com/office/drawing/2014/main" id="{00000000-0008-0000-0500-00003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7" name="Text Box 15">
          <a:extLst>
            <a:ext uri="{FF2B5EF4-FFF2-40B4-BE49-F238E27FC236}">
              <a16:creationId xmlns:a16="http://schemas.microsoft.com/office/drawing/2014/main" id="{00000000-0008-0000-0500-00003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4158" name="Text Box 15">
          <a:extLst>
            <a:ext uri="{FF2B5EF4-FFF2-40B4-BE49-F238E27FC236}">
              <a16:creationId xmlns:a16="http://schemas.microsoft.com/office/drawing/2014/main" id="{00000000-0008-0000-0500-00003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59" name="Text Box 15">
          <a:extLst>
            <a:ext uri="{FF2B5EF4-FFF2-40B4-BE49-F238E27FC236}">
              <a16:creationId xmlns:a16="http://schemas.microsoft.com/office/drawing/2014/main" id="{00000000-0008-0000-0500-00003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4160" name="Text Box 15">
          <a:extLst>
            <a:ext uri="{FF2B5EF4-FFF2-40B4-BE49-F238E27FC236}">
              <a16:creationId xmlns:a16="http://schemas.microsoft.com/office/drawing/2014/main" id="{00000000-0008-0000-0500-00004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4161" name="Text Box 15">
          <a:extLst>
            <a:ext uri="{FF2B5EF4-FFF2-40B4-BE49-F238E27FC236}">
              <a16:creationId xmlns:a16="http://schemas.microsoft.com/office/drawing/2014/main" id="{00000000-0008-0000-0500-000041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2" name="Text Box 15">
          <a:extLst>
            <a:ext uri="{FF2B5EF4-FFF2-40B4-BE49-F238E27FC236}">
              <a16:creationId xmlns:a16="http://schemas.microsoft.com/office/drawing/2014/main" id="{00000000-0008-0000-0500-00004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4163" name="Text Box 15">
          <a:extLst>
            <a:ext uri="{FF2B5EF4-FFF2-40B4-BE49-F238E27FC236}">
              <a16:creationId xmlns:a16="http://schemas.microsoft.com/office/drawing/2014/main" id="{00000000-0008-0000-0500-00004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56743"/>
    <xdr:sp macro="" textlink="">
      <xdr:nvSpPr>
        <xdr:cNvPr id="4164" name="Text Box 15">
          <a:extLst>
            <a:ext uri="{FF2B5EF4-FFF2-40B4-BE49-F238E27FC236}">
              <a16:creationId xmlns:a16="http://schemas.microsoft.com/office/drawing/2014/main" id="{00000000-0008-0000-0500-000044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5" name="Text Box 15">
          <a:extLst>
            <a:ext uri="{FF2B5EF4-FFF2-40B4-BE49-F238E27FC236}">
              <a16:creationId xmlns:a16="http://schemas.microsoft.com/office/drawing/2014/main" id="{00000000-0008-0000-0500-00004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4166" name="Text Box 15">
          <a:extLst>
            <a:ext uri="{FF2B5EF4-FFF2-40B4-BE49-F238E27FC236}">
              <a16:creationId xmlns:a16="http://schemas.microsoft.com/office/drawing/2014/main" id="{00000000-0008-0000-0500-000046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7" name="Text Box 15">
          <a:extLst>
            <a:ext uri="{FF2B5EF4-FFF2-40B4-BE49-F238E27FC236}">
              <a16:creationId xmlns:a16="http://schemas.microsoft.com/office/drawing/2014/main" id="{00000000-0008-0000-0500-00004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8" name="Text Box 15">
          <a:extLst>
            <a:ext uri="{FF2B5EF4-FFF2-40B4-BE49-F238E27FC236}">
              <a16:creationId xmlns:a16="http://schemas.microsoft.com/office/drawing/2014/main" id="{00000000-0008-0000-0500-00004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9" name="Text Box 15">
          <a:extLst>
            <a:ext uri="{FF2B5EF4-FFF2-40B4-BE49-F238E27FC236}">
              <a16:creationId xmlns:a16="http://schemas.microsoft.com/office/drawing/2014/main" id="{00000000-0008-0000-0500-00004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0" name="Text Box 15">
          <a:extLst>
            <a:ext uri="{FF2B5EF4-FFF2-40B4-BE49-F238E27FC236}">
              <a16:creationId xmlns:a16="http://schemas.microsoft.com/office/drawing/2014/main" id="{00000000-0008-0000-0500-00004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1" name="Text Box 15">
          <a:extLst>
            <a:ext uri="{FF2B5EF4-FFF2-40B4-BE49-F238E27FC236}">
              <a16:creationId xmlns:a16="http://schemas.microsoft.com/office/drawing/2014/main" id="{00000000-0008-0000-0500-00004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2" name="Text Box 15">
          <a:extLst>
            <a:ext uri="{FF2B5EF4-FFF2-40B4-BE49-F238E27FC236}">
              <a16:creationId xmlns:a16="http://schemas.microsoft.com/office/drawing/2014/main" id="{00000000-0008-0000-0500-00004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3" name="Text Box 15">
          <a:extLst>
            <a:ext uri="{FF2B5EF4-FFF2-40B4-BE49-F238E27FC236}">
              <a16:creationId xmlns:a16="http://schemas.microsoft.com/office/drawing/2014/main" id="{00000000-0008-0000-0500-00004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4" name="Text Box 15">
          <a:extLst>
            <a:ext uri="{FF2B5EF4-FFF2-40B4-BE49-F238E27FC236}">
              <a16:creationId xmlns:a16="http://schemas.microsoft.com/office/drawing/2014/main" id="{00000000-0008-0000-0500-00004E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5" name="Text Box 15">
          <a:extLst>
            <a:ext uri="{FF2B5EF4-FFF2-40B4-BE49-F238E27FC236}">
              <a16:creationId xmlns:a16="http://schemas.microsoft.com/office/drawing/2014/main" id="{00000000-0008-0000-0500-00004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6" name="Text Box 15">
          <a:extLst>
            <a:ext uri="{FF2B5EF4-FFF2-40B4-BE49-F238E27FC236}">
              <a16:creationId xmlns:a16="http://schemas.microsoft.com/office/drawing/2014/main" id="{00000000-0008-0000-0500-000050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77" name="Text Box 15">
          <a:extLst>
            <a:ext uri="{FF2B5EF4-FFF2-40B4-BE49-F238E27FC236}">
              <a16:creationId xmlns:a16="http://schemas.microsoft.com/office/drawing/2014/main" id="{00000000-0008-0000-0500-000051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78" name="Text Box 15">
          <a:extLst>
            <a:ext uri="{FF2B5EF4-FFF2-40B4-BE49-F238E27FC236}">
              <a16:creationId xmlns:a16="http://schemas.microsoft.com/office/drawing/2014/main" id="{00000000-0008-0000-0500-000052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79" name="Text Box 15">
          <a:extLst>
            <a:ext uri="{FF2B5EF4-FFF2-40B4-BE49-F238E27FC236}">
              <a16:creationId xmlns:a16="http://schemas.microsoft.com/office/drawing/2014/main" id="{00000000-0008-0000-0500-000053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0" name="Text Box 15">
          <a:extLst>
            <a:ext uri="{FF2B5EF4-FFF2-40B4-BE49-F238E27FC236}">
              <a16:creationId xmlns:a16="http://schemas.microsoft.com/office/drawing/2014/main" id="{00000000-0008-0000-0500-000054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1" name="Text Box 15">
          <a:extLst>
            <a:ext uri="{FF2B5EF4-FFF2-40B4-BE49-F238E27FC236}">
              <a16:creationId xmlns:a16="http://schemas.microsoft.com/office/drawing/2014/main" id="{00000000-0008-0000-0500-000055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2" name="Text Box 15">
          <a:extLst>
            <a:ext uri="{FF2B5EF4-FFF2-40B4-BE49-F238E27FC236}">
              <a16:creationId xmlns:a16="http://schemas.microsoft.com/office/drawing/2014/main" id="{00000000-0008-0000-0500-000056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3" name="Text Box 15">
          <a:extLst>
            <a:ext uri="{FF2B5EF4-FFF2-40B4-BE49-F238E27FC236}">
              <a16:creationId xmlns:a16="http://schemas.microsoft.com/office/drawing/2014/main" id="{00000000-0008-0000-0500-000057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4" name="Text Box 15">
          <a:extLst>
            <a:ext uri="{FF2B5EF4-FFF2-40B4-BE49-F238E27FC236}">
              <a16:creationId xmlns:a16="http://schemas.microsoft.com/office/drawing/2014/main" id="{00000000-0008-0000-0500-000058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5" name="Text Box 15">
          <a:extLst>
            <a:ext uri="{FF2B5EF4-FFF2-40B4-BE49-F238E27FC236}">
              <a16:creationId xmlns:a16="http://schemas.microsoft.com/office/drawing/2014/main" id="{00000000-0008-0000-0500-000059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6" name="Text Box 15">
          <a:extLst>
            <a:ext uri="{FF2B5EF4-FFF2-40B4-BE49-F238E27FC236}">
              <a16:creationId xmlns:a16="http://schemas.microsoft.com/office/drawing/2014/main" id="{00000000-0008-0000-0500-00005A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7" name="Text Box 15">
          <a:extLst>
            <a:ext uri="{FF2B5EF4-FFF2-40B4-BE49-F238E27FC236}">
              <a16:creationId xmlns:a16="http://schemas.microsoft.com/office/drawing/2014/main" id="{00000000-0008-0000-0500-00005B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8" name="Text Box 15">
          <a:extLst>
            <a:ext uri="{FF2B5EF4-FFF2-40B4-BE49-F238E27FC236}">
              <a16:creationId xmlns:a16="http://schemas.microsoft.com/office/drawing/2014/main" id="{00000000-0008-0000-0500-00005C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9" name="Text Box 15">
          <a:extLst>
            <a:ext uri="{FF2B5EF4-FFF2-40B4-BE49-F238E27FC236}">
              <a16:creationId xmlns:a16="http://schemas.microsoft.com/office/drawing/2014/main" id="{00000000-0008-0000-0500-00005D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190" name="Text Box 15">
          <a:extLst>
            <a:ext uri="{FF2B5EF4-FFF2-40B4-BE49-F238E27FC236}">
              <a16:creationId xmlns:a16="http://schemas.microsoft.com/office/drawing/2014/main" id="{00000000-0008-0000-0500-00005E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1" name="Text Box 15">
          <a:extLst>
            <a:ext uri="{FF2B5EF4-FFF2-40B4-BE49-F238E27FC236}">
              <a16:creationId xmlns:a16="http://schemas.microsoft.com/office/drawing/2014/main" id="{00000000-0008-0000-0500-00005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192" name="Text Box 15">
          <a:extLst>
            <a:ext uri="{FF2B5EF4-FFF2-40B4-BE49-F238E27FC236}">
              <a16:creationId xmlns:a16="http://schemas.microsoft.com/office/drawing/2014/main" id="{00000000-0008-0000-0500-000060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193" name="Text Box 15">
          <a:extLst>
            <a:ext uri="{FF2B5EF4-FFF2-40B4-BE49-F238E27FC236}">
              <a16:creationId xmlns:a16="http://schemas.microsoft.com/office/drawing/2014/main" id="{00000000-0008-0000-0500-000061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4" name="Text Box 15">
          <a:extLst>
            <a:ext uri="{FF2B5EF4-FFF2-40B4-BE49-F238E27FC236}">
              <a16:creationId xmlns:a16="http://schemas.microsoft.com/office/drawing/2014/main" id="{00000000-0008-0000-0500-00006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195" name="Text Box 15">
          <a:extLst>
            <a:ext uri="{FF2B5EF4-FFF2-40B4-BE49-F238E27FC236}">
              <a16:creationId xmlns:a16="http://schemas.microsoft.com/office/drawing/2014/main" id="{00000000-0008-0000-0500-000063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56743"/>
    <xdr:sp macro="" textlink="">
      <xdr:nvSpPr>
        <xdr:cNvPr id="4196" name="Text Box 15">
          <a:extLst>
            <a:ext uri="{FF2B5EF4-FFF2-40B4-BE49-F238E27FC236}">
              <a16:creationId xmlns:a16="http://schemas.microsoft.com/office/drawing/2014/main" id="{00000000-0008-0000-0500-000064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7" name="Text Box 15">
          <a:extLst>
            <a:ext uri="{FF2B5EF4-FFF2-40B4-BE49-F238E27FC236}">
              <a16:creationId xmlns:a16="http://schemas.microsoft.com/office/drawing/2014/main" id="{00000000-0008-0000-0500-00006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198" name="Text Box 15">
          <a:extLst>
            <a:ext uri="{FF2B5EF4-FFF2-40B4-BE49-F238E27FC236}">
              <a16:creationId xmlns:a16="http://schemas.microsoft.com/office/drawing/2014/main" id="{00000000-0008-0000-0500-00006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9" name="Text Box 15">
          <a:extLst>
            <a:ext uri="{FF2B5EF4-FFF2-40B4-BE49-F238E27FC236}">
              <a16:creationId xmlns:a16="http://schemas.microsoft.com/office/drawing/2014/main" id="{00000000-0008-0000-0500-00006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0" name="Text Box 15">
          <a:extLst>
            <a:ext uri="{FF2B5EF4-FFF2-40B4-BE49-F238E27FC236}">
              <a16:creationId xmlns:a16="http://schemas.microsoft.com/office/drawing/2014/main" id="{00000000-0008-0000-0500-00006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1" name="Text Box 15">
          <a:extLst>
            <a:ext uri="{FF2B5EF4-FFF2-40B4-BE49-F238E27FC236}">
              <a16:creationId xmlns:a16="http://schemas.microsoft.com/office/drawing/2014/main" id="{00000000-0008-0000-0500-00006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2" name="Text Box 15">
          <a:extLst>
            <a:ext uri="{FF2B5EF4-FFF2-40B4-BE49-F238E27FC236}">
              <a16:creationId xmlns:a16="http://schemas.microsoft.com/office/drawing/2014/main" id="{00000000-0008-0000-0500-00006A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3" name="Text Box 15">
          <a:extLst>
            <a:ext uri="{FF2B5EF4-FFF2-40B4-BE49-F238E27FC236}">
              <a16:creationId xmlns:a16="http://schemas.microsoft.com/office/drawing/2014/main" id="{00000000-0008-0000-0500-00006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4" name="Text Box 15">
          <a:extLst>
            <a:ext uri="{FF2B5EF4-FFF2-40B4-BE49-F238E27FC236}">
              <a16:creationId xmlns:a16="http://schemas.microsoft.com/office/drawing/2014/main" id="{00000000-0008-0000-0500-00006C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5" name="Text Box 15">
          <a:extLst>
            <a:ext uri="{FF2B5EF4-FFF2-40B4-BE49-F238E27FC236}">
              <a16:creationId xmlns:a16="http://schemas.microsoft.com/office/drawing/2014/main" id="{00000000-0008-0000-0500-00006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6" name="Text Box 15">
          <a:extLst>
            <a:ext uri="{FF2B5EF4-FFF2-40B4-BE49-F238E27FC236}">
              <a16:creationId xmlns:a16="http://schemas.microsoft.com/office/drawing/2014/main" id="{00000000-0008-0000-0500-00006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7" name="Text Box 15">
          <a:extLst>
            <a:ext uri="{FF2B5EF4-FFF2-40B4-BE49-F238E27FC236}">
              <a16:creationId xmlns:a16="http://schemas.microsoft.com/office/drawing/2014/main" id="{00000000-0008-0000-0500-00006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8" name="Text Box 15">
          <a:extLst>
            <a:ext uri="{FF2B5EF4-FFF2-40B4-BE49-F238E27FC236}">
              <a16:creationId xmlns:a16="http://schemas.microsoft.com/office/drawing/2014/main" id="{00000000-0008-0000-0500-00007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9" name="Text Box 15">
          <a:extLst>
            <a:ext uri="{FF2B5EF4-FFF2-40B4-BE49-F238E27FC236}">
              <a16:creationId xmlns:a16="http://schemas.microsoft.com/office/drawing/2014/main" id="{00000000-0008-0000-0500-00007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0" name="Text Box 15">
          <a:extLst>
            <a:ext uri="{FF2B5EF4-FFF2-40B4-BE49-F238E27FC236}">
              <a16:creationId xmlns:a16="http://schemas.microsoft.com/office/drawing/2014/main" id="{00000000-0008-0000-0500-00007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1" name="Text Box 15">
          <a:extLst>
            <a:ext uri="{FF2B5EF4-FFF2-40B4-BE49-F238E27FC236}">
              <a16:creationId xmlns:a16="http://schemas.microsoft.com/office/drawing/2014/main" id="{00000000-0008-0000-0500-00007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4212" name="Text Box 15">
          <a:extLst>
            <a:ext uri="{FF2B5EF4-FFF2-40B4-BE49-F238E27FC236}">
              <a16:creationId xmlns:a16="http://schemas.microsoft.com/office/drawing/2014/main" id="{00000000-0008-0000-0500-000074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13" name="Text Box 15">
          <a:extLst>
            <a:ext uri="{FF2B5EF4-FFF2-40B4-BE49-F238E27FC236}">
              <a16:creationId xmlns:a16="http://schemas.microsoft.com/office/drawing/2014/main" id="{00000000-0008-0000-0500-00007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4214" name="Text Box 15">
          <a:extLst>
            <a:ext uri="{FF2B5EF4-FFF2-40B4-BE49-F238E27FC236}">
              <a16:creationId xmlns:a16="http://schemas.microsoft.com/office/drawing/2014/main" id="{00000000-0008-0000-0500-00007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4215" name="Text Box 15">
          <a:extLst>
            <a:ext uri="{FF2B5EF4-FFF2-40B4-BE49-F238E27FC236}">
              <a16:creationId xmlns:a16="http://schemas.microsoft.com/office/drawing/2014/main" id="{00000000-0008-0000-0500-000077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16" name="Text Box 15">
          <a:extLst>
            <a:ext uri="{FF2B5EF4-FFF2-40B4-BE49-F238E27FC236}">
              <a16:creationId xmlns:a16="http://schemas.microsoft.com/office/drawing/2014/main" id="{00000000-0008-0000-0500-00007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4217" name="Text Box 15">
          <a:extLst>
            <a:ext uri="{FF2B5EF4-FFF2-40B4-BE49-F238E27FC236}">
              <a16:creationId xmlns:a16="http://schemas.microsoft.com/office/drawing/2014/main" id="{00000000-0008-0000-0500-000079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56743"/>
    <xdr:sp macro="" textlink="">
      <xdr:nvSpPr>
        <xdr:cNvPr id="4218" name="Text Box 15">
          <a:extLst>
            <a:ext uri="{FF2B5EF4-FFF2-40B4-BE49-F238E27FC236}">
              <a16:creationId xmlns:a16="http://schemas.microsoft.com/office/drawing/2014/main" id="{00000000-0008-0000-0500-00007A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19" name="Text Box 15">
          <a:extLst>
            <a:ext uri="{FF2B5EF4-FFF2-40B4-BE49-F238E27FC236}">
              <a16:creationId xmlns:a16="http://schemas.microsoft.com/office/drawing/2014/main" id="{00000000-0008-0000-0500-00007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4220" name="Text Box 15">
          <a:extLst>
            <a:ext uri="{FF2B5EF4-FFF2-40B4-BE49-F238E27FC236}">
              <a16:creationId xmlns:a16="http://schemas.microsoft.com/office/drawing/2014/main" id="{00000000-0008-0000-0500-00007C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1" name="Text Box 15">
          <a:extLst>
            <a:ext uri="{FF2B5EF4-FFF2-40B4-BE49-F238E27FC236}">
              <a16:creationId xmlns:a16="http://schemas.microsoft.com/office/drawing/2014/main" id="{00000000-0008-0000-0500-00007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2" name="Text Box 15">
          <a:extLst>
            <a:ext uri="{FF2B5EF4-FFF2-40B4-BE49-F238E27FC236}">
              <a16:creationId xmlns:a16="http://schemas.microsoft.com/office/drawing/2014/main" id="{00000000-0008-0000-0500-00007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3" name="Text Box 15">
          <a:extLst>
            <a:ext uri="{FF2B5EF4-FFF2-40B4-BE49-F238E27FC236}">
              <a16:creationId xmlns:a16="http://schemas.microsoft.com/office/drawing/2014/main" id="{00000000-0008-0000-0500-00007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4" name="Text Box 15">
          <a:extLst>
            <a:ext uri="{FF2B5EF4-FFF2-40B4-BE49-F238E27FC236}">
              <a16:creationId xmlns:a16="http://schemas.microsoft.com/office/drawing/2014/main" id="{00000000-0008-0000-0500-00008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5" name="Text Box 15">
          <a:extLst>
            <a:ext uri="{FF2B5EF4-FFF2-40B4-BE49-F238E27FC236}">
              <a16:creationId xmlns:a16="http://schemas.microsoft.com/office/drawing/2014/main" id="{00000000-0008-0000-0500-00008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6" name="Text Box 15">
          <a:extLst>
            <a:ext uri="{FF2B5EF4-FFF2-40B4-BE49-F238E27FC236}">
              <a16:creationId xmlns:a16="http://schemas.microsoft.com/office/drawing/2014/main" id="{00000000-0008-0000-0500-00008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7" name="Text Box 15">
          <a:extLst>
            <a:ext uri="{FF2B5EF4-FFF2-40B4-BE49-F238E27FC236}">
              <a16:creationId xmlns:a16="http://schemas.microsoft.com/office/drawing/2014/main" id="{00000000-0008-0000-0500-00008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8" name="Text Box 15">
          <a:extLst>
            <a:ext uri="{FF2B5EF4-FFF2-40B4-BE49-F238E27FC236}">
              <a16:creationId xmlns:a16="http://schemas.microsoft.com/office/drawing/2014/main" id="{00000000-0008-0000-0500-000084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9" name="Text Box 15">
          <a:extLst>
            <a:ext uri="{FF2B5EF4-FFF2-40B4-BE49-F238E27FC236}">
              <a16:creationId xmlns:a16="http://schemas.microsoft.com/office/drawing/2014/main" id="{00000000-0008-0000-0500-00008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0" name="Text Box 15">
          <a:extLst>
            <a:ext uri="{FF2B5EF4-FFF2-40B4-BE49-F238E27FC236}">
              <a16:creationId xmlns:a16="http://schemas.microsoft.com/office/drawing/2014/main" id="{00000000-0008-0000-0500-000086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1" name="Text Box 15">
          <a:extLst>
            <a:ext uri="{FF2B5EF4-FFF2-40B4-BE49-F238E27FC236}">
              <a16:creationId xmlns:a16="http://schemas.microsoft.com/office/drawing/2014/main" id="{00000000-0008-0000-0500-00008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2" name="Text Box 15">
          <a:extLst>
            <a:ext uri="{FF2B5EF4-FFF2-40B4-BE49-F238E27FC236}">
              <a16:creationId xmlns:a16="http://schemas.microsoft.com/office/drawing/2014/main" id="{00000000-0008-0000-0500-00008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3" name="Text Box 15">
          <a:extLst>
            <a:ext uri="{FF2B5EF4-FFF2-40B4-BE49-F238E27FC236}">
              <a16:creationId xmlns:a16="http://schemas.microsoft.com/office/drawing/2014/main" id="{00000000-0008-0000-0500-00008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4" name="Text Box 15">
          <a:extLst>
            <a:ext uri="{FF2B5EF4-FFF2-40B4-BE49-F238E27FC236}">
              <a16:creationId xmlns:a16="http://schemas.microsoft.com/office/drawing/2014/main" id="{00000000-0008-0000-0500-00008A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5" name="Text Box 15">
          <a:extLst>
            <a:ext uri="{FF2B5EF4-FFF2-40B4-BE49-F238E27FC236}">
              <a16:creationId xmlns:a16="http://schemas.microsoft.com/office/drawing/2014/main" id="{00000000-0008-0000-0500-00008B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6" name="Text Box 15">
          <a:extLst>
            <a:ext uri="{FF2B5EF4-FFF2-40B4-BE49-F238E27FC236}">
              <a16:creationId xmlns:a16="http://schemas.microsoft.com/office/drawing/2014/main" id="{00000000-0008-0000-0500-00008C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7" name="Text Box 15">
          <a:extLst>
            <a:ext uri="{FF2B5EF4-FFF2-40B4-BE49-F238E27FC236}">
              <a16:creationId xmlns:a16="http://schemas.microsoft.com/office/drawing/2014/main" id="{00000000-0008-0000-0500-00008D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8" name="Text Box 15">
          <a:extLst>
            <a:ext uri="{FF2B5EF4-FFF2-40B4-BE49-F238E27FC236}">
              <a16:creationId xmlns:a16="http://schemas.microsoft.com/office/drawing/2014/main" id="{00000000-0008-0000-0500-00008E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9" name="Text Box 15">
          <a:extLst>
            <a:ext uri="{FF2B5EF4-FFF2-40B4-BE49-F238E27FC236}">
              <a16:creationId xmlns:a16="http://schemas.microsoft.com/office/drawing/2014/main" id="{00000000-0008-0000-0500-00008F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0" name="Text Box 15">
          <a:extLst>
            <a:ext uri="{FF2B5EF4-FFF2-40B4-BE49-F238E27FC236}">
              <a16:creationId xmlns:a16="http://schemas.microsoft.com/office/drawing/2014/main" id="{00000000-0008-0000-0500-000090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1" name="Text Box 15">
          <a:extLst>
            <a:ext uri="{FF2B5EF4-FFF2-40B4-BE49-F238E27FC236}">
              <a16:creationId xmlns:a16="http://schemas.microsoft.com/office/drawing/2014/main" id="{00000000-0008-0000-0500-000091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2" name="Text Box 15">
          <a:extLst>
            <a:ext uri="{FF2B5EF4-FFF2-40B4-BE49-F238E27FC236}">
              <a16:creationId xmlns:a16="http://schemas.microsoft.com/office/drawing/2014/main" id="{00000000-0008-0000-0500-000092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3" name="Text Box 15">
          <a:extLst>
            <a:ext uri="{FF2B5EF4-FFF2-40B4-BE49-F238E27FC236}">
              <a16:creationId xmlns:a16="http://schemas.microsoft.com/office/drawing/2014/main" id="{00000000-0008-0000-0500-000093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4" name="Text Box 15">
          <a:extLst>
            <a:ext uri="{FF2B5EF4-FFF2-40B4-BE49-F238E27FC236}">
              <a16:creationId xmlns:a16="http://schemas.microsoft.com/office/drawing/2014/main" id="{00000000-0008-0000-0500-000094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5" name="Text Box 15">
          <a:extLst>
            <a:ext uri="{FF2B5EF4-FFF2-40B4-BE49-F238E27FC236}">
              <a16:creationId xmlns:a16="http://schemas.microsoft.com/office/drawing/2014/main" id="{00000000-0008-0000-0500-000095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6" name="Text Box 15">
          <a:extLst>
            <a:ext uri="{FF2B5EF4-FFF2-40B4-BE49-F238E27FC236}">
              <a16:creationId xmlns:a16="http://schemas.microsoft.com/office/drawing/2014/main" id="{00000000-0008-0000-0500-000096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7" name="Text Box 15">
          <a:extLst>
            <a:ext uri="{FF2B5EF4-FFF2-40B4-BE49-F238E27FC236}">
              <a16:creationId xmlns:a16="http://schemas.microsoft.com/office/drawing/2014/main" id="{00000000-0008-0000-0500-000097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8" name="Text Box 15">
          <a:extLst>
            <a:ext uri="{FF2B5EF4-FFF2-40B4-BE49-F238E27FC236}">
              <a16:creationId xmlns:a16="http://schemas.microsoft.com/office/drawing/2014/main" id="{00000000-0008-0000-0500-000098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9" name="Text Box 15">
          <a:extLst>
            <a:ext uri="{FF2B5EF4-FFF2-40B4-BE49-F238E27FC236}">
              <a16:creationId xmlns:a16="http://schemas.microsoft.com/office/drawing/2014/main" id="{00000000-0008-0000-0500-000099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8496"/>
    <xdr:sp macro="" textlink="">
      <xdr:nvSpPr>
        <xdr:cNvPr id="4250" name="Text Box 15">
          <a:extLst>
            <a:ext uri="{FF2B5EF4-FFF2-40B4-BE49-F238E27FC236}">
              <a16:creationId xmlns:a16="http://schemas.microsoft.com/office/drawing/2014/main" id="{00000000-0008-0000-0500-00009A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1" name="Text Box 15">
          <a:extLst>
            <a:ext uri="{FF2B5EF4-FFF2-40B4-BE49-F238E27FC236}">
              <a16:creationId xmlns:a16="http://schemas.microsoft.com/office/drawing/2014/main" id="{00000000-0008-0000-0500-00009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52" name="Text Box 15">
          <a:extLst>
            <a:ext uri="{FF2B5EF4-FFF2-40B4-BE49-F238E27FC236}">
              <a16:creationId xmlns:a16="http://schemas.microsoft.com/office/drawing/2014/main" id="{00000000-0008-0000-0500-00009C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56743"/>
    <xdr:sp macro="" textlink="">
      <xdr:nvSpPr>
        <xdr:cNvPr id="4253" name="Text Box 15">
          <a:extLst>
            <a:ext uri="{FF2B5EF4-FFF2-40B4-BE49-F238E27FC236}">
              <a16:creationId xmlns:a16="http://schemas.microsoft.com/office/drawing/2014/main" id="{00000000-0008-0000-0500-00009D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4" name="Text Box 15">
          <a:extLst>
            <a:ext uri="{FF2B5EF4-FFF2-40B4-BE49-F238E27FC236}">
              <a16:creationId xmlns:a16="http://schemas.microsoft.com/office/drawing/2014/main" id="{00000000-0008-0000-0500-00009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55" name="Text Box 15">
          <a:extLst>
            <a:ext uri="{FF2B5EF4-FFF2-40B4-BE49-F238E27FC236}">
              <a16:creationId xmlns:a16="http://schemas.microsoft.com/office/drawing/2014/main" id="{00000000-0008-0000-0500-00009F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6" name="Text Box 15">
          <a:extLst>
            <a:ext uri="{FF2B5EF4-FFF2-40B4-BE49-F238E27FC236}">
              <a16:creationId xmlns:a16="http://schemas.microsoft.com/office/drawing/2014/main" id="{00000000-0008-0000-0500-0000A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7" name="Text Box 15">
          <a:extLst>
            <a:ext uri="{FF2B5EF4-FFF2-40B4-BE49-F238E27FC236}">
              <a16:creationId xmlns:a16="http://schemas.microsoft.com/office/drawing/2014/main" id="{00000000-0008-0000-0500-0000A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8" name="Text Box 15">
          <a:extLst>
            <a:ext uri="{FF2B5EF4-FFF2-40B4-BE49-F238E27FC236}">
              <a16:creationId xmlns:a16="http://schemas.microsoft.com/office/drawing/2014/main" id="{00000000-0008-0000-0500-0000A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9" name="Text Box 15">
          <a:extLst>
            <a:ext uri="{FF2B5EF4-FFF2-40B4-BE49-F238E27FC236}">
              <a16:creationId xmlns:a16="http://schemas.microsoft.com/office/drawing/2014/main" id="{00000000-0008-0000-0500-0000A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0" name="Text Box 15">
          <a:extLst>
            <a:ext uri="{FF2B5EF4-FFF2-40B4-BE49-F238E27FC236}">
              <a16:creationId xmlns:a16="http://schemas.microsoft.com/office/drawing/2014/main" id="{00000000-0008-0000-0500-0000A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1" name="Text Box 15">
          <a:extLst>
            <a:ext uri="{FF2B5EF4-FFF2-40B4-BE49-F238E27FC236}">
              <a16:creationId xmlns:a16="http://schemas.microsoft.com/office/drawing/2014/main" id="{00000000-0008-0000-0500-0000A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2" name="Text Box 15">
          <a:extLst>
            <a:ext uri="{FF2B5EF4-FFF2-40B4-BE49-F238E27FC236}">
              <a16:creationId xmlns:a16="http://schemas.microsoft.com/office/drawing/2014/main" id="{00000000-0008-0000-0500-0000A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3" name="Text Box 15">
          <a:extLst>
            <a:ext uri="{FF2B5EF4-FFF2-40B4-BE49-F238E27FC236}">
              <a16:creationId xmlns:a16="http://schemas.microsoft.com/office/drawing/2014/main" id="{00000000-0008-0000-0500-0000A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4" name="Text Box 15">
          <a:extLst>
            <a:ext uri="{FF2B5EF4-FFF2-40B4-BE49-F238E27FC236}">
              <a16:creationId xmlns:a16="http://schemas.microsoft.com/office/drawing/2014/main" id="{00000000-0008-0000-0500-0000A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5" name="Text Box 15">
          <a:extLst>
            <a:ext uri="{FF2B5EF4-FFF2-40B4-BE49-F238E27FC236}">
              <a16:creationId xmlns:a16="http://schemas.microsoft.com/office/drawing/2014/main" id="{00000000-0008-0000-0500-0000A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6" name="Text Box 15">
          <a:extLst>
            <a:ext uri="{FF2B5EF4-FFF2-40B4-BE49-F238E27FC236}">
              <a16:creationId xmlns:a16="http://schemas.microsoft.com/office/drawing/2014/main" id="{00000000-0008-0000-0500-0000A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7" name="Text Box 15">
          <a:extLst>
            <a:ext uri="{FF2B5EF4-FFF2-40B4-BE49-F238E27FC236}">
              <a16:creationId xmlns:a16="http://schemas.microsoft.com/office/drawing/2014/main" id="{00000000-0008-0000-0500-0000A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8" name="Text Box 15">
          <a:extLst>
            <a:ext uri="{FF2B5EF4-FFF2-40B4-BE49-F238E27FC236}">
              <a16:creationId xmlns:a16="http://schemas.microsoft.com/office/drawing/2014/main" id="{00000000-0008-0000-0500-0000A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9" name="Text Box 15">
          <a:extLst>
            <a:ext uri="{FF2B5EF4-FFF2-40B4-BE49-F238E27FC236}">
              <a16:creationId xmlns:a16="http://schemas.microsoft.com/office/drawing/2014/main" id="{00000000-0008-0000-0500-0000A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0" name="Text Box 15">
          <a:extLst>
            <a:ext uri="{FF2B5EF4-FFF2-40B4-BE49-F238E27FC236}">
              <a16:creationId xmlns:a16="http://schemas.microsoft.com/office/drawing/2014/main" id="{00000000-0008-0000-0500-0000A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1" name="Text Box 15">
          <a:extLst>
            <a:ext uri="{FF2B5EF4-FFF2-40B4-BE49-F238E27FC236}">
              <a16:creationId xmlns:a16="http://schemas.microsoft.com/office/drawing/2014/main" id="{00000000-0008-0000-0500-0000A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8496"/>
    <xdr:sp macro="" textlink="">
      <xdr:nvSpPr>
        <xdr:cNvPr id="4272" name="Text Box 15">
          <a:extLst>
            <a:ext uri="{FF2B5EF4-FFF2-40B4-BE49-F238E27FC236}">
              <a16:creationId xmlns:a16="http://schemas.microsoft.com/office/drawing/2014/main" id="{00000000-0008-0000-0500-0000B0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3" name="Text Box 15">
          <a:extLst>
            <a:ext uri="{FF2B5EF4-FFF2-40B4-BE49-F238E27FC236}">
              <a16:creationId xmlns:a16="http://schemas.microsoft.com/office/drawing/2014/main" id="{00000000-0008-0000-0500-0000B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4274" name="Text Box 15">
          <a:extLst>
            <a:ext uri="{FF2B5EF4-FFF2-40B4-BE49-F238E27FC236}">
              <a16:creationId xmlns:a16="http://schemas.microsoft.com/office/drawing/2014/main" id="{00000000-0008-0000-0500-0000B2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56743"/>
    <xdr:sp macro="" textlink="">
      <xdr:nvSpPr>
        <xdr:cNvPr id="4275" name="Text Box 15">
          <a:extLst>
            <a:ext uri="{FF2B5EF4-FFF2-40B4-BE49-F238E27FC236}">
              <a16:creationId xmlns:a16="http://schemas.microsoft.com/office/drawing/2014/main" id="{00000000-0008-0000-0500-0000B3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6" name="Text Box 15">
          <a:extLst>
            <a:ext uri="{FF2B5EF4-FFF2-40B4-BE49-F238E27FC236}">
              <a16:creationId xmlns:a16="http://schemas.microsoft.com/office/drawing/2014/main" id="{00000000-0008-0000-0500-0000B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4277" name="Text Box 15">
          <a:extLst>
            <a:ext uri="{FF2B5EF4-FFF2-40B4-BE49-F238E27FC236}">
              <a16:creationId xmlns:a16="http://schemas.microsoft.com/office/drawing/2014/main" id="{00000000-0008-0000-0500-0000B5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8" name="Text Box 15">
          <a:extLst>
            <a:ext uri="{FF2B5EF4-FFF2-40B4-BE49-F238E27FC236}">
              <a16:creationId xmlns:a16="http://schemas.microsoft.com/office/drawing/2014/main" id="{00000000-0008-0000-0500-0000B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9" name="Text Box 15">
          <a:extLst>
            <a:ext uri="{FF2B5EF4-FFF2-40B4-BE49-F238E27FC236}">
              <a16:creationId xmlns:a16="http://schemas.microsoft.com/office/drawing/2014/main" id="{00000000-0008-0000-0500-0000B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0" name="Text Box 15">
          <a:extLst>
            <a:ext uri="{FF2B5EF4-FFF2-40B4-BE49-F238E27FC236}">
              <a16:creationId xmlns:a16="http://schemas.microsoft.com/office/drawing/2014/main" id="{00000000-0008-0000-0500-0000B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1" name="Text Box 15">
          <a:extLst>
            <a:ext uri="{FF2B5EF4-FFF2-40B4-BE49-F238E27FC236}">
              <a16:creationId xmlns:a16="http://schemas.microsoft.com/office/drawing/2014/main" id="{00000000-0008-0000-0500-0000B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2" name="Text Box 15">
          <a:extLst>
            <a:ext uri="{FF2B5EF4-FFF2-40B4-BE49-F238E27FC236}">
              <a16:creationId xmlns:a16="http://schemas.microsoft.com/office/drawing/2014/main" id="{00000000-0008-0000-0500-0000B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3" name="Text Box 15">
          <a:extLst>
            <a:ext uri="{FF2B5EF4-FFF2-40B4-BE49-F238E27FC236}">
              <a16:creationId xmlns:a16="http://schemas.microsoft.com/office/drawing/2014/main" id="{00000000-0008-0000-0500-0000B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4" name="Text Box 15">
          <a:extLst>
            <a:ext uri="{FF2B5EF4-FFF2-40B4-BE49-F238E27FC236}">
              <a16:creationId xmlns:a16="http://schemas.microsoft.com/office/drawing/2014/main" id="{00000000-0008-0000-0500-0000B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5" name="Text Box 15">
          <a:extLst>
            <a:ext uri="{FF2B5EF4-FFF2-40B4-BE49-F238E27FC236}">
              <a16:creationId xmlns:a16="http://schemas.microsoft.com/office/drawing/2014/main" id="{00000000-0008-0000-0500-0000B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6" name="Text Box 15">
          <a:extLst>
            <a:ext uri="{FF2B5EF4-FFF2-40B4-BE49-F238E27FC236}">
              <a16:creationId xmlns:a16="http://schemas.microsoft.com/office/drawing/2014/main" id="{00000000-0008-0000-0500-0000B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7" name="Text Box 15">
          <a:extLst>
            <a:ext uri="{FF2B5EF4-FFF2-40B4-BE49-F238E27FC236}">
              <a16:creationId xmlns:a16="http://schemas.microsoft.com/office/drawing/2014/main" id="{00000000-0008-0000-0500-0000B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8" name="Text Box 15">
          <a:extLst>
            <a:ext uri="{FF2B5EF4-FFF2-40B4-BE49-F238E27FC236}">
              <a16:creationId xmlns:a16="http://schemas.microsoft.com/office/drawing/2014/main" id="{00000000-0008-0000-0500-0000C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9" name="Text Box 15">
          <a:extLst>
            <a:ext uri="{FF2B5EF4-FFF2-40B4-BE49-F238E27FC236}">
              <a16:creationId xmlns:a16="http://schemas.microsoft.com/office/drawing/2014/main" id="{00000000-0008-0000-0500-0000C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0" name="Text Box 15">
          <a:extLst>
            <a:ext uri="{FF2B5EF4-FFF2-40B4-BE49-F238E27FC236}">
              <a16:creationId xmlns:a16="http://schemas.microsoft.com/office/drawing/2014/main" id="{00000000-0008-0000-0500-0000C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1" name="Text Box 15">
          <a:extLst>
            <a:ext uri="{FF2B5EF4-FFF2-40B4-BE49-F238E27FC236}">
              <a16:creationId xmlns:a16="http://schemas.microsoft.com/office/drawing/2014/main" id="{00000000-0008-0000-0500-0000C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2" name="Text Box 15">
          <a:extLst>
            <a:ext uri="{FF2B5EF4-FFF2-40B4-BE49-F238E27FC236}">
              <a16:creationId xmlns:a16="http://schemas.microsoft.com/office/drawing/2014/main" id="{00000000-0008-0000-0500-0000C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3" name="Text Box 15">
          <a:extLst>
            <a:ext uri="{FF2B5EF4-FFF2-40B4-BE49-F238E27FC236}">
              <a16:creationId xmlns:a16="http://schemas.microsoft.com/office/drawing/2014/main" id="{00000000-0008-0000-0500-0000C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4" name="Text Box 15">
          <a:extLst>
            <a:ext uri="{FF2B5EF4-FFF2-40B4-BE49-F238E27FC236}">
              <a16:creationId xmlns:a16="http://schemas.microsoft.com/office/drawing/2014/main" id="{00000000-0008-0000-0500-0000C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5" name="Text Box 15">
          <a:extLst>
            <a:ext uri="{FF2B5EF4-FFF2-40B4-BE49-F238E27FC236}">
              <a16:creationId xmlns:a16="http://schemas.microsoft.com/office/drawing/2014/main" id="{00000000-0008-0000-0500-0000C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6" name="Text Box 15">
          <a:extLst>
            <a:ext uri="{FF2B5EF4-FFF2-40B4-BE49-F238E27FC236}">
              <a16:creationId xmlns:a16="http://schemas.microsoft.com/office/drawing/2014/main" id="{00000000-0008-0000-0500-0000C8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7" name="Text Box 15">
          <a:extLst>
            <a:ext uri="{FF2B5EF4-FFF2-40B4-BE49-F238E27FC236}">
              <a16:creationId xmlns:a16="http://schemas.microsoft.com/office/drawing/2014/main" id="{00000000-0008-0000-0500-0000C9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8" name="Text Box 15">
          <a:extLst>
            <a:ext uri="{FF2B5EF4-FFF2-40B4-BE49-F238E27FC236}">
              <a16:creationId xmlns:a16="http://schemas.microsoft.com/office/drawing/2014/main" id="{00000000-0008-0000-0500-0000CA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9" name="Text Box 15">
          <a:extLst>
            <a:ext uri="{FF2B5EF4-FFF2-40B4-BE49-F238E27FC236}">
              <a16:creationId xmlns:a16="http://schemas.microsoft.com/office/drawing/2014/main" id="{00000000-0008-0000-0500-0000CB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0" name="Text Box 15">
          <a:extLst>
            <a:ext uri="{FF2B5EF4-FFF2-40B4-BE49-F238E27FC236}">
              <a16:creationId xmlns:a16="http://schemas.microsoft.com/office/drawing/2014/main" id="{00000000-0008-0000-0500-0000CC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1" name="Text Box 15">
          <a:extLst>
            <a:ext uri="{FF2B5EF4-FFF2-40B4-BE49-F238E27FC236}">
              <a16:creationId xmlns:a16="http://schemas.microsoft.com/office/drawing/2014/main" id="{00000000-0008-0000-0500-0000CD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2" name="Text Box 15">
          <a:extLst>
            <a:ext uri="{FF2B5EF4-FFF2-40B4-BE49-F238E27FC236}">
              <a16:creationId xmlns:a16="http://schemas.microsoft.com/office/drawing/2014/main" id="{00000000-0008-0000-0500-0000CE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3" name="Text Box 15">
          <a:extLst>
            <a:ext uri="{FF2B5EF4-FFF2-40B4-BE49-F238E27FC236}">
              <a16:creationId xmlns:a16="http://schemas.microsoft.com/office/drawing/2014/main" id="{00000000-0008-0000-0500-0000CF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4" name="Text Box 15">
          <a:extLst>
            <a:ext uri="{FF2B5EF4-FFF2-40B4-BE49-F238E27FC236}">
              <a16:creationId xmlns:a16="http://schemas.microsoft.com/office/drawing/2014/main" id="{00000000-0008-0000-0500-0000D0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5" name="Text Box 15">
          <a:extLst>
            <a:ext uri="{FF2B5EF4-FFF2-40B4-BE49-F238E27FC236}">
              <a16:creationId xmlns:a16="http://schemas.microsoft.com/office/drawing/2014/main" id="{00000000-0008-0000-0500-0000D1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6" name="Text Box 15">
          <a:extLst>
            <a:ext uri="{FF2B5EF4-FFF2-40B4-BE49-F238E27FC236}">
              <a16:creationId xmlns:a16="http://schemas.microsoft.com/office/drawing/2014/main" id="{00000000-0008-0000-0500-0000D2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7" name="Text Box 15">
          <a:extLst>
            <a:ext uri="{FF2B5EF4-FFF2-40B4-BE49-F238E27FC236}">
              <a16:creationId xmlns:a16="http://schemas.microsoft.com/office/drawing/2014/main" id="{00000000-0008-0000-0500-0000D3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8" name="Text Box 15">
          <a:extLst>
            <a:ext uri="{FF2B5EF4-FFF2-40B4-BE49-F238E27FC236}">
              <a16:creationId xmlns:a16="http://schemas.microsoft.com/office/drawing/2014/main" id="{00000000-0008-0000-0500-0000D4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9" name="Text Box 15">
          <a:extLst>
            <a:ext uri="{FF2B5EF4-FFF2-40B4-BE49-F238E27FC236}">
              <a16:creationId xmlns:a16="http://schemas.microsoft.com/office/drawing/2014/main" id="{00000000-0008-0000-0500-0000D5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0" name="Text Box 15">
          <a:extLst>
            <a:ext uri="{FF2B5EF4-FFF2-40B4-BE49-F238E27FC236}">
              <a16:creationId xmlns:a16="http://schemas.microsoft.com/office/drawing/2014/main" id="{00000000-0008-0000-0500-0000D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1" name="Text Box 15">
          <a:extLst>
            <a:ext uri="{FF2B5EF4-FFF2-40B4-BE49-F238E27FC236}">
              <a16:creationId xmlns:a16="http://schemas.microsoft.com/office/drawing/2014/main" id="{00000000-0008-0000-0500-0000D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61691"/>
    <xdr:sp macro="" textlink="">
      <xdr:nvSpPr>
        <xdr:cNvPr id="4312" name="Text Box 15">
          <a:extLst>
            <a:ext uri="{FF2B5EF4-FFF2-40B4-BE49-F238E27FC236}">
              <a16:creationId xmlns:a16="http://schemas.microsoft.com/office/drawing/2014/main" id="{00000000-0008-0000-0500-0000D8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13" name="Text Box 15">
          <a:extLst>
            <a:ext uri="{FF2B5EF4-FFF2-40B4-BE49-F238E27FC236}">
              <a16:creationId xmlns:a16="http://schemas.microsoft.com/office/drawing/2014/main" id="{00000000-0008-0000-0500-0000D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14" name="Text Box 15">
          <a:extLst>
            <a:ext uri="{FF2B5EF4-FFF2-40B4-BE49-F238E27FC236}">
              <a16:creationId xmlns:a16="http://schemas.microsoft.com/office/drawing/2014/main" id="{00000000-0008-0000-0500-0000DA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8496"/>
    <xdr:sp macro="" textlink="">
      <xdr:nvSpPr>
        <xdr:cNvPr id="4315" name="Text Box 15">
          <a:extLst>
            <a:ext uri="{FF2B5EF4-FFF2-40B4-BE49-F238E27FC236}">
              <a16:creationId xmlns:a16="http://schemas.microsoft.com/office/drawing/2014/main" id="{00000000-0008-0000-0500-0000DB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16" name="Text Box 15">
          <a:extLst>
            <a:ext uri="{FF2B5EF4-FFF2-40B4-BE49-F238E27FC236}">
              <a16:creationId xmlns:a16="http://schemas.microsoft.com/office/drawing/2014/main" id="{00000000-0008-0000-0500-0000D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17" name="Text Box 15">
          <a:extLst>
            <a:ext uri="{FF2B5EF4-FFF2-40B4-BE49-F238E27FC236}">
              <a16:creationId xmlns:a16="http://schemas.microsoft.com/office/drawing/2014/main" id="{00000000-0008-0000-0500-0000DD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56743"/>
    <xdr:sp macro="" textlink="">
      <xdr:nvSpPr>
        <xdr:cNvPr id="4318" name="Text Box 15">
          <a:extLst>
            <a:ext uri="{FF2B5EF4-FFF2-40B4-BE49-F238E27FC236}">
              <a16:creationId xmlns:a16="http://schemas.microsoft.com/office/drawing/2014/main" id="{00000000-0008-0000-0500-0000DE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19" name="Text Box 15">
          <a:extLst>
            <a:ext uri="{FF2B5EF4-FFF2-40B4-BE49-F238E27FC236}">
              <a16:creationId xmlns:a16="http://schemas.microsoft.com/office/drawing/2014/main" id="{00000000-0008-0000-0500-0000D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20" name="Text Box 15">
          <a:extLst>
            <a:ext uri="{FF2B5EF4-FFF2-40B4-BE49-F238E27FC236}">
              <a16:creationId xmlns:a16="http://schemas.microsoft.com/office/drawing/2014/main" id="{00000000-0008-0000-0500-0000E0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1" name="Text Box 15">
          <a:extLst>
            <a:ext uri="{FF2B5EF4-FFF2-40B4-BE49-F238E27FC236}">
              <a16:creationId xmlns:a16="http://schemas.microsoft.com/office/drawing/2014/main" id="{00000000-0008-0000-0500-0000E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2" name="Text Box 15">
          <a:extLst>
            <a:ext uri="{FF2B5EF4-FFF2-40B4-BE49-F238E27FC236}">
              <a16:creationId xmlns:a16="http://schemas.microsoft.com/office/drawing/2014/main" id="{00000000-0008-0000-0500-0000E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3" name="Text Box 15">
          <a:extLst>
            <a:ext uri="{FF2B5EF4-FFF2-40B4-BE49-F238E27FC236}">
              <a16:creationId xmlns:a16="http://schemas.microsoft.com/office/drawing/2014/main" id="{00000000-0008-0000-0500-0000E3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4" name="Text Box 15">
          <a:extLst>
            <a:ext uri="{FF2B5EF4-FFF2-40B4-BE49-F238E27FC236}">
              <a16:creationId xmlns:a16="http://schemas.microsoft.com/office/drawing/2014/main" id="{00000000-0008-0000-0500-0000E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5" name="Text Box 15">
          <a:extLst>
            <a:ext uri="{FF2B5EF4-FFF2-40B4-BE49-F238E27FC236}">
              <a16:creationId xmlns:a16="http://schemas.microsoft.com/office/drawing/2014/main" id="{00000000-0008-0000-0500-0000E5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6" name="Text Box 15">
          <a:extLst>
            <a:ext uri="{FF2B5EF4-FFF2-40B4-BE49-F238E27FC236}">
              <a16:creationId xmlns:a16="http://schemas.microsoft.com/office/drawing/2014/main" id="{00000000-0008-0000-0500-0000E6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7" name="Text Box 15">
          <a:extLst>
            <a:ext uri="{FF2B5EF4-FFF2-40B4-BE49-F238E27FC236}">
              <a16:creationId xmlns:a16="http://schemas.microsoft.com/office/drawing/2014/main" id="{00000000-0008-0000-0500-0000E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8" name="Text Box 15">
          <a:extLst>
            <a:ext uri="{FF2B5EF4-FFF2-40B4-BE49-F238E27FC236}">
              <a16:creationId xmlns:a16="http://schemas.microsoft.com/office/drawing/2014/main" id="{00000000-0008-0000-0500-0000E8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9" name="Text Box 15">
          <a:extLst>
            <a:ext uri="{FF2B5EF4-FFF2-40B4-BE49-F238E27FC236}">
              <a16:creationId xmlns:a16="http://schemas.microsoft.com/office/drawing/2014/main" id="{00000000-0008-0000-0500-0000E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0" name="Text Box 15">
          <a:extLst>
            <a:ext uri="{FF2B5EF4-FFF2-40B4-BE49-F238E27FC236}">
              <a16:creationId xmlns:a16="http://schemas.microsoft.com/office/drawing/2014/main" id="{00000000-0008-0000-0500-0000E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1" name="Text Box 15">
          <a:extLst>
            <a:ext uri="{FF2B5EF4-FFF2-40B4-BE49-F238E27FC236}">
              <a16:creationId xmlns:a16="http://schemas.microsoft.com/office/drawing/2014/main" id="{00000000-0008-0000-0500-0000EB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2" name="Text Box 15">
          <a:extLst>
            <a:ext uri="{FF2B5EF4-FFF2-40B4-BE49-F238E27FC236}">
              <a16:creationId xmlns:a16="http://schemas.microsoft.com/office/drawing/2014/main" id="{00000000-0008-0000-0500-0000E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3" name="Text Box 15">
          <a:extLst>
            <a:ext uri="{FF2B5EF4-FFF2-40B4-BE49-F238E27FC236}">
              <a16:creationId xmlns:a16="http://schemas.microsoft.com/office/drawing/2014/main" id="{00000000-0008-0000-0500-0000E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4" name="Text Box 15">
          <a:extLst>
            <a:ext uri="{FF2B5EF4-FFF2-40B4-BE49-F238E27FC236}">
              <a16:creationId xmlns:a16="http://schemas.microsoft.com/office/drawing/2014/main" id="{00000000-0008-0000-0500-0000E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5" name="Text Box 15">
          <a:extLst>
            <a:ext uri="{FF2B5EF4-FFF2-40B4-BE49-F238E27FC236}">
              <a16:creationId xmlns:a16="http://schemas.microsoft.com/office/drawing/2014/main" id="{00000000-0008-0000-0500-0000E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6" name="Text Box 15">
          <a:extLst>
            <a:ext uri="{FF2B5EF4-FFF2-40B4-BE49-F238E27FC236}">
              <a16:creationId xmlns:a16="http://schemas.microsoft.com/office/drawing/2014/main" id="{00000000-0008-0000-0500-0000F0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7" name="Text Box 15">
          <a:extLst>
            <a:ext uri="{FF2B5EF4-FFF2-40B4-BE49-F238E27FC236}">
              <a16:creationId xmlns:a16="http://schemas.microsoft.com/office/drawing/2014/main" id="{00000000-0008-0000-0500-0000F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8" name="Text Box 15">
          <a:extLst>
            <a:ext uri="{FF2B5EF4-FFF2-40B4-BE49-F238E27FC236}">
              <a16:creationId xmlns:a16="http://schemas.microsoft.com/office/drawing/2014/main" id="{00000000-0008-0000-0500-0000F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61691"/>
    <xdr:sp macro="" textlink="">
      <xdr:nvSpPr>
        <xdr:cNvPr id="4339" name="Text Box 15">
          <a:extLst>
            <a:ext uri="{FF2B5EF4-FFF2-40B4-BE49-F238E27FC236}">
              <a16:creationId xmlns:a16="http://schemas.microsoft.com/office/drawing/2014/main" id="{00000000-0008-0000-0500-0000F3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0" name="Text Box 15">
          <a:extLst>
            <a:ext uri="{FF2B5EF4-FFF2-40B4-BE49-F238E27FC236}">
              <a16:creationId xmlns:a16="http://schemas.microsoft.com/office/drawing/2014/main" id="{00000000-0008-0000-0500-0000F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4341" name="Text Box 15">
          <a:extLst>
            <a:ext uri="{FF2B5EF4-FFF2-40B4-BE49-F238E27FC236}">
              <a16:creationId xmlns:a16="http://schemas.microsoft.com/office/drawing/2014/main" id="{00000000-0008-0000-0500-0000F5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4342" name="Text Box 15">
          <a:extLst>
            <a:ext uri="{FF2B5EF4-FFF2-40B4-BE49-F238E27FC236}">
              <a16:creationId xmlns:a16="http://schemas.microsoft.com/office/drawing/2014/main" id="{00000000-0008-0000-0500-0000F6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3" name="Text Box 15">
          <a:extLst>
            <a:ext uri="{FF2B5EF4-FFF2-40B4-BE49-F238E27FC236}">
              <a16:creationId xmlns:a16="http://schemas.microsoft.com/office/drawing/2014/main" id="{00000000-0008-0000-0500-0000F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4344" name="Text Box 15">
          <a:extLst>
            <a:ext uri="{FF2B5EF4-FFF2-40B4-BE49-F238E27FC236}">
              <a16:creationId xmlns:a16="http://schemas.microsoft.com/office/drawing/2014/main" id="{00000000-0008-0000-0500-0000F8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56743"/>
    <xdr:sp macro="" textlink="">
      <xdr:nvSpPr>
        <xdr:cNvPr id="4345" name="Text Box 15">
          <a:extLst>
            <a:ext uri="{FF2B5EF4-FFF2-40B4-BE49-F238E27FC236}">
              <a16:creationId xmlns:a16="http://schemas.microsoft.com/office/drawing/2014/main" id="{00000000-0008-0000-0500-0000F9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6" name="Text Box 15">
          <a:extLst>
            <a:ext uri="{FF2B5EF4-FFF2-40B4-BE49-F238E27FC236}">
              <a16:creationId xmlns:a16="http://schemas.microsoft.com/office/drawing/2014/main" id="{00000000-0008-0000-0500-0000F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4347" name="Text Box 15">
          <a:extLst>
            <a:ext uri="{FF2B5EF4-FFF2-40B4-BE49-F238E27FC236}">
              <a16:creationId xmlns:a16="http://schemas.microsoft.com/office/drawing/2014/main" id="{00000000-0008-0000-0500-0000FB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8" name="Text Box 15">
          <a:extLst>
            <a:ext uri="{FF2B5EF4-FFF2-40B4-BE49-F238E27FC236}">
              <a16:creationId xmlns:a16="http://schemas.microsoft.com/office/drawing/2014/main" id="{00000000-0008-0000-0500-0000F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9" name="Text Box 15">
          <a:extLst>
            <a:ext uri="{FF2B5EF4-FFF2-40B4-BE49-F238E27FC236}">
              <a16:creationId xmlns:a16="http://schemas.microsoft.com/office/drawing/2014/main" id="{00000000-0008-0000-0500-0000F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0" name="Text Box 15">
          <a:extLst>
            <a:ext uri="{FF2B5EF4-FFF2-40B4-BE49-F238E27FC236}">
              <a16:creationId xmlns:a16="http://schemas.microsoft.com/office/drawing/2014/main" id="{00000000-0008-0000-0500-0000F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1" name="Text Box 15">
          <a:extLst>
            <a:ext uri="{FF2B5EF4-FFF2-40B4-BE49-F238E27FC236}">
              <a16:creationId xmlns:a16="http://schemas.microsoft.com/office/drawing/2014/main" id="{00000000-0008-0000-0500-0000F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2" name="Text Box 15">
          <a:extLst>
            <a:ext uri="{FF2B5EF4-FFF2-40B4-BE49-F238E27FC236}">
              <a16:creationId xmlns:a16="http://schemas.microsoft.com/office/drawing/2014/main" id="{00000000-0008-0000-0500-000000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3" name="Text Box 15">
          <a:extLst>
            <a:ext uri="{FF2B5EF4-FFF2-40B4-BE49-F238E27FC236}">
              <a16:creationId xmlns:a16="http://schemas.microsoft.com/office/drawing/2014/main" id="{00000000-0008-0000-0500-000001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4" name="Text Box 15">
          <a:extLst>
            <a:ext uri="{FF2B5EF4-FFF2-40B4-BE49-F238E27FC236}">
              <a16:creationId xmlns:a16="http://schemas.microsoft.com/office/drawing/2014/main" id="{00000000-0008-0000-0500-000002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5" name="Text Box 15">
          <a:extLst>
            <a:ext uri="{FF2B5EF4-FFF2-40B4-BE49-F238E27FC236}">
              <a16:creationId xmlns:a16="http://schemas.microsoft.com/office/drawing/2014/main" id="{00000000-0008-0000-0500-000003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6" name="Text Box 15">
          <a:extLst>
            <a:ext uri="{FF2B5EF4-FFF2-40B4-BE49-F238E27FC236}">
              <a16:creationId xmlns:a16="http://schemas.microsoft.com/office/drawing/2014/main" id="{00000000-0008-0000-0500-000004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7" name="Text Box 15">
          <a:extLst>
            <a:ext uri="{FF2B5EF4-FFF2-40B4-BE49-F238E27FC236}">
              <a16:creationId xmlns:a16="http://schemas.microsoft.com/office/drawing/2014/main" id="{00000000-0008-0000-0500-000005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8" name="Text Box 15">
          <a:extLst>
            <a:ext uri="{FF2B5EF4-FFF2-40B4-BE49-F238E27FC236}">
              <a16:creationId xmlns:a16="http://schemas.microsoft.com/office/drawing/2014/main" id="{00000000-0008-0000-0500-000006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9" name="Text Box 15">
          <a:extLst>
            <a:ext uri="{FF2B5EF4-FFF2-40B4-BE49-F238E27FC236}">
              <a16:creationId xmlns:a16="http://schemas.microsoft.com/office/drawing/2014/main" id="{00000000-0008-0000-0500-000007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0" name="Text Box 15">
          <a:extLst>
            <a:ext uri="{FF2B5EF4-FFF2-40B4-BE49-F238E27FC236}">
              <a16:creationId xmlns:a16="http://schemas.microsoft.com/office/drawing/2014/main" id="{00000000-0008-0000-0500-000008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1" name="Text Box 15">
          <a:extLst>
            <a:ext uri="{FF2B5EF4-FFF2-40B4-BE49-F238E27FC236}">
              <a16:creationId xmlns:a16="http://schemas.microsoft.com/office/drawing/2014/main" id="{00000000-0008-0000-0500-000009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2" name="Text Box 15">
          <a:extLst>
            <a:ext uri="{FF2B5EF4-FFF2-40B4-BE49-F238E27FC236}">
              <a16:creationId xmlns:a16="http://schemas.microsoft.com/office/drawing/2014/main" id="{00000000-0008-0000-0500-00000A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3" name="Text Box 15">
          <a:extLst>
            <a:ext uri="{FF2B5EF4-FFF2-40B4-BE49-F238E27FC236}">
              <a16:creationId xmlns:a16="http://schemas.microsoft.com/office/drawing/2014/main" id="{00000000-0008-0000-0500-00000B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4" name="Text Box 15">
          <a:extLst>
            <a:ext uri="{FF2B5EF4-FFF2-40B4-BE49-F238E27FC236}">
              <a16:creationId xmlns:a16="http://schemas.microsoft.com/office/drawing/2014/main" id="{00000000-0008-0000-0500-00000C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5" name="Text Box 15">
          <a:extLst>
            <a:ext uri="{FF2B5EF4-FFF2-40B4-BE49-F238E27FC236}">
              <a16:creationId xmlns:a16="http://schemas.microsoft.com/office/drawing/2014/main" id="{00000000-0008-0000-0500-00000D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6" name="Text Box 15">
          <a:extLst>
            <a:ext uri="{FF2B5EF4-FFF2-40B4-BE49-F238E27FC236}">
              <a16:creationId xmlns:a16="http://schemas.microsoft.com/office/drawing/2014/main" id="{00000000-0008-0000-0500-00000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7" name="Text Box 15">
          <a:extLst>
            <a:ext uri="{FF2B5EF4-FFF2-40B4-BE49-F238E27FC236}">
              <a16:creationId xmlns:a16="http://schemas.microsoft.com/office/drawing/2014/main" id="{00000000-0008-0000-0500-00000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8" name="Text Box 15">
          <a:extLst>
            <a:ext uri="{FF2B5EF4-FFF2-40B4-BE49-F238E27FC236}">
              <a16:creationId xmlns:a16="http://schemas.microsoft.com/office/drawing/2014/main" id="{00000000-0008-0000-0500-00001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9" name="Text Box 15">
          <a:extLst>
            <a:ext uri="{FF2B5EF4-FFF2-40B4-BE49-F238E27FC236}">
              <a16:creationId xmlns:a16="http://schemas.microsoft.com/office/drawing/2014/main" id="{00000000-0008-0000-0500-00001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0" name="Text Box 15">
          <a:extLst>
            <a:ext uri="{FF2B5EF4-FFF2-40B4-BE49-F238E27FC236}">
              <a16:creationId xmlns:a16="http://schemas.microsoft.com/office/drawing/2014/main" id="{00000000-0008-0000-0500-00001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1" name="Text Box 15">
          <a:extLst>
            <a:ext uri="{FF2B5EF4-FFF2-40B4-BE49-F238E27FC236}">
              <a16:creationId xmlns:a16="http://schemas.microsoft.com/office/drawing/2014/main" id="{00000000-0008-0000-0500-000013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2" name="Text Box 15">
          <a:extLst>
            <a:ext uri="{FF2B5EF4-FFF2-40B4-BE49-F238E27FC236}">
              <a16:creationId xmlns:a16="http://schemas.microsoft.com/office/drawing/2014/main" id="{00000000-0008-0000-0500-000014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3" name="Text Box 15">
          <a:extLst>
            <a:ext uri="{FF2B5EF4-FFF2-40B4-BE49-F238E27FC236}">
              <a16:creationId xmlns:a16="http://schemas.microsoft.com/office/drawing/2014/main" id="{00000000-0008-0000-0500-000015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4" name="Text Box 15">
          <a:extLst>
            <a:ext uri="{FF2B5EF4-FFF2-40B4-BE49-F238E27FC236}">
              <a16:creationId xmlns:a16="http://schemas.microsoft.com/office/drawing/2014/main" id="{00000000-0008-0000-0500-000016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5" name="Text Box 15">
          <a:extLst>
            <a:ext uri="{FF2B5EF4-FFF2-40B4-BE49-F238E27FC236}">
              <a16:creationId xmlns:a16="http://schemas.microsoft.com/office/drawing/2014/main" id="{00000000-0008-0000-0500-000017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6" name="Text Box 15">
          <a:extLst>
            <a:ext uri="{FF2B5EF4-FFF2-40B4-BE49-F238E27FC236}">
              <a16:creationId xmlns:a16="http://schemas.microsoft.com/office/drawing/2014/main" id="{00000000-0008-0000-0500-000018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7" name="Text Box 15">
          <a:extLst>
            <a:ext uri="{FF2B5EF4-FFF2-40B4-BE49-F238E27FC236}">
              <a16:creationId xmlns:a16="http://schemas.microsoft.com/office/drawing/2014/main" id="{00000000-0008-0000-0500-000019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8" name="Text Box 15">
          <a:extLst>
            <a:ext uri="{FF2B5EF4-FFF2-40B4-BE49-F238E27FC236}">
              <a16:creationId xmlns:a16="http://schemas.microsoft.com/office/drawing/2014/main" id="{00000000-0008-0000-0500-00001A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9" name="Text Box 15">
          <a:extLst>
            <a:ext uri="{FF2B5EF4-FFF2-40B4-BE49-F238E27FC236}">
              <a16:creationId xmlns:a16="http://schemas.microsoft.com/office/drawing/2014/main" id="{00000000-0008-0000-0500-00001B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0" name="Text Box 15">
          <a:extLst>
            <a:ext uri="{FF2B5EF4-FFF2-40B4-BE49-F238E27FC236}">
              <a16:creationId xmlns:a16="http://schemas.microsoft.com/office/drawing/2014/main" id="{00000000-0008-0000-0500-00001C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1" name="Text Box 15">
          <a:extLst>
            <a:ext uri="{FF2B5EF4-FFF2-40B4-BE49-F238E27FC236}">
              <a16:creationId xmlns:a16="http://schemas.microsoft.com/office/drawing/2014/main" id="{00000000-0008-0000-0500-00001D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2" name="Text Box 15">
          <a:extLst>
            <a:ext uri="{FF2B5EF4-FFF2-40B4-BE49-F238E27FC236}">
              <a16:creationId xmlns:a16="http://schemas.microsoft.com/office/drawing/2014/main" id="{00000000-0008-0000-0500-00001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3" name="Text Box 15">
          <a:extLst>
            <a:ext uri="{FF2B5EF4-FFF2-40B4-BE49-F238E27FC236}">
              <a16:creationId xmlns:a16="http://schemas.microsoft.com/office/drawing/2014/main" id="{00000000-0008-0000-0500-00001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4" name="Text Box 15">
          <a:extLst>
            <a:ext uri="{FF2B5EF4-FFF2-40B4-BE49-F238E27FC236}">
              <a16:creationId xmlns:a16="http://schemas.microsoft.com/office/drawing/2014/main" id="{00000000-0008-0000-0500-00002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5" name="Text Box 15">
          <a:extLst>
            <a:ext uri="{FF2B5EF4-FFF2-40B4-BE49-F238E27FC236}">
              <a16:creationId xmlns:a16="http://schemas.microsoft.com/office/drawing/2014/main" id="{00000000-0008-0000-0500-00002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6" name="Text Box 15">
          <a:extLst>
            <a:ext uri="{FF2B5EF4-FFF2-40B4-BE49-F238E27FC236}">
              <a16:creationId xmlns:a16="http://schemas.microsoft.com/office/drawing/2014/main" id="{00000000-0008-0000-0500-00002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387" name="Text Box 15">
          <a:extLst>
            <a:ext uri="{FF2B5EF4-FFF2-40B4-BE49-F238E27FC236}">
              <a16:creationId xmlns:a16="http://schemas.microsoft.com/office/drawing/2014/main" id="{00000000-0008-0000-0500-000023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88" name="Text Box 15">
          <a:extLst>
            <a:ext uri="{FF2B5EF4-FFF2-40B4-BE49-F238E27FC236}">
              <a16:creationId xmlns:a16="http://schemas.microsoft.com/office/drawing/2014/main" id="{00000000-0008-0000-0500-00002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89" name="Text Box 15">
          <a:extLst>
            <a:ext uri="{FF2B5EF4-FFF2-40B4-BE49-F238E27FC236}">
              <a16:creationId xmlns:a16="http://schemas.microsoft.com/office/drawing/2014/main" id="{00000000-0008-0000-0500-000025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390" name="Text Box 15">
          <a:extLst>
            <a:ext uri="{FF2B5EF4-FFF2-40B4-BE49-F238E27FC236}">
              <a16:creationId xmlns:a16="http://schemas.microsoft.com/office/drawing/2014/main" id="{00000000-0008-0000-0500-000026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1" name="Text Box 15">
          <a:extLst>
            <a:ext uri="{FF2B5EF4-FFF2-40B4-BE49-F238E27FC236}">
              <a16:creationId xmlns:a16="http://schemas.microsoft.com/office/drawing/2014/main" id="{00000000-0008-0000-0500-00002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92" name="Text Box 15">
          <a:extLst>
            <a:ext uri="{FF2B5EF4-FFF2-40B4-BE49-F238E27FC236}">
              <a16:creationId xmlns:a16="http://schemas.microsoft.com/office/drawing/2014/main" id="{00000000-0008-0000-0500-000028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56743"/>
    <xdr:sp macro="" textlink="">
      <xdr:nvSpPr>
        <xdr:cNvPr id="4393" name="Text Box 15">
          <a:extLst>
            <a:ext uri="{FF2B5EF4-FFF2-40B4-BE49-F238E27FC236}">
              <a16:creationId xmlns:a16="http://schemas.microsoft.com/office/drawing/2014/main" id="{00000000-0008-0000-0500-000029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4" name="Text Box 15">
          <a:extLst>
            <a:ext uri="{FF2B5EF4-FFF2-40B4-BE49-F238E27FC236}">
              <a16:creationId xmlns:a16="http://schemas.microsoft.com/office/drawing/2014/main" id="{00000000-0008-0000-0500-00002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95" name="Text Box 15">
          <a:extLst>
            <a:ext uri="{FF2B5EF4-FFF2-40B4-BE49-F238E27FC236}">
              <a16:creationId xmlns:a16="http://schemas.microsoft.com/office/drawing/2014/main" id="{00000000-0008-0000-0500-00002B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6" name="Text Box 15">
          <a:extLst>
            <a:ext uri="{FF2B5EF4-FFF2-40B4-BE49-F238E27FC236}">
              <a16:creationId xmlns:a16="http://schemas.microsoft.com/office/drawing/2014/main" id="{00000000-0008-0000-0500-00002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7" name="Text Box 15">
          <a:extLst>
            <a:ext uri="{FF2B5EF4-FFF2-40B4-BE49-F238E27FC236}">
              <a16:creationId xmlns:a16="http://schemas.microsoft.com/office/drawing/2014/main" id="{00000000-0008-0000-0500-00002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8" name="Text Box 15">
          <a:extLst>
            <a:ext uri="{FF2B5EF4-FFF2-40B4-BE49-F238E27FC236}">
              <a16:creationId xmlns:a16="http://schemas.microsoft.com/office/drawing/2014/main" id="{00000000-0008-0000-0500-00002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9" name="Text Box 15">
          <a:extLst>
            <a:ext uri="{FF2B5EF4-FFF2-40B4-BE49-F238E27FC236}">
              <a16:creationId xmlns:a16="http://schemas.microsoft.com/office/drawing/2014/main" id="{00000000-0008-0000-0500-00002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0" name="Text Box 15">
          <a:extLst>
            <a:ext uri="{FF2B5EF4-FFF2-40B4-BE49-F238E27FC236}">
              <a16:creationId xmlns:a16="http://schemas.microsoft.com/office/drawing/2014/main" id="{00000000-0008-0000-0500-00003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1" name="Text Box 15">
          <a:extLst>
            <a:ext uri="{FF2B5EF4-FFF2-40B4-BE49-F238E27FC236}">
              <a16:creationId xmlns:a16="http://schemas.microsoft.com/office/drawing/2014/main" id="{00000000-0008-0000-0500-00003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2" name="Text Box 15">
          <a:extLst>
            <a:ext uri="{FF2B5EF4-FFF2-40B4-BE49-F238E27FC236}">
              <a16:creationId xmlns:a16="http://schemas.microsoft.com/office/drawing/2014/main" id="{00000000-0008-0000-0500-00003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3" name="Text Box 15">
          <a:extLst>
            <a:ext uri="{FF2B5EF4-FFF2-40B4-BE49-F238E27FC236}">
              <a16:creationId xmlns:a16="http://schemas.microsoft.com/office/drawing/2014/main" id="{00000000-0008-0000-0500-00003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4" name="Text Box 15">
          <a:extLst>
            <a:ext uri="{FF2B5EF4-FFF2-40B4-BE49-F238E27FC236}">
              <a16:creationId xmlns:a16="http://schemas.microsoft.com/office/drawing/2014/main" id="{00000000-0008-0000-0500-00003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5" name="Text Box 15">
          <a:extLst>
            <a:ext uri="{FF2B5EF4-FFF2-40B4-BE49-F238E27FC236}">
              <a16:creationId xmlns:a16="http://schemas.microsoft.com/office/drawing/2014/main" id="{00000000-0008-0000-0500-00003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6" name="Text Box 15">
          <a:extLst>
            <a:ext uri="{FF2B5EF4-FFF2-40B4-BE49-F238E27FC236}">
              <a16:creationId xmlns:a16="http://schemas.microsoft.com/office/drawing/2014/main" id="{00000000-0008-0000-0500-00003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7" name="Text Box 15">
          <a:extLst>
            <a:ext uri="{FF2B5EF4-FFF2-40B4-BE49-F238E27FC236}">
              <a16:creationId xmlns:a16="http://schemas.microsoft.com/office/drawing/2014/main" id="{00000000-0008-0000-0500-00003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8" name="Text Box 15">
          <a:extLst>
            <a:ext uri="{FF2B5EF4-FFF2-40B4-BE49-F238E27FC236}">
              <a16:creationId xmlns:a16="http://schemas.microsoft.com/office/drawing/2014/main" id="{00000000-0008-0000-0500-00003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9" name="Text Box 15">
          <a:extLst>
            <a:ext uri="{FF2B5EF4-FFF2-40B4-BE49-F238E27FC236}">
              <a16:creationId xmlns:a16="http://schemas.microsoft.com/office/drawing/2014/main" id="{00000000-0008-0000-0500-00003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0" name="Text Box 15">
          <a:extLst>
            <a:ext uri="{FF2B5EF4-FFF2-40B4-BE49-F238E27FC236}">
              <a16:creationId xmlns:a16="http://schemas.microsoft.com/office/drawing/2014/main" id="{00000000-0008-0000-0500-00003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1" name="Text Box 15">
          <a:extLst>
            <a:ext uri="{FF2B5EF4-FFF2-40B4-BE49-F238E27FC236}">
              <a16:creationId xmlns:a16="http://schemas.microsoft.com/office/drawing/2014/main" id="{00000000-0008-0000-0500-00003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2" name="Text Box 15">
          <a:extLst>
            <a:ext uri="{FF2B5EF4-FFF2-40B4-BE49-F238E27FC236}">
              <a16:creationId xmlns:a16="http://schemas.microsoft.com/office/drawing/2014/main" id="{00000000-0008-0000-0500-00003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3" name="Text Box 15">
          <a:extLst>
            <a:ext uri="{FF2B5EF4-FFF2-40B4-BE49-F238E27FC236}">
              <a16:creationId xmlns:a16="http://schemas.microsoft.com/office/drawing/2014/main" id="{00000000-0008-0000-0500-00003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4" name="Text Box 15">
          <a:extLst>
            <a:ext uri="{FF2B5EF4-FFF2-40B4-BE49-F238E27FC236}">
              <a16:creationId xmlns:a16="http://schemas.microsoft.com/office/drawing/2014/main" id="{00000000-0008-0000-0500-00003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5" name="Text Box 15">
          <a:extLst>
            <a:ext uri="{FF2B5EF4-FFF2-40B4-BE49-F238E27FC236}">
              <a16:creationId xmlns:a16="http://schemas.microsoft.com/office/drawing/2014/main" id="{00000000-0008-0000-0500-00003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6" name="Text Box 15">
          <a:extLst>
            <a:ext uri="{FF2B5EF4-FFF2-40B4-BE49-F238E27FC236}">
              <a16:creationId xmlns:a16="http://schemas.microsoft.com/office/drawing/2014/main" id="{00000000-0008-0000-0500-00004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4417" name="Text Box 15">
          <a:extLst>
            <a:ext uri="{FF2B5EF4-FFF2-40B4-BE49-F238E27FC236}">
              <a16:creationId xmlns:a16="http://schemas.microsoft.com/office/drawing/2014/main" id="{00000000-0008-0000-0500-000041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18" name="Text Box 15">
          <a:extLst>
            <a:ext uri="{FF2B5EF4-FFF2-40B4-BE49-F238E27FC236}">
              <a16:creationId xmlns:a16="http://schemas.microsoft.com/office/drawing/2014/main" id="{00000000-0008-0000-0500-00004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4419" name="Text Box 15">
          <a:extLst>
            <a:ext uri="{FF2B5EF4-FFF2-40B4-BE49-F238E27FC236}">
              <a16:creationId xmlns:a16="http://schemas.microsoft.com/office/drawing/2014/main" id="{00000000-0008-0000-0500-000043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4420" name="Text Box 15">
          <a:extLst>
            <a:ext uri="{FF2B5EF4-FFF2-40B4-BE49-F238E27FC236}">
              <a16:creationId xmlns:a16="http://schemas.microsoft.com/office/drawing/2014/main" id="{00000000-0008-0000-0500-000044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1" name="Text Box 15">
          <a:extLst>
            <a:ext uri="{FF2B5EF4-FFF2-40B4-BE49-F238E27FC236}">
              <a16:creationId xmlns:a16="http://schemas.microsoft.com/office/drawing/2014/main" id="{00000000-0008-0000-0500-00004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4422" name="Text Box 15">
          <a:extLst>
            <a:ext uri="{FF2B5EF4-FFF2-40B4-BE49-F238E27FC236}">
              <a16:creationId xmlns:a16="http://schemas.microsoft.com/office/drawing/2014/main" id="{00000000-0008-0000-0500-000046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56743"/>
    <xdr:sp macro="" textlink="">
      <xdr:nvSpPr>
        <xdr:cNvPr id="4423" name="Text Box 15">
          <a:extLst>
            <a:ext uri="{FF2B5EF4-FFF2-40B4-BE49-F238E27FC236}">
              <a16:creationId xmlns:a16="http://schemas.microsoft.com/office/drawing/2014/main" id="{00000000-0008-0000-0500-000047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4" name="Text Box 15">
          <a:extLst>
            <a:ext uri="{FF2B5EF4-FFF2-40B4-BE49-F238E27FC236}">
              <a16:creationId xmlns:a16="http://schemas.microsoft.com/office/drawing/2014/main" id="{00000000-0008-0000-0500-00004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4425" name="Text Box 15">
          <a:extLst>
            <a:ext uri="{FF2B5EF4-FFF2-40B4-BE49-F238E27FC236}">
              <a16:creationId xmlns:a16="http://schemas.microsoft.com/office/drawing/2014/main" id="{00000000-0008-0000-0500-000049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6" name="Text Box 15">
          <a:extLst>
            <a:ext uri="{FF2B5EF4-FFF2-40B4-BE49-F238E27FC236}">
              <a16:creationId xmlns:a16="http://schemas.microsoft.com/office/drawing/2014/main" id="{00000000-0008-0000-0500-00004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7" name="Text Box 15">
          <a:extLst>
            <a:ext uri="{FF2B5EF4-FFF2-40B4-BE49-F238E27FC236}">
              <a16:creationId xmlns:a16="http://schemas.microsoft.com/office/drawing/2014/main" id="{00000000-0008-0000-0500-00004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8" name="Text Box 15">
          <a:extLst>
            <a:ext uri="{FF2B5EF4-FFF2-40B4-BE49-F238E27FC236}">
              <a16:creationId xmlns:a16="http://schemas.microsoft.com/office/drawing/2014/main" id="{00000000-0008-0000-0500-00004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9" name="Text Box 15">
          <a:extLst>
            <a:ext uri="{FF2B5EF4-FFF2-40B4-BE49-F238E27FC236}">
              <a16:creationId xmlns:a16="http://schemas.microsoft.com/office/drawing/2014/main" id="{00000000-0008-0000-0500-00004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0" name="Text Box 15">
          <a:extLst>
            <a:ext uri="{FF2B5EF4-FFF2-40B4-BE49-F238E27FC236}">
              <a16:creationId xmlns:a16="http://schemas.microsoft.com/office/drawing/2014/main" id="{00000000-0008-0000-0500-00004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1" name="Text Box 15">
          <a:extLst>
            <a:ext uri="{FF2B5EF4-FFF2-40B4-BE49-F238E27FC236}">
              <a16:creationId xmlns:a16="http://schemas.microsoft.com/office/drawing/2014/main" id="{00000000-0008-0000-0500-00004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2" name="Text Box 15">
          <a:extLst>
            <a:ext uri="{FF2B5EF4-FFF2-40B4-BE49-F238E27FC236}">
              <a16:creationId xmlns:a16="http://schemas.microsoft.com/office/drawing/2014/main" id="{00000000-0008-0000-0500-00005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3" name="Text Box 15">
          <a:extLst>
            <a:ext uri="{FF2B5EF4-FFF2-40B4-BE49-F238E27FC236}">
              <a16:creationId xmlns:a16="http://schemas.microsoft.com/office/drawing/2014/main" id="{00000000-0008-0000-0500-00005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4" name="Text Box 15">
          <a:extLst>
            <a:ext uri="{FF2B5EF4-FFF2-40B4-BE49-F238E27FC236}">
              <a16:creationId xmlns:a16="http://schemas.microsoft.com/office/drawing/2014/main" id="{00000000-0008-0000-0500-00005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5" name="Text Box 15">
          <a:extLst>
            <a:ext uri="{FF2B5EF4-FFF2-40B4-BE49-F238E27FC236}">
              <a16:creationId xmlns:a16="http://schemas.microsoft.com/office/drawing/2014/main" id="{00000000-0008-0000-0500-00005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6" name="Text Box 15">
          <a:extLst>
            <a:ext uri="{FF2B5EF4-FFF2-40B4-BE49-F238E27FC236}">
              <a16:creationId xmlns:a16="http://schemas.microsoft.com/office/drawing/2014/main" id="{00000000-0008-0000-0500-00005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7" name="Text Box 15">
          <a:extLst>
            <a:ext uri="{FF2B5EF4-FFF2-40B4-BE49-F238E27FC236}">
              <a16:creationId xmlns:a16="http://schemas.microsoft.com/office/drawing/2014/main" id="{00000000-0008-0000-0500-00005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8" name="Text Box 15">
          <a:extLst>
            <a:ext uri="{FF2B5EF4-FFF2-40B4-BE49-F238E27FC236}">
              <a16:creationId xmlns:a16="http://schemas.microsoft.com/office/drawing/2014/main" id="{00000000-0008-0000-0500-00005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9" name="Text Box 15">
          <a:extLst>
            <a:ext uri="{FF2B5EF4-FFF2-40B4-BE49-F238E27FC236}">
              <a16:creationId xmlns:a16="http://schemas.microsoft.com/office/drawing/2014/main" id="{00000000-0008-0000-0500-00005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0" name="Text Box 15">
          <a:extLst>
            <a:ext uri="{FF2B5EF4-FFF2-40B4-BE49-F238E27FC236}">
              <a16:creationId xmlns:a16="http://schemas.microsoft.com/office/drawing/2014/main" id="{00000000-0008-0000-0500-00005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1" name="Text Box 15">
          <a:extLst>
            <a:ext uri="{FF2B5EF4-FFF2-40B4-BE49-F238E27FC236}">
              <a16:creationId xmlns:a16="http://schemas.microsoft.com/office/drawing/2014/main" id="{00000000-0008-0000-0500-00005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2" name="Text Box 15">
          <a:extLst>
            <a:ext uri="{FF2B5EF4-FFF2-40B4-BE49-F238E27FC236}">
              <a16:creationId xmlns:a16="http://schemas.microsoft.com/office/drawing/2014/main" id="{00000000-0008-0000-0500-00005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3" name="Text Box 15">
          <a:extLst>
            <a:ext uri="{FF2B5EF4-FFF2-40B4-BE49-F238E27FC236}">
              <a16:creationId xmlns:a16="http://schemas.microsoft.com/office/drawing/2014/main" id="{00000000-0008-0000-0500-00005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4" name="Text Box 15">
          <a:extLst>
            <a:ext uri="{FF2B5EF4-FFF2-40B4-BE49-F238E27FC236}">
              <a16:creationId xmlns:a16="http://schemas.microsoft.com/office/drawing/2014/main" id="{00000000-0008-0000-0500-00005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5" name="Text Box 15">
          <a:extLst>
            <a:ext uri="{FF2B5EF4-FFF2-40B4-BE49-F238E27FC236}">
              <a16:creationId xmlns:a16="http://schemas.microsoft.com/office/drawing/2014/main" id="{00000000-0008-0000-0500-00005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6" name="Text Box 15">
          <a:extLst>
            <a:ext uri="{FF2B5EF4-FFF2-40B4-BE49-F238E27FC236}">
              <a16:creationId xmlns:a16="http://schemas.microsoft.com/office/drawing/2014/main" id="{00000000-0008-0000-0500-00005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47" name="Text Box 15">
          <a:extLst>
            <a:ext uri="{FF2B5EF4-FFF2-40B4-BE49-F238E27FC236}">
              <a16:creationId xmlns:a16="http://schemas.microsoft.com/office/drawing/2014/main" id="{00000000-0008-0000-0500-00005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48" name="Text Box 15">
          <a:extLst>
            <a:ext uri="{FF2B5EF4-FFF2-40B4-BE49-F238E27FC236}">
              <a16:creationId xmlns:a16="http://schemas.microsoft.com/office/drawing/2014/main" id="{00000000-0008-0000-0500-00006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49" name="Text Box 15">
          <a:extLst>
            <a:ext uri="{FF2B5EF4-FFF2-40B4-BE49-F238E27FC236}">
              <a16:creationId xmlns:a16="http://schemas.microsoft.com/office/drawing/2014/main" id="{00000000-0008-0000-0500-00006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0" name="Text Box 15">
          <a:extLst>
            <a:ext uri="{FF2B5EF4-FFF2-40B4-BE49-F238E27FC236}">
              <a16:creationId xmlns:a16="http://schemas.microsoft.com/office/drawing/2014/main" id="{00000000-0008-0000-0500-00006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1" name="Text Box 15">
          <a:extLst>
            <a:ext uri="{FF2B5EF4-FFF2-40B4-BE49-F238E27FC236}">
              <a16:creationId xmlns:a16="http://schemas.microsoft.com/office/drawing/2014/main" id="{00000000-0008-0000-0500-00006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2" name="Text Box 15">
          <a:extLst>
            <a:ext uri="{FF2B5EF4-FFF2-40B4-BE49-F238E27FC236}">
              <a16:creationId xmlns:a16="http://schemas.microsoft.com/office/drawing/2014/main" id="{00000000-0008-0000-0500-00006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3" name="Text Box 15">
          <a:extLst>
            <a:ext uri="{FF2B5EF4-FFF2-40B4-BE49-F238E27FC236}">
              <a16:creationId xmlns:a16="http://schemas.microsoft.com/office/drawing/2014/main" id="{00000000-0008-0000-0500-00006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4" name="Text Box 15">
          <a:extLst>
            <a:ext uri="{FF2B5EF4-FFF2-40B4-BE49-F238E27FC236}">
              <a16:creationId xmlns:a16="http://schemas.microsoft.com/office/drawing/2014/main" id="{00000000-0008-0000-0500-00006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5" name="Text Box 15">
          <a:extLst>
            <a:ext uri="{FF2B5EF4-FFF2-40B4-BE49-F238E27FC236}">
              <a16:creationId xmlns:a16="http://schemas.microsoft.com/office/drawing/2014/main" id="{00000000-0008-0000-0500-000067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6" name="Text Box 15">
          <a:extLst>
            <a:ext uri="{FF2B5EF4-FFF2-40B4-BE49-F238E27FC236}">
              <a16:creationId xmlns:a16="http://schemas.microsoft.com/office/drawing/2014/main" id="{00000000-0008-0000-0500-000068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7" name="Text Box 15">
          <a:extLst>
            <a:ext uri="{FF2B5EF4-FFF2-40B4-BE49-F238E27FC236}">
              <a16:creationId xmlns:a16="http://schemas.microsoft.com/office/drawing/2014/main" id="{00000000-0008-0000-0500-000069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8" name="Text Box 15">
          <a:extLst>
            <a:ext uri="{FF2B5EF4-FFF2-40B4-BE49-F238E27FC236}">
              <a16:creationId xmlns:a16="http://schemas.microsoft.com/office/drawing/2014/main" id="{00000000-0008-0000-0500-00006A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9" name="Text Box 15">
          <a:extLst>
            <a:ext uri="{FF2B5EF4-FFF2-40B4-BE49-F238E27FC236}">
              <a16:creationId xmlns:a16="http://schemas.microsoft.com/office/drawing/2014/main" id="{00000000-0008-0000-0500-00006B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0" name="Text Box 15">
          <a:extLst>
            <a:ext uri="{FF2B5EF4-FFF2-40B4-BE49-F238E27FC236}">
              <a16:creationId xmlns:a16="http://schemas.microsoft.com/office/drawing/2014/main" id="{00000000-0008-0000-0500-00006C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1" name="Text Box 15">
          <a:extLst>
            <a:ext uri="{FF2B5EF4-FFF2-40B4-BE49-F238E27FC236}">
              <a16:creationId xmlns:a16="http://schemas.microsoft.com/office/drawing/2014/main" id="{00000000-0008-0000-0500-00006D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2" name="Text Box 15">
          <a:extLst>
            <a:ext uri="{FF2B5EF4-FFF2-40B4-BE49-F238E27FC236}">
              <a16:creationId xmlns:a16="http://schemas.microsoft.com/office/drawing/2014/main" id="{00000000-0008-0000-0500-00006E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3" name="Text Box 15">
          <a:extLst>
            <a:ext uri="{FF2B5EF4-FFF2-40B4-BE49-F238E27FC236}">
              <a16:creationId xmlns:a16="http://schemas.microsoft.com/office/drawing/2014/main" id="{00000000-0008-0000-0500-00006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4" name="Text Box 15">
          <a:extLst>
            <a:ext uri="{FF2B5EF4-FFF2-40B4-BE49-F238E27FC236}">
              <a16:creationId xmlns:a16="http://schemas.microsoft.com/office/drawing/2014/main" id="{00000000-0008-0000-0500-00007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5" name="Text Box 15">
          <a:extLst>
            <a:ext uri="{FF2B5EF4-FFF2-40B4-BE49-F238E27FC236}">
              <a16:creationId xmlns:a16="http://schemas.microsoft.com/office/drawing/2014/main" id="{00000000-0008-0000-0500-00007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6" name="Text Box 15">
          <a:extLst>
            <a:ext uri="{FF2B5EF4-FFF2-40B4-BE49-F238E27FC236}">
              <a16:creationId xmlns:a16="http://schemas.microsoft.com/office/drawing/2014/main" id="{00000000-0008-0000-0500-00007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7" name="Text Box 15">
          <a:extLst>
            <a:ext uri="{FF2B5EF4-FFF2-40B4-BE49-F238E27FC236}">
              <a16:creationId xmlns:a16="http://schemas.microsoft.com/office/drawing/2014/main" id="{00000000-0008-0000-0500-00007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8" name="Text Box 15">
          <a:extLst>
            <a:ext uri="{FF2B5EF4-FFF2-40B4-BE49-F238E27FC236}">
              <a16:creationId xmlns:a16="http://schemas.microsoft.com/office/drawing/2014/main" id="{00000000-0008-0000-0500-00007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9" name="Text Box 15">
          <a:extLst>
            <a:ext uri="{FF2B5EF4-FFF2-40B4-BE49-F238E27FC236}">
              <a16:creationId xmlns:a16="http://schemas.microsoft.com/office/drawing/2014/main" id="{00000000-0008-0000-0500-00007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0" name="Text Box 15">
          <a:extLst>
            <a:ext uri="{FF2B5EF4-FFF2-40B4-BE49-F238E27FC236}">
              <a16:creationId xmlns:a16="http://schemas.microsoft.com/office/drawing/2014/main" id="{00000000-0008-0000-0500-00007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8496"/>
    <xdr:sp macro="" textlink="">
      <xdr:nvSpPr>
        <xdr:cNvPr id="4471" name="Text Box 15">
          <a:extLst>
            <a:ext uri="{FF2B5EF4-FFF2-40B4-BE49-F238E27FC236}">
              <a16:creationId xmlns:a16="http://schemas.microsoft.com/office/drawing/2014/main" id="{00000000-0008-0000-0500-000077110000}"/>
            </a:ext>
          </a:extLst>
        </xdr:cNvPr>
        <xdr:cNvSpPr txBox="1">
          <a:spLocks noChangeArrowheads="1"/>
        </xdr:cNvSpPr>
      </xdr:nvSpPr>
      <xdr:spPr bwMode="auto">
        <a:xfrm>
          <a:off x="4972050" y="357981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2" name="Text Box 15">
          <a:extLst>
            <a:ext uri="{FF2B5EF4-FFF2-40B4-BE49-F238E27FC236}">
              <a16:creationId xmlns:a16="http://schemas.microsoft.com/office/drawing/2014/main" id="{00000000-0008-0000-0500-00007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331"/>
    <xdr:sp macro="" textlink="">
      <xdr:nvSpPr>
        <xdr:cNvPr id="4473" name="Text Box 15">
          <a:extLst>
            <a:ext uri="{FF2B5EF4-FFF2-40B4-BE49-F238E27FC236}">
              <a16:creationId xmlns:a16="http://schemas.microsoft.com/office/drawing/2014/main" id="{00000000-0008-0000-0500-000079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56743"/>
    <xdr:sp macro="" textlink="">
      <xdr:nvSpPr>
        <xdr:cNvPr id="4474" name="Text Box 15">
          <a:extLst>
            <a:ext uri="{FF2B5EF4-FFF2-40B4-BE49-F238E27FC236}">
              <a16:creationId xmlns:a16="http://schemas.microsoft.com/office/drawing/2014/main" id="{00000000-0008-0000-0500-00007A110000}"/>
            </a:ext>
          </a:extLst>
        </xdr:cNvPr>
        <xdr:cNvSpPr txBox="1">
          <a:spLocks noChangeArrowheads="1"/>
        </xdr:cNvSpPr>
      </xdr:nvSpPr>
      <xdr:spPr bwMode="auto">
        <a:xfrm>
          <a:off x="4972050" y="357981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5" name="Text Box 15">
          <a:extLst>
            <a:ext uri="{FF2B5EF4-FFF2-40B4-BE49-F238E27FC236}">
              <a16:creationId xmlns:a16="http://schemas.microsoft.com/office/drawing/2014/main" id="{00000000-0008-0000-0500-00007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331"/>
    <xdr:sp macro="" textlink="">
      <xdr:nvSpPr>
        <xdr:cNvPr id="4476" name="Text Box 15">
          <a:extLst>
            <a:ext uri="{FF2B5EF4-FFF2-40B4-BE49-F238E27FC236}">
              <a16:creationId xmlns:a16="http://schemas.microsoft.com/office/drawing/2014/main" id="{00000000-0008-0000-0500-00007C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7" name="Text Box 15">
          <a:extLst>
            <a:ext uri="{FF2B5EF4-FFF2-40B4-BE49-F238E27FC236}">
              <a16:creationId xmlns:a16="http://schemas.microsoft.com/office/drawing/2014/main" id="{00000000-0008-0000-0500-00007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8" name="Text Box 15">
          <a:extLst>
            <a:ext uri="{FF2B5EF4-FFF2-40B4-BE49-F238E27FC236}">
              <a16:creationId xmlns:a16="http://schemas.microsoft.com/office/drawing/2014/main" id="{00000000-0008-0000-0500-00007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9" name="Text Box 15">
          <a:extLst>
            <a:ext uri="{FF2B5EF4-FFF2-40B4-BE49-F238E27FC236}">
              <a16:creationId xmlns:a16="http://schemas.microsoft.com/office/drawing/2014/main" id="{00000000-0008-0000-0500-00007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0" name="Text Box 15">
          <a:extLst>
            <a:ext uri="{FF2B5EF4-FFF2-40B4-BE49-F238E27FC236}">
              <a16:creationId xmlns:a16="http://schemas.microsoft.com/office/drawing/2014/main" id="{00000000-0008-0000-0500-00008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1" name="Text Box 15">
          <a:extLst>
            <a:ext uri="{FF2B5EF4-FFF2-40B4-BE49-F238E27FC236}">
              <a16:creationId xmlns:a16="http://schemas.microsoft.com/office/drawing/2014/main" id="{00000000-0008-0000-0500-00008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2" name="Text Box 15">
          <a:extLst>
            <a:ext uri="{FF2B5EF4-FFF2-40B4-BE49-F238E27FC236}">
              <a16:creationId xmlns:a16="http://schemas.microsoft.com/office/drawing/2014/main" id="{00000000-0008-0000-0500-00008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3" name="Text Box 15">
          <a:extLst>
            <a:ext uri="{FF2B5EF4-FFF2-40B4-BE49-F238E27FC236}">
              <a16:creationId xmlns:a16="http://schemas.microsoft.com/office/drawing/2014/main" id="{00000000-0008-0000-0500-00008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4" name="Text Box 15">
          <a:extLst>
            <a:ext uri="{FF2B5EF4-FFF2-40B4-BE49-F238E27FC236}">
              <a16:creationId xmlns:a16="http://schemas.microsoft.com/office/drawing/2014/main" id="{00000000-0008-0000-0500-00008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5" name="Text Box 15">
          <a:extLst>
            <a:ext uri="{FF2B5EF4-FFF2-40B4-BE49-F238E27FC236}">
              <a16:creationId xmlns:a16="http://schemas.microsoft.com/office/drawing/2014/main" id="{00000000-0008-0000-0500-000085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6" name="Text Box 15">
          <a:extLst>
            <a:ext uri="{FF2B5EF4-FFF2-40B4-BE49-F238E27FC236}">
              <a16:creationId xmlns:a16="http://schemas.microsoft.com/office/drawing/2014/main" id="{00000000-0008-0000-0500-000086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7" name="Text Box 15">
          <a:extLst>
            <a:ext uri="{FF2B5EF4-FFF2-40B4-BE49-F238E27FC236}">
              <a16:creationId xmlns:a16="http://schemas.microsoft.com/office/drawing/2014/main" id="{00000000-0008-0000-0500-000087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8" name="Text Box 15">
          <a:extLst>
            <a:ext uri="{FF2B5EF4-FFF2-40B4-BE49-F238E27FC236}">
              <a16:creationId xmlns:a16="http://schemas.microsoft.com/office/drawing/2014/main" id="{00000000-0008-0000-0500-00008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9" name="Text Box 15">
          <a:extLst>
            <a:ext uri="{FF2B5EF4-FFF2-40B4-BE49-F238E27FC236}">
              <a16:creationId xmlns:a16="http://schemas.microsoft.com/office/drawing/2014/main" id="{00000000-0008-0000-0500-000089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0" name="Text Box 15">
          <a:extLst>
            <a:ext uri="{FF2B5EF4-FFF2-40B4-BE49-F238E27FC236}">
              <a16:creationId xmlns:a16="http://schemas.microsoft.com/office/drawing/2014/main" id="{00000000-0008-0000-0500-00008A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1" name="Text Box 15">
          <a:extLst>
            <a:ext uri="{FF2B5EF4-FFF2-40B4-BE49-F238E27FC236}">
              <a16:creationId xmlns:a16="http://schemas.microsoft.com/office/drawing/2014/main" id="{00000000-0008-0000-0500-00008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2" name="Text Box 15">
          <a:extLst>
            <a:ext uri="{FF2B5EF4-FFF2-40B4-BE49-F238E27FC236}">
              <a16:creationId xmlns:a16="http://schemas.microsoft.com/office/drawing/2014/main" id="{00000000-0008-0000-0500-00008C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3" name="Text Box 15">
          <a:extLst>
            <a:ext uri="{FF2B5EF4-FFF2-40B4-BE49-F238E27FC236}">
              <a16:creationId xmlns:a16="http://schemas.microsoft.com/office/drawing/2014/main" id="{00000000-0008-0000-0500-00008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4" name="Text Box 15">
          <a:extLst>
            <a:ext uri="{FF2B5EF4-FFF2-40B4-BE49-F238E27FC236}">
              <a16:creationId xmlns:a16="http://schemas.microsoft.com/office/drawing/2014/main" id="{00000000-0008-0000-0500-00008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5" name="Text Box 15">
          <a:extLst>
            <a:ext uri="{FF2B5EF4-FFF2-40B4-BE49-F238E27FC236}">
              <a16:creationId xmlns:a16="http://schemas.microsoft.com/office/drawing/2014/main" id="{00000000-0008-0000-0500-00008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6" name="Text Box 15">
          <a:extLst>
            <a:ext uri="{FF2B5EF4-FFF2-40B4-BE49-F238E27FC236}">
              <a16:creationId xmlns:a16="http://schemas.microsoft.com/office/drawing/2014/main" id="{00000000-0008-0000-0500-00009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7" name="Text Box 15">
          <a:extLst>
            <a:ext uri="{FF2B5EF4-FFF2-40B4-BE49-F238E27FC236}">
              <a16:creationId xmlns:a16="http://schemas.microsoft.com/office/drawing/2014/main" id="{00000000-0008-0000-0500-00009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8" name="Text Box 15">
          <a:extLst>
            <a:ext uri="{FF2B5EF4-FFF2-40B4-BE49-F238E27FC236}">
              <a16:creationId xmlns:a16="http://schemas.microsoft.com/office/drawing/2014/main" id="{00000000-0008-0000-0500-00009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9" name="Text Box 15">
          <a:extLst>
            <a:ext uri="{FF2B5EF4-FFF2-40B4-BE49-F238E27FC236}">
              <a16:creationId xmlns:a16="http://schemas.microsoft.com/office/drawing/2014/main" id="{00000000-0008-0000-0500-00009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500" name="Text Box 15">
          <a:extLst>
            <a:ext uri="{FF2B5EF4-FFF2-40B4-BE49-F238E27FC236}">
              <a16:creationId xmlns:a16="http://schemas.microsoft.com/office/drawing/2014/main" id="{00000000-0008-0000-0500-00009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01" name="Text Box 15">
          <a:extLst>
            <a:ext uri="{FF2B5EF4-FFF2-40B4-BE49-F238E27FC236}">
              <a16:creationId xmlns:a16="http://schemas.microsoft.com/office/drawing/2014/main" id="{00000000-0008-0000-0500-000095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02" name="Text Box 15">
          <a:extLst>
            <a:ext uri="{FF2B5EF4-FFF2-40B4-BE49-F238E27FC236}">
              <a16:creationId xmlns:a16="http://schemas.microsoft.com/office/drawing/2014/main" id="{00000000-0008-0000-0500-000096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03" name="Text Box 15">
          <a:extLst>
            <a:ext uri="{FF2B5EF4-FFF2-40B4-BE49-F238E27FC236}">
              <a16:creationId xmlns:a16="http://schemas.microsoft.com/office/drawing/2014/main" id="{00000000-0008-0000-0500-000097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04" name="Text Box 15">
          <a:extLst>
            <a:ext uri="{FF2B5EF4-FFF2-40B4-BE49-F238E27FC236}">
              <a16:creationId xmlns:a16="http://schemas.microsoft.com/office/drawing/2014/main" id="{00000000-0008-0000-0500-000098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05" name="Text Box 15">
          <a:extLst>
            <a:ext uri="{FF2B5EF4-FFF2-40B4-BE49-F238E27FC236}">
              <a16:creationId xmlns:a16="http://schemas.microsoft.com/office/drawing/2014/main" id="{00000000-0008-0000-0500-000099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06" name="Text Box 15">
          <a:extLst>
            <a:ext uri="{FF2B5EF4-FFF2-40B4-BE49-F238E27FC236}">
              <a16:creationId xmlns:a16="http://schemas.microsoft.com/office/drawing/2014/main" id="{00000000-0008-0000-0500-00009A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56743"/>
    <xdr:sp macro="" textlink="">
      <xdr:nvSpPr>
        <xdr:cNvPr id="4507" name="Text Box 15">
          <a:extLst>
            <a:ext uri="{FF2B5EF4-FFF2-40B4-BE49-F238E27FC236}">
              <a16:creationId xmlns:a16="http://schemas.microsoft.com/office/drawing/2014/main" id="{00000000-0008-0000-0500-00009B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08" name="Text Box 15">
          <a:extLst>
            <a:ext uri="{FF2B5EF4-FFF2-40B4-BE49-F238E27FC236}">
              <a16:creationId xmlns:a16="http://schemas.microsoft.com/office/drawing/2014/main" id="{00000000-0008-0000-0500-00009C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09" name="Text Box 15">
          <a:extLst>
            <a:ext uri="{FF2B5EF4-FFF2-40B4-BE49-F238E27FC236}">
              <a16:creationId xmlns:a16="http://schemas.microsoft.com/office/drawing/2014/main" id="{00000000-0008-0000-0500-00009D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4510" name="Text Box 15">
          <a:extLst>
            <a:ext uri="{FF2B5EF4-FFF2-40B4-BE49-F238E27FC236}">
              <a16:creationId xmlns:a16="http://schemas.microsoft.com/office/drawing/2014/main" id="{00000000-0008-0000-0500-00009E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1" name="Text Box 15">
          <a:extLst>
            <a:ext uri="{FF2B5EF4-FFF2-40B4-BE49-F238E27FC236}">
              <a16:creationId xmlns:a16="http://schemas.microsoft.com/office/drawing/2014/main" id="{00000000-0008-0000-0500-00009F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4512" name="Text Box 15">
          <a:extLst>
            <a:ext uri="{FF2B5EF4-FFF2-40B4-BE49-F238E27FC236}">
              <a16:creationId xmlns:a16="http://schemas.microsoft.com/office/drawing/2014/main" id="{00000000-0008-0000-0500-0000A0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4513" name="Text Box 15">
          <a:extLst>
            <a:ext uri="{FF2B5EF4-FFF2-40B4-BE49-F238E27FC236}">
              <a16:creationId xmlns:a16="http://schemas.microsoft.com/office/drawing/2014/main" id="{00000000-0008-0000-0500-0000A1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4" name="Text Box 15">
          <a:extLst>
            <a:ext uri="{FF2B5EF4-FFF2-40B4-BE49-F238E27FC236}">
              <a16:creationId xmlns:a16="http://schemas.microsoft.com/office/drawing/2014/main" id="{00000000-0008-0000-0500-0000A2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4515" name="Text Box 15">
          <a:extLst>
            <a:ext uri="{FF2B5EF4-FFF2-40B4-BE49-F238E27FC236}">
              <a16:creationId xmlns:a16="http://schemas.microsoft.com/office/drawing/2014/main" id="{00000000-0008-0000-0500-0000A3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56743"/>
    <xdr:sp macro="" textlink="">
      <xdr:nvSpPr>
        <xdr:cNvPr id="4516" name="Text Box 15">
          <a:extLst>
            <a:ext uri="{FF2B5EF4-FFF2-40B4-BE49-F238E27FC236}">
              <a16:creationId xmlns:a16="http://schemas.microsoft.com/office/drawing/2014/main" id="{00000000-0008-0000-0500-0000A4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7" name="Text Box 15">
          <a:extLst>
            <a:ext uri="{FF2B5EF4-FFF2-40B4-BE49-F238E27FC236}">
              <a16:creationId xmlns:a16="http://schemas.microsoft.com/office/drawing/2014/main" id="{00000000-0008-0000-0500-0000A5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4518" name="Text Box 15">
          <a:extLst>
            <a:ext uri="{FF2B5EF4-FFF2-40B4-BE49-F238E27FC236}">
              <a16:creationId xmlns:a16="http://schemas.microsoft.com/office/drawing/2014/main" id="{00000000-0008-0000-0500-0000A6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19" name="Text Box 15">
          <a:extLst>
            <a:ext uri="{FF2B5EF4-FFF2-40B4-BE49-F238E27FC236}">
              <a16:creationId xmlns:a16="http://schemas.microsoft.com/office/drawing/2014/main" id="{00000000-0008-0000-0500-0000A7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0" name="Text Box 15">
          <a:extLst>
            <a:ext uri="{FF2B5EF4-FFF2-40B4-BE49-F238E27FC236}">
              <a16:creationId xmlns:a16="http://schemas.microsoft.com/office/drawing/2014/main" id="{00000000-0008-0000-0500-0000A8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1" name="Text Box 15">
          <a:extLst>
            <a:ext uri="{FF2B5EF4-FFF2-40B4-BE49-F238E27FC236}">
              <a16:creationId xmlns:a16="http://schemas.microsoft.com/office/drawing/2014/main" id="{00000000-0008-0000-0500-0000A9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22" name="Text Box 15">
          <a:extLst>
            <a:ext uri="{FF2B5EF4-FFF2-40B4-BE49-F238E27FC236}">
              <a16:creationId xmlns:a16="http://schemas.microsoft.com/office/drawing/2014/main" id="{00000000-0008-0000-0500-0000AA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23" name="Text Box 15">
          <a:extLst>
            <a:ext uri="{FF2B5EF4-FFF2-40B4-BE49-F238E27FC236}">
              <a16:creationId xmlns:a16="http://schemas.microsoft.com/office/drawing/2014/main" id="{00000000-0008-0000-0500-0000AB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24" name="Text Box 15">
          <a:extLst>
            <a:ext uri="{FF2B5EF4-FFF2-40B4-BE49-F238E27FC236}">
              <a16:creationId xmlns:a16="http://schemas.microsoft.com/office/drawing/2014/main" id="{00000000-0008-0000-0500-0000AC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25" name="Text Box 15">
          <a:extLst>
            <a:ext uri="{FF2B5EF4-FFF2-40B4-BE49-F238E27FC236}">
              <a16:creationId xmlns:a16="http://schemas.microsoft.com/office/drawing/2014/main" id="{00000000-0008-0000-0500-0000AD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26" name="Text Box 15">
          <a:extLst>
            <a:ext uri="{FF2B5EF4-FFF2-40B4-BE49-F238E27FC236}">
              <a16:creationId xmlns:a16="http://schemas.microsoft.com/office/drawing/2014/main" id="{00000000-0008-0000-0500-0000AE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27" name="Text Box 15">
          <a:extLst>
            <a:ext uri="{FF2B5EF4-FFF2-40B4-BE49-F238E27FC236}">
              <a16:creationId xmlns:a16="http://schemas.microsoft.com/office/drawing/2014/main" id="{00000000-0008-0000-0500-0000AF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56743"/>
    <xdr:sp macro="" textlink="">
      <xdr:nvSpPr>
        <xdr:cNvPr id="4528" name="Text Box 15">
          <a:extLst>
            <a:ext uri="{FF2B5EF4-FFF2-40B4-BE49-F238E27FC236}">
              <a16:creationId xmlns:a16="http://schemas.microsoft.com/office/drawing/2014/main" id="{00000000-0008-0000-0500-0000B0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29" name="Text Box 15">
          <a:extLst>
            <a:ext uri="{FF2B5EF4-FFF2-40B4-BE49-F238E27FC236}">
              <a16:creationId xmlns:a16="http://schemas.microsoft.com/office/drawing/2014/main" id="{00000000-0008-0000-0500-0000B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30" name="Text Box 15">
          <a:extLst>
            <a:ext uri="{FF2B5EF4-FFF2-40B4-BE49-F238E27FC236}">
              <a16:creationId xmlns:a16="http://schemas.microsoft.com/office/drawing/2014/main" id="{00000000-0008-0000-0500-0000B2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1" name="Text Box 15">
          <a:extLst>
            <a:ext uri="{FF2B5EF4-FFF2-40B4-BE49-F238E27FC236}">
              <a16:creationId xmlns:a16="http://schemas.microsoft.com/office/drawing/2014/main" id="{00000000-0008-0000-0500-0000B3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2" name="Text Box 15">
          <a:extLst>
            <a:ext uri="{FF2B5EF4-FFF2-40B4-BE49-F238E27FC236}">
              <a16:creationId xmlns:a16="http://schemas.microsoft.com/office/drawing/2014/main" id="{00000000-0008-0000-0500-0000B4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3" name="Text Box 15">
          <a:extLst>
            <a:ext uri="{FF2B5EF4-FFF2-40B4-BE49-F238E27FC236}">
              <a16:creationId xmlns:a16="http://schemas.microsoft.com/office/drawing/2014/main" id="{00000000-0008-0000-0500-0000B5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4534" name="Text Box 15">
          <a:extLst>
            <a:ext uri="{FF2B5EF4-FFF2-40B4-BE49-F238E27FC236}">
              <a16:creationId xmlns:a16="http://schemas.microsoft.com/office/drawing/2014/main" id="{00000000-0008-0000-0500-0000B6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35" name="Text Box 15">
          <a:extLst>
            <a:ext uri="{FF2B5EF4-FFF2-40B4-BE49-F238E27FC236}">
              <a16:creationId xmlns:a16="http://schemas.microsoft.com/office/drawing/2014/main" id="{00000000-0008-0000-0500-0000B7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4536" name="Text Box 15">
          <a:extLst>
            <a:ext uri="{FF2B5EF4-FFF2-40B4-BE49-F238E27FC236}">
              <a16:creationId xmlns:a16="http://schemas.microsoft.com/office/drawing/2014/main" id="{00000000-0008-0000-0500-0000B8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4537" name="Text Box 15">
          <a:extLst>
            <a:ext uri="{FF2B5EF4-FFF2-40B4-BE49-F238E27FC236}">
              <a16:creationId xmlns:a16="http://schemas.microsoft.com/office/drawing/2014/main" id="{00000000-0008-0000-0500-0000B9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38" name="Text Box 15">
          <a:extLst>
            <a:ext uri="{FF2B5EF4-FFF2-40B4-BE49-F238E27FC236}">
              <a16:creationId xmlns:a16="http://schemas.microsoft.com/office/drawing/2014/main" id="{00000000-0008-0000-0500-0000BA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4539" name="Text Box 15">
          <a:extLst>
            <a:ext uri="{FF2B5EF4-FFF2-40B4-BE49-F238E27FC236}">
              <a16:creationId xmlns:a16="http://schemas.microsoft.com/office/drawing/2014/main" id="{00000000-0008-0000-0500-0000BB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56743"/>
    <xdr:sp macro="" textlink="">
      <xdr:nvSpPr>
        <xdr:cNvPr id="4540" name="Text Box 15">
          <a:extLst>
            <a:ext uri="{FF2B5EF4-FFF2-40B4-BE49-F238E27FC236}">
              <a16:creationId xmlns:a16="http://schemas.microsoft.com/office/drawing/2014/main" id="{00000000-0008-0000-0500-0000BC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1" name="Text Box 15">
          <a:extLst>
            <a:ext uri="{FF2B5EF4-FFF2-40B4-BE49-F238E27FC236}">
              <a16:creationId xmlns:a16="http://schemas.microsoft.com/office/drawing/2014/main" id="{00000000-0008-0000-0500-0000BD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4542" name="Text Box 15">
          <a:extLst>
            <a:ext uri="{FF2B5EF4-FFF2-40B4-BE49-F238E27FC236}">
              <a16:creationId xmlns:a16="http://schemas.microsoft.com/office/drawing/2014/main" id="{00000000-0008-0000-0500-0000BE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3" name="Text Box 15">
          <a:extLst>
            <a:ext uri="{FF2B5EF4-FFF2-40B4-BE49-F238E27FC236}">
              <a16:creationId xmlns:a16="http://schemas.microsoft.com/office/drawing/2014/main" id="{00000000-0008-0000-0500-0000BF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4" name="Text Box 15">
          <a:extLst>
            <a:ext uri="{FF2B5EF4-FFF2-40B4-BE49-F238E27FC236}">
              <a16:creationId xmlns:a16="http://schemas.microsoft.com/office/drawing/2014/main" id="{00000000-0008-0000-0500-0000C0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5" name="Text Box 15">
          <a:extLst>
            <a:ext uri="{FF2B5EF4-FFF2-40B4-BE49-F238E27FC236}">
              <a16:creationId xmlns:a16="http://schemas.microsoft.com/office/drawing/2014/main" id="{00000000-0008-0000-0500-0000C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6" name="Text Box 15">
          <a:extLst>
            <a:ext uri="{FF2B5EF4-FFF2-40B4-BE49-F238E27FC236}">
              <a16:creationId xmlns:a16="http://schemas.microsoft.com/office/drawing/2014/main" id="{00000000-0008-0000-0500-0000C2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7" name="Text Box 15">
          <a:extLst>
            <a:ext uri="{FF2B5EF4-FFF2-40B4-BE49-F238E27FC236}">
              <a16:creationId xmlns:a16="http://schemas.microsoft.com/office/drawing/2014/main" id="{00000000-0008-0000-0500-0000C3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8" name="Text Box 15">
          <a:extLst>
            <a:ext uri="{FF2B5EF4-FFF2-40B4-BE49-F238E27FC236}">
              <a16:creationId xmlns:a16="http://schemas.microsoft.com/office/drawing/2014/main" id="{00000000-0008-0000-0500-0000C4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9" name="Text Box 15">
          <a:extLst>
            <a:ext uri="{FF2B5EF4-FFF2-40B4-BE49-F238E27FC236}">
              <a16:creationId xmlns:a16="http://schemas.microsoft.com/office/drawing/2014/main" id="{00000000-0008-0000-0500-0000C5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0" name="Text Box 15">
          <a:extLst>
            <a:ext uri="{FF2B5EF4-FFF2-40B4-BE49-F238E27FC236}">
              <a16:creationId xmlns:a16="http://schemas.microsoft.com/office/drawing/2014/main" id="{00000000-0008-0000-0500-0000C6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1" name="Text Box 15">
          <a:extLst>
            <a:ext uri="{FF2B5EF4-FFF2-40B4-BE49-F238E27FC236}">
              <a16:creationId xmlns:a16="http://schemas.microsoft.com/office/drawing/2014/main" id="{00000000-0008-0000-0500-0000C7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8496"/>
    <xdr:sp macro="" textlink="">
      <xdr:nvSpPr>
        <xdr:cNvPr id="4552" name="Text Box 15">
          <a:extLst>
            <a:ext uri="{FF2B5EF4-FFF2-40B4-BE49-F238E27FC236}">
              <a16:creationId xmlns:a16="http://schemas.microsoft.com/office/drawing/2014/main" id="{00000000-0008-0000-0500-0000C8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3" name="Text Box 15">
          <a:extLst>
            <a:ext uri="{FF2B5EF4-FFF2-40B4-BE49-F238E27FC236}">
              <a16:creationId xmlns:a16="http://schemas.microsoft.com/office/drawing/2014/main" id="{00000000-0008-0000-0500-0000C9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54" name="Text Box 15">
          <a:extLst>
            <a:ext uri="{FF2B5EF4-FFF2-40B4-BE49-F238E27FC236}">
              <a16:creationId xmlns:a16="http://schemas.microsoft.com/office/drawing/2014/main" id="{00000000-0008-0000-0500-0000CA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56743"/>
    <xdr:sp macro="" textlink="">
      <xdr:nvSpPr>
        <xdr:cNvPr id="4555" name="Text Box 15">
          <a:extLst>
            <a:ext uri="{FF2B5EF4-FFF2-40B4-BE49-F238E27FC236}">
              <a16:creationId xmlns:a16="http://schemas.microsoft.com/office/drawing/2014/main" id="{00000000-0008-0000-0500-0000CB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6" name="Text Box 15">
          <a:extLst>
            <a:ext uri="{FF2B5EF4-FFF2-40B4-BE49-F238E27FC236}">
              <a16:creationId xmlns:a16="http://schemas.microsoft.com/office/drawing/2014/main" id="{00000000-0008-0000-0500-0000C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57" name="Text Box 15">
          <a:extLst>
            <a:ext uri="{FF2B5EF4-FFF2-40B4-BE49-F238E27FC236}">
              <a16:creationId xmlns:a16="http://schemas.microsoft.com/office/drawing/2014/main" id="{00000000-0008-0000-0500-0000CD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8" name="Text Box 15">
          <a:extLst>
            <a:ext uri="{FF2B5EF4-FFF2-40B4-BE49-F238E27FC236}">
              <a16:creationId xmlns:a16="http://schemas.microsoft.com/office/drawing/2014/main" id="{00000000-0008-0000-0500-0000C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9" name="Text Box 15">
          <a:extLst>
            <a:ext uri="{FF2B5EF4-FFF2-40B4-BE49-F238E27FC236}">
              <a16:creationId xmlns:a16="http://schemas.microsoft.com/office/drawing/2014/main" id="{00000000-0008-0000-0500-0000C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0" name="Text Box 15">
          <a:extLst>
            <a:ext uri="{FF2B5EF4-FFF2-40B4-BE49-F238E27FC236}">
              <a16:creationId xmlns:a16="http://schemas.microsoft.com/office/drawing/2014/main" id="{00000000-0008-0000-0500-0000D0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1" name="Text Box 15">
          <a:extLst>
            <a:ext uri="{FF2B5EF4-FFF2-40B4-BE49-F238E27FC236}">
              <a16:creationId xmlns:a16="http://schemas.microsoft.com/office/drawing/2014/main" id="{00000000-0008-0000-0500-0000D1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2" name="Text Box 15">
          <a:extLst>
            <a:ext uri="{FF2B5EF4-FFF2-40B4-BE49-F238E27FC236}">
              <a16:creationId xmlns:a16="http://schemas.microsoft.com/office/drawing/2014/main" id="{00000000-0008-0000-0500-0000D2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3" name="Text Box 15">
          <a:extLst>
            <a:ext uri="{FF2B5EF4-FFF2-40B4-BE49-F238E27FC236}">
              <a16:creationId xmlns:a16="http://schemas.microsoft.com/office/drawing/2014/main" id="{00000000-0008-0000-0500-0000D3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8496"/>
    <xdr:sp macro="" textlink="">
      <xdr:nvSpPr>
        <xdr:cNvPr id="4564" name="Text Box 15">
          <a:extLst>
            <a:ext uri="{FF2B5EF4-FFF2-40B4-BE49-F238E27FC236}">
              <a16:creationId xmlns:a16="http://schemas.microsoft.com/office/drawing/2014/main" id="{00000000-0008-0000-0500-0000D4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65" name="Text Box 15">
          <a:extLst>
            <a:ext uri="{FF2B5EF4-FFF2-40B4-BE49-F238E27FC236}">
              <a16:creationId xmlns:a16="http://schemas.microsoft.com/office/drawing/2014/main" id="{00000000-0008-0000-0500-0000D5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4566" name="Text Box 15">
          <a:extLst>
            <a:ext uri="{FF2B5EF4-FFF2-40B4-BE49-F238E27FC236}">
              <a16:creationId xmlns:a16="http://schemas.microsoft.com/office/drawing/2014/main" id="{00000000-0008-0000-0500-0000D6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56743"/>
    <xdr:sp macro="" textlink="">
      <xdr:nvSpPr>
        <xdr:cNvPr id="4567" name="Text Box 15">
          <a:extLst>
            <a:ext uri="{FF2B5EF4-FFF2-40B4-BE49-F238E27FC236}">
              <a16:creationId xmlns:a16="http://schemas.microsoft.com/office/drawing/2014/main" id="{00000000-0008-0000-0500-0000D7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68" name="Text Box 15">
          <a:extLst>
            <a:ext uri="{FF2B5EF4-FFF2-40B4-BE49-F238E27FC236}">
              <a16:creationId xmlns:a16="http://schemas.microsoft.com/office/drawing/2014/main" id="{00000000-0008-0000-0500-0000D8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4569" name="Text Box 15">
          <a:extLst>
            <a:ext uri="{FF2B5EF4-FFF2-40B4-BE49-F238E27FC236}">
              <a16:creationId xmlns:a16="http://schemas.microsoft.com/office/drawing/2014/main" id="{00000000-0008-0000-0500-0000D9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0" name="Text Box 15">
          <a:extLst>
            <a:ext uri="{FF2B5EF4-FFF2-40B4-BE49-F238E27FC236}">
              <a16:creationId xmlns:a16="http://schemas.microsoft.com/office/drawing/2014/main" id="{00000000-0008-0000-0500-0000DA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1" name="Text Box 15">
          <a:extLst>
            <a:ext uri="{FF2B5EF4-FFF2-40B4-BE49-F238E27FC236}">
              <a16:creationId xmlns:a16="http://schemas.microsoft.com/office/drawing/2014/main" id="{00000000-0008-0000-0500-0000DB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2" name="Text Box 15">
          <a:extLst>
            <a:ext uri="{FF2B5EF4-FFF2-40B4-BE49-F238E27FC236}">
              <a16:creationId xmlns:a16="http://schemas.microsoft.com/office/drawing/2014/main" id="{00000000-0008-0000-0500-0000D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3" name="Text Box 15">
          <a:extLst>
            <a:ext uri="{FF2B5EF4-FFF2-40B4-BE49-F238E27FC236}">
              <a16:creationId xmlns:a16="http://schemas.microsoft.com/office/drawing/2014/main" id="{00000000-0008-0000-0500-0000DD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4" name="Text Box 15">
          <a:extLst>
            <a:ext uri="{FF2B5EF4-FFF2-40B4-BE49-F238E27FC236}">
              <a16:creationId xmlns:a16="http://schemas.microsoft.com/office/drawing/2014/main" id="{00000000-0008-0000-0500-0000D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5" name="Text Box 15">
          <a:extLst>
            <a:ext uri="{FF2B5EF4-FFF2-40B4-BE49-F238E27FC236}">
              <a16:creationId xmlns:a16="http://schemas.microsoft.com/office/drawing/2014/main" id="{00000000-0008-0000-0500-0000D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6" name="Text Box 15">
          <a:extLst>
            <a:ext uri="{FF2B5EF4-FFF2-40B4-BE49-F238E27FC236}">
              <a16:creationId xmlns:a16="http://schemas.microsoft.com/office/drawing/2014/main" id="{00000000-0008-0000-0500-0000E0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7" name="Text Box 15">
          <a:extLst>
            <a:ext uri="{FF2B5EF4-FFF2-40B4-BE49-F238E27FC236}">
              <a16:creationId xmlns:a16="http://schemas.microsoft.com/office/drawing/2014/main" id="{00000000-0008-0000-0500-0000E1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8" name="Text Box 15">
          <a:extLst>
            <a:ext uri="{FF2B5EF4-FFF2-40B4-BE49-F238E27FC236}">
              <a16:creationId xmlns:a16="http://schemas.microsoft.com/office/drawing/2014/main" id="{00000000-0008-0000-0500-0000E2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9" name="Text Box 15">
          <a:extLst>
            <a:ext uri="{FF2B5EF4-FFF2-40B4-BE49-F238E27FC236}">
              <a16:creationId xmlns:a16="http://schemas.microsoft.com/office/drawing/2014/main" id="{00000000-0008-0000-0500-0000E3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0" name="Text Box 15">
          <a:extLst>
            <a:ext uri="{FF2B5EF4-FFF2-40B4-BE49-F238E27FC236}">
              <a16:creationId xmlns:a16="http://schemas.microsoft.com/office/drawing/2014/main" id="{00000000-0008-0000-0500-0000E4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1" name="Text Box 15">
          <a:extLst>
            <a:ext uri="{FF2B5EF4-FFF2-40B4-BE49-F238E27FC236}">
              <a16:creationId xmlns:a16="http://schemas.microsoft.com/office/drawing/2014/main" id="{00000000-0008-0000-0500-0000E5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2" name="Text Box 15">
          <a:extLst>
            <a:ext uri="{FF2B5EF4-FFF2-40B4-BE49-F238E27FC236}">
              <a16:creationId xmlns:a16="http://schemas.microsoft.com/office/drawing/2014/main" id="{00000000-0008-0000-0500-0000E6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3" name="Text Box 15">
          <a:extLst>
            <a:ext uri="{FF2B5EF4-FFF2-40B4-BE49-F238E27FC236}">
              <a16:creationId xmlns:a16="http://schemas.microsoft.com/office/drawing/2014/main" id="{00000000-0008-0000-0500-0000E7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61691"/>
    <xdr:sp macro="" textlink="">
      <xdr:nvSpPr>
        <xdr:cNvPr id="4584" name="Text Box 15">
          <a:extLst>
            <a:ext uri="{FF2B5EF4-FFF2-40B4-BE49-F238E27FC236}">
              <a16:creationId xmlns:a16="http://schemas.microsoft.com/office/drawing/2014/main" id="{00000000-0008-0000-0500-0000E8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85" name="Text Box 15">
          <a:extLst>
            <a:ext uri="{FF2B5EF4-FFF2-40B4-BE49-F238E27FC236}">
              <a16:creationId xmlns:a16="http://schemas.microsoft.com/office/drawing/2014/main" id="{00000000-0008-0000-0500-0000E9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44331"/>
    <xdr:sp macro="" textlink="">
      <xdr:nvSpPr>
        <xdr:cNvPr id="4586" name="Text Box 15">
          <a:extLst>
            <a:ext uri="{FF2B5EF4-FFF2-40B4-BE49-F238E27FC236}">
              <a16:creationId xmlns:a16="http://schemas.microsoft.com/office/drawing/2014/main" id="{00000000-0008-0000-0500-0000EA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48496"/>
    <xdr:sp macro="" textlink="">
      <xdr:nvSpPr>
        <xdr:cNvPr id="4587" name="Text Box 15">
          <a:extLst>
            <a:ext uri="{FF2B5EF4-FFF2-40B4-BE49-F238E27FC236}">
              <a16:creationId xmlns:a16="http://schemas.microsoft.com/office/drawing/2014/main" id="{00000000-0008-0000-0500-0000EB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88" name="Text Box 15">
          <a:extLst>
            <a:ext uri="{FF2B5EF4-FFF2-40B4-BE49-F238E27FC236}">
              <a16:creationId xmlns:a16="http://schemas.microsoft.com/office/drawing/2014/main" id="{00000000-0008-0000-0500-0000EC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44331"/>
    <xdr:sp macro="" textlink="">
      <xdr:nvSpPr>
        <xdr:cNvPr id="4589" name="Text Box 15">
          <a:extLst>
            <a:ext uri="{FF2B5EF4-FFF2-40B4-BE49-F238E27FC236}">
              <a16:creationId xmlns:a16="http://schemas.microsoft.com/office/drawing/2014/main" id="{00000000-0008-0000-0500-0000ED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56743"/>
    <xdr:sp macro="" textlink="">
      <xdr:nvSpPr>
        <xdr:cNvPr id="4590" name="Text Box 15">
          <a:extLst>
            <a:ext uri="{FF2B5EF4-FFF2-40B4-BE49-F238E27FC236}">
              <a16:creationId xmlns:a16="http://schemas.microsoft.com/office/drawing/2014/main" id="{00000000-0008-0000-0500-0000EE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1" name="Text Box 15">
          <a:extLst>
            <a:ext uri="{FF2B5EF4-FFF2-40B4-BE49-F238E27FC236}">
              <a16:creationId xmlns:a16="http://schemas.microsoft.com/office/drawing/2014/main" id="{00000000-0008-0000-0500-0000EF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3" name="Text Box 15">
          <a:extLst>
            <a:ext uri="{FF2B5EF4-FFF2-40B4-BE49-F238E27FC236}">
              <a16:creationId xmlns:a16="http://schemas.microsoft.com/office/drawing/2014/main" id="{00000000-0008-0000-0500-0000F1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4" name="Text Box 15">
          <a:extLst>
            <a:ext uri="{FF2B5EF4-FFF2-40B4-BE49-F238E27FC236}">
              <a16:creationId xmlns:a16="http://schemas.microsoft.com/office/drawing/2014/main" id="{00000000-0008-0000-0500-0000F2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5" name="Text Box 15">
          <a:extLst>
            <a:ext uri="{FF2B5EF4-FFF2-40B4-BE49-F238E27FC236}">
              <a16:creationId xmlns:a16="http://schemas.microsoft.com/office/drawing/2014/main" id="{00000000-0008-0000-0500-0000F3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6" name="Text Box 15">
          <a:extLst>
            <a:ext uri="{FF2B5EF4-FFF2-40B4-BE49-F238E27FC236}">
              <a16:creationId xmlns:a16="http://schemas.microsoft.com/office/drawing/2014/main" id="{00000000-0008-0000-0500-0000F4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7" name="Text Box 15">
          <a:extLst>
            <a:ext uri="{FF2B5EF4-FFF2-40B4-BE49-F238E27FC236}">
              <a16:creationId xmlns:a16="http://schemas.microsoft.com/office/drawing/2014/main" id="{00000000-0008-0000-0500-0000F5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8" name="Text Box 15">
          <a:extLst>
            <a:ext uri="{FF2B5EF4-FFF2-40B4-BE49-F238E27FC236}">
              <a16:creationId xmlns:a16="http://schemas.microsoft.com/office/drawing/2014/main" id="{00000000-0008-0000-0500-0000F6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9" name="Text Box 15">
          <a:extLst>
            <a:ext uri="{FF2B5EF4-FFF2-40B4-BE49-F238E27FC236}">
              <a16:creationId xmlns:a16="http://schemas.microsoft.com/office/drawing/2014/main" id="{00000000-0008-0000-0500-0000F7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600" name="Text Box 15">
          <a:extLst>
            <a:ext uri="{FF2B5EF4-FFF2-40B4-BE49-F238E27FC236}">
              <a16:creationId xmlns:a16="http://schemas.microsoft.com/office/drawing/2014/main" id="{00000000-0008-0000-0500-0000F8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61691"/>
    <xdr:sp macro="" textlink="">
      <xdr:nvSpPr>
        <xdr:cNvPr id="4601" name="Text Box 15">
          <a:extLst>
            <a:ext uri="{FF2B5EF4-FFF2-40B4-BE49-F238E27FC236}">
              <a16:creationId xmlns:a16="http://schemas.microsoft.com/office/drawing/2014/main" id="{00000000-0008-0000-0500-0000F9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02" name="Text Box 15">
          <a:extLst>
            <a:ext uri="{FF2B5EF4-FFF2-40B4-BE49-F238E27FC236}">
              <a16:creationId xmlns:a16="http://schemas.microsoft.com/office/drawing/2014/main" id="{00000000-0008-0000-0500-0000FA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331"/>
    <xdr:sp macro="" textlink="">
      <xdr:nvSpPr>
        <xdr:cNvPr id="4603" name="Text Box 15">
          <a:extLst>
            <a:ext uri="{FF2B5EF4-FFF2-40B4-BE49-F238E27FC236}">
              <a16:creationId xmlns:a16="http://schemas.microsoft.com/office/drawing/2014/main" id="{00000000-0008-0000-0500-0000FB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8496"/>
    <xdr:sp macro="" textlink="">
      <xdr:nvSpPr>
        <xdr:cNvPr id="4604" name="Text Box 15">
          <a:extLst>
            <a:ext uri="{FF2B5EF4-FFF2-40B4-BE49-F238E27FC236}">
              <a16:creationId xmlns:a16="http://schemas.microsoft.com/office/drawing/2014/main" id="{00000000-0008-0000-0500-0000FC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05" name="Text Box 15">
          <a:extLst>
            <a:ext uri="{FF2B5EF4-FFF2-40B4-BE49-F238E27FC236}">
              <a16:creationId xmlns:a16="http://schemas.microsoft.com/office/drawing/2014/main" id="{00000000-0008-0000-0500-0000FD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331"/>
    <xdr:sp macro="" textlink="">
      <xdr:nvSpPr>
        <xdr:cNvPr id="4606" name="Text Box 15">
          <a:extLst>
            <a:ext uri="{FF2B5EF4-FFF2-40B4-BE49-F238E27FC236}">
              <a16:creationId xmlns:a16="http://schemas.microsoft.com/office/drawing/2014/main" id="{00000000-0008-0000-0500-0000FE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56743"/>
    <xdr:sp macro="" textlink="">
      <xdr:nvSpPr>
        <xdr:cNvPr id="4607" name="Text Box 15">
          <a:extLst>
            <a:ext uri="{FF2B5EF4-FFF2-40B4-BE49-F238E27FC236}">
              <a16:creationId xmlns:a16="http://schemas.microsoft.com/office/drawing/2014/main" id="{00000000-0008-0000-0500-0000FF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08" name="Text Box 15">
          <a:extLst>
            <a:ext uri="{FF2B5EF4-FFF2-40B4-BE49-F238E27FC236}">
              <a16:creationId xmlns:a16="http://schemas.microsoft.com/office/drawing/2014/main" id="{00000000-0008-0000-0500-000000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331"/>
    <xdr:sp macro="" textlink="">
      <xdr:nvSpPr>
        <xdr:cNvPr id="4609" name="Text Box 15">
          <a:extLst>
            <a:ext uri="{FF2B5EF4-FFF2-40B4-BE49-F238E27FC236}">
              <a16:creationId xmlns:a16="http://schemas.microsoft.com/office/drawing/2014/main" id="{00000000-0008-0000-0500-00000112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0" name="Text Box 15">
          <a:extLst>
            <a:ext uri="{FF2B5EF4-FFF2-40B4-BE49-F238E27FC236}">
              <a16:creationId xmlns:a16="http://schemas.microsoft.com/office/drawing/2014/main" id="{00000000-0008-0000-0500-000002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1" name="Text Box 15">
          <a:extLst>
            <a:ext uri="{FF2B5EF4-FFF2-40B4-BE49-F238E27FC236}">
              <a16:creationId xmlns:a16="http://schemas.microsoft.com/office/drawing/2014/main" id="{00000000-0008-0000-0500-000003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2" name="Text Box 15">
          <a:extLst>
            <a:ext uri="{FF2B5EF4-FFF2-40B4-BE49-F238E27FC236}">
              <a16:creationId xmlns:a16="http://schemas.microsoft.com/office/drawing/2014/main" id="{00000000-0008-0000-0500-000004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3" name="Text Box 15">
          <a:extLst>
            <a:ext uri="{FF2B5EF4-FFF2-40B4-BE49-F238E27FC236}">
              <a16:creationId xmlns:a16="http://schemas.microsoft.com/office/drawing/2014/main" id="{00000000-0008-0000-0500-000005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4" name="Text Box 15">
          <a:extLst>
            <a:ext uri="{FF2B5EF4-FFF2-40B4-BE49-F238E27FC236}">
              <a16:creationId xmlns:a16="http://schemas.microsoft.com/office/drawing/2014/main" id="{00000000-0008-0000-0500-000006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5" name="Text Box 15">
          <a:extLst>
            <a:ext uri="{FF2B5EF4-FFF2-40B4-BE49-F238E27FC236}">
              <a16:creationId xmlns:a16="http://schemas.microsoft.com/office/drawing/2014/main" id="{00000000-0008-0000-0500-000007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6" name="Text Box 15">
          <a:extLst>
            <a:ext uri="{FF2B5EF4-FFF2-40B4-BE49-F238E27FC236}">
              <a16:creationId xmlns:a16="http://schemas.microsoft.com/office/drawing/2014/main" id="{00000000-0008-0000-0500-000008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7" name="Text Box 15">
          <a:extLst>
            <a:ext uri="{FF2B5EF4-FFF2-40B4-BE49-F238E27FC236}">
              <a16:creationId xmlns:a16="http://schemas.microsoft.com/office/drawing/2014/main" id="{00000000-0008-0000-0500-000009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18" name="Text Box 15">
          <a:extLst>
            <a:ext uri="{FF2B5EF4-FFF2-40B4-BE49-F238E27FC236}">
              <a16:creationId xmlns:a16="http://schemas.microsoft.com/office/drawing/2014/main" id="{00000000-0008-0000-0500-00000A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19" name="Text Box 15">
          <a:extLst>
            <a:ext uri="{FF2B5EF4-FFF2-40B4-BE49-F238E27FC236}">
              <a16:creationId xmlns:a16="http://schemas.microsoft.com/office/drawing/2014/main" id="{00000000-0008-0000-0500-00000B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0" name="Text Box 15">
          <a:extLst>
            <a:ext uri="{FF2B5EF4-FFF2-40B4-BE49-F238E27FC236}">
              <a16:creationId xmlns:a16="http://schemas.microsoft.com/office/drawing/2014/main" id="{00000000-0008-0000-0500-00000C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1" name="Text Box 15">
          <a:extLst>
            <a:ext uri="{FF2B5EF4-FFF2-40B4-BE49-F238E27FC236}">
              <a16:creationId xmlns:a16="http://schemas.microsoft.com/office/drawing/2014/main" id="{00000000-0008-0000-0500-00000D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2" name="Text Box 15">
          <a:extLst>
            <a:ext uri="{FF2B5EF4-FFF2-40B4-BE49-F238E27FC236}">
              <a16:creationId xmlns:a16="http://schemas.microsoft.com/office/drawing/2014/main" id="{00000000-0008-0000-0500-00000E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3" name="Text Box 15">
          <a:extLst>
            <a:ext uri="{FF2B5EF4-FFF2-40B4-BE49-F238E27FC236}">
              <a16:creationId xmlns:a16="http://schemas.microsoft.com/office/drawing/2014/main" id="{00000000-0008-0000-0500-00000F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4" name="Text Box 15">
          <a:extLst>
            <a:ext uri="{FF2B5EF4-FFF2-40B4-BE49-F238E27FC236}">
              <a16:creationId xmlns:a16="http://schemas.microsoft.com/office/drawing/2014/main" id="{00000000-0008-0000-0500-000010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5" name="Text Box 15">
          <a:extLst>
            <a:ext uri="{FF2B5EF4-FFF2-40B4-BE49-F238E27FC236}">
              <a16:creationId xmlns:a16="http://schemas.microsoft.com/office/drawing/2014/main" id="{00000000-0008-0000-0500-000011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6" name="Text Box 15">
          <a:extLst>
            <a:ext uri="{FF2B5EF4-FFF2-40B4-BE49-F238E27FC236}">
              <a16:creationId xmlns:a16="http://schemas.microsoft.com/office/drawing/2014/main" id="{00000000-0008-0000-0500-000012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7" name="Text Box 15">
          <a:extLst>
            <a:ext uri="{FF2B5EF4-FFF2-40B4-BE49-F238E27FC236}">
              <a16:creationId xmlns:a16="http://schemas.microsoft.com/office/drawing/2014/main" id="{00000000-0008-0000-0500-000013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8" name="Text Box 15">
          <a:extLst>
            <a:ext uri="{FF2B5EF4-FFF2-40B4-BE49-F238E27FC236}">
              <a16:creationId xmlns:a16="http://schemas.microsoft.com/office/drawing/2014/main" id="{00000000-0008-0000-0500-000014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29" name="Text Box 15">
          <a:extLst>
            <a:ext uri="{FF2B5EF4-FFF2-40B4-BE49-F238E27FC236}">
              <a16:creationId xmlns:a16="http://schemas.microsoft.com/office/drawing/2014/main" id="{00000000-0008-0000-0500-000015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0" name="Text Box 15">
          <a:extLst>
            <a:ext uri="{FF2B5EF4-FFF2-40B4-BE49-F238E27FC236}">
              <a16:creationId xmlns:a16="http://schemas.microsoft.com/office/drawing/2014/main" id="{00000000-0008-0000-0500-00001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31" name="Text Box 15">
          <a:extLst>
            <a:ext uri="{FF2B5EF4-FFF2-40B4-BE49-F238E27FC236}">
              <a16:creationId xmlns:a16="http://schemas.microsoft.com/office/drawing/2014/main" id="{00000000-0008-0000-0500-000017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32" name="Text Box 15">
          <a:extLst>
            <a:ext uri="{FF2B5EF4-FFF2-40B4-BE49-F238E27FC236}">
              <a16:creationId xmlns:a16="http://schemas.microsoft.com/office/drawing/2014/main" id="{00000000-0008-0000-0500-000018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3" name="Text Box 15">
          <a:extLst>
            <a:ext uri="{FF2B5EF4-FFF2-40B4-BE49-F238E27FC236}">
              <a16:creationId xmlns:a16="http://schemas.microsoft.com/office/drawing/2014/main" id="{00000000-0008-0000-0500-00001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34" name="Text Box 15">
          <a:extLst>
            <a:ext uri="{FF2B5EF4-FFF2-40B4-BE49-F238E27FC236}">
              <a16:creationId xmlns:a16="http://schemas.microsoft.com/office/drawing/2014/main" id="{00000000-0008-0000-0500-00001A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56743"/>
    <xdr:sp macro="" textlink="">
      <xdr:nvSpPr>
        <xdr:cNvPr id="4635" name="Text Box 15">
          <a:extLst>
            <a:ext uri="{FF2B5EF4-FFF2-40B4-BE49-F238E27FC236}">
              <a16:creationId xmlns:a16="http://schemas.microsoft.com/office/drawing/2014/main" id="{00000000-0008-0000-0500-00001B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6" name="Text Box 15">
          <a:extLst>
            <a:ext uri="{FF2B5EF4-FFF2-40B4-BE49-F238E27FC236}">
              <a16:creationId xmlns:a16="http://schemas.microsoft.com/office/drawing/2014/main" id="{00000000-0008-0000-0500-00001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37" name="Text Box 15">
          <a:extLst>
            <a:ext uri="{FF2B5EF4-FFF2-40B4-BE49-F238E27FC236}">
              <a16:creationId xmlns:a16="http://schemas.microsoft.com/office/drawing/2014/main" id="{00000000-0008-0000-0500-00001D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8" name="Text Box 15">
          <a:extLst>
            <a:ext uri="{FF2B5EF4-FFF2-40B4-BE49-F238E27FC236}">
              <a16:creationId xmlns:a16="http://schemas.microsoft.com/office/drawing/2014/main" id="{00000000-0008-0000-0500-00001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9" name="Text Box 15">
          <a:extLst>
            <a:ext uri="{FF2B5EF4-FFF2-40B4-BE49-F238E27FC236}">
              <a16:creationId xmlns:a16="http://schemas.microsoft.com/office/drawing/2014/main" id="{00000000-0008-0000-0500-00001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0" name="Text Box 15">
          <a:extLst>
            <a:ext uri="{FF2B5EF4-FFF2-40B4-BE49-F238E27FC236}">
              <a16:creationId xmlns:a16="http://schemas.microsoft.com/office/drawing/2014/main" id="{00000000-0008-0000-0500-00002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1" name="Text Box 15">
          <a:extLst>
            <a:ext uri="{FF2B5EF4-FFF2-40B4-BE49-F238E27FC236}">
              <a16:creationId xmlns:a16="http://schemas.microsoft.com/office/drawing/2014/main" id="{00000000-0008-0000-0500-00002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2" name="Text Box 15">
          <a:extLst>
            <a:ext uri="{FF2B5EF4-FFF2-40B4-BE49-F238E27FC236}">
              <a16:creationId xmlns:a16="http://schemas.microsoft.com/office/drawing/2014/main" id="{00000000-0008-0000-0500-00002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3" name="Text Box 15">
          <a:extLst>
            <a:ext uri="{FF2B5EF4-FFF2-40B4-BE49-F238E27FC236}">
              <a16:creationId xmlns:a16="http://schemas.microsoft.com/office/drawing/2014/main" id="{00000000-0008-0000-0500-00002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4" name="Text Box 15">
          <a:extLst>
            <a:ext uri="{FF2B5EF4-FFF2-40B4-BE49-F238E27FC236}">
              <a16:creationId xmlns:a16="http://schemas.microsoft.com/office/drawing/2014/main" id="{00000000-0008-0000-0500-00002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5" name="Text Box 15">
          <a:extLst>
            <a:ext uri="{FF2B5EF4-FFF2-40B4-BE49-F238E27FC236}">
              <a16:creationId xmlns:a16="http://schemas.microsoft.com/office/drawing/2014/main" id="{00000000-0008-0000-0500-00002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6" name="Text Box 15">
          <a:extLst>
            <a:ext uri="{FF2B5EF4-FFF2-40B4-BE49-F238E27FC236}">
              <a16:creationId xmlns:a16="http://schemas.microsoft.com/office/drawing/2014/main" id="{00000000-0008-0000-0500-00002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7" name="Text Box 15">
          <a:extLst>
            <a:ext uri="{FF2B5EF4-FFF2-40B4-BE49-F238E27FC236}">
              <a16:creationId xmlns:a16="http://schemas.microsoft.com/office/drawing/2014/main" id="{00000000-0008-0000-0500-00002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8" name="Text Box 15">
          <a:extLst>
            <a:ext uri="{FF2B5EF4-FFF2-40B4-BE49-F238E27FC236}">
              <a16:creationId xmlns:a16="http://schemas.microsoft.com/office/drawing/2014/main" id="{00000000-0008-0000-0500-00002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9" name="Text Box 15">
          <a:extLst>
            <a:ext uri="{FF2B5EF4-FFF2-40B4-BE49-F238E27FC236}">
              <a16:creationId xmlns:a16="http://schemas.microsoft.com/office/drawing/2014/main" id="{00000000-0008-0000-0500-00002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0" name="Text Box 15">
          <a:extLst>
            <a:ext uri="{FF2B5EF4-FFF2-40B4-BE49-F238E27FC236}">
              <a16:creationId xmlns:a16="http://schemas.microsoft.com/office/drawing/2014/main" id="{00000000-0008-0000-0500-00002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1" name="Text Box 15">
          <a:extLst>
            <a:ext uri="{FF2B5EF4-FFF2-40B4-BE49-F238E27FC236}">
              <a16:creationId xmlns:a16="http://schemas.microsoft.com/office/drawing/2014/main" id="{00000000-0008-0000-0500-00002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2" name="Text Box 15">
          <a:extLst>
            <a:ext uri="{FF2B5EF4-FFF2-40B4-BE49-F238E27FC236}">
              <a16:creationId xmlns:a16="http://schemas.microsoft.com/office/drawing/2014/main" id="{00000000-0008-0000-0500-00002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3" name="Text Box 15">
          <a:extLst>
            <a:ext uri="{FF2B5EF4-FFF2-40B4-BE49-F238E27FC236}">
              <a16:creationId xmlns:a16="http://schemas.microsoft.com/office/drawing/2014/main" id="{00000000-0008-0000-0500-00002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4" name="Text Box 15">
          <a:extLst>
            <a:ext uri="{FF2B5EF4-FFF2-40B4-BE49-F238E27FC236}">
              <a16:creationId xmlns:a16="http://schemas.microsoft.com/office/drawing/2014/main" id="{00000000-0008-0000-0500-00002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5" name="Text Box 15">
          <a:extLst>
            <a:ext uri="{FF2B5EF4-FFF2-40B4-BE49-F238E27FC236}">
              <a16:creationId xmlns:a16="http://schemas.microsoft.com/office/drawing/2014/main" id="{00000000-0008-0000-0500-00002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6" name="Text Box 15">
          <a:extLst>
            <a:ext uri="{FF2B5EF4-FFF2-40B4-BE49-F238E27FC236}">
              <a16:creationId xmlns:a16="http://schemas.microsoft.com/office/drawing/2014/main" id="{00000000-0008-0000-0500-00003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7" name="Text Box 15">
          <a:extLst>
            <a:ext uri="{FF2B5EF4-FFF2-40B4-BE49-F238E27FC236}">
              <a16:creationId xmlns:a16="http://schemas.microsoft.com/office/drawing/2014/main" id="{00000000-0008-0000-0500-00003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8" name="Text Box 15">
          <a:extLst>
            <a:ext uri="{FF2B5EF4-FFF2-40B4-BE49-F238E27FC236}">
              <a16:creationId xmlns:a16="http://schemas.microsoft.com/office/drawing/2014/main" id="{00000000-0008-0000-0500-00003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4659" name="Text Box 15">
          <a:extLst>
            <a:ext uri="{FF2B5EF4-FFF2-40B4-BE49-F238E27FC236}">
              <a16:creationId xmlns:a16="http://schemas.microsoft.com/office/drawing/2014/main" id="{00000000-0008-0000-0500-000033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0" name="Text Box 15">
          <a:extLst>
            <a:ext uri="{FF2B5EF4-FFF2-40B4-BE49-F238E27FC236}">
              <a16:creationId xmlns:a16="http://schemas.microsoft.com/office/drawing/2014/main" id="{00000000-0008-0000-0500-00003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4661" name="Text Box 15">
          <a:extLst>
            <a:ext uri="{FF2B5EF4-FFF2-40B4-BE49-F238E27FC236}">
              <a16:creationId xmlns:a16="http://schemas.microsoft.com/office/drawing/2014/main" id="{00000000-0008-0000-0500-000035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4662" name="Text Box 15">
          <a:extLst>
            <a:ext uri="{FF2B5EF4-FFF2-40B4-BE49-F238E27FC236}">
              <a16:creationId xmlns:a16="http://schemas.microsoft.com/office/drawing/2014/main" id="{00000000-0008-0000-0500-000036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3" name="Text Box 15">
          <a:extLst>
            <a:ext uri="{FF2B5EF4-FFF2-40B4-BE49-F238E27FC236}">
              <a16:creationId xmlns:a16="http://schemas.microsoft.com/office/drawing/2014/main" id="{00000000-0008-0000-0500-00003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4664" name="Text Box 15">
          <a:extLst>
            <a:ext uri="{FF2B5EF4-FFF2-40B4-BE49-F238E27FC236}">
              <a16:creationId xmlns:a16="http://schemas.microsoft.com/office/drawing/2014/main" id="{00000000-0008-0000-0500-000038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56743"/>
    <xdr:sp macro="" textlink="">
      <xdr:nvSpPr>
        <xdr:cNvPr id="4665" name="Text Box 15">
          <a:extLst>
            <a:ext uri="{FF2B5EF4-FFF2-40B4-BE49-F238E27FC236}">
              <a16:creationId xmlns:a16="http://schemas.microsoft.com/office/drawing/2014/main" id="{00000000-0008-0000-0500-000039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6" name="Text Box 15">
          <a:extLst>
            <a:ext uri="{FF2B5EF4-FFF2-40B4-BE49-F238E27FC236}">
              <a16:creationId xmlns:a16="http://schemas.microsoft.com/office/drawing/2014/main" id="{00000000-0008-0000-0500-00003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4667" name="Text Box 15">
          <a:extLst>
            <a:ext uri="{FF2B5EF4-FFF2-40B4-BE49-F238E27FC236}">
              <a16:creationId xmlns:a16="http://schemas.microsoft.com/office/drawing/2014/main" id="{00000000-0008-0000-0500-00003B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8" name="Text Box 15">
          <a:extLst>
            <a:ext uri="{FF2B5EF4-FFF2-40B4-BE49-F238E27FC236}">
              <a16:creationId xmlns:a16="http://schemas.microsoft.com/office/drawing/2014/main" id="{00000000-0008-0000-0500-00003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9" name="Text Box 15">
          <a:extLst>
            <a:ext uri="{FF2B5EF4-FFF2-40B4-BE49-F238E27FC236}">
              <a16:creationId xmlns:a16="http://schemas.microsoft.com/office/drawing/2014/main" id="{00000000-0008-0000-0500-00003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0" name="Text Box 15">
          <a:extLst>
            <a:ext uri="{FF2B5EF4-FFF2-40B4-BE49-F238E27FC236}">
              <a16:creationId xmlns:a16="http://schemas.microsoft.com/office/drawing/2014/main" id="{00000000-0008-0000-0500-00003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1" name="Text Box 15">
          <a:extLst>
            <a:ext uri="{FF2B5EF4-FFF2-40B4-BE49-F238E27FC236}">
              <a16:creationId xmlns:a16="http://schemas.microsoft.com/office/drawing/2014/main" id="{00000000-0008-0000-0500-00003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2" name="Text Box 15">
          <a:extLst>
            <a:ext uri="{FF2B5EF4-FFF2-40B4-BE49-F238E27FC236}">
              <a16:creationId xmlns:a16="http://schemas.microsoft.com/office/drawing/2014/main" id="{00000000-0008-0000-0500-00004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3" name="Text Box 15">
          <a:extLst>
            <a:ext uri="{FF2B5EF4-FFF2-40B4-BE49-F238E27FC236}">
              <a16:creationId xmlns:a16="http://schemas.microsoft.com/office/drawing/2014/main" id="{00000000-0008-0000-0500-00004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4" name="Text Box 15">
          <a:extLst>
            <a:ext uri="{FF2B5EF4-FFF2-40B4-BE49-F238E27FC236}">
              <a16:creationId xmlns:a16="http://schemas.microsoft.com/office/drawing/2014/main" id="{00000000-0008-0000-0500-00004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5" name="Text Box 15">
          <a:extLst>
            <a:ext uri="{FF2B5EF4-FFF2-40B4-BE49-F238E27FC236}">
              <a16:creationId xmlns:a16="http://schemas.microsoft.com/office/drawing/2014/main" id="{00000000-0008-0000-0500-00004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6" name="Text Box 15">
          <a:extLst>
            <a:ext uri="{FF2B5EF4-FFF2-40B4-BE49-F238E27FC236}">
              <a16:creationId xmlns:a16="http://schemas.microsoft.com/office/drawing/2014/main" id="{00000000-0008-0000-0500-00004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7" name="Text Box 15">
          <a:extLst>
            <a:ext uri="{FF2B5EF4-FFF2-40B4-BE49-F238E27FC236}">
              <a16:creationId xmlns:a16="http://schemas.microsoft.com/office/drawing/2014/main" id="{00000000-0008-0000-0500-00004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8" name="Text Box 15">
          <a:extLst>
            <a:ext uri="{FF2B5EF4-FFF2-40B4-BE49-F238E27FC236}">
              <a16:creationId xmlns:a16="http://schemas.microsoft.com/office/drawing/2014/main" id="{00000000-0008-0000-0500-00004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9" name="Text Box 15">
          <a:extLst>
            <a:ext uri="{FF2B5EF4-FFF2-40B4-BE49-F238E27FC236}">
              <a16:creationId xmlns:a16="http://schemas.microsoft.com/office/drawing/2014/main" id="{00000000-0008-0000-0500-00004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0" name="Text Box 15">
          <a:extLst>
            <a:ext uri="{FF2B5EF4-FFF2-40B4-BE49-F238E27FC236}">
              <a16:creationId xmlns:a16="http://schemas.microsoft.com/office/drawing/2014/main" id="{00000000-0008-0000-0500-00004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1" name="Text Box 15">
          <a:extLst>
            <a:ext uri="{FF2B5EF4-FFF2-40B4-BE49-F238E27FC236}">
              <a16:creationId xmlns:a16="http://schemas.microsoft.com/office/drawing/2014/main" id="{00000000-0008-0000-0500-00004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2" name="Text Box 15">
          <a:extLst>
            <a:ext uri="{FF2B5EF4-FFF2-40B4-BE49-F238E27FC236}">
              <a16:creationId xmlns:a16="http://schemas.microsoft.com/office/drawing/2014/main" id="{00000000-0008-0000-0500-00004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3" name="Text Box 15">
          <a:extLst>
            <a:ext uri="{FF2B5EF4-FFF2-40B4-BE49-F238E27FC236}">
              <a16:creationId xmlns:a16="http://schemas.microsoft.com/office/drawing/2014/main" id="{00000000-0008-0000-0500-00004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4" name="Text Box 15">
          <a:extLst>
            <a:ext uri="{FF2B5EF4-FFF2-40B4-BE49-F238E27FC236}">
              <a16:creationId xmlns:a16="http://schemas.microsoft.com/office/drawing/2014/main" id="{00000000-0008-0000-0500-00004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5" name="Text Box 15">
          <a:extLst>
            <a:ext uri="{FF2B5EF4-FFF2-40B4-BE49-F238E27FC236}">
              <a16:creationId xmlns:a16="http://schemas.microsoft.com/office/drawing/2014/main" id="{00000000-0008-0000-0500-00004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6" name="Text Box 15">
          <a:extLst>
            <a:ext uri="{FF2B5EF4-FFF2-40B4-BE49-F238E27FC236}">
              <a16:creationId xmlns:a16="http://schemas.microsoft.com/office/drawing/2014/main" id="{00000000-0008-0000-0500-00004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7" name="Text Box 15">
          <a:extLst>
            <a:ext uri="{FF2B5EF4-FFF2-40B4-BE49-F238E27FC236}">
              <a16:creationId xmlns:a16="http://schemas.microsoft.com/office/drawing/2014/main" id="{00000000-0008-0000-0500-00004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8" name="Text Box 15">
          <a:extLst>
            <a:ext uri="{FF2B5EF4-FFF2-40B4-BE49-F238E27FC236}">
              <a16:creationId xmlns:a16="http://schemas.microsoft.com/office/drawing/2014/main" id="{00000000-0008-0000-0500-00005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89" name="Text Box 15">
          <a:extLst>
            <a:ext uri="{FF2B5EF4-FFF2-40B4-BE49-F238E27FC236}">
              <a16:creationId xmlns:a16="http://schemas.microsoft.com/office/drawing/2014/main" id="{00000000-0008-0000-0500-00005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0" name="Text Box 15">
          <a:extLst>
            <a:ext uri="{FF2B5EF4-FFF2-40B4-BE49-F238E27FC236}">
              <a16:creationId xmlns:a16="http://schemas.microsoft.com/office/drawing/2014/main" id="{00000000-0008-0000-0500-00005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1" name="Text Box 15">
          <a:extLst>
            <a:ext uri="{FF2B5EF4-FFF2-40B4-BE49-F238E27FC236}">
              <a16:creationId xmlns:a16="http://schemas.microsoft.com/office/drawing/2014/main" id="{00000000-0008-0000-0500-00005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2" name="Text Box 15">
          <a:extLst>
            <a:ext uri="{FF2B5EF4-FFF2-40B4-BE49-F238E27FC236}">
              <a16:creationId xmlns:a16="http://schemas.microsoft.com/office/drawing/2014/main" id="{00000000-0008-0000-0500-00005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3" name="Text Box 15">
          <a:extLst>
            <a:ext uri="{FF2B5EF4-FFF2-40B4-BE49-F238E27FC236}">
              <a16:creationId xmlns:a16="http://schemas.microsoft.com/office/drawing/2014/main" id="{00000000-0008-0000-0500-00005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4" name="Text Box 15">
          <a:extLst>
            <a:ext uri="{FF2B5EF4-FFF2-40B4-BE49-F238E27FC236}">
              <a16:creationId xmlns:a16="http://schemas.microsoft.com/office/drawing/2014/main" id="{00000000-0008-0000-0500-00005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5" name="Text Box 15">
          <a:extLst>
            <a:ext uri="{FF2B5EF4-FFF2-40B4-BE49-F238E27FC236}">
              <a16:creationId xmlns:a16="http://schemas.microsoft.com/office/drawing/2014/main" id="{00000000-0008-0000-0500-00005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6" name="Text Box 15">
          <a:extLst>
            <a:ext uri="{FF2B5EF4-FFF2-40B4-BE49-F238E27FC236}">
              <a16:creationId xmlns:a16="http://schemas.microsoft.com/office/drawing/2014/main" id="{00000000-0008-0000-0500-00005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7" name="Text Box 15">
          <a:extLst>
            <a:ext uri="{FF2B5EF4-FFF2-40B4-BE49-F238E27FC236}">
              <a16:creationId xmlns:a16="http://schemas.microsoft.com/office/drawing/2014/main" id="{00000000-0008-0000-0500-000059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8" name="Text Box 15">
          <a:extLst>
            <a:ext uri="{FF2B5EF4-FFF2-40B4-BE49-F238E27FC236}">
              <a16:creationId xmlns:a16="http://schemas.microsoft.com/office/drawing/2014/main" id="{00000000-0008-0000-0500-00005A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9" name="Text Box 15">
          <a:extLst>
            <a:ext uri="{FF2B5EF4-FFF2-40B4-BE49-F238E27FC236}">
              <a16:creationId xmlns:a16="http://schemas.microsoft.com/office/drawing/2014/main" id="{00000000-0008-0000-0500-00005B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0" name="Text Box 15">
          <a:extLst>
            <a:ext uri="{FF2B5EF4-FFF2-40B4-BE49-F238E27FC236}">
              <a16:creationId xmlns:a16="http://schemas.microsoft.com/office/drawing/2014/main" id="{00000000-0008-0000-0500-00005C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1" name="Text Box 15">
          <a:extLst>
            <a:ext uri="{FF2B5EF4-FFF2-40B4-BE49-F238E27FC236}">
              <a16:creationId xmlns:a16="http://schemas.microsoft.com/office/drawing/2014/main" id="{00000000-0008-0000-0500-00005D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2" name="Text Box 15">
          <a:extLst>
            <a:ext uri="{FF2B5EF4-FFF2-40B4-BE49-F238E27FC236}">
              <a16:creationId xmlns:a16="http://schemas.microsoft.com/office/drawing/2014/main" id="{00000000-0008-0000-0500-00005E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3" name="Text Box 15">
          <a:extLst>
            <a:ext uri="{FF2B5EF4-FFF2-40B4-BE49-F238E27FC236}">
              <a16:creationId xmlns:a16="http://schemas.microsoft.com/office/drawing/2014/main" id="{00000000-0008-0000-0500-00005F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4" name="Text Box 15">
          <a:extLst>
            <a:ext uri="{FF2B5EF4-FFF2-40B4-BE49-F238E27FC236}">
              <a16:creationId xmlns:a16="http://schemas.microsoft.com/office/drawing/2014/main" id="{00000000-0008-0000-0500-000060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5" name="Text Box 15">
          <a:extLst>
            <a:ext uri="{FF2B5EF4-FFF2-40B4-BE49-F238E27FC236}">
              <a16:creationId xmlns:a16="http://schemas.microsoft.com/office/drawing/2014/main" id="{00000000-0008-0000-0500-00006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6" name="Text Box 15">
          <a:extLst>
            <a:ext uri="{FF2B5EF4-FFF2-40B4-BE49-F238E27FC236}">
              <a16:creationId xmlns:a16="http://schemas.microsoft.com/office/drawing/2014/main" id="{00000000-0008-0000-0500-00006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7" name="Text Box 15">
          <a:extLst>
            <a:ext uri="{FF2B5EF4-FFF2-40B4-BE49-F238E27FC236}">
              <a16:creationId xmlns:a16="http://schemas.microsoft.com/office/drawing/2014/main" id="{00000000-0008-0000-0500-00006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8" name="Text Box 15">
          <a:extLst>
            <a:ext uri="{FF2B5EF4-FFF2-40B4-BE49-F238E27FC236}">
              <a16:creationId xmlns:a16="http://schemas.microsoft.com/office/drawing/2014/main" id="{00000000-0008-0000-0500-00006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9" name="Text Box 15">
          <a:extLst>
            <a:ext uri="{FF2B5EF4-FFF2-40B4-BE49-F238E27FC236}">
              <a16:creationId xmlns:a16="http://schemas.microsoft.com/office/drawing/2014/main" id="{00000000-0008-0000-0500-00006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10" name="Text Box 15">
          <a:extLst>
            <a:ext uri="{FF2B5EF4-FFF2-40B4-BE49-F238E27FC236}">
              <a16:creationId xmlns:a16="http://schemas.microsoft.com/office/drawing/2014/main" id="{00000000-0008-0000-0500-00006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11" name="Text Box 15">
          <a:extLst>
            <a:ext uri="{FF2B5EF4-FFF2-40B4-BE49-F238E27FC236}">
              <a16:creationId xmlns:a16="http://schemas.microsoft.com/office/drawing/2014/main" id="{00000000-0008-0000-0500-00006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12" name="Text Box 15">
          <a:extLst>
            <a:ext uri="{FF2B5EF4-FFF2-40B4-BE49-F238E27FC236}">
              <a16:creationId xmlns:a16="http://schemas.microsoft.com/office/drawing/2014/main" id="{00000000-0008-0000-0500-00006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128</xdr:row>
      <xdr:rowOff>346075</xdr:rowOff>
    </xdr:from>
    <xdr:ext cx="95250" cy="444331"/>
    <xdr:sp macro="" textlink="">
      <xdr:nvSpPr>
        <xdr:cNvPr id="3" name="Text Box 15">
          <a:extLst>
            <a:ext uri="{FF2B5EF4-FFF2-40B4-BE49-F238E27FC236}">
              <a16:creationId xmlns:a16="http://schemas.microsoft.com/office/drawing/2014/main" id="{63A1EA92-D02D-4E0A-BA84-3DE1F8300773}"/>
            </a:ext>
          </a:extLst>
        </xdr:cNvPr>
        <xdr:cNvSpPr txBox="1">
          <a:spLocks noChangeArrowheads="1"/>
        </xdr:cNvSpPr>
      </xdr:nvSpPr>
      <xdr:spPr bwMode="auto">
        <a:xfrm>
          <a:off x="4927600" y="46364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134</xdr:row>
      <xdr:rowOff>346075</xdr:rowOff>
    </xdr:from>
    <xdr:ext cx="95250" cy="444331"/>
    <xdr:sp macro="" textlink="">
      <xdr:nvSpPr>
        <xdr:cNvPr id="4" name="Text Box 15">
          <a:extLst>
            <a:ext uri="{FF2B5EF4-FFF2-40B4-BE49-F238E27FC236}">
              <a16:creationId xmlns:a16="http://schemas.microsoft.com/office/drawing/2014/main" id="{387B515B-7959-4A7D-A9F8-5F4F6072CDFB}"/>
            </a:ext>
          </a:extLst>
        </xdr:cNvPr>
        <xdr:cNvSpPr txBox="1">
          <a:spLocks noChangeArrowheads="1"/>
        </xdr:cNvSpPr>
      </xdr:nvSpPr>
      <xdr:spPr bwMode="auto">
        <a:xfrm>
          <a:off x="4927600" y="48612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140</xdr:row>
      <xdr:rowOff>346075</xdr:rowOff>
    </xdr:from>
    <xdr:ext cx="95250" cy="444331"/>
    <xdr:sp macro="" textlink="">
      <xdr:nvSpPr>
        <xdr:cNvPr id="5" name="Text Box 15">
          <a:extLst>
            <a:ext uri="{FF2B5EF4-FFF2-40B4-BE49-F238E27FC236}">
              <a16:creationId xmlns:a16="http://schemas.microsoft.com/office/drawing/2014/main" id="{F8551A5E-F740-4772-B591-EAB89CF9FE41}"/>
            </a:ext>
          </a:extLst>
        </xdr:cNvPr>
        <xdr:cNvSpPr txBox="1">
          <a:spLocks noChangeArrowheads="1"/>
        </xdr:cNvSpPr>
      </xdr:nvSpPr>
      <xdr:spPr bwMode="auto">
        <a:xfrm>
          <a:off x="4927600" y="50860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146</xdr:row>
      <xdr:rowOff>346075</xdr:rowOff>
    </xdr:from>
    <xdr:ext cx="95250" cy="444331"/>
    <xdr:sp macro="" textlink="">
      <xdr:nvSpPr>
        <xdr:cNvPr id="6" name="Text Box 15">
          <a:extLst>
            <a:ext uri="{FF2B5EF4-FFF2-40B4-BE49-F238E27FC236}">
              <a16:creationId xmlns:a16="http://schemas.microsoft.com/office/drawing/2014/main" id="{DD6563ED-9040-49C8-8A28-1D1416C92C02}"/>
            </a:ext>
          </a:extLst>
        </xdr:cNvPr>
        <xdr:cNvSpPr txBox="1">
          <a:spLocks noChangeArrowheads="1"/>
        </xdr:cNvSpPr>
      </xdr:nvSpPr>
      <xdr:spPr bwMode="auto">
        <a:xfrm>
          <a:off x="4927600" y="53108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152</xdr:row>
      <xdr:rowOff>346075</xdr:rowOff>
    </xdr:from>
    <xdr:ext cx="95250" cy="444331"/>
    <xdr:sp macro="" textlink="">
      <xdr:nvSpPr>
        <xdr:cNvPr id="7" name="Text Box 15">
          <a:extLst>
            <a:ext uri="{FF2B5EF4-FFF2-40B4-BE49-F238E27FC236}">
              <a16:creationId xmlns:a16="http://schemas.microsoft.com/office/drawing/2014/main" id="{10965A65-CC3F-4745-9958-8D4F9DEEEE59}"/>
            </a:ext>
          </a:extLst>
        </xdr:cNvPr>
        <xdr:cNvSpPr txBox="1">
          <a:spLocks noChangeArrowheads="1"/>
        </xdr:cNvSpPr>
      </xdr:nvSpPr>
      <xdr:spPr bwMode="auto">
        <a:xfrm>
          <a:off x="4927600" y="55356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158</xdr:row>
      <xdr:rowOff>346075</xdr:rowOff>
    </xdr:from>
    <xdr:ext cx="95250" cy="444331"/>
    <xdr:sp macro="" textlink="">
      <xdr:nvSpPr>
        <xdr:cNvPr id="8" name="Text Box 15">
          <a:extLst>
            <a:ext uri="{FF2B5EF4-FFF2-40B4-BE49-F238E27FC236}">
              <a16:creationId xmlns:a16="http://schemas.microsoft.com/office/drawing/2014/main" id="{1B47F8A0-FB6E-46DA-80EF-6DBD024CE02B}"/>
            </a:ext>
          </a:extLst>
        </xdr:cNvPr>
        <xdr:cNvSpPr txBox="1">
          <a:spLocks noChangeArrowheads="1"/>
        </xdr:cNvSpPr>
      </xdr:nvSpPr>
      <xdr:spPr bwMode="auto">
        <a:xfrm>
          <a:off x="4927600" y="57604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164</xdr:row>
      <xdr:rowOff>346075</xdr:rowOff>
    </xdr:from>
    <xdr:ext cx="95250" cy="444331"/>
    <xdr:sp macro="" textlink="">
      <xdr:nvSpPr>
        <xdr:cNvPr id="10" name="Text Box 15">
          <a:extLst>
            <a:ext uri="{FF2B5EF4-FFF2-40B4-BE49-F238E27FC236}">
              <a16:creationId xmlns:a16="http://schemas.microsoft.com/office/drawing/2014/main" id="{4312F378-E974-4506-AA5A-4B0FAF063DD8}"/>
            </a:ext>
          </a:extLst>
        </xdr:cNvPr>
        <xdr:cNvSpPr txBox="1">
          <a:spLocks noChangeArrowheads="1"/>
        </xdr:cNvSpPr>
      </xdr:nvSpPr>
      <xdr:spPr bwMode="auto">
        <a:xfrm>
          <a:off x="4927600" y="59851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170</xdr:row>
      <xdr:rowOff>346075</xdr:rowOff>
    </xdr:from>
    <xdr:ext cx="95250" cy="444331"/>
    <xdr:sp macro="" textlink="">
      <xdr:nvSpPr>
        <xdr:cNvPr id="25" name="Text Box 15">
          <a:extLst>
            <a:ext uri="{FF2B5EF4-FFF2-40B4-BE49-F238E27FC236}">
              <a16:creationId xmlns:a16="http://schemas.microsoft.com/office/drawing/2014/main" id="{3BEDD8C3-95E4-4360-8A5F-0E0C33CDB1A1}"/>
            </a:ext>
          </a:extLst>
        </xdr:cNvPr>
        <xdr:cNvSpPr txBox="1">
          <a:spLocks noChangeArrowheads="1"/>
        </xdr:cNvSpPr>
      </xdr:nvSpPr>
      <xdr:spPr bwMode="auto">
        <a:xfrm>
          <a:off x="4927600" y="62099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176</xdr:row>
      <xdr:rowOff>346075</xdr:rowOff>
    </xdr:from>
    <xdr:ext cx="95250" cy="444331"/>
    <xdr:sp macro="" textlink="">
      <xdr:nvSpPr>
        <xdr:cNvPr id="36" name="Text Box 15">
          <a:extLst>
            <a:ext uri="{FF2B5EF4-FFF2-40B4-BE49-F238E27FC236}">
              <a16:creationId xmlns:a16="http://schemas.microsoft.com/office/drawing/2014/main" id="{865948DD-A564-437D-8CDD-864345070C2C}"/>
            </a:ext>
          </a:extLst>
        </xdr:cNvPr>
        <xdr:cNvSpPr txBox="1">
          <a:spLocks noChangeArrowheads="1"/>
        </xdr:cNvSpPr>
      </xdr:nvSpPr>
      <xdr:spPr bwMode="auto">
        <a:xfrm>
          <a:off x="4927600" y="64347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37" name="Text Box 16">
          <a:extLst>
            <a:ext uri="{FF2B5EF4-FFF2-40B4-BE49-F238E27FC236}">
              <a16:creationId xmlns:a16="http://schemas.microsoft.com/office/drawing/2014/main" id="{EBB93A5A-6C8D-47F7-8D92-C26FA50BF1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38" name="Text Box 17">
          <a:extLst>
            <a:ext uri="{FF2B5EF4-FFF2-40B4-BE49-F238E27FC236}">
              <a16:creationId xmlns:a16="http://schemas.microsoft.com/office/drawing/2014/main" id="{D17DA0CC-2646-4857-A428-3F70AEEC50F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39" name="Text Box 18">
          <a:extLst>
            <a:ext uri="{FF2B5EF4-FFF2-40B4-BE49-F238E27FC236}">
              <a16:creationId xmlns:a16="http://schemas.microsoft.com/office/drawing/2014/main" id="{AC94ECD9-E3FB-451C-B8F2-50C031FF30B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0" name="Text Box 19">
          <a:extLst>
            <a:ext uri="{FF2B5EF4-FFF2-40B4-BE49-F238E27FC236}">
              <a16:creationId xmlns:a16="http://schemas.microsoft.com/office/drawing/2014/main" id="{79666A21-1CBF-4363-9C51-5A8C68ED4FE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592" name="Text Box 16">
          <a:extLst>
            <a:ext uri="{FF2B5EF4-FFF2-40B4-BE49-F238E27FC236}">
              <a16:creationId xmlns:a16="http://schemas.microsoft.com/office/drawing/2014/main" id="{D5D8F213-0FBD-4251-9887-0F62B8DB484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74" name="Text Box 17">
          <a:extLst>
            <a:ext uri="{FF2B5EF4-FFF2-40B4-BE49-F238E27FC236}">
              <a16:creationId xmlns:a16="http://schemas.microsoft.com/office/drawing/2014/main" id="{CDF4F33B-931E-4DC2-8000-213713C1597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13" name="Text Box 18">
          <a:extLst>
            <a:ext uri="{FF2B5EF4-FFF2-40B4-BE49-F238E27FC236}">
              <a16:creationId xmlns:a16="http://schemas.microsoft.com/office/drawing/2014/main" id="{B5AEA911-B7B6-4ABB-B58A-343FF9EE8D0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14" name="Text Box 19">
          <a:extLst>
            <a:ext uri="{FF2B5EF4-FFF2-40B4-BE49-F238E27FC236}">
              <a16:creationId xmlns:a16="http://schemas.microsoft.com/office/drawing/2014/main" id="{8D170276-88A9-4D78-A30A-DA51A05014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5" name="Text Box 16">
          <a:extLst>
            <a:ext uri="{FF2B5EF4-FFF2-40B4-BE49-F238E27FC236}">
              <a16:creationId xmlns:a16="http://schemas.microsoft.com/office/drawing/2014/main" id="{168BB2AD-8A32-4E03-AE3B-381863993F3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6" name="Text Box 17">
          <a:extLst>
            <a:ext uri="{FF2B5EF4-FFF2-40B4-BE49-F238E27FC236}">
              <a16:creationId xmlns:a16="http://schemas.microsoft.com/office/drawing/2014/main" id="{360FDAED-B899-4A4B-AD50-B1B709F8CFD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7" name="Text Box 18">
          <a:extLst>
            <a:ext uri="{FF2B5EF4-FFF2-40B4-BE49-F238E27FC236}">
              <a16:creationId xmlns:a16="http://schemas.microsoft.com/office/drawing/2014/main" id="{F84BBFA4-A5B5-4712-A27D-DE8862567B4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8" name="Text Box 19">
          <a:extLst>
            <a:ext uri="{FF2B5EF4-FFF2-40B4-BE49-F238E27FC236}">
              <a16:creationId xmlns:a16="http://schemas.microsoft.com/office/drawing/2014/main" id="{2BA2C994-0E6C-43E0-A035-390647C4F4A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504825</xdr:rowOff>
    </xdr:from>
    <xdr:ext cx="95250" cy="444014"/>
    <xdr:sp macro="" textlink="">
      <xdr:nvSpPr>
        <xdr:cNvPr id="4719" name="Text Box 15">
          <a:extLst>
            <a:ext uri="{FF2B5EF4-FFF2-40B4-BE49-F238E27FC236}">
              <a16:creationId xmlns:a16="http://schemas.microsoft.com/office/drawing/2014/main" id="{0586B6A2-BC3B-48BB-948B-DE4257401E3F}"/>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0" name="Text Box 16">
          <a:extLst>
            <a:ext uri="{FF2B5EF4-FFF2-40B4-BE49-F238E27FC236}">
              <a16:creationId xmlns:a16="http://schemas.microsoft.com/office/drawing/2014/main" id="{61A72A27-930E-480B-89C0-4569FB45664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1" name="Text Box 17">
          <a:extLst>
            <a:ext uri="{FF2B5EF4-FFF2-40B4-BE49-F238E27FC236}">
              <a16:creationId xmlns:a16="http://schemas.microsoft.com/office/drawing/2014/main" id="{2D7E7A74-211D-4B71-8B0A-63A385DBC3D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2" name="Text Box 18">
          <a:extLst>
            <a:ext uri="{FF2B5EF4-FFF2-40B4-BE49-F238E27FC236}">
              <a16:creationId xmlns:a16="http://schemas.microsoft.com/office/drawing/2014/main" id="{C5726223-6BF6-4366-AAC3-EAF4AD9244E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3" name="Text Box 19">
          <a:extLst>
            <a:ext uri="{FF2B5EF4-FFF2-40B4-BE49-F238E27FC236}">
              <a16:creationId xmlns:a16="http://schemas.microsoft.com/office/drawing/2014/main" id="{04957C3A-8C1A-44EC-B204-B7268626FF1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4724" name="Text Box 15">
          <a:extLst>
            <a:ext uri="{FF2B5EF4-FFF2-40B4-BE49-F238E27FC236}">
              <a16:creationId xmlns:a16="http://schemas.microsoft.com/office/drawing/2014/main" id="{F6642C65-215F-4296-8A85-5BAA63A8C72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504825</xdr:rowOff>
    </xdr:from>
    <xdr:ext cx="95250" cy="442269"/>
    <xdr:sp macro="" textlink="">
      <xdr:nvSpPr>
        <xdr:cNvPr id="4725" name="Text Box 15">
          <a:extLst>
            <a:ext uri="{FF2B5EF4-FFF2-40B4-BE49-F238E27FC236}">
              <a16:creationId xmlns:a16="http://schemas.microsoft.com/office/drawing/2014/main" id="{22C5D755-81D2-4B44-A924-B5D04B00867F}"/>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26" name="Text Box 16">
          <a:extLst>
            <a:ext uri="{FF2B5EF4-FFF2-40B4-BE49-F238E27FC236}">
              <a16:creationId xmlns:a16="http://schemas.microsoft.com/office/drawing/2014/main" id="{11CCE9ED-97C8-480B-A40D-1D95EF900CE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27" name="Text Box 17">
          <a:extLst>
            <a:ext uri="{FF2B5EF4-FFF2-40B4-BE49-F238E27FC236}">
              <a16:creationId xmlns:a16="http://schemas.microsoft.com/office/drawing/2014/main" id="{BCEF881A-13C0-4405-A1EA-B80D4A1B167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28" name="Text Box 18">
          <a:extLst>
            <a:ext uri="{FF2B5EF4-FFF2-40B4-BE49-F238E27FC236}">
              <a16:creationId xmlns:a16="http://schemas.microsoft.com/office/drawing/2014/main" id="{55E351DA-94F8-4987-8C40-4ED22E623E1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213632"/>
    <xdr:sp macro="" textlink="">
      <xdr:nvSpPr>
        <xdr:cNvPr id="4729" name="Text Box 15">
          <a:extLst>
            <a:ext uri="{FF2B5EF4-FFF2-40B4-BE49-F238E27FC236}">
              <a16:creationId xmlns:a16="http://schemas.microsoft.com/office/drawing/2014/main" id="{450FB797-EF86-497F-8FA8-7B51881DCEF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0" name="Text Box 16">
          <a:extLst>
            <a:ext uri="{FF2B5EF4-FFF2-40B4-BE49-F238E27FC236}">
              <a16:creationId xmlns:a16="http://schemas.microsoft.com/office/drawing/2014/main" id="{EB93FB29-D53C-491D-8F7D-80DC494E29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1" name="Text Box 17">
          <a:extLst>
            <a:ext uri="{FF2B5EF4-FFF2-40B4-BE49-F238E27FC236}">
              <a16:creationId xmlns:a16="http://schemas.microsoft.com/office/drawing/2014/main" id="{F6982653-E9E4-45B0-8E14-AE5FF4547FE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2" name="Text Box 18">
          <a:extLst>
            <a:ext uri="{FF2B5EF4-FFF2-40B4-BE49-F238E27FC236}">
              <a16:creationId xmlns:a16="http://schemas.microsoft.com/office/drawing/2014/main" id="{7594C7AC-7E47-440F-B6FB-1DF43EE5F0E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3" name="Text Box 19">
          <a:extLst>
            <a:ext uri="{FF2B5EF4-FFF2-40B4-BE49-F238E27FC236}">
              <a16:creationId xmlns:a16="http://schemas.microsoft.com/office/drawing/2014/main" id="{CD009480-74C0-453A-85A1-7323CA08E60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4" name="Text Box 16">
          <a:extLst>
            <a:ext uri="{FF2B5EF4-FFF2-40B4-BE49-F238E27FC236}">
              <a16:creationId xmlns:a16="http://schemas.microsoft.com/office/drawing/2014/main" id="{21257420-8C33-4E2C-843D-FE045CE736F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5" name="Text Box 17">
          <a:extLst>
            <a:ext uri="{FF2B5EF4-FFF2-40B4-BE49-F238E27FC236}">
              <a16:creationId xmlns:a16="http://schemas.microsoft.com/office/drawing/2014/main" id="{B1A8C9C0-CABE-4210-B839-6BB3D803FD5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763" name="Text Box 18">
          <a:extLst>
            <a:ext uri="{FF2B5EF4-FFF2-40B4-BE49-F238E27FC236}">
              <a16:creationId xmlns:a16="http://schemas.microsoft.com/office/drawing/2014/main" id="{86BDD8C2-C4C7-41A8-9AAB-493B2D9F0E0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781" name="Text Box 19">
          <a:extLst>
            <a:ext uri="{FF2B5EF4-FFF2-40B4-BE49-F238E27FC236}">
              <a16:creationId xmlns:a16="http://schemas.microsoft.com/office/drawing/2014/main" id="{7EEA3BB9-CBA6-42C5-9AF1-7E66BBC37FC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790" name="Text Box 15">
          <a:extLst>
            <a:ext uri="{FF2B5EF4-FFF2-40B4-BE49-F238E27FC236}">
              <a16:creationId xmlns:a16="http://schemas.microsoft.com/office/drawing/2014/main" id="{519C92EB-462A-4CE9-A076-A74FC690633C}"/>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791" name="Text Box 15">
          <a:extLst>
            <a:ext uri="{FF2B5EF4-FFF2-40B4-BE49-F238E27FC236}">
              <a16:creationId xmlns:a16="http://schemas.microsoft.com/office/drawing/2014/main" id="{92477CF2-503C-496C-B291-A1A044AD5BE4}"/>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835" name="Text Box 15">
          <a:extLst>
            <a:ext uri="{FF2B5EF4-FFF2-40B4-BE49-F238E27FC236}">
              <a16:creationId xmlns:a16="http://schemas.microsoft.com/office/drawing/2014/main" id="{DC5EB572-8F77-40C8-B1E3-4E13A491D779}"/>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840" name="Text Box 15">
          <a:extLst>
            <a:ext uri="{FF2B5EF4-FFF2-40B4-BE49-F238E27FC236}">
              <a16:creationId xmlns:a16="http://schemas.microsoft.com/office/drawing/2014/main" id="{64E433AA-47A6-4053-B333-321FCFA5A0BD}"/>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1164" name="Text Box 15">
          <a:extLst>
            <a:ext uri="{FF2B5EF4-FFF2-40B4-BE49-F238E27FC236}">
              <a16:creationId xmlns:a16="http://schemas.microsoft.com/office/drawing/2014/main" id="{69923920-D84E-4AF0-98C1-2DCA77E7E8F1}"/>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1180" name="Text Box 15">
          <a:extLst>
            <a:ext uri="{FF2B5EF4-FFF2-40B4-BE49-F238E27FC236}">
              <a16:creationId xmlns:a16="http://schemas.microsoft.com/office/drawing/2014/main" id="{F02DEDC4-F20C-4B24-A709-B17B1CC456D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1181" name="Text Box 15">
          <a:extLst>
            <a:ext uri="{FF2B5EF4-FFF2-40B4-BE49-F238E27FC236}">
              <a16:creationId xmlns:a16="http://schemas.microsoft.com/office/drawing/2014/main" id="{AC7685E6-A561-489E-B843-847598AE084E}"/>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1182" name="Text Box 15">
          <a:extLst>
            <a:ext uri="{FF2B5EF4-FFF2-40B4-BE49-F238E27FC236}">
              <a16:creationId xmlns:a16="http://schemas.microsoft.com/office/drawing/2014/main" id="{86A1794F-E4CC-40E1-820D-21B9BFD8EC3F}"/>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183" name="Text Box 16">
          <a:extLst>
            <a:ext uri="{FF2B5EF4-FFF2-40B4-BE49-F238E27FC236}">
              <a16:creationId xmlns:a16="http://schemas.microsoft.com/office/drawing/2014/main" id="{77428EB2-E8F4-4E4B-9F32-D56336EC0B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190" name="Text Box 17">
          <a:extLst>
            <a:ext uri="{FF2B5EF4-FFF2-40B4-BE49-F238E27FC236}">
              <a16:creationId xmlns:a16="http://schemas.microsoft.com/office/drawing/2014/main" id="{41C652F7-C131-4872-8D7B-1FE38DB67F4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473" name="Text Box 18">
          <a:extLst>
            <a:ext uri="{FF2B5EF4-FFF2-40B4-BE49-F238E27FC236}">
              <a16:creationId xmlns:a16="http://schemas.microsoft.com/office/drawing/2014/main" id="{EEEC6004-6AB7-4AEE-B565-C0B294BCD1F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476" name="Text Box 19">
          <a:extLst>
            <a:ext uri="{FF2B5EF4-FFF2-40B4-BE49-F238E27FC236}">
              <a16:creationId xmlns:a16="http://schemas.microsoft.com/office/drawing/2014/main" id="{DC07950E-3665-4911-B55B-C2E2A68249C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497" name="Text Box 16">
          <a:extLst>
            <a:ext uri="{FF2B5EF4-FFF2-40B4-BE49-F238E27FC236}">
              <a16:creationId xmlns:a16="http://schemas.microsoft.com/office/drawing/2014/main" id="{ECC46529-5F39-435B-A924-10BF8985E65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523" name="Text Box 17">
          <a:extLst>
            <a:ext uri="{FF2B5EF4-FFF2-40B4-BE49-F238E27FC236}">
              <a16:creationId xmlns:a16="http://schemas.microsoft.com/office/drawing/2014/main" id="{D9DE2AE3-0610-4D7F-86E0-82C61892CF1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575" name="Text Box 18">
          <a:extLst>
            <a:ext uri="{FF2B5EF4-FFF2-40B4-BE49-F238E27FC236}">
              <a16:creationId xmlns:a16="http://schemas.microsoft.com/office/drawing/2014/main" id="{E2AC818A-E574-4853-92CF-516D3AFB002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620" name="Text Box 19">
          <a:extLst>
            <a:ext uri="{FF2B5EF4-FFF2-40B4-BE49-F238E27FC236}">
              <a16:creationId xmlns:a16="http://schemas.microsoft.com/office/drawing/2014/main" id="{68EE1AD3-8886-4028-BD5C-FC53A9B4020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08" name="Text Box 16">
          <a:extLst>
            <a:ext uri="{FF2B5EF4-FFF2-40B4-BE49-F238E27FC236}">
              <a16:creationId xmlns:a16="http://schemas.microsoft.com/office/drawing/2014/main" id="{630ABA89-FE33-43B7-8786-93489EA3DB6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09" name="Text Box 17">
          <a:extLst>
            <a:ext uri="{FF2B5EF4-FFF2-40B4-BE49-F238E27FC236}">
              <a16:creationId xmlns:a16="http://schemas.microsoft.com/office/drawing/2014/main" id="{92FC7184-584B-403A-B780-BB74CB01481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10" name="Text Box 18">
          <a:extLst>
            <a:ext uri="{FF2B5EF4-FFF2-40B4-BE49-F238E27FC236}">
              <a16:creationId xmlns:a16="http://schemas.microsoft.com/office/drawing/2014/main" id="{F47E9F9D-F6DA-4AC4-96A9-D52C2E35C94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11" name="Text Box 19">
          <a:extLst>
            <a:ext uri="{FF2B5EF4-FFF2-40B4-BE49-F238E27FC236}">
              <a16:creationId xmlns:a16="http://schemas.microsoft.com/office/drawing/2014/main" id="{625150DB-7504-4096-824F-AE440F89480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014"/>
    <xdr:sp macro="" textlink="">
      <xdr:nvSpPr>
        <xdr:cNvPr id="6212" name="Text Box 15">
          <a:extLst>
            <a:ext uri="{FF2B5EF4-FFF2-40B4-BE49-F238E27FC236}">
              <a16:creationId xmlns:a16="http://schemas.microsoft.com/office/drawing/2014/main" id="{DEE67B69-AE39-436B-8EBF-5EA0D3381BF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3" name="Text Box 16">
          <a:extLst>
            <a:ext uri="{FF2B5EF4-FFF2-40B4-BE49-F238E27FC236}">
              <a16:creationId xmlns:a16="http://schemas.microsoft.com/office/drawing/2014/main" id="{0EEA02D4-B2A8-40DC-986C-60AE27A20E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4" name="Text Box 17">
          <a:extLst>
            <a:ext uri="{FF2B5EF4-FFF2-40B4-BE49-F238E27FC236}">
              <a16:creationId xmlns:a16="http://schemas.microsoft.com/office/drawing/2014/main" id="{B918D98A-BD59-4454-8F28-3282048F98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5" name="Text Box 18">
          <a:extLst>
            <a:ext uri="{FF2B5EF4-FFF2-40B4-BE49-F238E27FC236}">
              <a16:creationId xmlns:a16="http://schemas.microsoft.com/office/drawing/2014/main" id="{047380C0-7770-46F5-B817-00897385B1B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6" name="Text Box 19">
          <a:extLst>
            <a:ext uri="{FF2B5EF4-FFF2-40B4-BE49-F238E27FC236}">
              <a16:creationId xmlns:a16="http://schemas.microsoft.com/office/drawing/2014/main" id="{F8479A0A-354A-446B-B0AD-B5972F0D7CA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17" name="Text Box 16">
          <a:extLst>
            <a:ext uri="{FF2B5EF4-FFF2-40B4-BE49-F238E27FC236}">
              <a16:creationId xmlns:a16="http://schemas.microsoft.com/office/drawing/2014/main" id="{251339EC-73C7-41FF-963F-89899F403E3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18" name="Text Box 17">
          <a:extLst>
            <a:ext uri="{FF2B5EF4-FFF2-40B4-BE49-F238E27FC236}">
              <a16:creationId xmlns:a16="http://schemas.microsoft.com/office/drawing/2014/main" id="{F0AD8C33-8621-4531-9D22-6A2C043C24C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19" name="Text Box 18">
          <a:extLst>
            <a:ext uri="{FF2B5EF4-FFF2-40B4-BE49-F238E27FC236}">
              <a16:creationId xmlns:a16="http://schemas.microsoft.com/office/drawing/2014/main" id="{E38A30E8-118D-4270-855F-569EF5FAC6F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0" name="Text Box 16">
          <a:extLst>
            <a:ext uri="{FF2B5EF4-FFF2-40B4-BE49-F238E27FC236}">
              <a16:creationId xmlns:a16="http://schemas.microsoft.com/office/drawing/2014/main" id="{3F364682-03D2-4953-80DB-0F0D2038AA1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1" name="Text Box 17">
          <a:extLst>
            <a:ext uri="{FF2B5EF4-FFF2-40B4-BE49-F238E27FC236}">
              <a16:creationId xmlns:a16="http://schemas.microsoft.com/office/drawing/2014/main" id="{6BFB37BB-931A-4630-B082-F2470A80194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2" name="Text Box 18">
          <a:extLst>
            <a:ext uri="{FF2B5EF4-FFF2-40B4-BE49-F238E27FC236}">
              <a16:creationId xmlns:a16="http://schemas.microsoft.com/office/drawing/2014/main" id="{A7EF8A98-A4BF-4595-AB6D-CD996DD5F1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3" name="Text Box 19">
          <a:extLst>
            <a:ext uri="{FF2B5EF4-FFF2-40B4-BE49-F238E27FC236}">
              <a16:creationId xmlns:a16="http://schemas.microsoft.com/office/drawing/2014/main" id="{0E3844FA-3955-4496-8E41-D3771EA0694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4" name="Text Box 16">
          <a:extLst>
            <a:ext uri="{FF2B5EF4-FFF2-40B4-BE49-F238E27FC236}">
              <a16:creationId xmlns:a16="http://schemas.microsoft.com/office/drawing/2014/main" id="{E1BD6DE1-0455-4ED2-AE3B-37C464F058D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5" name="Text Box 17">
          <a:extLst>
            <a:ext uri="{FF2B5EF4-FFF2-40B4-BE49-F238E27FC236}">
              <a16:creationId xmlns:a16="http://schemas.microsoft.com/office/drawing/2014/main" id="{346B3A73-C1BC-403E-8A8A-519F993BBDE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6" name="Text Box 18">
          <a:extLst>
            <a:ext uri="{FF2B5EF4-FFF2-40B4-BE49-F238E27FC236}">
              <a16:creationId xmlns:a16="http://schemas.microsoft.com/office/drawing/2014/main" id="{440B9D6A-262C-4998-AF65-49C5E93A097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7" name="Text Box 19">
          <a:extLst>
            <a:ext uri="{FF2B5EF4-FFF2-40B4-BE49-F238E27FC236}">
              <a16:creationId xmlns:a16="http://schemas.microsoft.com/office/drawing/2014/main" id="{5A41E48F-6CF7-40EC-9482-0ECFB4E6A33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6228" name="Text Box 15">
          <a:extLst>
            <a:ext uri="{FF2B5EF4-FFF2-40B4-BE49-F238E27FC236}">
              <a16:creationId xmlns:a16="http://schemas.microsoft.com/office/drawing/2014/main" id="{9860E6D7-1E94-4CA9-ADD4-2B9BC6923406}"/>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6229" name="Text Box 15">
          <a:extLst>
            <a:ext uri="{FF2B5EF4-FFF2-40B4-BE49-F238E27FC236}">
              <a16:creationId xmlns:a16="http://schemas.microsoft.com/office/drawing/2014/main" id="{D71CFB5C-9BC7-4747-84A1-9EAC234BBD0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6230" name="Text Box 15">
          <a:extLst>
            <a:ext uri="{FF2B5EF4-FFF2-40B4-BE49-F238E27FC236}">
              <a16:creationId xmlns:a16="http://schemas.microsoft.com/office/drawing/2014/main" id="{84A42D88-B68D-41CE-BD51-B0DE07288DD1}"/>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6231" name="Text Box 15">
          <a:extLst>
            <a:ext uri="{FF2B5EF4-FFF2-40B4-BE49-F238E27FC236}">
              <a16:creationId xmlns:a16="http://schemas.microsoft.com/office/drawing/2014/main" id="{2B3456A7-D2CB-4BD8-B67F-621A10DB9F1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6232" name="Text Box 15">
          <a:extLst>
            <a:ext uri="{FF2B5EF4-FFF2-40B4-BE49-F238E27FC236}">
              <a16:creationId xmlns:a16="http://schemas.microsoft.com/office/drawing/2014/main" id="{2A639F2B-23A5-403A-A91C-225F6EE2FF6A}"/>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213632"/>
    <xdr:sp macro="" textlink="">
      <xdr:nvSpPr>
        <xdr:cNvPr id="6233" name="Text Box 15">
          <a:extLst>
            <a:ext uri="{FF2B5EF4-FFF2-40B4-BE49-F238E27FC236}">
              <a16:creationId xmlns:a16="http://schemas.microsoft.com/office/drawing/2014/main" id="{BB064184-DB20-48E1-9547-9AB275024A78}"/>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4" name="Text Box 16">
          <a:extLst>
            <a:ext uri="{FF2B5EF4-FFF2-40B4-BE49-F238E27FC236}">
              <a16:creationId xmlns:a16="http://schemas.microsoft.com/office/drawing/2014/main" id="{7704AE67-8985-4D0A-8DBA-FFD2ADED9B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5" name="Text Box 17">
          <a:extLst>
            <a:ext uri="{FF2B5EF4-FFF2-40B4-BE49-F238E27FC236}">
              <a16:creationId xmlns:a16="http://schemas.microsoft.com/office/drawing/2014/main" id="{03827FDD-33CF-4A15-AC06-BA2244C9967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6" name="Text Box 18">
          <a:extLst>
            <a:ext uri="{FF2B5EF4-FFF2-40B4-BE49-F238E27FC236}">
              <a16:creationId xmlns:a16="http://schemas.microsoft.com/office/drawing/2014/main" id="{87A6412A-6374-49F0-B884-9327BCC62D5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7" name="Text Box 19">
          <a:extLst>
            <a:ext uri="{FF2B5EF4-FFF2-40B4-BE49-F238E27FC236}">
              <a16:creationId xmlns:a16="http://schemas.microsoft.com/office/drawing/2014/main" id="{2DD263B7-2E75-473D-A98A-EF17C9F0BD1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3" name="Text Box 16">
          <a:extLst>
            <a:ext uri="{FF2B5EF4-FFF2-40B4-BE49-F238E27FC236}">
              <a16:creationId xmlns:a16="http://schemas.microsoft.com/office/drawing/2014/main" id="{2279A8BD-7DF3-444F-A06B-89DD1E76BE5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4" name="Text Box 17">
          <a:extLst>
            <a:ext uri="{FF2B5EF4-FFF2-40B4-BE49-F238E27FC236}">
              <a16:creationId xmlns:a16="http://schemas.microsoft.com/office/drawing/2014/main" id="{FA81F5B1-5284-4AFC-8026-A6205C7462E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5" name="Text Box 18">
          <a:extLst>
            <a:ext uri="{FF2B5EF4-FFF2-40B4-BE49-F238E27FC236}">
              <a16:creationId xmlns:a16="http://schemas.microsoft.com/office/drawing/2014/main" id="{356E6CC2-C68E-466D-9A00-1ECD9333E06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6" name="Text Box 19">
          <a:extLst>
            <a:ext uri="{FF2B5EF4-FFF2-40B4-BE49-F238E27FC236}">
              <a16:creationId xmlns:a16="http://schemas.microsoft.com/office/drawing/2014/main" id="{417EF1A7-878E-43E8-96B1-D216B60ED51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47" name="Text Box 16">
          <a:extLst>
            <a:ext uri="{FF2B5EF4-FFF2-40B4-BE49-F238E27FC236}">
              <a16:creationId xmlns:a16="http://schemas.microsoft.com/office/drawing/2014/main" id="{4FA7F0DE-AB06-496B-B9EE-EB8AF07F46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48" name="Text Box 17">
          <a:extLst>
            <a:ext uri="{FF2B5EF4-FFF2-40B4-BE49-F238E27FC236}">
              <a16:creationId xmlns:a16="http://schemas.microsoft.com/office/drawing/2014/main" id="{8BBF26EA-4E8C-4C8A-AEE6-AF51BAA603A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49" name="Text Box 18">
          <a:extLst>
            <a:ext uri="{FF2B5EF4-FFF2-40B4-BE49-F238E27FC236}">
              <a16:creationId xmlns:a16="http://schemas.microsoft.com/office/drawing/2014/main" id="{0A63CD47-0357-496D-B881-1F7C4227742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50" name="Text Box 19">
          <a:extLst>
            <a:ext uri="{FF2B5EF4-FFF2-40B4-BE49-F238E27FC236}">
              <a16:creationId xmlns:a16="http://schemas.microsoft.com/office/drawing/2014/main" id="{32791F99-082E-4974-B10A-AC6F68C8217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014"/>
    <xdr:sp macro="" textlink="">
      <xdr:nvSpPr>
        <xdr:cNvPr id="6251" name="Text Box 15">
          <a:extLst>
            <a:ext uri="{FF2B5EF4-FFF2-40B4-BE49-F238E27FC236}">
              <a16:creationId xmlns:a16="http://schemas.microsoft.com/office/drawing/2014/main" id="{52381B24-EA8C-411E-B385-8F44CC8985F2}"/>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2" name="Text Box 16">
          <a:extLst>
            <a:ext uri="{FF2B5EF4-FFF2-40B4-BE49-F238E27FC236}">
              <a16:creationId xmlns:a16="http://schemas.microsoft.com/office/drawing/2014/main" id="{6617377A-E433-402E-8A1E-1FECF49817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3" name="Text Box 17">
          <a:extLst>
            <a:ext uri="{FF2B5EF4-FFF2-40B4-BE49-F238E27FC236}">
              <a16:creationId xmlns:a16="http://schemas.microsoft.com/office/drawing/2014/main" id="{1CD4843B-F121-4B57-851A-BD5E5FEE922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4" name="Text Box 18">
          <a:extLst>
            <a:ext uri="{FF2B5EF4-FFF2-40B4-BE49-F238E27FC236}">
              <a16:creationId xmlns:a16="http://schemas.microsoft.com/office/drawing/2014/main" id="{EC15A48D-FE63-41E8-9B3B-AEF12BA5C0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5" name="Text Box 19">
          <a:extLst>
            <a:ext uri="{FF2B5EF4-FFF2-40B4-BE49-F238E27FC236}">
              <a16:creationId xmlns:a16="http://schemas.microsoft.com/office/drawing/2014/main" id="{DD511670-63BC-41DA-A68A-D68DF3E1C4B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504825</xdr:rowOff>
    </xdr:from>
    <xdr:ext cx="95250" cy="442269"/>
    <xdr:sp macro="" textlink="">
      <xdr:nvSpPr>
        <xdr:cNvPr id="6256" name="Text Box 15">
          <a:extLst>
            <a:ext uri="{FF2B5EF4-FFF2-40B4-BE49-F238E27FC236}">
              <a16:creationId xmlns:a16="http://schemas.microsoft.com/office/drawing/2014/main" id="{8187B36B-ED74-4A5A-B4CD-C9C80FCCA0F4}"/>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57" name="Text Box 16">
          <a:extLst>
            <a:ext uri="{FF2B5EF4-FFF2-40B4-BE49-F238E27FC236}">
              <a16:creationId xmlns:a16="http://schemas.microsoft.com/office/drawing/2014/main" id="{C1FE348F-1788-4B3B-A183-F341FAD2281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58" name="Text Box 17">
          <a:extLst>
            <a:ext uri="{FF2B5EF4-FFF2-40B4-BE49-F238E27FC236}">
              <a16:creationId xmlns:a16="http://schemas.microsoft.com/office/drawing/2014/main" id="{EBF43614-34E2-4349-8CA5-8FB8EF452C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59" name="Text Box 18">
          <a:extLst>
            <a:ext uri="{FF2B5EF4-FFF2-40B4-BE49-F238E27FC236}">
              <a16:creationId xmlns:a16="http://schemas.microsoft.com/office/drawing/2014/main" id="{0DBFCC79-A1C4-4196-8C86-8CEE352D214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0" name="Text Box 16">
          <a:extLst>
            <a:ext uri="{FF2B5EF4-FFF2-40B4-BE49-F238E27FC236}">
              <a16:creationId xmlns:a16="http://schemas.microsoft.com/office/drawing/2014/main" id="{CEEAFF99-E4D7-4BDE-ADBF-E212544259E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1" name="Text Box 17">
          <a:extLst>
            <a:ext uri="{FF2B5EF4-FFF2-40B4-BE49-F238E27FC236}">
              <a16:creationId xmlns:a16="http://schemas.microsoft.com/office/drawing/2014/main" id="{26F1B885-213D-46F8-B8FA-B50844DA7FB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2" name="Text Box 18">
          <a:extLst>
            <a:ext uri="{FF2B5EF4-FFF2-40B4-BE49-F238E27FC236}">
              <a16:creationId xmlns:a16="http://schemas.microsoft.com/office/drawing/2014/main" id="{282D2464-D39C-45C9-9CD3-F0A09512454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3" name="Text Box 19">
          <a:extLst>
            <a:ext uri="{FF2B5EF4-FFF2-40B4-BE49-F238E27FC236}">
              <a16:creationId xmlns:a16="http://schemas.microsoft.com/office/drawing/2014/main" id="{5448C17D-83C5-4268-8BCF-DC2D4AC23D2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4" name="Text Box 16">
          <a:extLst>
            <a:ext uri="{FF2B5EF4-FFF2-40B4-BE49-F238E27FC236}">
              <a16:creationId xmlns:a16="http://schemas.microsoft.com/office/drawing/2014/main" id="{03491ACB-4C2D-4542-935E-82793BF9BC5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5" name="Text Box 17">
          <a:extLst>
            <a:ext uri="{FF2B5EF4-FFF2-40B4-BE49-F238E27FC236}">
              <a16:creationId xmlns:a16="http://schemas.microsoft.com/office/drawing/2014/main" id="{9D6B0C88-A7F1-4441-989A-BD5AD7FFE08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6" name="Text Box 18">
          <a:extLst>
            <a:ext uri="{FF2B5EF4-FFF2-40B4-BE49-F238E27FC236}">
              <a16:creationId xmlns:a16="http://schemas.microsoft.com/office/drawing/2014/main" id="{0CE913AF-7237-4195-8518-61B187AF741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6267" name="Text Box 15">
          <a:extLst>
            <a:ext uri="{FF2B5EF4-FFF2-40B4-BE49-F238E27FC236}">
              <a16:creationId xmlns:a16="http://schemas.microsoft.com/office/drawing/2014/main" id="{1C7B0361-57BD-43C4-95A1-ACBE01093F4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68" name="Text Box 16">
          <a:extLst>
            <a:ext uri="{FF2B5EF4-FFF2-40B4-BE49-F238E27FC236}">
              <a16:creationId xmlns:a16="http://schemas.microsoft.com/office/drawing/2014/main" id="{CB527961-093C-47D9-B8E4-7D5004B5CBA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69" name="Text Box 17">
          <a:extLst>
            <a:ext uri="{FF2B5EF4-FFF2-40B4-BE49-F238E27FC236}">
              <a16:creationId xmlns:a16="http://schemas.microsoft.com/office/drawing/2014/main" id="{37E1ED60-A2F4-4D4E-8179-234EFA46558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70" name="Text Box 18">
          <a:extLst>
            <a:ext uri="{FF2B5EF4-FFF2-40B4-BE49-F238E27FC236}">
              <a16:creationId xmlns:a16="http://schemas.microsoft.com/office/drawing/2014/main" id="{13CE177D-78AC-4AEB-9030-A6000292C41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71" name="Text Box 19">
          <a:extLst>
            <a:ext uri="{FF2B5EF4-FFF2-40B4-BE49-F238E27FC236}">
              <a16:creationId xmlns:a16="http://schemas.microsoft.com/office/drawing/2014/main" id="{2903F7A9-9D89-49A1-B944-C94A2CA9527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672" name="Text Box 16">
          <a:extLst>
            <a:ext uri="{FF2B5EF4-FFF2-40B4-BE49-F238E27FC236}">
              <a16:creationId xmlns:a16="http://schemas.microsoft.com/office/drawing/2014/main" id="{CC0A1CC4-474C-4795-9134-0240427A283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719" name="Text Box 17">
          <a:extLst>
            <a:ext uri="{FF2B5EF4-FFF2-40B4-BE49-F238E27FC236}">
              <a16:creationId xmlns:a16="http://schemas.microsoft.com/office/drawing/2014/main" id="{06F37FAB-17E6-4FCA-A87C-A186AD0CD0A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771" name="Text Box 18">
          <a:extLst>
            <a:ext uri="{FF2B5EF4-FFF2-40B4-BE49-F238E27FC236}">
              <a16:creationId xmlns:a16="http://schemas.microsoft.com/office/drawing/2014/main" id="{B45FD247-47DF-4A5B-9892-E1A537B855C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816" name="Text Box 19">
          <a:extLst>
            <a:ext uri="{FF2B5EF4-FFF2-40B4-BE49-F238E27FC236}">
              <a16:creationId xmlns:a16="http://schemas.microsoft.com/office/drawing/2014/main" id="{097AA8C2-8EC7-4F97-B48F-74F366529A6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68" name="Text Box 16">
          <a:extLst>
            <a:ext uri="{FF2B5EF4-FFF2-40B4-BE49-F238E27FC236}">
              <a16:creationId xmlns:a16="http://schemas.microsoft.com/office/drawing/2014/main" id="{90EABF7E-26B4-421F-B496-5C410A4355FA}"/>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69" name="Text Box 17">
          <a:extLst>
            <a:ext uri="{FF2B5EF4-FFF2-40B4-BE49-F238E27FC236}">
              <a16:creationId xmlns:a16="http://schemas.microsoft.com/office/drawing/2014/main" id="{BC624334-D8BC-481A-ACE6-1ED7EC180261}"/>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70" name="Text Box 18">
          <a:extLst>
            <a:ext uri="{FF2B5EF4-FFF2-40B4-BE49-F238E27FC236}">
              <a16:creationId xmlns:a16="http://schemas.microsoft.com/office/drawing/2014/main" id="{EBAA269E-DC16-4774-A44F-F7A713E6A66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71" name="Text Box 19">
          <a:extLst>
            <a:ext uri="{FF2B5EF4-FFF2-40B4-BE49-F238E27FC236}">
              <a16:creationId xmlns:a16="http://schemas.microsoft.com/office/drawing/2014/main" id="{96759A6C-8CCE-462B-A319-F6125C32250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014"/>
    <xdr:sp macro="" textlink="">
      <xdr:nvSpPr>
        <xdr:cNvPr id="2085" name="Text Box 15">
          <a:extLst>
            <a:ext uri="{FF2B5EF4-FFF2-40B4-BE49-F238E27FC236}">
              <a16:creationId xmlns:a16="http://schemas.microsoft.com/office/drawing/2014/main" id="{0C73A7AF-86AC-4E81-AFC2-4E14741F11E4}"/>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6" name="Text Box 16">
          <a:extLst>
            <a:ext uri="{FF2B5EF4-FFF2-40B4-BE49-F238E27FC236}">
              <a16:creationId xmlns:a16="http://schemas.microsoft.com/office/drawing/2014/main" id="{F527384F-B37B-4D3E-8959-3273EA8A11B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7" name="Text Box 17">
          <a:extLst>
            <a:ext uri="{FF2B5EF4-FFF2-40B4-BE49-F238E27FC236}">
              <a16:creationId xmlns:a16="http://schemas.microsoft.com/office/drawing/2014/main" id="{6B40DEE8-E643-451D-B327-53F06204792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8" name="Text Box 18">
          <a:extLst>
            <a:ext uri="{FF2B5EF4-FFF2-40B4-BE49-F238E27FC236}">
              <a16:creationId xmlns:a16="http://schemas.microsoft.com/office/drawing/2014/main" id="{7FB5C7CE-BDE8-406C-A60E-19D24101C7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9" name="Text Box 19">
          <a:extLst>
            <a:ext uri="{FF2B5EF4-FFF2-40B4-BE49-F238E27FC236}">
              <a16:creationId xmlns:a16="http://schemas.microsoft.com/office/drawing/2014/main" id="{991E97B0-4C1F-48D8-A39D-0B401991BFF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2090" name="Text Box 16">
          <a:extLst>
            <a:ext uri="{FF2B5EF4-FFF2-40B4-BE49-F238E27FC236}">
              <a16:creationId xmlns:a16="http://schemas.microsoft.com/office/drawing/2014/main" id="{96A8DB19-CD95-4C10-899D-6806027E678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2091" name="Text Box 17">
          <a:extLst>
            <a:ext uri="{FF2B5EF4-FFF2-40B4-BE49-F238E27FC236}">
              <a16:creationId xmlns:a16="http://schemas.microsoft.com/office/drawing/2014/main" id="{58869B8F-9CBC-46F6-88B2-18FF9D7D17D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128</xdr:row>
      <xdr:rowOff>15875</xdr:rowOff>
    </xdr:from>
    <xdr:ext cx="95250" cy="171450"/>
    <xdr:sp macro="" textlink="">
      <xdr:nvSpPr>
        <xdr:cNvPr id="2092" name="Text Box 18">
          <a:extLst>
            <a:ext uri="{FF2B5EF4-FFF2-40B4-BE49-F238E27FC236}">
              <a16:creationId xmlns:a16="http://schemas.microsoft.com/office/drawing/2014/main" id="{0A711DC4-5ED9-4510-87DE-EBD3F2A8D990}"/>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3" name="Text Box 16">
          <a:extLst>
            <a:ext uri="{FF2B5EF4-FFF2-40B4-BE49-F238E27FC236}">
              <a16:creationId xmlns:a16="http://schemas.microsoft.com/office/drawing/2014/main" id="{1EB5A02B-3743-4954-80F9-5CEFC884783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4" name="Text Box 17">
          <a:extLst>
            <a:ext uri="{FF2B5EF4-FFF2-40B4-BE49-F238E27FC236}">
              <a16:creationId xmlns:a16="http://schemas.microsoft.com/office/drawing/2014/main" id="{19238923-D31A-4C87-AA27-C7DD2ED6156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5" name="Text Box 18">
          <a:extLst>
            <a:ext uri="{FF2B5EF4-FFF2-40B4-BE49-F238E27FC236}">
              <a16:creationId xmlns:a16="http://schemas.microsoft.com/office/drawing/2014/main" id="{61966AB4-E5EC-4ED7-81F0-6A955420C5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6" name="Text Box 19">
          <a:extLst>
            <a:ext uri="{FF2B5EF4-FFF2-40B4-BE49-F238E27FC236}">
              <a16:creationId xmlns:a16="http://schemas.microsoft.com/office/drawing/2014/main" id="{F45FD821-175E-4673-8B05-C91D509B913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7" name="Text Box 16">
          <a:extLst>
            <a:ext uri="{FF2B5EF4-FFF2-40B4-BE49-F238E27FC236}">
              <a16:creationId xmlns:a16="http://schemas.microsoft.com/office/drawing/2014/main" id="{A14C2B35-9B02-447B-A624-7A1FEF38165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2098" name="Text Box 15">
          <a:extLst>
            <a:ext uri="{FF2B5EF4-FFF2-40B4-BE49-F238E27FC236}">
              <a16:creationId xmlns:a16="http://schemas.microsoft.com/office/drawing/2014/main" id="{C0D44FAD-464C-48D0-B768-260A34B70A06}"/>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099" name="Text Box 15">
          <a:extLst>
            <a:ext uri="{FF2B5EF4-FFF2-40B4-BE49-F238E27FC236}">
              <a16:creationId xmlns:a16="http://schemas.microsoft.com/office/drawing/2014/main" id="{F1B8447C-CB82-4314-8D21-B0C9988E8E0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2100" name="Text Box 15">
          <a:extLst>
            <a:ext uri="{FF2B5EF4-FFF2-40B4-BE49-F238E27FC236}">
              <a16:creationId xmlns:a16="http://schemas.microsoft.com/office/drawing/2014/main" id="{5C462AD7-5F0B-4840-8266-41C6A55174A3}"/>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01" name="Text Box 15">
          <a:extLst>
            <a:ext uri="{FF2B5EF4-FFF2-40B4-BE49-F238E27FC236}">
              <a16:creationId xmlns:a16="http://schemas.microsoft.com/office/drawing/2014/main" id="{31603C6B-8CFB-42A9-A3B6-00BC8113849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213632"/>
    <xdr:sp macro="" textlink="">
      <xdr:nvSpPr>
        <xdr:cNvPr id="2102" name="Text Box 15">
          <a:extLst>
            <a:ext uri="{FF2B5EF4-FFF2-40B4-BE49-F238E27FC236}">
              <a16:creationId xmlns:a16="http://schemas.microsoft.com/office/drawing/2014/main" id="{ECB08B79-C1CC-4BE6-8013-6023E0BDF1D0}"/>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3" name="Text Box 15">
          <a:extLst>
            <a:ext uri="{FF2B5EF4-FFF2-40B4-BE49-F238E27FC236}">
              <a16:creationId xmlns:a16="http://schemas.microsoft.com/office/drawing/2014/main" id="{E96079C0-6877-4590-BC3E-15BA062AE88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4" name="Text Box 15">
          <a:extLst>
            <a:ext uri="{FF2B5EF4-FFF2-40B4-BE49-F238E27FC236}">
              <a16:creationId xmlns:a16="http://schemas.microsoft.com/office/drawing/2014/main" id="{2E302501-7D6D-4479-8BFA-F305F45F2FD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5" name="Text Box 15">
          <a:extLst>
            <a:ext uri="{FF2B5EF4-FFF2-40B4-BE49-F238E27FC236}">
              <a16:creationId xmlns:a16="http://schemas.microsoft.com/office/drawing/2014/main" id="{8EDDEA3E-C801-462D-8C97-335EF2D1797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6" name="Text Box 15">
          <a:extLst>
            <a:ext uri="{FF2B5EF4-FFF2-40B4-BE49-F238E27FC236}">
              <a16:creationId xmlns:a16="http://schemas.microsoft.com/office/drawing/2014/main" id="{AA92DDC2-13F8-4EEC-B73F-98D8B709F50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7" name="Text Box 15">
          <a:extLst>
            <a:ext uri="{FF2B5EF4-FFF2-40B4-BE49-F238E27FC236}">
              <a16:creationId xmlns:a16="http://schemas.microsoft.com/office/drawing/2014/main" id="{7EA810D7-C938-4B83-8785-5D8C0E39A13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8" name="Text Box 15">
          <a:extLst>
            <a:ext uri="{FF2B5EF4-FFF2-40B4-BE49-F238E27FC236}">
              <a16:creationId xmlns:a16="http://schemas.microsoft.com/office/drawing/2014/main" id="{6559155C-A0B5-42AD-9E01-7588FB0CA8E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8496"/>
    <xdr:sp macro="" textlink="">
      <xdr:nvSpPr>
        <xdr:cNvPr id="2109" name="Text Box 15">
          <a:extLst>
            <a:ext uri="{FF2B5EF4-FFF2-40B4-BE49-F238E27FC236}">
              <a16:creationId xmlns:a16="http://schemas.microsoft.com/office/drawing/2014/main" id="{2958F158-3267-48BF-9138-6FF2BED9B5FD}"/>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0" name="Text Box 15">
          <a:extLst>
            <a:ext uri="{FF2B5EF4-FFF2-40B4-BE49-F238E27FC236}">
              <a16:creationId xmlns:a16="http://schemas.microsoft.com/office/drawing/2014/main" id="{B71E982B-1948-4E46-85EC-CD7F0840439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2111" name="Text Box 15">
          <a:extLst>
            <a:ext uri="{FF2B5EF4-FFF2-40B4-BE49-F238E27FC236}">
              <a16:creationId xmlns:a16="http://schemas.microsoft.com/office/drawing/2014/main" id="{293708E6-76DF-4691-ADAB-7445E6B1F991}"/>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56743"/>
    <xdr:sp macro="" textlink="">
      <xdr:nvSpPr>
        <xdr:cNvPr id="2112" name="Text Box 15">
          <a:extLst>
            <a:ext uri="{FF2B5EF4-FFF2-40B4-BE49-F238E27FC236}">
              <a16:creationId xmlns:a16="http://schemas.microsoft.com/office/drawing/2014/main" id="{F96EDD3C-F692-4E3C-AC76-78471BFEDC4E}"/>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3" name="Text Box 15">
          <a:extLst>
            <a:ext uri="{FF2B5EF4-FFF2-40B4-BE49-F238E27FC236}">
              <a16:creationId xmlns:a16="http://schemas.microsoft.com/office/drawing/2014/main" id="{7B1F0682-A782-4159-80A0-6A33F705279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2114" name="Text Box 15">
          <a:extLst>
            <a:ext uri="{FF2B5EF4-FFF2-40B4-BE49-F238E27FC236}">
              <a16:creationId xmlns:a16="http://schemas.microsoft.com/office/drawing/2014/main" id="{79071FB7-E50F-4CA7-B270-6E9C0C2272BC}"/>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5" name="Text Box 15">
          <a:extLst>
            <a:ext uri="{FF2B5EF4-FFF2-40B4-BE49-F238E27FC236}">
              <a16:creationId xmlns:a16="http://schemas.microsoft.com/office/drawing/2014/main" id="{31D4AD75-85DF-498D-BE77-C4E06EB3E82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6" name="Text Box 15">
          <a:extLst>
            <a:ext uri="{FF2B5EF4-FFF2-40B4-BE49-F238E27FC236}">
              <a16:creationId xmlns:a16="http://schemas.microsoft.com/office/drawing/2014/main" id="{FDBE732F-3E02-489A-9CFD-6648E0F13A7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7" name="Text Box 15">
          <a:extLst>
            <a:ext uri="{FF2B5EF4-FFF2-40B4-BE49-F238E27FC236}">
              <a16:creationId xmlns:a16="http://schemas.microsoft.com/office/drawing/2014/main" id="{79FAEDDF-C496-4A1D-8D7B-3C6E5D5F53C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8" name="Text Box 15">
          <a:extLst>
            <a:ext uri="{FF2B5EF4-FFF2-40B4-BE49-F238E27FC236}">
              <a16:creationId xmlns:a16="http://schemas.microsoft.com/office/drawing/2014/main" id="{4359CCAD-07E3-442F-AD3A-B81B76F6346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9" name="Text Box 15">
          <a:extLst>
            <a:ext uri="{FF2B5EF4-FFF2-40B4-BE49-F238E27FC236}">
              <a16:creationId xmlns:a16="http://schemas.microsoft.com/office/drawing/2014/main" id="{D613DB78-60EC-4E59-9601-9678C105AE6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20" name="Text Box 15">
          <a:extLst>
            <a:ext uri="{FF2B5EF4-FFF2-40B4-BE49-F238E27FC236}">
              <a16:creationId xmlns:a16="http://schemas.microsoft.com/office/drawing/2014/main" id="{6A47609E-B547-4B53-8FD4-B0FCD9AD4D46}"/>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8496"/>
    <xdr:sp macro="" textlink="">
      <xdr:nvSpPr>
        <xdr:cNvPr id="2121" name="Text Box 15">
          <a:extLst>
            <a:ext uri="{FF2B5EF4-FFF2-40B4-BE49-F238E27FC236}">
              <a16:creationId xmlns:a16="http://schemas.microsoft.com/office/drawing/2014/main" id="{BD171569-BA1B-4F15-8ECC-4E75651FFC32}"/>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2" name="Text Box 15">
          <a:extLst>
            <a:ext uri="{FF2B5EF4-FFF2-40B4-BE49-F238E27FC236}">
              <a16:creationId xmlns:a16="http://schemas.microsoft.com/office/drawing/2014/main" id="{FFD29745-5D14-4B8C-9556-DBF8679A92DC}"/>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331"/>
    <xdr:sp macro="" textlink="">
      <xdr:nvSpPr>
        <xdr:cNvPr id="2123" name="Text Box 15">
          <a:extLst>
            <a:ext uri="{FF2B5EF4-FFF2-40B4-BE49-F238E27FC236}">
              <a16:creationId xmlns:a16="http://schemas.microsoft.com/office/drawing/2014/main" id="{1DC1A85D-CA37-4767-B2BD-9EC94E8BACE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56743"/>
    <xdr:sp macro="" textlink="">
      <xdr:nvSpPr>
        <xdr:cNvPr id="2124" name="Text Box 15">
          <a:extLst>
            <a:ext uri="{FF2B5EF4-FFF2-40B4-BE49-F238E27FC236}">
              <a16:creationId xmlns:a16="http://schemas.microsoft.com/office/drawing/2014/main" id="{43697452-2D75-464F-B88E-1CD6DA47E51A}"/>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5" name="Text Box 15">
          <a:extLst>
            <a:ext uri="{FF2B5EF4-FFF2-40B4-BE49-F238E27FC236}">
              <a16:creationId xmlns:a16="http://schemas.microsoft.com/office/drawing/2014/main" id="{DFA80699-46EF-4E13-98ED-026B804A4C7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331"/>
    <xdr:sp macro="" textlink="">
      <xdr:nvSpPr>
        <xdr:cNvPr id="2126" name="Text Box 15">
          <a:extLst>
            <a:ext uri="{FF2B5EF4-FFF2-40B4-BE49-F238E27FC236}">
              <a16:creationId xmlns:a16="http://schemas.microsoft.com/office/drawing/2014/main" id="{971901CC-9D72-4B85-95F8-9FB2B021A794}"/>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7" name="Text Box 15">
          <a:extLst>
            <a:ext uri="{FF2B5EF4-FFF2-40B4-BE49-F238E27FC236}">
              <a16:creationId xmlns:a16="http://schemas.microsoft.com/office/drawing/2014/main" id="{23A58F7B-869C-4DE8-BD72-28DA6434E64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8" name="Text Box 15">
          <a:extLst>
            <a:ext uri="{FF2B5EF4-FFF2-40B4-BE49-F238E27FC236}">
              <a16:creationId xmlns:a16="http://schemas.microsoft.com/office/drawing/2014/main" id="{C1BFF4E3-0573-4549-8B60-88DC6322F49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9" name="Text Box 15">
          <a:extLst>
            <a:ext uri="{FF2B5EF4-FFF2-40B4-BE49-F238E27FC236}">
              <a16:creationId xmlns:a16="http://schemas.microsoft.com/office/drawing/2014/main" id="{8F9EDD24-FD25-4C98-A240-3BD3636F719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30" name="Text Box 15">
          <a:extLst>
            <a:ext uri="{FF2B5EF4-FFF2-40B4-BE49-F238E27FC236}">
              <a16:creationId xmlns:a16="http://schemas.microsoft.com/office/drawing/2014/main" id="{FD4C21E6-15C9-4108-A715-DFD90FD311E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31" name="Text Box 15">
          <a:extLst>
            <a:ext uri="{FF2B5EF4-FFF2-40B4-BE49-F238E27FC236}">
              <a16:creationId xmlns:a16="http://schemas.microsoft.com/office/drawing/2014/main" id="{EC1F3D13-D91B-49B8-8F6D-7527FB54652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32" name="Text Box 15">
          <a:extLst>
            <a:ext uri="{FF2B5EF4-FFF2-40B4-BE49-F238E27FC236}">
              <a16:creationId xmlns:a16="http://schemas.microsoft.com/office/drawing/2014/main" id="{BBB58301-6B61-4424-B9E0-A9E6E266C5D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3" name="Text Box 15">
          <a:extLst>
            <a:ext uri="{FF2B5EF4-FFF2-40B4-BE49-F238E27FC236}">
              <a16:creationId xmlns:a16="http://schemas.microsoft.com/office/drawing/2014/main" id="{84A9B7B6-95E9-476B-A88D-48E98164BAC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4" name="Text Box 15">
          <a:extLst>
            <a:ext uri="{FF2B5EF4-FFF2-40B4-BE49-F238E27FC236}">
              <a16:creationId xmlns:a16="http://schemas.microsoft.com/office/drawing/2014/main" id="{8E2A5D55-AB1A-4D18-ADA2-26D9B21EA9D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5" name="Text Box 15">
          <a:extLst>
            <a:ext uri="{FF2B5EF4-FFF2-40B4-BE49-F238E27FC236}">
              <a16:creationId xmlns:a16="http://schemas.microsoft.com/office/drawing/2014/main" id="{CF00A8BC-C206-4350-A7B9-96E5E0AAEF3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6" name="Text Box 15">
          <a:extLst>
            <a:ext uri="{FF2B5EF4-FFF2-40B4-BE49-F238E27FC236}">
              <a16:creationId xmlns:a16="http://schemas.microsoft.com/office/drawing/2014/main" id="{037AEE99-8C62-4175-B151-2667F4B696D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7" name="Text Box 15">
          <a:extLst>
            <a:ext uri="{FF2B5EF4-FFF2-40B4-BE49-F238E27FC236}">
              <a16:creationId xmlns:a16="http://schemas.microsoft.com/office/drawing/2014/main" id="{82ACB9F0-21B8-437B-ADE7-F5419A98893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8" name="Text Box 15">
          <a:extLst>
            <a:ext uri="{FF2B5EF4-FFF2-40B4-BE49-F238E27FC236}">
              <a16:creationId xmlns:a16="http://schemas.microsoft.com/office/drawing/2014/main" id="{DD80A411-8FD8-4484-BD0F-AA900537C69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9" name="Text Box 15">
          <a:extLst>
            <a:ext uri="{FF2B5EF4-FFF2-40B4-BE49-F238E27FC236}">
              <a16:creationId xmlns:a16="http://schemas.microsoft.com/office/drawing/2014/main" id="{F6DCCE95-7585-4D2C-AFDF-DA2358298CE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40" name="Text Box 15">
          <a:extLst>
            <a:ext uri="{FF2B5EF4-FFF2-40B4-BE49-F238E27FC236}">
              <a16:creationId xmlns:a16="http://schemas.microsoft.com/office/drawing/2014/main" id="{A721EAB2-F994-470A-8D59-89C3B032118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1" name="Text Box 16">
          <a:extLst>
            <a:ext uri="{FF2B5EF4-FFF2-40B4-BE49-F238E27FC236}">
              <a16:creationId xmlns:a16="http://schemas.microsoft.com/office/drawing/2014/main" id="{C754763C-CE45-4483-98C1-AB5F8D42B89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2" name="Text Box 17">
          <a:extLst>
            <a:ext uri="{FF2B5EF4-FFF2-40B4-BE49-F238E27FC236}">
              <a16:creationId xmlns:a16="http://schemas.microsoft.com/office/drawing/2014/main" id="{93AAFC48-C6FD-4040-94D0-3C83222686D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3" name="Text Box 18">
          <a:extLst>
            <a:ext uri="{FF2B5EF4-FFF2-40B4-BE49-F238E27FC236}">
              <a16:creationId xmlns:a16="http://schemas.microsoft.com/office/drawing/2014/main" id="{61DB257E-CB26-4212-80E6-59692858267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4" name="Text Box 19">
          <a:extLst>
            <a:ext uri="{FF2B5EF4-FFF2-40B4-BE49-F238E27FC236}">
              <a16:creationId xmlns:a16="http://schemas.microsoft.com/office/drawing/2014/main" id="{9658CB81-2718-4610-9F15-F92917EC646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147" name="Text Box 16">
          <a:extLst>
            <a:ext uri="{FF2B5EF4-FFF2-40B4-BE49-F238E27FC236}">
              <a16:creationId xmlns:a16="http://schemas.microsoft.com/office/drawing/2014/main" id="{4C87898F-952F-4564-8281-19CAA4DC3F0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207" name="Text Box 17">
          <a:extLst>
            <a:ext uri="{FF2B5EF4-FFF2-40B4-BE49-F238E27FC236}">
              <a16:creationId xmlns:a16="http://schemas.microsoft.com/office/drawing/2014/main" id="{E2715AD7-EE08-4D9A-82C9-6D457F9D59C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241" name="Text Box 18">
          <a:extLst>
            <a:ext uri="{FF2B5EF4-FFF2-40B4-BE49-F238E27FC236}">
              <a16:creationId xmlns:a16="http://schemas.microsoft.com/office/drawing/2014/main" id="{D017A68A-C448-4ABD-BBB8-B78D9B3E225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301" name="Text Box 19">
          <a:extLst>
            <a:ext uri="{FF2B5EF4-FFF2-40B4-BE49-F238E27FC236}">
              <a16:creationId xmlns:a16="http://schemas.microsoft.com/office/drawing/2014/main" id="{AF0962E6-4A3C-4C90-8102-5C722523299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35" name="Text Box 16">
          <a:extLst>
            <a:ext uri="{FF2B5EF4-FFF2-40B4-BE49-F238E27FC236}">
              <a16:creationId xmlns:a16="http://schemas.microsoft.com/office/drawing/2014/main" id="{7C9996AE-A102-4EE5-A47F-836627E5B9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49" name="Text Box 17">
          <a:extLst>
            <a:ext uri="{FF2B5EF4-FFF2-40B4-BE49-F238E27FC236}">
              <a16:creationId xmlns:a16="http://schemas.microsoft.com/office/drawing/2014/main" id="{669013ED-8C6C-4997-B894-E7CD6C6E4A4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50" name="Text Box 18">
          <a:extLst>
            <a:ext uri="{FF2B5EF4-FFF2-40B4-BE49-F238E27FC236}">
              <a16:creationId xmlns:a16="http://schemas.microsoft.com/office/drawing/2014/main" id="{3E165A17-923C-48B6-9073-239F306C1FD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96" name="Text Box 19">
          <a:extLst>
            <a:ext uri="{FF2B5EF4-FFF2-40B4-BE49-F238E27FC236}">
              <a16:creationId xmlns:a16="http://schemas.microsoft.com/office/drawing/2014/main" id="{84D6E199-A5AC-4BF5-8D3D-9467D2A7F7F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133</xdr:row>
      <xdr:rowOff>504825</xdr:rowOff>
    </xdr:from>
    <xdr:ext cx="95250" cy="444014"/>
    <xdr:sp macro="" textlink="">
      <xdr:nvSpPr>
        <xdr:cNvPr id="2430" name="Text Box 15">
          <a:extLst>
            <a:ext uri="{FF2B5EF4-FFF2-40B4-BE49-F238E27FC236}">
              <a16:creationId xmlns:a16="http://schemas.microsoft.com/office/drawing/2014/main" id="{30878F68-4CC6-48E0-91B7-C1E2999F282B}"/>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491" name="Text Box 16">
          <a:extLst>
            <a:ext uri="{FF2B5EF4-FFF2-40B4-BE49-F238E27FC236}">
              <a16:creationId xmlns:a16="http://schemas.microsoft.com/office/drawing/2014/main" id="{E8A16112-7F27-49BA-8F17-69CCFEF6834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525" name="Text Box 17">
          <a:extLst>
            <a:ext uri="{FF2B5EF4-FFF2-40B4-BE49-F238E27FC236}">
              <a16:creationId xmlns:a16="http://schemas.microsoft.com/office/drawing/2014/main" id="{4B37B440-3105-4BD1-A92B-0458218F48D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586" name="Text Box 18">
          <a:extLst>
            <a:ext uri="{FF2B5EF4-FFF2-40B4-BE49-F238E27FC236}">
              <a16:creationId xmlns:a16="http://schemas.microsoft.com/office/drawing/2014/main" id="{6935628C-54A6-4D87-BE68-C733BC0C945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620" name="Text Box 19">
          <a:extLst>
            <a:ext uri="{FF2B5EF4-FFF2-40B4-BE49-F238E27FC236}">
              <a16:creationId xmlns:a16="http://schemas.microsoft.com/office/drawing/2014/main" id="{EF6A0FCC-E073-4F20-8E61-C123684AFB9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2681" name="Text Box 15">
          <a:extLst>
            <a:ext uri="{FF2B5EF4-FFF2-40B4-BE49-F238E27FC236}">
              <a16:creationId xmlns:a16="http://schemas.microsoft.com/office/drawing/2014/main" id="{9E8DD0F4-C724-4736-A9B0-1A67C9B017E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133</xdr:row>
      <xdr:rowOff>504825</xdr:rowOff>
    </xdr:from>
    <xdr:ext cx="95250" cy="442269"/>
    <xdr:sp macro="" textlink="">
      <xdr:nvSpPr>
        <xdr:cNvPr id="2715" name="Text Box 15">
          <a:extLst>
            <a:ext uri="{FF2B5EF4-FFF2-40B4-BE49-F238E27FC236}">
              <a16:creationId xmlns:a16="http://schemas.microsoft.com/office/drawing/2014/main" id="{A635B680-BA4B-4CA9-A4D4-14DCA17BE56A}"/>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776" name="Text Box 16">
          <a:extLst>
            <a:ext uri="{FF2B5EF4-FFF2-40B4-BE49-F238E27FC236}">
              <a16:creationId xmlns:a16="http://schemas.microsoft.com/office/drawing/2014/main" id="{64DA93E0-27A7-4EBD-A60D-71C7F3D765E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810" name="Text Box 17">
          <a:extLst>
            <a:ext uri="{FF2B5EF4-FFF2-40B4-BE49-F238E27FC236}">
              <a16:creationId xmlns:a16="http://schemas.microsoft.com/office/drawing/2014/main" id="{7A408979-7FF7-4979-8F77-7A85E3A5B7A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871" name="Text Box 18">
          <a:extLst>
            <a:ext uri="{FF2B5EF4-FFF2-40B4-BE49-F238E27FC236}">
              <a16:creationId xmlns:a16="http://schemas.microsoft.com/office/drawing/2014/main" id="{9270BB2A-3D48-475F-A0CA-DFD8BC9981F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2905" name="Text Box 15">
          <a:extLst>
            <a:ext uri="{FF2B5EF4-FFF2-40B4-BE49-F238E27FC236}">
              <a16:creationId xmlns:a16="http://schemas.microsoft.com/office/drawing/2014/main" id="{2365DAD7-C08E-4710-9DF9-65594FD0EA5F}"/>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2966" name="Text Box 16">
          <a:extLst>
            <a:ext uri="{FF2B5EF4-FFF2-40B4-BE49-F238E27FC236}">
              <a16:creationId xmlns:a16="http://schemas.microsoft.com/office/drawing/2014/main" id="{7F4DE016-F0E1-498E-B9CD-C2D0FDCB43D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000" name="Text Box 17">
          <a:extLst>
            <a:ext uri="{FF2B5EF4-FFF2-40B4-BE49-F238E27FC236}">
              <a16:creationId xmlns:a16="http://schemas.microsoft.com/office/drawing/2014/main" id="{941E7046-27CC-4D45-BB3D-E49A3243B9B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061" name="Text Box 18">
          <a:extLst>
            <a:ext uri="{FF2B5EF4-FFF2-40B4-BE49-F238E27FC236}">
              <a16:creationId xmlns:a16="http://schemas.microsoft.com/office/drawing/2014/main" id="{E872EC27-F531-4A23-AD00-8911A04309C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095" name="Text Box 19">
          <a:extLst>
            <a:ext uri="{FF2B5EF4-FFF2-40B4-BE49-F238E27FC236}">
              <a16:creationId xmlns:a16="http://schemas.microsoft.com/office/drawing/2014/main" id="{8D7B66FE-8F9B-4BEF-AB9F-D6EDF6A62A5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156" name="Text Box 16">
          <a:extLst>
            <a:ext uri="{FF2B5EF4-FFF2-40B4-BE49-F238E27FC236}">
              <a16:creationId xmlns:a16="http://schemas.microsoft.com/office/drawing/2014/main" id="{DC92025F-8D55-41D5-984B-67784F3D41C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190" name="Text Box 17">
          <a:extLst>
            <a:ext uri="{FF2B5EF4-FFF2-40B4-BE49-F238E27FC236}">
              <a16:creationId xmlns:a16="http://schemas.microsoft.com/office/drawing/2014/main" id="{B323F855-AB81-4FAA-A577-280BC3F23AD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473" name="Text Box 18">
          <a:extLst>
            <a:ext uri="{FF2B5EF4-FFF2-40B4-BE49-F238E27FC236}">
              <a16:creationId xmlns:a16="http://schemas.microsoft.com/office/drawing/2014/main" id="{62BE1AFD-A41C-4183-AD1E-B16811706A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476" name="Text Box 19">
          <a:extLst>
            <a:ext uri="{FF2B5EF4-FFF2-40B4-BE49-F238E27FC236}">
              <a16:creationId xmlns:a16="http://schemas.microsoft.com/office/drawing/2014/main" id="{03C2BE03-AEF4-4865-A85B-4C05FD6F3A9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3477" name="Text Box 15">
          <a:extLst>
            <a:ext uri="{FF2B5EF4-FFF2-40B4-BE49-F238E27FC236}">
              <a16:creationId xmlns:a16="http://schemas.microsoft.com/office/drawing/2014/main" id="{86B1BFFC-2970-49EB-90DA-A060C96C4906}"/>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6272" name="Text Box 15">
          <a:extLst>
            <a:ext uri="{FF2B5EF4-FFF2-40B4-BE49-F238E27FC236}">
              <a16:creationId xmlns:a16="http://schemas.microsoft.com/office/drawing/2014/main" id="{D3FB0042-58A7-4E31-981F-2C8C39CA8ADB}"/>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48496"/>
    <xdr:sp macro="" textlink="">
      <xdr:nvSpPr>
        <xdr:cNvPr id="6273" name="Text Box 15">
          <a:extLst>
            <a:ext uri="{FF2B5EF4-FFF2-40B4-BE49-F238E27FC236}">
              <a16:creationId xmlns:a16="http://schemas.microsoft.com/office/drawing/2014/main" id="{A8D038D2-0D75-4E33-BF6F-0DE1992FE44D}"/>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442269"/>
    <xdr:sp macro="" textlink="">
      <xdr:nvSpPr>
        <xdr:cNvPr id="6274" name="Text Box 15">
          <a:extLst>
            <a:ext uri="{FF2B5EF4-FFF2-40B4-BE49-F238E27FC236}">
              <a16:creationId xmlns:a16="http://schemas.microsoft.com/office/drawing/2014/main" id="{B062BE09-B156-440C-B8EB-48AB1A6F53F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504825</xdr:rowOff>
    </xdr:from>
    <xdr:ext cx="95250" cy="442269"/>
    <xdr:sp macro="" textlink="">
      <xdr:nvSpPr>
        <xdr:cNvPr id="6275" name="Text Box 15">
          <a:extLst>
            <a:ext uri="{FF2B5EF4-FFF2-40B4-BE49-F238E27FC236}">
              <a16:creationId xmlns:a16="http://schemas.microsoft.com/office/drawing/2014/main" id="{25405C42-4F69-47D9-B480-7FEB251B0DDF}"/>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276" name="Text Box 15">
          <a:extLst>
            <a:ext uri="{FF2B5EF4-FFF2-40B4-BE49-F238E27FC236}">
              <a16:creationId xmlns:a16="http://schemas.microsoft.com/office/drawing/2014/main" id="{CEC349E5-CF8B-4C07-A910-93ECE2996DF5}"/>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44331"/>
    <xdr:sp macro="" textlink="">
      <xdr:nvSpPr>
        <xdr:cNvPr id="6277" name="Text Box 15">
          <a:extLst>
            <a:ext uri="{FF2B5EF4-FFF2-40B4-BE49-F238E27FC236}">
              <a16:creationId xmlns:a16="http://schemas.microsoft.com/office/drawing/2014/main" id="{6AAB299D-A413-4352-8A97-F4D63E436843}"/>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6278" name="Text Box 15">
          <a:extLst>
            <a:ext uri="{FF2B5EF4-FFF2-40B4-BE49-F238E27FC236}">
              <a16:creationId xmlns:a16="http://schemas.microsoft.com/office/drawing/2014/main" id="{C12CEF93-E3E7-4747-A606-12896015E3F8}"/>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79" name="Text Box 16">
          <a:extLst>
            <a:ext uri="{FF2B5EF4-FFF2-40B4-BE49-F238E27FC236}">
              <a16:creationId xmlns:a16="http://schemas.microsoft.com/office/drawing/2014/main" id="{4DD43FF4-F19B-47FE-90FE-E868C641AE4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80" name="Text Box 17">
          <a:extLst>
            <a:ext uri="{FF2B5EF4-FFF2-40B4-BE49-F238E27FC236}">
              <a16:creationId xmlns:a16="http://schemas.microsoft.com/office/drawing/2014/main" id="{A92D07EE-4FB6-454A-B369-6B99744D4CC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81" name="Text Box 18">
          <a:extLst>
            <a:ext uri="{FF2B5EF4-FFF2-40B4-BE49-F238E27FC236}">
              <a16:creationId xmlns:a16="http://schemas.microsoft.com/office/drawing/2014/main" id="{6EF6C54D-2940-43BD-9917-F5060704C76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82" name="Text Box 19">
          <a:extLst>
            <a:ext uri="{FF2B5EF4-FFF2-40B4-BE49-F238E27FC236}">
              <a16:creationId xmlns:a16="http://schemas.microsoft.com/office/drawing/2014/main" id="{0540C9CD-8460-4581-88BE-7EB59709703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3" name="Text Box 16">
          <a:extLst>
            <a:ext uri="{FF2B5EF4-FFF2-40B4-BE49-F238E27FC236}">
              <a16:creationId xmlns:a16="http://schemas.microsoft.com/office/drawing/2014/main" id="{7829F73B-D99F-40D4-8127-473C1C3612B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4" name="Text Box 17">
          <a:extLst>
            <a:ext uri="{FF2B5EF4-FFF2-40B4-BE49-F238E27FC236}">
              <a16:creationId xmlns:a16="http://schemas.microsoft.com/office/drawing/2014/main" id="{686996D6-AE74-4565-B046-F10136B7F69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5" name="Text Box 18">
          <a:extLst>
            <a:ext uri="{FF2B5EF4-FFF2-40B4-BE49-F238E27FC236}">
              <a16:creationId xmlns:a16="http://schemas.microsoft.com/office/drawing/2014/main" id="{82041180-7377-4BAC-878D-E1EADCCF86A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6" name="Text Box 19">
          <a:extLst>
            <a:ext uri="{FF2B5EF4-FFF2-40B4-BE49-F238E27FC236}">
              <a16:creationId xmlns:a16="http://schemas.microsoft.com/office/drawing/2014/main" id="{C708F346-ED8C-4511-B46A-143493B546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87" name="Text Box 16">
          <a:extLst>
            <a:ext uri="{FF2B5EF4-FFF2-40B4-BE49-F238E27FC236}">
              <a16:creationId xmlns:a16="http://schemas.microsoft.com/office/drawing/2014/main" id="{D3F29AD0-5CC2-4EE8-BC82-6E4836718DA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88" name="Text Box 17">
          <a:extLst>
            <a:ext uri="{FF2B5EF4-FFF2-40B4-BE49-F238E27FC236}">
              <a16:creationId xmlns:a16="http://schemas.microsoft.com/office/drawing/2014/main" id="{48328F56-2626-4A5D-8638-2550864B398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89" name="Text Box 18">
          <a:extLst>
            <a:ext uri="{FF2B5EF4-FFF2-40B4-BE49-F238E27FC236}">
              <a16:creationId xmlns:a16="http://schemas.microsoft.com/office/drawing/2014/main" id="{B8A01431-1C0E-4E6D-B3F0-A51BDFD2561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90" name="Text Box 19">
          <a:extLst>
            <a:ext uri="{FF2B5EF4-FFF2-40B4-BE49-F238E27FC236}">
              <a16:creationId xmlns:a16="http://schemas.microsoft.com/office/drawing/2014/main" id="{8F5E8543-3CA0-4399-BFA6-72589C05A06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014"/>
    <xdr:sp macro="" textlink="">
      <xdr:nvSpPr>
        <xdr:cNvPr id="6291" name="Text Box 15">
          <a:extLst>
            <a:ext uri="{FF2B5EF4-FFF2-40B4-BE49-F238E27FC236}">
              <a16:creationId xmlns:a16="http://schemas.microsoft.com/office/drawing/2014/main" id="{A49C463A-CD1D-4C5F-9DB7-53371833B63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2" name="Text Box 16">
          <a:extLst>
            <a:ext uri="{FF2B5EF4-FFF2-40B4-BE49-F238E27FC236}">
              <a16:creationId xmlns:a16="http://schemas.microsoft.com/office/drawing/2014/main" id="{97F19750-0E4F-4708-BC47-7EA0CDB1486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3" name="Text Box 17">
          <a:extLst>
            <a:ext uri="{FF2B5EF4-FFF2-40B4-BE49-F238E27FC236}">
              <a16:creationId xmlns:a16="http://schemas.microsoft.com/office/drawing/2014/main" id="{38E78AFD-A366-4D5D-AB1A-E7557403A40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4" name="Text Box 18">
          <a:extLst>
            <a:ext uri="{FF2B5EF4-FFF2-40B4-BE49-F238E27FC236}">
              <a16:creationId xmlns:a16="http://schemas.microsoft.com/office/drawing/2014/main" id="{0A319EBA-848D-492B-A1C1-CCCAD7C3C7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5" name="Text Box 19">
          <a:extLst>
            <a:ext uri="{FF2B5EF4-FFF2-40B4-BE49-F238E27FC236}">
              <a16:creationId xmlns:a16="http://schemas.microsoft.com/office/drawing/2014/main" id="{258C7042-B871-4D72-BA5C-A9782CF2F58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96" name="Text Box 16">
          <a:extLst>
            <a:ext uri="{FF2B5EF4-FFF2-40B4-BE49-F238E27FC236}">
              <a16:creationId xmlns:a16="http://schemas.microsoft.com/office/drawing/2014/main" id="{FE9ACDBE-C9BE-4A81-9B92-61AF27B3331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97" name="Text Box 17">
          <a:extLst>
            <a:ext uri="{FF2B5EF4-FFF2-40B4-BE49-F238E27FC236}">
              <a16:creationId xmlns:a16="http://schemas.microsoft.com/office/drawing/2014/main" id="{6E68B072-1C15-4BE9-91D4-A576F229366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98" name="Text Box 18">
          <a:extLst>
            <a:ext uri="{FF2B5EF4-FFF2-40B4-BE49-F238E27FC236}">
              <a16:creationId xmlns:a16="http://schemas.microsoft.com/office/drawing/2014/main" id="{42BC178B-D294-45C4-B536-10757A32614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299" name="Text Box 16">
          <a:extLst>
            <a:ext uri="{FF2B5EF4-FFF2-40B4-BE49-F238E27FC236}">
              <a16:creationId xmlns:a16="http://schemas.microsoft.com/office/drawing/2014/main" id="{4498E226-1834-4530-8220-A5A2573DB10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0" name="Text Box 17">
          <a:extLst>
            <a:ext uri="{FF2B5EF4-FFF2-40B4-BE49-F238E27FC236}">
              <a16:creationId xmlns:a16="http://schemas.microsoft.com/office/drawing/2014/main" id="{DFA04468-1747-4281-86BA-A8FEF9D3F30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1" name="Text Box 18">
          <a:extLst>
            <a:ext uri="{FF2B5EF4-FFF2-40B4-BE49-F238E27FC236}">
              <a16:creationId xmlns:a16="http://schemas.microsoft.com/office/drawing/2014/main" id="{129F02A8-BB42-4695-A0AB-063465221CE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2" name="Text Box 19">
          <a:extLst>
            <a:ext uri="{FF2B5EF4-FFF2-40B4-BE49-F238E27FC236}">
              <a16:creationId xmlns:a16="http://schemas.microsoft.com/office/drawing/2014/main" id="{705A5D7E-4C00-4A83-8B33-5F995C46B4E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3" name="Text Box 16">
          <a:extLst>
            <a:ext uri="{FF2B5EF4-FFF2-40B4-BE49-F238E27FC236}">
              <a16:creationId xmlns:a16="http://schemas.microsoft.com/office/drawing/2014/main" id="{4159129E-2AC4-4DAB-84FA-F5E2BE91DCE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4" name="Text Box 17">
          <a:extLst>
            <a:ext uri="{FF2B5EF4-FFF2-40B4-BE49-F238E27FC236}">
              <a16:creationId xmlns:a16="http://schemas.microsoft.com/office/drawing/2014/main" id="{9967F316-6B57-4911-A6C2-45AA6A8455C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5" name="Text Box 18">
          <a:extLst>
            <a:ext uri="{FF2B5EF4-FFF2-40B4-BE49-F238E27FC236}">
              <a16:creationId xmlns:a16="http://schemas.microsoft.com/office/drawing/2014/main" id="{7242551A-C80A-409C-9256-82FF7B6606A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6" name="Text Box 19">
          <a:extLst>
            <a:ext uri="{FF2B5EF4-FFF2-40B4-BE49-F238E27FC236}">
              <a16:creationId xmlns:a16="http://schemas.microsoft.com/office/drawing/2014/main" id="{BB1F2190-3E69-4BD5-BC7A-405B3C8E77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56743"/>
    <xdr:sp macro="" textlink="">
      <xdr:nvSpPr>
        <xdr:cNvPr id="6307" name="Text Box 15">
          <a:extLst>
            <a:ext uri="{FF2B5EF4-FFF2-40B4-BE49-F238E27FC236}">
              <a16:creationId xmlns:a16="http://schemas.microsoft.com/office/drawing/2014/main" id="{11D7F623-3CD9-482B-A6EF-94CC65331D54}"/>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442269"/>
    <xdr:sp macro="" textlink="">
      <xdr:nvSpPr>
        <xdr:cNvPr id="6308" name="Text Box 15">
          <a:extLst>
            <a:ext uri="{FF2B5EF4-FFF2-40B4-BE49-F238E27FC236}">
              <a16:creationId xmlns:a16="http://schemas.microsoft.com/office/drawing/2014/main" id="{D7CDF7AE-B3C0-4A8E-B1D0-CAB419B2C688}"/>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504825</xdr:rowOff>
    </xdr:from>
    <xdr:ext cx="95250" cy="442269"/>
    <xdr:sp macro="" textlink="">
      <xdr:nvSpPr>
        <xdr:cNvPr id="6309" name="Text Box 15">
          <a:extLst>
            <a:ext uri="{FF2B5EF4-FFF2-40B4-BE49-F238E27FC236}">
              <a16:creationId xmlns:a16="http://schemas.microsoft.com/office/drawing/2014/main" id="{48B842BC-B969-44AA-BF56-1F7351CA6635}"/>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10" name="Text Box 15">
          <a:extLst>
            <a:ext uri="{FF2B5EF4-FFF2-40B4-BE49-F238E27FC236}">
              <a16:creationId xmlns:a16="http://schemas.microsoft.com/office/drawing/2014/main" id="{F668D761-031D-405D-9585-E02761363717}"/>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44331"/>
    <xdr:sp macro="" textlink="">
      <xdr:nvSpPr>
        <xdr:cNvPr id="6311" name="Text Box 15">
          <a:extLst>
            <a:ext uri="{FF2B5EF4-FFF2-40B4-BE49-F238E27FC236}">
              <a16:creationId xmlns:a16="http://schemas.microsoft.com/office/drawing/2014/main" id="{BE788AA2-0B1F-49A5-AEA4-8735B4EE9A9C}"/>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213632"/>
    <xdr:sp macro="" textlink="">
      <xdr:nvSpPr>
        <xdr:cNvPr id="6312" name="Text Box 15">
          <a:extLst>
            <a:ext uri="{FF2B5EF4-FFF2-40B4-BE49-F238E27FC236}">
              <a16:creationId xmlns:a16="http://schemas.microsoft.com/office/drawing/2014/main" id="{EB2F6A56-E9A8-43E0-A5B7-835639D066B4}"/>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3" name="Text Box 16">
          <a:extLst>
            <a:ext uri="{FF2B5EF4-FFF2-40B4-BE49-F238E27FC236}">
              <a16:creationId xmlns:a16="http://schemas.microsoft.com/office/drawing/2014/main" id="{3B78DFAB-B488-4A8B-9FC4-1678422607D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4" name="Text Box 17">
          <a:extLst>
            <a:ext uri="{FF2B5EF4-FFF2-40B4-BE49-F238E27FC236}">
              <a16:creationId xmlns:a16="http://schemas.microsoft.com/office/drawing/2014/main" id="{C0511B3A-56CD-4070-8849-4816F3E8AD8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5" name="Text Box 18">
          <a:extLst>
            <a:ext uri="{FF2B5EF4-FFF2-40B4-BE49-F238E27FC236}">
              <a16:creationId xmlns:a16="http://schemas.microsoft.com/office/drawing/2014/main" id="{022F10AF-E291-4231-A3A5-AE68B96280D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6" name="Text Box 19">
          <a:extLst>
            <a:ext uri="{FF2B5EF4-FFF2-40B4-BE49-F238E27FC236}">
              <a16:creationId xmlns:a16="http://schemas.microsoft.com/office/drawing/2014/main" id="{F7F101EA-F070-4BAC-A2C3-6833EAF521D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17" name="Text Box 16">
          <a:extLst>
            <a:ext uri="{FF2B5EF4-FFF2-40B4-BE49-F238E27FC236}">
              <a16:creationId xmlns:a16="http://schemas.microsoft.com/office/drawing/2014/main" id="{E3AB2FB7-D80C-4B2B-B965-290DD2F1C23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18" name="Text Box 17">
          <a:extLst>
            <a:ext uri="{FF2B5EF4-FFF2-40B4-BE49-F238E27FC236}">
              <a16:creationId xmlns:a16="http://schemas.microsoft.com/office/drawing/2014/main" id="{BA10E4B6-AF03-4A64-8DA6-E267D31BAE0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19" name="Text Box 18">
          <a:extLst>
            <a:ext uri="{FF2B5EF4-FFF2-40B4-BE49-F238E27FC236}">
              <a16:creationId xmlns:a16="http://schemas.microsoft.com/office/drawing/2014/main" id="{EB59C0E8-0394-462A-812F-44BC6773C89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20" name="Text Box 19">
          <a:extLst>
            <a:ext uri="{FF2B5EF4-FFF2-40B4-BE49-F238E27FC236}">
              <a16:creationId xmlns:a16="http://schemas.microsoft.com/office/drawing/2014/main" id="{2D7091FC-FE4C-4BDF-8BDB-34EA132E3E4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1" name="Text Box 16">
          <a:extLst>
            <a:ext uri="{FF2B5EF4-FFF2-40B4-BE49-F238E27FC236}">
              <a16:creationId xmlns:a16="http://schemas.microsoft.com/office/drawing/2014/main" id="{F6E0946F-1DFB-4696-845E-D16838C8DB5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2" name="Text Box 17">
          <a:extLst>
            <a:ext uri="{FF2B5EF4-FFF2-40B4-BE49-F238E27FC236}">
              <a16:creationId xmlns:a16="http://schemas.microsoft.com/office/drawing/2014/main" id="{509A3703-AA33-4724-84B9-DBAD9166F8A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3" name="Text Box 18">
          <a:extLst>
            <a:ext uri="{FF2B5EF4-FFF2-40B4-BE49-F238E27FC236}">
              <a16:creationId xmlns:a16="http://schemas.microsoft.com/office/drawing/2014/main" id="{445888CA-9887-4D11-9361-8A0F26E0ABA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4" name="Text Box 19">
          <a:extLst>
            <a:ext uri="{FF2B5EF4-FFF2-40B4-BE49-F238E27FC236}">
              <a16:creationId xmlns:a16="http://schemas.microsoft.com/office/drawing/2014/main" id="{A5EB2444-D452-4FD5-B5E5-A9BFBCFB6CC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014"/>
    <xdr:sp macro="" textlink="">
      <xdr:nvSpPr>
        <xdr:cNvPr id="6325" name="Text Box 15">
          <a:extLst>
            <a:ext uri="{FF2B5EF4-FFF2-40B4-BE49-F238E27FC236}">
              <a16:creationId xmlns:a16="http://schemas.microsoft.com/office/drawing/2014/main" id="{9F672DC7-8DB0-428D-840D-2F6AA9DDD712}"/>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6" name="Text Box 16">
          <a:extLst>
            <a:ext uri="{FF2B5EF4-FFF2-40B4-BE49-F238E27FC236}">
              <a16:creationId xmlns:a16="http://schemas.microsoft.com/office/drawing/2014/main" id="{22296FF6-47AC-4296-8A69-84684C2F056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7" name="Text Box 17">
          <a:extLst>
            <a:ext uri="{FF2B5EF4-FFF2-40B4-BE49-F238E27FC236}">
              <a16:creationId xmlns:a16="http://schemas.microsoft.com/office/drawing/2014/main" id="{8DF95E91-4D43-4308-AC1F-269151CEAC0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8" name="Text Box 18">
          <a:extLst>
            <a:ext uri="{FF2B5EF4-FFF2-40B4-BE49-F238E27FC236}">
              <a16:creationId xmlns:a16="http://schemas.microsoft.com/office/drawing/2014/main" id="{6EE615D7-E790-42CA-9691-DDFE0710CA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9" name="Text Box 19">
          <a:extLst>
            <a:ext uri="{FF2B5EF4-FFF2-40B4-BE49-F238E27FC236}">
              <a16:creationId xmlns:a16="http://schemas.microsoft.com/office/drawing/2014/main" id="{7CAF1DDE-3D8A-4293-9958-AA1AF7B0EBC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132</xdr:row>
      <xdr:rowOff>504825</xdr:rowOff>
    </xdr:from>
    <xdr:ext cx="95250" cy="442269"/>
    <xdr:sp macro="" textlink="">
      <xdr:nvSpPr>
        <xdr:cNvPr id="6330" name="Text Box 15">
          <a:extLst>
            <a:ext uri="{FF2B5EF4-FFF2-40B4-BE49-F238E27FC236}">
              <a16:creationId xmlns:a16="http://schemas.microsoft.com/office/drawing/2014/main" id="{8B620CC1-7D8A-431E-8E41-56B11D059107}"/>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31" name="Text Box 16">
          <a:extLst>
            <a:ext uri="{FF2B5EF4-FFF2-40B4-BE49-F238E27FC236}">
              <a16:creationId xmlns:a16="http://schemas.microsoft.com/office/drawing/2014/main" id="{9D34C21E-94DD-46FF-A978-628BF38EBF2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32" name="Text Box 17">
          <a:extLst>
            <a:ext uri="{FF2B5EF4-FFF2-40B4-BE49-F238E27FC236}">
              <a16:creationId xmlns:a16="http://schemas.microsoft.com/office/drawing/2014/main" id="{9B75EF0B-63CB-44CE-A112-435056BDA50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33" name="Text Box 18">
          <a:extLst>
            <a:ext uri="{FF2B5EF4-FFF2-40B4-BE49-F238E27FC236}">
              <a16:creationId xmlns:a16="http://schemas.microsoft.com/office/drawing/2014/main" id="{1FC385B8-147D-42A7-BB15-54046DF6FB4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4" name="Text Box 16">
          <a:extLst>
            <a:ext uri="{FF2B5EF4-FFF2-40B4-BE49-F238E27FC236}">
              <a16:creationId xmlns:a16="http://schemas.microsoft.com/office/drawing/2014/main" id="{C75E45C2-0D82-4738-B4B3-E66114A7962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5" name="Text Box 17">
          <a:extLst>
            <a:ext uri="{FF2B5EF4-FFF2-40B4-BE49-F238E27FC236}">
              <a16:creationId xmlns:a16="http://schemas.microsoft.com/office/drawing/2014/main" id="{139351E9-2755-4412-A3B8-2F36D2ADF49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6" name="Text Box 18">
          <a:extLst>
            <a:ext uri="{FF2B5EF4-FFF2-40B4-BE49-F238E27FC236}">
              <a16:creationId xmlns:a16="http://schemas.microsoft.com/office/drawing/2014/main" id="{19884767-6EBE-48CE-8F04-24CE7351D81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7" name="Text Box 19">
          <a:extLst>
            <a:ext uri="{FF2B5EF4-FFF2-40B4-BE49-F238E27FC236}">
              <a16:creationId xmlns:a16="http://schemas.microsoft.com/office/drawing/2014/main" id="{474A42C6-9F1F-4FEF-BAD4-A00CA3B8908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8" name="Text Box 16">
          <a:extLst>
            <a:ext uri="{FF2B5EF4-FFF2-40B4-BE49-F238E27FC236}">
              <a16:creationId xmlns:a16="http://schemas.microsoft.com/office/drawing/2014/main" id="{1E158F7E-4E31-4204-8B1A-1704951BCA7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9" name="Text Box 17">
          <a:extLst>
            <a:ext uri="{FF2B5EF4-FFF2-40B4-BE49-F238E27FC236}">
              <a16:creationId xmlns:a16="http://schemas.microsoft.com/office/drawing/2014/main" id="{60A4B19E-0CE4-45B2-9588-769AFF30ADF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40" name="Text Box 18">
          <a:extLst>
            <a:ext uri="{FF2B5EF4-FFF2-40B4-BE49-F238E27FC236}">
              <a16:creationId xmlns:a16="http://schemas.microsoft.com/office/drawing/2014/main" id="{EDD6C281-FDCA-4566-9763-CEFE2A15970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341" name="Text Box 15">
          <a:extLst>
            <a:ext uri="{FF2B5EF4-FFF2-40B4-BE49-F238E27FC236}">
              <a16:creationId xmlns:a16="http://schemas.microsoft.com/office/drawing/2014/main" id="{CD92CE36-6E78-4816-94B7-98AFE12C23D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2" name="Text Box 16">
          <a:extLst>
            <a:ext uri="{FF2B5EF4-FFF2-40B4-BE49-F238E27FC236}">
              <a16:creationId xmlns:a16="http://schemas.microsoft.com/office/drawing/2014/main" id="{FC94DA77-1AD9-480F-8C2C-DB80A0BF7B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3" name="Text Box 17">
          <a:extLst>
            <a:ext uri="{FF2B5EF4-FFF2-40B4-BE49-F238E27FC236}">
              <a16:creationId xmlns:a16="http://schemas.microsoft.com/office/drawing/2014/main" id="{BEB6C1BC-A4AD-46AD-B210-11758FE272F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4" name="Text Box 18">
          <a:extLst>
            <a:ext uri="{FF2B5EF4-FFF2-40B4-BE49-F238E27FC236}">
              <a16:creationId xmlns:a16="http://schemas.microsoft.com/office/drawing/2014/main" id="{65121C06-2AF9-49C9-9B11-06A4ED7D945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5" name="Text Box 19">
          <a:extLst>
            <a:ext uri="{FF2B5EF4-FFF2-40B4-BE49-F238E27FC236}">
              <a16:creationId xmlns:a16="http://schemas.microsoft.com/office/drawing/2014/main" id="{FEDEC46F-E3A7-4776-8C22-31FBA3B85AC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6" name="Text Box 16">
          <a:extLst>
            <a:ext uri="{FF2B5EF4-FFF2-40B4-BE49-F238E27FC236}">
              <a16:creationId xmlns:a16="http://schemas.microsoft.com/office/drawing/2014/main" id="{08A49479-6715-4D75-BD7F-549EC77342D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7" name="Text Box 17">
          <a:extLst>
            <a:ext uri="{FF2B5EF4-FFF2-40B4-BE49-F238E27FC236}">
              <a16:creationId xmlns:a16="http://schemas.microsoft.com/office/drawing/2014/main" id="{F74A54D9-65BA-40A7-B713-9347AAA73B3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8" name="Text Box 18">
          <a:extLst>
            <a:ext uri="{FF2B5EF4-FFF2-40B4-BE49-F238E27FC236}">
              <a16:creationId xmlns:a16="http://schemas.microsoft.com/office/drawing/2014/main" id="{96D98C1B-EF17-40A6-996B-FE424AABA0E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9" name="Text Box 19">
          <a:extLst>
            <a:ext uri="{FF2B5EF4-FFF2-40B4-BE49-F238E27FC236}">
              <a16:creationId xmlns:a16="http://schemas.microsoft.com/office/drawing/2014/main" id="{A9FB8E13-AA9C-4AAC-96E5-8EC8A648AAC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0" name="Text Box 16">
          <a:extLst>
            <a:ext uri="{FF2B5EF4-FFF2-40B4-BE49-F238E27FC236}">
              <a16:creationId xmlns:a16="http://schemas.microsoft.com/office/drawing/2014/main" id="{0B7E8D91-6AA9-492A-938C-D813487D4CF0}"/>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1" name="Text Box 17">
          <a:extLst>
            <a:ext uri="{FF2B5EF4-FFF2-40B4-BE49-F238E27FC236}">
              <a16:creationId xmlns:a16="http://schemas.microsoft.com/office/drawing/2014/main" id="{F17587D3-3990-495D-9873-5C8DCD20708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2" name="Text Box 18">
          <a:extLst>
            <a:ext uri="{FF2B5EF4-FFF2-40B4-BE49-F238E27FC236}">
              <a16:creationId xmlns:a16="http://schemas.microsoft.com/office/drawing/2014/main" id="{808F4F4B-0D28-45FE-9777-8F0EF972D8C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3" name="Text Box 19">
          <a:extLst>
            <a:ext uri="{FF2B5EF4-FFF2-40B4-BE49-F238E27FC236}">
              <a16:creationId xmlns:a16="http://schemas.microsoft.com/office/drawing/2014/main" id="{197CF563-DF50-429A-A990-576F7FCD953B}"/>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014"/>
    <xdr:sp macro="" textlink="">
      <xdr:nvSpPr>
        <xdr:cNvPr id="6354" name="Text Box 15">
          <a:extLst>
            <a:ext uri="{FF2B5EF4-FFF2-40B4-BE49-F238E27FC236}">
              <a16:creationId xmlns:a16="http://schemas.microsoft.com/office/drawing/2014/main" id="{7BF36445-BE1F-41B3-BEA1-677ACF7F0BEA}"/>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5" name="Text Box 16">
          <a:extLst>
            <a:ext uri="{FF2B5EF4-FFF2-40B4-BE49-F238E27FC236}">
              <a16:creationId xmlns:a16="http://schemas.microsoft.com/office/drawing/2014/main" id="{FE0EB84E-26B7-447A-991F-1D0EB241447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6" name="Text Box 17">
          <a:extLst>
            <a:ext uri="{FF2B5EF4-FFF2-40B4-BE49-F238E27FC236}">
              <a16:creationId xmlns:a16="http://schemas.microsoft.com/office/drawing/2014/main" id="{ABAD4D8E-FA87-422B-BB11-DDB2FFCC568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7" name="Text Box 18">
          <a:extLst>
            <a:ext uri="{FF2B5EF4-FFF2-40B4-BE49-F238E27FC236}">
              <a16:creationId xmlns:a16="http://schemas.microsoft.com/office/drawing/2014/main" id="{87FE32E3-4B45-4D87-891A-1628B5F8A2F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8" name="Text Box 19">
          <a:extLst>
            <a:ext uri="{FF2B5EF4-FFF2-40B4-BE49-F238E27FC236}">
              <a16:creationId xmlns:a16="http://schemas.microsoft.com/office/drawing/2014/main" id="{5C758663-E0D1-42A4-8BB4-EC9D46C961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59" name="Text Box 16">
          <a:extLst>
            <a:ext uri="{FF2B5EF4-FFF2-40B4-BE49-F238E27FC236}">
              <a16:creationId xmlns:a16="http://schemas.microsoft.com/office/drawing/2014/main" id="{B8F01B8E-CF32-40D5-A9D7-139968F846F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60" name="Text Box 17">
          <a:extLst>
            <a:ext uri="{FF2B5EF4-FFF2-40B4-BE49-F238E27FC236}">
              <a16:creationId xmlns:a16="http://schemas.microsoft.com/office/drawing/2014/main" id="{12D711F1-EC32-470C-B610-E95BDE77F75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134</xdr:row>
      <xdr:rowOff>15875</xdr:rowOff>
    </xdr:from>
    <xdr:ext cx="95250" cy="171450"/>
    <xdr:sp macro="" textlink="">
      <xdr:nvSpPr>
        <xdr:cNvPr id="6361" name="Text Box 18">
          <a:extLst>
            <a:ext uri="{FF2B5EF4-FFF2-40B4-BE49-F238E27FC236}">
              <a16:creationId xmlns:a16="http://schemas.microsoft.com/office/drawing/2014/main" id="{C8E2FB69-2ED0-4920-91B9-97F370CEE449}"/>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2" name="Text Box 16">
          <a:extLst>
            <a:ext uri="{FF2B5EF4-FFF2-40B4-BE49-F238E27FC236}">
              <a16:creationId xmlns:a16="http://schemas.microsoft.com/office/drawing/2014/main" id="{9CB1A0AD-2BFC-4C6F-82C1-CAF23B73802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3" name="Text Box 17">
          <a:extLst>
            <a:ext uri="{FF2B5EF4-FFF2-40B4-BE49-F238E27FC236}">
              <a16:creationId xmlns:a16="http://schemas.microsoft.com/office/drawing/2014/main" id="{B89C5CE2-A6A7-4842-AB62-DF714063FE7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4" name="Text Box 18">
          <a:extLst>
            <a:ext uri="{FF2B5EF4-FFF2-40B4-BE49-F238E27FC236}">
              <a16:creationId xmlns:a16="http://schemas.microsoft.com/office/drawing/2014/main" id="{D490EB5E-85CB-46E0-9D55-BC44DAA4DF7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5" name="Text Box 19">
          <a:extLst>
            <a:ext uri="{FF2B5EF4-FFF2-40B4-BE49-F238E27FC236}">
              <a16:creationId xmlns:a16="http://schemas.microsoft.com/office/drawing/2014/main" id="{9B99A5FC-DCDC-467B-85D2-7F93FCF52CC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6" name="Text Box 16">
          <a:extLst>
            <a:ext uri="{FF2B5EF4-FFF2-40B4-BE49-F238E27FC236}">
              <a16:creationId xmlns:a16="http://schemas.microsoft.com/office/drawing/2014/main" id="{FDC260C3-2E24-410D-8B63-07D14DD87C5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367" name="Text Box 15">
          <a:extLst>
            <a:ext uri="{FF2B5EF4-FFF2-40B4-BE49-F238E27FC236}">
              <a16:creationId xmlns:a16="http://schemas.microsoft.com/office/drawing/2014/main" id="{28033BD1-A49F-4605-AFFD-ABCA6958605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368" name="Text Box 15">
          <a:extLst>
            <a:ext uri="{FF2B5EF4-FFF2-40B4-BE49-F238E27FC236}">
              <a16:creationId xmlns:a16="http://schemas.microsoft.com/office/drawing/2014/main" id="{D4E82701-A9FA-4389-8E41-CE37AB6B819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369" name="Text Box 15">
          <a:extLst>
            <a:ext uri="{FF2B5EF4-FFF2-40B4-BE49-F238E27FC236}">
              <a16:creationId xmlns:a16="http://schemas.microsoft.com/office/drawing/2014/main" id="{65380FA5-9340-4D54-933B-5DD3EFB1E8AD}"/>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370" name="Text Box 15">
          <a:extLst>
            <a:ext uri="{FF2B5EF4-FFF2-40B4-BE49-F238E27FC236}">
              <a16:creationId xmlns:a16="http://schemas.microsoft.com/office/drawing/2014/main" id="{8E258555-157D-4B61-867D-1112257006E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6371" name="Text Box 15">
          <a:extLst>
            <a:ext uri="{FF2B5EF4-FFF2-40B4-BE49-F238E27FC236}">
              <a16:creationId xmlns:a16="http://schemas.microsoft.com/office/drawing/2014/main" id="{CDC1D697-F891-4187-8F3F-6EED0768316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2" name="Text Box 15">
          <a:extLst>
            <a:ext uri="{FF2B5EF4-FFF2-40B4-BE49-F238E27FC236}">
              <a16:creationId xmlns:a16="http://schemas.microsoft.com/office/drawing/2014/main" id="{AFBB35F0-8CDD-41F5-908A-07006E67152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3" name="Text Box 15">
          <a:extLst>
            <a:ext uri="{FF2B5EF4-FFF2-40B4-BE49-F238E27FC236}">
              <a16:creationId xmlns:a16="http://schemas.microsoft.com/office/drawing/2014/main" id="{7D1B7C8A-CA49-4A6E-A6BC-99355E5BB2F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4" name="Text Box 15">
          <a:extLst>
            <a:ext uri="{FF2B5EF4-FFF2-40B4-BE49-F238E27FC236}">
              <a16:creationId xmlns:a16="http://schemas.microsoft.com/office/drawing/2014/main" id="{FA12D790-1D46-497F-A7F4-25A6FC87CD6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5" name="Text Box 15">
          <a:extLst>
            <a:ext uri="{FF2B5EF4-FFF2-40B4-BE49-F238E27FC236}">
              <a16:creationId xmlns:a16="http://schemas.microsoft.com/office/drawing/2014/main" id="{2CDD3837-B101-4EAA-9FB3-EA39A8E2B51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6" name="Text Box 15">
          <a:extLst>
            <a:ext uri="{FF2B5EF4-FFF2-40B4-BE49-F238E27FC236}">
              <a16:creationId xmlns:a16="http://schemas.microsoft.com/office/drawing/2014/main" id="{AE95F13C-CFFE-4974-B048-E7021BD9471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7" name="Text Box 15">
          <a:extLst>
            <a:ext uri="{FF2B5EF4-FFF2-40B4-BE49-F238E27FC236}">
              <a16:creationId xmlns:a16="http://schemas.microsoft.com/office/drawing/2014/main" id="{238F7886-0679-445F-9210-5000EE224E1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48496"/>
    <xdr:sp macro="" textlink="">
      <xdr:nvSpPr>
        <xdr:cNvPr id="6378" name="Text Box 15">
          <a:extLst>
            <a:ext uri="{FF2B5EF4-FFF2-40B4-BE49-F238E27FC236}">
              <a16:creationId xmlns:a16="http://schemas.microsoft.com/office/drawing/2014/main" id="{F08B6B82-D878-4DEF-9E8F-4EC3F1EB500A}"/>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79" name="Text Box 15">
          <a:extLst>
            <a:ext uri="{FF2B5EF4-FFF2-40B4-BE49-F238E27FC236}">
              <a16:creationId xmlns:a16="http://schemas.microsoft.com/office/drawing/2014/main" id="{915B19DA-F6E6-432C-B8C7-66F7215CB96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44331"/>
    <xdr:sp macro="" textlink="">
      <xdr:nvSpPr>
        <xdr:cNvPr id="6380" name="Text Box 15">
          <a:extLst>
            <a:ext uri="{FF2B5EF4-FFF2-40B4-BE49-F238E27FC236}">
              <a16:creationId xmlns:a16="http://schemas.microsoft.com/office/drawing/2014/main" id="{7B508661-1F93-41D9-8453-56FBA8F6506E}"/>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56743"/>
    <xdr:sp macro="" textlink="">
      <xdr:nvSpPr>
        <xdr:cNvPr id="6381" name="Text Box 15">
          <a:extLst>
            <a:ext uri="{FF2B5EF4-FFF2-40B4-BE49-F238E27FC236}">
              <a16:creationId xmlns:a16="http://schemas.microsoft.com/office/drawing/2014/main" id="{87763FCD-F1F8-41E4-B024-7E1627F0177F}"/>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2" name="Text Box 15">
          <a:extLst>
            <a:ext uri="{FF2B5EF4-FFF2-40B4-BE49-F238E27FC236}">
              <a16:creationId xmlns:a16="http://schemas.microsoft.com/office/drawing/2014/main" id="{F74DE3E3-7FC6-402C-85A2-14E087A6EC1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44331"/>
    <xdr:sp macro="" textlink="">
      <xdr:nvSpPr>
        <xdr:cNvPr id="6383" name="Text Box 15">
          <a:extLst>
            <a:ext uri="{FF2B5EF4-FFF2-40B4-BE49-F238E27FC236}">
              <a16:creationId xmlns:a16="http://schemas.microsoft.com/office/drawing/2014/main" id="{79E0FB63-059D-4D78-987F-8B3DE7920EAC}"/>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4" name="Text Box 15">
          <a:extLst>
            <a:ext uri="{FF2B5EF4-FFF2-40B4-BE49-F238E27FC236}">
              <a16:creationId xmlns:a16="http://schemas.microsoft.com/office/drawing/2014/main" id="{67888141-EA2E-4098-BB46-2474FA70178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5" name="Text Box 15">
          <a:extLst>
            <a:ext uri="{FF2B5EF4-FFF2-40B4-BE49-F238E27FC236}">
              <a16:creationId xmlns:a16="http://schemas.microsoft.com/office/drawing/2014/main" id="{0A665707-0CEC-42AC-9B42-1DF9CFA7960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6" name="Text Box 15">
          <a:extLst>
            <a:ext uri="{FF2B5EF4-FFF2-40B4-BE49-F238E27FC236}">
              <a16:creationId xmlns:a16="http://schemas.microsoft.com/office/drawing/2014/main" id="{460076E3-4AB2-4892-A8EC-2CF58277CCE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7" name="Text Box 15">
          <a:extLst>
            <a:ext uri="{FF2B5EF4-FFF2-40B4-BE49-F238E27FC236}">
              <a16:creationId xmlns:a16="http://schemas.microsoft.com/office/drawing/2014/main" id="{4697C07E-A341-4AB4-8F51-D1B4CE07486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8" name="Text Box 15">
          <a:extLst>
            <a:ext uri="{FF2B5EF4-FFF2-40B4-BE49-F238E27FC236}">
              <a16:creationId xmlns:a16="http://schemas.microsoft.com/office/drawing/2014/main" id="{D72CF616-5071-4294-8B0C-B40C249FD4F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9" name="Text Box 15">
          <a:extLst>
            <a:ext uri="{FF2B5EF4-FFF2-40B4-BE49-F238E27FC236}">
              <a16:creationId xmlns:a16="http://schemas.microsoft.com/office/drawing/2014/main" id="{82DAE284-191D-41A0-9098-73AC6B012A9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8496"/>
    <xdr:sp macro="" textlink="">
      <xdr:nvSpPr>
        <xdr:cNvPr id="6390" name="Text Box 15">
          <a:extLst>
            <a:ext uri="{FF2B5EF4-FFF2-40B4-BE49-F238E27FC236}">
              <a16:creationId xmlns:a16="http://schemas.microsoft.com/office/drawing/2014/main" id="{E9CA8091-6D8F-4F8C-A2FB-76109182609E}"/>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1" name="Text Box 15">
          <a:extLst>
            <a:ext uri="{FF2B5EF4-FFF2-40B4-BE49-F238E27FC236}">
              <a16:creationId xmlns:a16="http://schemas.microsoft.com/office/drawing/2014/main" id="{3272798D-8E47-42B0-BEA9-B02215AB6EA0}"/>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331"/>
    <xdr:sp macro="" textlink="">
      <xdr:nvSpPr>
        <xdr:cNvPr id="6392" name="Text Box 15">
          <a:extLst>
            <a:ext uri="{FF2B5EF4-FFF2-40B4-BE49-F238E27FC236}">
              <a16:creationId xmlns:a16="http://schemas.microsoft.com/office/drawing/2014/main" id="{42AC5FCF-5440-4BAC-9D7B-B9AB4F1D7312}"/>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56743"/>
    <xdr:sp macro="" textlink="">
      <xdr:nvSpPr>
        <xdr:cNvPr id="6393" name="Text Box 15">
          <a:extLst>
            <a:ext uri="{FF2B5EF4-FFF2-40B4-BE49-F238E27FC236}">
              <a16:creationId xmlns:a16="http://schemas.microsoft.com/office/drawing/2014/main" id="{E65DD214-4EA4-4B94-88F8-8BE3C13C12CB}"/>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4" name="Text Box 15">
          <a:extLst>
            <a:ext uri="{FF2B5EF4-FFF2-40B4-BE49-F238E27FC236}">
              <a16:creationId xmlns:a16="http://schemas.microsoft.com/office/drawing/2014/main" id="{C59166AD-264A-4E79-A70D-584CF292842C}"/>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331"/>
    <xdr:sp macro="" textlink="">
      <xdr:nvSpPr>
        <xdr:cNvPr id="6395" name="Text Box 15">
          <a:extLst>
            <a:ext uri="{FF2B5EF4-FFF2-40B4-BE49-F238E27FC236}">
              <a16:creationId xmlns:a16="http://schemas.microsoft.com/office/drawing/2014/main" id="{EA4655EA-1201-4402-9A5F-EA6A8A553357}"/>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6" name="Text Box 15">
          <a:extLst>
            <a:ext uri="{FF2B5EF4-FFF2-40B4-BE49-F238E27FC236}">
              <a16:creationId xmlns:a16="http://schemas.microsoft.com/office/drawing/2014/main" id="{3DF5228C-9563-42DB-AE87-5DEB04B6AAF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7" name="Text Box 15">
          <a:extLst>
            <a:ext uri="{FF2B5EF4-FFF2-40B4-BE49-F238E27FC236}">
              <a16:creationId xmlns:a16="http://schemas.microsoft.com/office/drawing/2014/main" id="{C5246416-80B6-498C-B904-F8460FA08FA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8" name="Text Box 15">
          <a:extLst>
            <a:ext uri="{FF2B5EF4-FFF2-40B4-BE49-F238E27FC236}">
              <a16:creationId xmlns:a16="http://schemas.microsoft.com/office/drawing/2014/main" id="{A0936289-E8E6-48AD-BA28-8EF872058CC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9" name="Text Box 15">
          <a:extLst>
            <a:ext uri="{FF2B5EF4-FFF2-40B4-BE49-F238E27FC236}">
              <a16:creationId xmlns:a16="http://schemas.microsoft.com/office/drawing/2014/main" id="{D9411838-1BD5-4A96-A029-BDB77056420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400" name="Text Box 15">
          <a:extLst>
            <a:ext uri="{FF2B5EF4-FFF2-40B4-BE49-F238E27FC236}">
              <a16:creationId xmlns:a16="http://schemas.microsoft.com/office/drawing/2014/main" id="{08E77A32-45FF-4C70-860E-F5C2D96F71D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401" name="Text Box 15">
          <a:extLst>
            <a:ext uri="{FF2B5EF4-FFF2-40B4-BE49-F238E27FC236}">
              <a16:creationId xmlns:a16="http://schemas.microsoft.com/office/drawing/2014/main" id="{581EC6A4-1EC5-4DE2-B50F-C165CCED167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2" name="Text Box 15">
          <a:extLst>
            <a:ext uri="{FF2B5EF4-FFF2-40B4-BE49-F238E27FC236}">
              <a16:creationId xmlns:a16="http://schemas.microsoft.com/office/drawing/2014/main" id="{F37A665E-6635-4C73-B5FB-76E2AF7DA33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3" name="Text Box 15">
          <a:extLst>
            <a:ext uri="{FF2B5EF4-FFF2-40B4-BE49-F238E27FC236}">
              <a16:creationId xmlns:a16="http://schemas.microsoft.com/office/drawing/2014/main" id="{7E4EAB49-9F14-485F-8626-082BCB66CCB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4" name="Text Box 15">
          <a:extLst>
            <a:ext uri="{FF2B5EF4-FFF2-40B4-BE49-F238E27FC236}">
              <a16:creationId xmlns:a16="http://schemas.microsoft.com/office/drawing/2014/main" id="{6A5C741D-F41C-419A-AEE9-18CB7277748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5" name="Text Box 15">
          <a:extLst>
            <a:ext uri="{FF2B5EF4-FFF2-40B4-BE49-F238E27FC236}">
              <a16:creationId xmlns:a16="http://schemas.microsoft.com/office/drawing/2014/main" id="{346103C5-250F-4200-B5A2-5DE0EA65D6A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6" name="Text Box 15">
          <a:extLst>
            <a:ext uri="{FF2B5EF4-FFF2-40B4-BE49-F238E27FC236}">
              <a16:creationId xmlns:a16="http://schemas.microsoft.com/office/drawing/2014/main" id="{CA3EFE8F-B3D6-496D-9047-FA36FD20B50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7" name="Text Box 15">
          <a:extLst>
            <a:ext uri="{FF2B5EF4-FFF2-40B4-BE49-F238E27FC236}">
              <a16:creationId xmlns:a16="http://schemas.microsoft.com/office/drawing/2014/main" id="{76979E05-AFD7-4619-B7AD-71922CDED60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8" name="Text Box 15">
          <a:extLst>
            <a:ext uri="{FF2B5EF4-FFF2-40B4-BE49-F238E27FC236}">
              <a16:creationId xmlns:a16="http://schemas.microsoft.com/office/drawing/2014/main" id="{FC350CA1-E5F3-48B2-A72F-F9686C76246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9" name="Text Box 15">
          <a:extLst>
            <a:ext uri="{FF2B5EF4-FFF2-40B4-BE49-F238E27FC236}">
              <a16:creationId xmlns:a16="http://schemas.microsoft.com/office/drawing/2014/main" id="{D30E3782-8261-4C94-B00B-D4241A62E9B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10" name="Text Box 15">
          <a:extLst>
            <a:ext uri="{FF2B5EF4-FFF2-40B4-BE49-F238E27FC236}">
              <a16:creationId xmlns:a16="http://schemas.microsoft.com/office/drawing/2014/main" id="{AD4ABB0B-EB60-49B8-9750-4E96EED7B1E2}"/>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11" name="Text Box 15">
          <a:extLst>
            <a:ext uri="{FF2B5EF4-FFF2-40B4-BE49-F238E27FC236}">
              <a16:creationId xmlns:a16="http://schemas.microsoft.com/office/drawing/2014/main" id="{D07AEC76-1854-4174-84F5-53392694087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2" name="Text Box 15">
          <a:extLst>
            <a:ext uri="{FF2B5EF4-FFF2-40B4-BE49-F238E27FC236}">
              <a16:creationId xmlns:a16="http://schemas.microsoft.com/office/drawing/2014/main" id="{58262A01-E8C0-40EF-9172-156957CD39C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13" name="Text Box 15">
          <a:extLst>
            <a:ext uri="{FF2B5EF4-FFF2-40B4-BE49-F238E27FC236}">
              <a16:creationId xmlns:a16="http://schemas.microsoft.com/office/drawing/2014/main" id="{61B76680-3F27-4901-A43D-5222A46D32D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4" name="Text Box 15">
          <a:extLst>
            <a:ext uri="{FF2B5EF4-FFF2-40B4-BE49-F238E27FC236}">
              <a16:creationId xmlns:a16="http://schemas.microsoft.com/office/drawing/2014/main" id="{2587144F-2797-4C71-B8C7-A20E8D5B1AA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6415" name="Text Box 15">
          <a:extLst>
            <a:ext uri="{FF2B5EF4-FFF2-40B4-BE49-F238E27FC236}">
              <a16:creationId xmlns:a16="http://schemas.microsoft.com/office/drawing/2014/main" id="{4F4FD408-B78B-449B-87D1-AB20AEB1EF76}"/>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6" name="Text Box 15">
          <a:extLst>
            <a:ext uri="{FF2B5EF4-FFF2-40B4-BE49-F238E27FC236}">
              <a16:creationId xmlns:a16="http://schemas.microsoft.com/office/drawing/2014/main" id="{EEC45B39-D79C-4357-B640-F1120AC5A2B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7" name="Text Box 15">
          <a:extLst>
            <a:ext uri="{FF2B5EF4-FFF2-40B4-BE49-F238E27FC236}">
              <a16:creationId xmlns:a16="http://schemas.microsoft.com/office/drawing/2014/main" id="{0BD38768-9896-46F6-BA51-FE4B73FADE5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8" name="Text Box 15">
          <a:extLst>
            <a:ext uri="{FF2B5EF4-FFF2-40B4-BE49-F238E27FC236}">
              <a16:creationId xmlns:a16="http://schemas.microsoft.com/office/drawing/2014/main" id="{6D3776B9-618A-4854-A56F-A72D20AD7FC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9" name="Text Box 15">
          <a:extLst>
            <a:ext uri="{FF2B5EF4-FFF2-40B4-BE49-F238E27FC236}">
              <a16:creationId xmlns:a16="http://schemas.microsoft.com/office/drawing/2014/main" id="{553A2F79-D34C-4D97-9EA4-9E9CF4A042B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20" name="Text Box 15">
          <a:extLst>
            <a:ext uri="{FF2B5EF4-FFF2-40B4-BE49-F238E27FC236}">
              <a16:creationId xmlns:a16="http://schemas.microsoft.com/office/drawing/2014/main" id="{4D4FFBE1-9621-4A52-8372-4C43628C5CE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21" name="Text Box 15">
          <a:extLst>
            <a:ext uri="{FF2B5EF4-FFF2-40B4-BE49-F238E27FC236}">
              <a16:creationId xmlns:a16="http://schemas.microsoft.com/office/drawing/2014/main" id="{A1BD76AE-4354-4D82-894A-F3F0BD4697A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2" name="Text Box 16">
          <a:extLst>
            <a:ext uri="{FF2B5EF4-FFF2-40B4-BE49-F238E27FC236}">
              <a16:creationId xmlns:a16="http://schemas.microsoft.com/office/drawing/2014/main" id="{1F8C4E21-7CE9-4880-B388-7F4D2B2D0C1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3" name="Text Box 17">
          <a:extLst>
            <a:ext uri="{FF2B5EF4-FFF2-40B4-BE49-F238E27FC236}">
              <a16:creationId xmlns:a16="http://schemas.microsoft.com/office/drawing/2014/main" id="{3A56233B-A099-435A-B13D-CBFDB3D8AE5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4" name="Text Box 18">
          <a:extLst>
            <a:ext uri="{FF2B5EF4-FFF2-40B4-BE49-F238E27FC236}">
              <a16:creationId xmlns:a16="http://schemas.microsoft.com/office/drawing/2014/main" id="{3D2F229E-6377-4703-895A-188F61081A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5" name="Text Box 19">
          <a:extLst>
            <a:ext uri="{FF2B5EF4-FFF2-40B4-BE49-F238E27FC236}">
              <a16:creationId xmlns:a16="http://schemas.microsoft.com/office/drawing/2014/main" id="{FD330199-109B-4C63-81AF-1C7E8EBD01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6" name="Text Box 16">
          <a:extLst>
            <a:ext uri="{FF2B5EF4-FFF2-40B4-BE49-F238E27FC236}">
              <a16:creationId xmlns:a16="http://schemas.microsoft.com/office/drawing/2014/main" id="{86BC73E0-F278-43D1-A959-FE2F11E82F6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7" name="Text Box 17">
          <a:extLst>
            <a:ext uri="{FF2B5EF4-FFF2-40B4-BE49-F238E27FC236}">
              <a16:creationId xmlns:a16="http://schemas.microsoft.com/office/drawing/2014/main" id="{687B55B6-D5D4-4DA9-9B11-528FB908FED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8" name="Text Box 18">
          <a:extLst>
            <a:ext uri="{FF2B5EF4-FFF2-40B4-BE49-F238E27FC236}">
              <a16:creationId xmlns:a16="http://schemas.microsoft.com/office/drawing/2014/main" id="{5F5FE191-ECF3-4FDA-B791-24DE6D09570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9" name="Text Box 19">
          <a:extLst>
            <a:ext uri="{FF2B5EF4-FFF2-40B4-BE49-F238E27FC236}">
              <a16:creationId xmlns:a16="http://schemas.microsoft.com/office/drawing/2014/main" id="{906AE03F-3D1D-432F-B5F1-E60629A3172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0" name="Text Box 16">
          <a:extLst>
            <a:ext uri="{FF2B5EF4-FFF2-40B4-BE49-F238E27FC236}">
              <a16:creationId xmlns:a16="http://schemas.microsoft.com/office/drawing/2014/main" id="{DB0F3730-E351-4ACE-9AE4-F1B3001CFB9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1" name="Text Box 17">
          <a:extLst>
            <a:ext uri="{FF2B5EF4-FFF2-40B4-BE49-F238E27FC236}">
              <a16:creationId xmlns:a16="http://schemas.microsoft.com/office/drawing/2014/main" id="{11E85AC4-1A93-46CE-AB4F-9D7FD037434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2" name="Text Box 18">
          <a:extLst>
            <a:ext uri="{FF2B5EF4-FFF2-40B4-BE49-F238E27FC236}">
              <a16:creationId xmlns:a16="http://schemas.microsoft.com/office/drawing/2014/main" id="{34503040-6F3F-4BB6-B04E-59FA0199D8B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3" name="Text Box 19">
          <a:extLst>
            <a:ext uri="{FF2B5EF4-FFF2-40B4-BE49-F238E27FC236}">
              <a16:creationId xmlns:a16="http://schemas.microsoft.com/office/drawing/2014/main" id="{0F1B403B-5375-4809-BEDF-D58D50E61EB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139</xdr:row>
      <xdr:rowOff>504825</xdr:rowOff>
    </xdr:from>
    <xdr:ext cx="95250" cy="444014"/>
    <xdr:sp macro="" textlink="">
      <xdr:nvSpPr>
        <xdr:cNvPr id="6434" name="Text Box 15">
          <a:extLst>
            <a:ext uri="{FF2B5EF4-FFF2-40B4-BE49-F238E27FC236}">
              <a16:creationId xmlns:a16="http://schemas.microsoft.com/office/drawing/2014/main" id="{A3FFC126-C6AB-4EBD-AE75-5A46D4AC7C91}"/>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5" name="Text Box 16">
          <a:extLst>
            <a:ext uri="{FF2B5EF4-FFF2-40B4-BE49-F238E27FC236}">
              <a16:creationId xmlns:a16="http://schemas.microsoft.com/office/drawing/2014/main" id="{ED5AD435-EED6-4EB6-B532-E87E17EA31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6" name="Text Box 17">
          <a:extLst>
            <a:ext uri="{FF2B5EF4-FFF2-40B4-BE49-F238E27FC236}">
              <a16:creationId xmlns:a16="http://schemas.microsoft.com/office/drawing/2014/main" id="{E6AD6D63-74BA-4B57-8C11-1CA16E570E4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7" name="Text Box 18">
          <a:extLst>
            <a:ext uri="{FF2B5EF4-FFF2-40B4-BE49-F238E27FC236}">
              <a16:creationId xmlns:a16="http://schemas.microsoft.com/office/drawing/2014/main" id="{61FD8F72-AE82-4C52-B2F2-3375C79EAD6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8" name="Text Box 19">
          <a:extLst>
            <a:ext uri="{FF2B5EF4-FFF2-40B4-BE49-F238E27FC236}">
              <a16:creationId xmlns:a16="http://schemas.microsoft.com/office/drawing/2014/main" id="{CCFC5155-3226-4D5B-9266-EA00DFB4531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439" name="Text Box 15">
          <a:extLst>
            <a:ext uri="{FF2B5EF4-FFF2-40B4-BE49-F238E27FC236}">
              <a16:creationId xmlns:a16="http://schemas.microsoft.com/office/drawing/2014/main" id="{4CDFE485-5BFB-4936-AF19-65324731AA7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139</xdr:row>
      <xdr:rowOff>504825</xdr:rowOff>
    </xdr:from>
    <xdr:ext cx="95250" cy="442269"/>
    <xdr:sp macro="" textlink="">
      <xdr:nvSpPr>
        <xdr:cNvPr id="6440" name="Text Box 15">
          <a:extLst>
            <a:ext uri="{FF2B5EF4-FFF2-40B4-BE49-F238E27FC236}">
              <a16:creationId xmlns:a16="http://schemas.microsoft.com/office/drawing/2014/main" id="{242DAE8F-A8F4-451A-AE89-ED3665876F74}"/>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41" name="Text Box 16">
          <a:extLst>
            <a:ext uri="{FF2B5EF4-FFF2-40B4-BE49-F238E27FC236}">
              <a16:creationId xmlns:a16="http://schemas.microsoft.com/office/drawing/2014/main" id="{48CED8D0-31B8-49CA-8FB2-A712F3C06B3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42" name="Text Box 17">
          <a:extLst>
            <a:ext uri="{FF2B5EF4-FFF2-40B4-BE49-F238E27FC236}">
              <a16:creationId xmlns:a16="http://schemas.microsoft.com/office/drawing/2014/main" id="{DCD45DD3-319D-4BDE-A70B-D2D3C0DFE97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43" name="Text Box 18">
          <a:extLst>
            <a:ext uri="{FF2B5EF4-FFF2-40B4-BE49-F238E27FC236}">
              <a16:creationId xmlns:a16="http://schemas.microsoft.com/office/drawing/2014/main" id="{AA082874-4796-45F5-9E6D-495A1B00983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444" name="Text Box 15">
          <a:extLst>
            <a:ext uri="{FF2B5EF4-FFF2-40B4-BE49-F238E27FC236}">
              <a16:creationId xmlns:a16="http://schemas.microsoft.com/office/drawing/2014/main" id="{37897098-03E2-491B-9DA6-CFE7CB83AA6F}"/>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5" name="Text Box 16">
          <a:extLst>
            <a:ext uri="{FF2B5EF4-FFF2-40B4-BE49-F238E27FC236}">
              <a16:creationId xmlns:a16="http://schemas.microsoft.com/office/drawing/2014/main" id="{29905190-C9BC-4ABA-BB7A-9CC5AAD977A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6" name="Text Box 17">
          <a:extLst>
            <a:ext uri="{FF2B5EF4-FFF2-40B4-BE49-F238E27FC236}">
              <a16:creationId xmlns:a16="http://schemas.microsoft.com/office/drawing/2014/main" id="{54289872-A317-4AFD-BE2A-431B48415DA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7" name="Text Box 18">
          <a:extLst>
            <a:ext uri="{FF2B5EF4-FFF2-40B4-BE49-F238E27FC236}">
              <a16:creationId xmlns:a16="http://schemas.microsoft.com/office/drawing/2014/main" id="{C7F56CEC-B432-4E39-B240-B43578580A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8" name="Text Box 19">
          <a:extLst>
            <a:ext uri="{FF2B5EF4-FFF2-40B4-BE49-F238E27FC236}">
              <a16:creationId xmlns:a16="http://schemas.microsoft.com/office/drawing/2014/main" id="{30C42DF1-9F9E-4E8C-82FE-BDBE48AF23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9" name="Text Box 16">
          <a:extLst>
            <a:ext uri="{FF2B5EF4-FFF2-40B4-BE49-F238E27FC236}">
              <a16:creationId xmlns:a16="http://schemas.microsoft.com/office/drawing/2014/main" id="{D5251629-C4F3-4EAF-9551-481FA5E8C59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50" name="Text Box 17">
          <a:extLst>
            <a:ext uri="{FF2B5EF4-FFF2-40B4-BE49-F238E27FC236}">
              <a16:creationId xmlns:a16="http://schemas.microsoft.com/office/drawing/2014/main" id="{524A61C0-DDCF-4192-85CF-4886C252C38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51" name="Text Box 18">
          <a:extLst>
            <a:ext uri="{FF2B5EF4-FFF2-40B4-BE49-F238E27FC236}">
              <a16:creationId xmlns:a16="http://schemas.microsoft.com/office/drawing/2014/main" id="{FB3233D2-0C7A-4802-882A-8D7589F2DBA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52" name="Text Box 19">
          <a:extLst>
            <a:ext uri="{FF2B5EF4-FFF2-40B4-BE49-F238E27FC236}">
              <a16:creationId xmlns:a16="http://schemas.microsoft.com/office/drawing/2014/main" id="{FAE763EA-5EC9-40C6-96B3-C95BE12498D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53" name="Text Box 15">
          <a:extLst>
            <a:ext uri="{FF2B5EF4-FFF2-40B4-BE49-F238E27FC236}">
              <a16:creationId xmlns:a16="http://schemas.microsoft.com/office/drawing/2014/main" id="{EED0CFFC-92A4-45BC-8A5D-12FC1698A84C}"/>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54" name="Text Box 15">
          <a:extLst>
            <a:ext uri="{FF2B5EF4-FFF2-40B4-BE49-F238E27FC236}">
              <a16:creationId xmlns:a16="http://schemas.microsoft.com/office/drawing/2014/main" id="{448B49C9-309A-4ACD-B81F-BD097630D652}"/>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48496"/>
    <xdr:sp macro="" textlink="">
      <xdr:nvSpPr>
        <xdr:cNvPr id="6455" name="Text Box 15">
          <a:extLst>
            <a:ext uri="{FF2B5EF4-FFF2-40B4-BE49-F238E27FC236}">
              <a16:creationId xmlns:a16="http://schemas.microsoft.com/office/drawing/2014/main" id="{91598C51-503B-461C-B165-07472E8DD461}"/>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442269"/>
    <xdr:sp macro="" textlink="">
      <xdr:nvSpPr>
        <xdr:cNvPr id="6456" name="Text Box 15">
          <a:extLst>
            <a:ext uri="{FF2B5EF4-FFF2-40B4-BE49-F238E27FC236}">
              <a16:creationId xmlns:a16="http://schemas.microsoft.com/office/drawing/2014/main" id="{CB8BBFED-CFC2-4D83-AA74-79F2A3435A95}"/>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504825</xdr:rowOff>
    </xdr:from>
    <xdr:ext cx="95250" cy="442269"/>
    <xdr:sp macro="" textlink="">
      <xdr:nvSpPr>
        <xdr:cNvPr id="6457" name="Text Box 15">
          <a:extLst>
            <a:ext uri="{FF2B5EF4-FFF2-40B4-BE49-F238E27FC236}">
              <a16:creationId xmlns:a16="http://schemas.microsoft.com/office/drawing/2014/main" id="{665B3B79-7F58-4524-8E08-BF51425761ED}"/>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58" name="Text Box 15">
          <a:extLst>
            <a:ext uri="{FF2B5EF4-FFF2-40B4-BE49-F238E27FC236}">
              <a16:creationId xmlns:a16="http://schemas.microsoft.com/office/drawing/2014/main" id="{E1CCB595-974F-441F-9B0A-73A69D4FD25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44331"/>
    <xdr:sp macro="" textlink="">
      <xdr:nvSpPr>
        <xdr:cNvPr id="6459" name="Text Box 15">
          <a:extLst>
            <a:ext uri="{FF2B5EF4-FFF2-40B4-BE49-F238E27FC236}">
              <a16:creationId xmlns:a16="http://schemas.microsoft.com/office/drawing/2014/main" id="{48903789-84EF-401B-9F97-EC73E3AE0739}"/>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60" name="Text Box 15">
          <a:extLst>
            <a:ext uri="{FF2B5EF4-FFF2-40B4-BE49-F238E27FC236}">
              <a16:creationId xmlns:a16="http://schemas.microsoft.com/office/drawing/2014/main" id="{8D060254-E508-4740-BB30-68AC5AD43A37}"/>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1" name="Text Box 16">
          <a:extLst>
            <a:ext uri="{FF2B5EF4-FFF2-40B4-BE49-F238E27FC236}">
              <a16:creationId xmlns:a16="http://schemas.microsoft.com/office/drawing/2014/main" id="{EEC11411-1713-4B93-90E2-1779972FC07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2" name="Text Box 17">
          <a:extLst>
            <a:ext uri="{FF2B5EF4-FFF2-40B4-BE49-F238E27FC236}">
              <a16:creationId xmlns:a16="http://schemas.microsoft.com/office/drawing/2014/main" id="{9AFE4854-8303-46A3-8000-393CD534E7D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3" name="Text Box 18">
          <a:extLst>
            <a:ext uri="{FF2B5EF4-FFF2-40B4-BE49-F238E27FC236}">
              <a16:creationId xmlns:a16="http://schemas.microsoft.com/office/drawing/2014/main" id="{DAFB88B0-107E-49D1-9884-3A84F3053DD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4" name="Text Box 19">
          <a:extLst>
            <a:ext uri="{FF2B5EF4-FFF2-40B4-BE49-F238E27FC236}">
              <a16:creationId xmlns:a16="http://schemas.microsoft.com/office/drawing/2014/main" id="{A96A5E37-2AED-4D2D-8512-3061334180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5" name="Text Box 16">
          <a:extLst>
            <a:ext uri="{FF2B5EF4-FFF2-40B4-BE49-F238E27FC236}">
              <a16:creationId xmlns:a16="http://schemas.microsoft.com/office/drawing/2014/main" id="{A5283AD4-5ED9-43D4-B758-2EEA2088A34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6" name="Text Box 17">
          <a:extLst>
            <a:ext uri="{FF2B5EF4-FFF2-40B4-BE49-F238E27FC236}">
              <a16:creationId xmlns:a16="http://schemas.microsoft.com/office/drawing/2014/main" id="{353BD88C-6BF8-480F-AC9B-14F82719EA8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7" name="Text Box 18">
          <a:extLst>
            <a:ext uri="{FF2B5EF4-FFF2-40B4-BE49-F238E27FC236}">
              <a16:creationId xmlns:a16="http://schemas.microsoft.com/office/drawing/2014/main" id="{2A8F6DE1-BDC5-48D1-A0CE-4843D0BF580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8" name="Text Box 19">
          <a:extLst>
            <a:ext uri="{FF2B5EF4-FFF2-40B4-BE49-F238E27FC236}">
              <a16:creationId xmlns:a16="http://schemas.microsoft.com/office/drawing/2014/main" id="{764DD99F-81E1-430E-AFB2-27CCA13C17D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69" name="Text Box 16">
          <a:extLst>
            <a:ext uri="{FF2B5EF4-FFF2-40B4-BE49-F238E27FC236}">
              <a16:creationId xmlns:a16="http://schemas.microsoft.com/office/drawing/2014/main" id="{873D4A62-D52C-45F3-A3EA-A9350FE1A12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70" name="Text Box 17">
          <a:extLst>
            <a:ext uri="{FF2B5EF4-FFF2-40B4-BE49-F238E27FC236}">
              <a16:creationId xmlns:a16="http://schemas.microsoft.com/office/drawing/2014/main" id="{A0FD9D41-7927-47F0-8C1C-2226E4BBF97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71" name="Text Box 18">
          <a:extLst>
            <a:ext uri="{FF2B5EF4-FFF2-40B4-BE49-F238E27FC236}">
              <a16:creationId xmlns:a16="http://schemas.microsoft.com/office/drawing/2014/main" id="{AB00AD81-E88E-498D-9A4B-8BB6D62927F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72" name="Text Box 19">
          <a:extLst>
            <a:ext uri="{FF2B5EF4-FFF2-40B4-BE49-F238E27FC236}">
              <a16:creationId xmlns:a16="http://schemas.microsoft.com/office/drawing/2014/main" id="{8BCAC247-35D0-40C6-9C22-FC8254E14FB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014"/>
    <xdr:sp macro="" textlink="">
      <xdr:nvSpPr>
        <xdr:cNvPr id="6473" name="Text Box 15">
          <a:extLst>
            <a:ext uri="{FF2B5EF4-FFF2-40B4-BE49-F238E27FC236}">
              <a16:creationId xmlns:a16="http://schemas.microsoft.com/office/drawing/2014/main" id="{2B6754B1-7E4F-4828-9054-6F8DA617693B}"/>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4" name="Text Box 16">
          <a:extLst>
            <a:ext uri="{FF2B5EF4-FFF2-40B4-BE49-F238E27FC236}">
              <a16:creationId xmlns:a16="http://schemas.microsoft.com/office/drawing/2014/main" id="{A764BE1E-A171-4BD2-9E62-E703310789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5" name="Text Box 17">
          <a:extLst>
            <a:ext uri="{FF2B5EF4-FFF2-40B4-BE49-F238E27FC236}">
              <a16:creationId xmlns:a16="http://schemas.microsoft.com/office/drawing/2014/main" id="{42AAE8DB-936F-43CD-A808-6543622CA69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6" name="Text Box 18">
          <a:extLst>
            <a:ext uri="{FF2B5EF4-FFF2-40B4-BE49-F238E27FC236}">
              <a16:creationId xmlns:a16="http://schemas.microsoft.com/office/drawing/2014/main" id="{B5DA6C75-702E-4A09-AB09-C65EBFDDEF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7" name="Text Box 19">
          <a:extLst>
            <a:ext uri="{FF2B5EF4-FFF2-40B4-BE49-F238E27FC236}">
              <a16:creationId xmlns:a16="http://schemas.microsoft.com/office/drawing/2014/main" id="{40B65DD6-DF69-4F2F-97D5-C89E0743322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78" name="Text Box 16">
          <a:extLst>
            <a:ext uri="{FF2B5EF4-FFF2-40B4-BE49-F238E27FC236}">
              <a16:creationId xmlns:a16="http://schemas.microsoft.com/office/drawing/2014/main" id="{5F8DD5B2-D3EA-4E61-9203-6028233E8A3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79" name="Text Box 17">
          <a:extLst>
            <a:ext uri="{FF2B5EF4-FFF2-40B4-BE49-F238E27FC236}">
              <a16:creationId xmlns:a16="http://schemas.microsoft.com/office/drawing/2014/main" id="{E4AEF0E7-A225-4C4C-8309-790908A333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80" name="Text Box 18">
          <a:extLst>
            <a:ext uri="{FF2B5EF4-FFF2-40B4-BE49-F238E27FC236}">
              <a16:creationId xmlns:a16="http://schemas.microsoft.com/office/drawing/2014/main" id="{795BDDCF-33CA-4817-88CA-391847F6B05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1" name="Text Box 16">
          <a:extLst>
            <a:ext uri="{FF2B5EF4-FFF2-40B4-BE49-F238E27FC236}">
              <a16:creationId xmlns:a16="http://schemas.microsoft.com/office/drawing/2014/main" id="{8A9BD850-68BB-4031-A18E-B4CD93809E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2" name="Text Box 17">
          <a:extLst>
            <a:ext uri="{FF2B5EF4-FFF2-40B4-BE49-F238E27FC236}">
              <a16:creationId xmlns:a16="http://schemas.microsoft.com/office/drawing/2014/main" id="{B3E08A6D-7D1B-4C55-B02A-6FFE37CC52F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3" name="Text Box 18">
          <a:extLst>
            <a:ext uri="{FF2B5EF4-FFF2-40B4-BE49-F238E27FC236}">
              <a16:creationId xmlns:a16="http://schemas.microsoft.com/office/drawing/2014/main" id="{CD96064B-AF65-4FAD-97DD-B0912B312D7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4" name="Text Box 19">
          <a:extLst>
            <a:ext uri="{FF2B5EF4-FFF2-40B4-BE49-F238E27FC236}">
              <a16:creationId xmlns:a16="http://schemas.microsoft.com/office/drawing/2014/main" id="{EF4AA975-AEE6-4BC5-88FD-DF4F602930A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5" name="Text Box 16">
          <a:extLst>
            <a:ext uri="{FF2B5EF4-FFF2-40B4-BE49-F238E27FC236}">
              <a16:creationId xmlns:a16="http://schemas.microsoft.com/office/drawing/2014/main" id="{DD703F5A-8CC3-4850-986A-F3A3AD0B890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6" name="Text Box 17">
          <a:extLst>
            <a:ext uri="{FF2B5EF4-FFF2-40B4-BE49-F238E27FC236}">
              <a16:creationId xmlns:a16="http://schemas.microsoft.com/office/drawing/2014/main" id="{D8EBBB29-1C55-416A-9BB3-92BA51D6316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7" name="Text Box 18">
          <a:extLst>
            <a:ext uri="{FF2B5EF4-FFF2-40B4-BE49-F238E27FC236}">
              <a16:creationId xmlns:a16="http://schemas.microsoft.com/office/drawing/2014/main" id="{1DB04DC8-8287-4426-8391-4E912B268E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8" name="Text Box 19">
          <a:extLst>
            <a:ext uri="{FF2B5EF4-FFF2-40B4-BE49-F238E27FC236}">
              <a16:creationId xmlns:a16="http://schemas.microsoft.com/office/drawing/2014/main" id="{2F4D0A5C-B0E7-49D6-BC9D-877AAEEB2C4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56743"/>
    <xdr:sp macro="" textlink="">
      <xdr:nvSpPr>
        <xdr:cNvPr id="6489" name="Text Box 15">
          <a:extLst>
            <a:ext uri="{FF2B5EF4-FFF2-40B4-BE49-F238E27FC236}">
              <a16:creationId xmlns:a16="http://schemas.microsoft.com/office/drawing/2014/main" id="{7166E4CA-7527-4C79-A6F0-E95EB9E28984}"/>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442269"/>
    <xdr:sp macro="" textlink="">
      <xdr:nvSpPr>
        <xdr:cNvPr id="6490" name="Text Box 15">
          <a:extLst>
            <a:ext uri="{FF2B5EF4-FFF2-40B4-BE49-F238E27FC236}">
              <a16:creationId xmlns:a16="http://schemas.microsoft.com/office/drawing/2014/main" id="{258E1B1C-919C-45D1-A73C-3F17787C456C}"/>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504825</xdr:rowOff>
    </xdr:from>
    <xdr:ext cx="95250" cy="442269"/>
    <xdr:sp macro="" textlink="">
      <xdr:nvSpPr>
        <xdr:cNvPr id="6491" name="Text Box 15">
          <a:extLst>
            <a:ext uri="{FF2B5EF4-FFF2-40B4-BE49-F238E27FC236}">
              <a16:creationId xmlns:a16="http://schemas.microsoft.com/office/drawing/2014/main" id="{6BC64DBF-C47B-4CCB-B6A7-09C3243255C0}"/>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92" name="Text Box 15">
          <a:extLst>
            <a:ext uri="{FF2B5EF4-FFF2-40B4-BE49-F238E27FC236}">
              <a16:creationId xmlns:a16="http://schemas.microsoft.com/office/drawing/2014/main" id="{0B033935-B54C-46EF-83C1-29DEAAC3137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44331"/>
    <xdr:sp macro="" textlink="">
      <xdr:nvSpPr>
        <xdr:cNvPr id="6493" name="Text Box 15">
          <a:extLst>
            <a:ext uri="{FF2B5EF4-FFF2-40B4-BE49-F238E27FC236}">
              <a16:creationId xmlns:a16="http://schemas.microsoft.com/office/drawing/2014/main" id="{FF93E513-F77D-430C-A5A9-530E5D46CD18}"/>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6494" name="Text Box 15">
          <a:extLst>
            <a:ext uri="{FF2B5EF4-FFF2-40B4-BE49-F238E27FC236}">
              <a16:creationId xmlns:a16="http://schemas.microsoft.com/office/drawing/2014/main" id="{364529CB-5830-44E1-94AA-BAFB7CD443FF}"/>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5" name="Text Box 16">
          <a:extLst>
            <a:ext uri="{FF2B5EF4-FFF2-40B4-BE49-F238E27FC236}">
              <a16:creationId xmlns:a16="http://schemas.microsoft.com/office/drawing/2014/main" id="{BA7228E1-0605-4308-8AC2-5FBB2A5FDD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6" name="Text Box 17">
          <a:extLst>
            <a:ext uri="{FF2B5EF4-FFF2-40B4-BE49-F238E27FC236}">
              <a16:creationId xmlns:a16="http://schemas.microsoft.com/office/drawing/2014/main" id="{A9E726A1-43A1-4406-B4B5-D466BBC055B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7" name="Text Box 18">
          <a:extLst>
            <a:ext uri="{FF2B5EF4-FFF2-40B4-BE49-F238E27FC236}">
              <a16:creationId xmlns:a16="http://schemas.microsoft.com/office/drawing/2014/main" id="{FC48C040-40C5-48F4-82E9-6987D4E0550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8" name="Text Box 19">
          <a:extLst>
            <a:ext uri="{FF2B5EF4-FFF2-40B4-BE49-F238E27FC236}">
              <a16:creationId xmlns:a16="http://schemas.microsoft.com/office/drawing/2014/main" id="{3A94A164-D89D-4EC7-A5F6-4202872CC64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99" name="Text Box 16">
          <a:extLst>
            <a:ext uri="{FF2B5EF4-FFF2-40B4-BE49-F238E27FC236}">
              <a16:creationId xmlns:a16="http://schemas.microsoft.com/office/drawing/2014/main" id="{A09C58CB-C8B2-4FEB-9D83-6DDE3D9BD53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00" name="Text Box 17">
          <a:extLst>
            <a:ext uri="{FF2B5EF4-FFF2-40B4-BE49-F238E27FC236}">
              <a16:creationId xmlns:a16="http://schemas.microsoft.com/office/drawing/2014/main" id="{063697C3-55B4-4BEC-93BC-C1E2EEF49BB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01" name="Text Box 18">
          <a:extLst>
            <a:ext uri="{FF2B5EF4-FFF2-40B4-BE49-F238E27FC236}">
              <a16:creationId xmlns:a16="http://schemas.microsoft.com/office/drawing/2014/main" id="{75803E47-CB5B-476D-87C8-2B76C8BE722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02" name="Text Box 19">
          <a:extLst>
            <a:ext uri="{FF2B5EF4-FFF2-40B4-BE49-F238E27FC236}">
              <a16:creationId xmlns:a16="http://schemas.microsoft.com/office/drawing/2014/main" id="{156AF85F-4C88-431D-B874-438EE3250F2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3" name="Text Box 16">
          <a:extLst>
            <a:ext uri="{FF2B5EF4-FFF2-40B4-BE49-F238E27FC236}">
              <a16:creationId xmlns:a16="http://schemas.microsoft.com/office/drawing/2014/main" id="{3F742047-0258-4BB2-AA60-6E72245D5E5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4" name="Text Box 17">
          <a:extLst>
            <a:ext uri="{FF2B5EF4-FFF2-40B4-BE49-F238E27FC236}">
              <a16:creationId xmlns:a16="http://schemas.microsoft.com/office/drawing/2014/main" id="{67461796-2585-427F-92A4-A9329ABD8A8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5" name="Text Box 18">
          <a:extLst>
            <a:ext uri="{FF2B5EF4-FFF2-40B4-BE49-F238E27FC236}">
              <a16:creationId xmlns:a16="http://schemas.microsoft.com/office/drawing/2014/main" id="{88DAC6DD-2073-40BA-B674-098F08AC8F1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6" name="Text Box 19">
          <a:extLst>
            <a:ext uri="{FF2B5EF4-FFF2-40B4-BE49-F238E27FC236}">
              <a16:creationId xmlns:a16="http://schemas.microsoft.com/office/drawing/2014/main" id="{3846BC73-6CB4-4F9D-80B6-CD491033A97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014"/>
    <xdr:sp macro="" textlink="">
      <xdr:nvSpPr>
        <xdr:cNvPr id="6507" name="Text Box 15">
          <a:extLst>
            <a:ext uri="{FF2B5EF4-FFF2-40B4-BE49-F238E27FC236}">
              <a16:creationId xmlns:a16="http://schemas.microsoft.com/office/drawing/2014/main" id="{D00D38EF-33F9-471D-80F0-77C2D78A9D9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08" name="Text Box 16">
          <a:extLst>
            <a:ext uri="{FF2B5EF4-FFF2-40B4-BE49-F238E27FC236}">
              <a16:creationId xmlns:a16="http://schemas.microsoft.com/office/drawing/2014/main" id="{498FD767-B9B5-4CC8-A04B-37219B8E228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09" name="Text Box 17">
          <a:extLst>
            <a:ext uri="{FF2B5EF4-FFF2-40B4-BE49-F238E27FC236}">
              <a16:creationId xmlns:a16="http://schemas.microsoft.com/office/drawing/2014/main" id="{9C299F8B-93E1-4F6D-B786-0DE8AEE4FFB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10" name="Text Box 18">
          <a:extLst>
            <a:ext uri="{FF2B5EF4-FFF2-40B4-BE49-F238E27FC236}">
              <a16:creationId xmlns:a16="http://schemas.microsoft.com/office/drawing/2014/main" id="{30CD6231-EC6D-498A-89F8-DFF11B3D60B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11" name="Text Box 19">
          <a:extLst>
            <a:ext uri="{FF2B5EF4-FFF2-40B4-BE49-F238E27FC236}">
              <a16:creationId xmlns:a16="http://schemas.microsoft.com/office/drawing/2014/main" id="{1F5AF0D6-29F2-469B-80D0-D6252780380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138</xdr:row>
      <xdr:rowOff>504825</xdr:rowOff>
    </xdr:from>
    <xdr:ext cx="95250" cy="442269"/>
    <xdr:sp macro="" textlink="">
      <xdr:nvSpPr>
        <xdr:cNvPr id="6512" name="Text Box 15">
          <a:extLst>
            <a:ext uri="{FF2B5EF4-FFF2-40B4-BE49-F238E27FC236}">
              <a16:creationId xmlns:a16="http://schemas.microsoft.com/office/drawing/2014/main" id="{C8251D88-9E21-45DB-912F-49D3AA4FF3B9}"/>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13" name="Text Box 16">
          <a:extLst>
            <a:ext uri="{FF2B5EF4-FFF2-40B4-BE49-F238E27FC236}">
              <a16:creationId xmlns:a16="http://schemas.microsoft.com/office/drawing/2014/main" id="{3CC038B9-73DB-4903-AC69-F140D8F95C6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14" name="Text Box 17">
          <a:extLst>
            <a:ext uri="{FF2B5EF4-FFF2-40B4-BE49-F238E27FC236}">
              <a16:creationId xmlns:a16="http://schemas.microsoft.com/office/drawing/2014/main" id="{3ECB3A99-EEC0-4A20-832A-3BC9EA4E20C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15" name="Text Box 18">
          <a:extLst>
            <a:ext uri="{FF2B5EF4-FFF2-40B4-BE49-F238E27FC236}">
              <a16:creationId xmlns:a16="http://schemas.microsoft.com/office/drawing/2014/main" id="{A1FE6FBB-6C88-450D-9F7F-D7359E897AE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6" name="Text Box 16">
          <a:extLst>
            <a:ext uri="{FF2B5EF4-FFF2-40B4-BE49-F238E27FC236}">
              <a16:creationId xmlns:a16="http://schemas.microsoft.com/office/drawing/2014/main" id="{222C9551-93C6-458D-82A6-0C5C89D2F8B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7" name="Text Box 17">
          <a:extLst>
            <a:ext uri="{FF2B5EF4-FFF2-40B4-BE49-F238E27FC236}">
              <a16:creationId xmlns:a16="http://schemas.microsoft.com/office/drawing/2014/main" id="{3748F079-0770-4E9A-ABFE-BFF7891BE2B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8" name="Text Box 18">
          <a:extLst>
            <a:ext uri="{FF2B5EF4-FFF2-40B4-BE49-F238E27FC236}">
              <a16:creationId xmlns:a16="http://schemas.microsoft.com/office/drawing/2014/main" id="{DF0EFFBD-269E-49DE-8D31-7C06925DEE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9" name="Text Box 19">
          <a:extLst>
            <a:ext uri="{FF2B5EF4-FFF2-40B4-BE49-F238E27FC236}">
              <a16:creationId xmlns:a16="http://schemas.microsoft.com/office/drawing/2014/main" id="{40A802BE-9E80-47C4-AC42-B2C6F9DABCD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20" name="Text Box 16">
          <a:extLst>
            <a:ext uri="{FF2B5EF4-FFF2-40B4-BE49-F238E27FC236}">
              <a16:creationId xmlns:a16="http://schemas.microsoft.com/office/drawing/2014/main" id="{F2E6111E-9439-429F-B84C-688C18C9CC7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21" name="Text Box 17">
          <a:extLst>
            <a:ext uri="{FF2B5EF4-FFF2-40B4-BE49-F238E27FC236}">
              <a16:creationId xmlns:a16="http://schemas.microsoft.com/office/drawing/2014/main" id="{B4E1EECB-E02D-4C90-9280-6CBD3EC197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22" name="Text Box 18">
          <a:extLst>
            <a:ext uri="{FF2B5EF4-FFF2-40B4-BE49-F238E27FC236}">
              <a16:creationId xmlns:a16="http://schemas.microsoft.com/office/drawing/2014/main" id="{439C4012-440A-4720-914D-F7255C88632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23" name="Text Box 15">
          <a:extLst>
            <a:ext uri="{FF2B5EF4-FFF2-40B4-BE49-F238E27FC236}">
              <a16:creationId xmlns:a16="http://schemas.microsoft.com/office/drawing/2014/main" id="{76F1DF6D-FE37-4845-B031-EC747EC5A44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4" name="Text Box 16">
          <a:extLst>
            <a:ext uri="{FF2B5EF4-FFF2-40B4-BE49-F238E27FC236}">
              <a16:creationId xmlns:a16="http://schemas.microsoft.com/office/drawing/2014/main" id="{2164FE81-419B-4837-A6A6-AACE9A7C0A7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5" name="Text Box 17">
          <a:extLst>
            <a:ext uri="{FF2B5EF4-FFF2-40B4-BE49-F238E27FC236}">
              <a16:creationId xmlns:a16="http://schemas.microsoft.com/office/drawing/2014/main" id="{FF6FF5C0-C434-4199-81F7-73F2EFD6EC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6" name="Text Box 18">
          <a:extLst>
            <a:ext uri="{FF2B5EF4-FFF2-40B4-BE49-F238E27FC236}">
              <a16:creationId xmlns:a16="http://schemas.microsoft.com/office/drawing/2014/main" id="{A08D507E-FC0A-4D59-BEE7-9910FFFFBD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7" name="Text Box 19">
          <a:extLst>
            <a:ext uri="{FF2B5EF4-FFF2-40B4-BE49-F238E27FC236}">
              <a16:creationId xmlns:a16="http://schemas.microsoft.com/office/drawing/2014/main" id="{590F9639-82BB-4D47-900C-15A0831A7A5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28" name="Text Box 16">
          <a:extLst>
            <a:ext uri="{FF2B5EF4-FFF2-40B4-BE49-F238E27FC236}">
              <a16:creationId xmlns:a16="http://schemas.microsoft.com/office/drawing/2014/main" id="{F5EEF319-3E85-4EEF-9153-78BEB5701BC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29" name="Text Box 17">
          <a:extLst>
            <a:ext uri="{FF2B5EF4-FFF2-40B4-BE49-F238E27FC236}">
              <a16:creationId xmlns:a16="http://schemas.microsoft.com/office/drawing/2014/main" id="{009886CC-BBBD-4240-AB58-50B529D48CB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30" name="Text Box 18">
          <a:extLst>
            <a:ext uri="{FF2B5EF4-FFF2-40B4-BE49-F238E27FC236}">
              <a16:creationId xmlns:a16="http://schemas.microsoft.com/office/drawing/2014/main" id="{44CB964B-5E48-4949-892D-DD0DB6BA2E9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31" name="Text Box 19">
          <a:extLst>
            <a:ext uri="{FF2B5EF4-FFF2-40B4-BE49-F238E27FC236}">
              <a16:creationId xmlns:a16="http://schemas.microsoft.com/office/drawing/2014/main" id="{34684579-B376-4F03-B8D7-C151BDD2C30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2" name="Text Box 16">
          <a:extLst>
            <a:ext uri="{FF2B5EF4-FFF2-40B4-BE49-F238E27FC236}">
              <a16:creationId xmlns:a16="http://schemas.microsoft.com/office/drawing/2014/main" id="{F347571C-F82B-428C-8242-B349E56C9D2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3" name="Text Box 17">
          <a:extLst>
            <a:ext uri="{FF2B5EF4-FFF2-40B4-BE49-F238E27FC236}">
              <a16:creationId xmlns:a16="http://schemas.microsoft.com/office/drawing/2014/main" id="{8246E0FA-7A4B-4754-AF72-A5AA3633EA6A}"/>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4" name="Text Box 18">
          <a:extLst>
            <a:ext uri="{FF2B5EF4-FFF2-40B4-BE49-F238E27FC236}">
              <a16:creationId xmlns:a16="http://schemas.microsoft.com/office/drawing/2014/main" id="{005237ED-A1D9-4461-B76A-D79BECDCC7AC}"/>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5" name="Text Box 19">
          <a:extLst>
            <a:ext uri="{FF2B5EF4-FFF2-40B4-BE49-F238E27FC236}">
              <a16:creationId xmlns:a16="http://schemas.microsoft.com/office/drawing/2014/main" id="{E4414BDA-4736-464C-BD18-9BD5EE1101AC}"/>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014"/>
    <xdr:sp macro="" textlink="">
      <xdr:nvSpPr>
        <xdr:cNvPr id="6536" name="Text Box 15">
          <a:extLst>
            <a:ext uri="{FF2B5EF4-FFF2-40B4-BE49-F238E27FC236}">
              <a16:creationId xmlns:a16="http://schemas.microsoft.com/office/drawing/2014/main" id="{57040328-4111-4479-AD60-3A6C36C98433}"/>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37" name="Text Box 16">
          <a:extLst>
            <a:ext uri="{FF2B5EF4-FFF2-40B4-BE49-F238E27FC236}">
              <a16:creationId xmlns:a16="http://schemas.microsoft.com/office/drawing/2014/main" id="{C43F96C4-AD89-4212-AD90-BD3FA6FB4D4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38" name="Text Box 17">
          <a:extLst>
            <a:ext uri="{FF2B5EF4-FFF2-40B4-BE49-F238E27FC236}">
              <a16:creationId xmlns:a16="http://schemas.microsoft.com/office/drawing/2014/main" id="{C1EC3BBB-9ECA-48CA-A015-F928C08E64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39" name="Text Box 18">
          <a:extLst>
            <a:ext uri="{FF2B5EF4-FFF2-40B4-BE49-F238E27FC236}">
              <a16:creationId xmlns:a16="http://schemas.microsoft.com/office/drawing/2014/main" id="{CB1AFBC3-9440-48AF-9982-B7914693E59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40" name="Text Box 19">
          <a:extLst>
            <a:ext uri="{FF2B5EF4-FFF2-40B4-BE49-F238E27FC236}">
              <a16:creationId xmlns:a16="http://schemas.microsoft.com/office/drawing/2014/main" id="{EC01FD60-997C-4950-B116-D8F35B5514A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41" name="Text Box 16">
          <a:extLst>
            <a:ext uri="{FF2B5EF4-FFF2-40B4-BE49-F238E27FC236}">
              <a16:creationId xmlns:a16="http://schemas.microsoft.com/office/drawing/2014/main" id="{0190E6EC-DD16-4525-8A14-24933D76604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42" name="Text Box 17">
          <a:extLst>
            <a:ext uri="{FF2B5EF4-FFF2-40B4-BE49-F238E27FC236}">
              <a16:creationId xmlns:a16="http://schemas.microsoft.com/office/drawing/2014/main" id="{F601FDA9-D727-4A26-8E24-DD5AAA1A1A8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140</xdr:row>
      <xdr:rowOff>15875</xdr:rowOff>
    </xdr:from>
    <xdr:ext cx="95250" cy="171450"/>
    <xdr:sp macro="" textlink="">
      <xdr:nvSpPr>
        <xdr:cNvPr id="6543" name="Text Box 18">
          <a:extLst>
            <a:ext uri="{FF2B5EF4-FFF2-40B4-BE49-F238E27FC236}">
              <a16:creationId xmlns:a16="http://schemas.microsoft.com/office/drawing/2014/main" id="{35D0AB6B-E4E2-4947-A671-BFB90C5F9CE9}"/>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4" name="Text Box 16">
          <a:extLst>
            <a:ext uri="{FF2B5EF4-FFF2-40B4-BE49-F238E27FC236}">
              <a16:creationId xmlns:a16="http://schemas.microsoft.com/office/drawing/2014/main" id="{908EFC27-7122-4D29-BB0E-5F7C1879928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5" name="Text Box 17">
          <a:extLst>
            <a:ext uri="{FF2B5EF4-FFF2-40B4-BE49-F238E27FC236}">
              <a16:creationId xmlns:a16="http://schemas.microsoft.com/office/drawing/2014/main" id="{E8A8B314-6109-48AB-A11B-3E2174BD2E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6" name="Text Box 18">
          <a:extLst>
            <a:ext uri="{FF2B5EF4-FFF2-40B4-BE49-F238E27FC236}">
              <a16:creationId xmlns:a16="http://schemas.microsoft.com/office/drawing/2014/main" id="{AEA5A2AA-B4FC-45D1-8920-6CE8EAB57A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7" name="Text Box 19">
          <a:extLst>
            <a:ext uri="{FF2B5EF4-FFF2-40B4-BE49-F238E27FC236}">
              <a16:creationId xmlns:a16="http://schemas.microsoft.com/office/drawing/2014/main" id="{07E55743-DE6B-4AA6-9CA7-48F02695226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8" name="Text Box 16">
          <a:extLst>
            <a:ext uri="{FF2B5EF4-FFF2-40B4-BE49-F238E27FC236}">
              <a16:creationId xmlns:a16="http://schemas.microsoft.com/office/drawing/2014/main" id="{F10A899D-CAD1-42B9-9EF8-7AD9907233A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49" name="Text Box 15">
          <a:extLst>
            <a:ext uri="{FF2B5EF4-FFF2-40B4-BE49-F238E27FC236}">
              <a16:creationId xmlns:a16="http://schemas.microsoft.com/office/drawing/2014/main" id="{CDAC0D42-1040-480F-9BA7-272DC6C6158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50" name="Text Box 15">
          <a:extLst>
            <a:ext uri="{FF2B5EF4-FFF2-40B4-BE49-F238E27FC236}">
              <a16:creationId xmlns:a16="http://schemas.microsoft.com/office/drawing/2014/main" id="{2550DA78-3E2C-456A-8846-8C1169FB910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51" name="Text Box 15">
          <a:extLst>
            <a:ext uri="{FF2B5EF4-FFF2-40B4-BE49-F238E27FC236}">
              <a16:creationId xmlns:a16="http://schemas.microsoft.com/office/drawing/2014/main" id="{054E7137-0510-491B-8658-E16828CB4CF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52" name="Text Box 15">
          <a:extLst>
            <a:ext uri="{FF2B5EF4-FFF2-40B4-BE49-F238E27FC236}">
              <a16:creationId xmlns:a16="http://schemas.microsoft.com/office/drawing/2014/main" id="{3E080337-84C1-4554-81D5-389FB55C6A2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553" name="Text Box 15">
          <a:extLst>
            <a:ext uri="{FF2B5EF4-FFF2-40B4-BE49-F238E27FC236}">
              <a16:creationId xmlns:a16="http://schemas.microsoft.com/office/drawing/2014/main" id="{DE7BEC2B-579C-4D6B-9FD4-7D93B03D496C}"/>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4" name="Text Box 15">
          <a:extLst>
            <a:ext uri="{FF2B5EF4-FFF2-40B4-BE49-F238E27FC236}">
              <a16:creationId xmlns:a16="http://schemas.microsoft.com/office/drawing/2014/main" id="{6A7C9535-C938-4152-BCFB-EB13841B21F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5" name="Text Box 15">
          <a:extLst>
            <a:ext uri="{FF2B5EF4-FFF2-40B4-BE49-F238E27FC236}">
              <a16:creationId xmlns:a16="http://schemas.microsoft.com/office/drawing/2014/main" id="{F8313D60-518D-46FF-BA3D-D168ABE9B143}"/>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6" name="Text Box 15">
          <a:extLst>
            <a:ext uri="{FF2B5EF4-FFF2-40B4-BE49-F238E27FC236}">
              <a16:creationId xmlns:a16="http://schemas.microsoft.com/office/drawing/2014/main" id="{400ED2CE-1196-4C9F-BFEC-83F61C8A967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7" name="Text Box 15">
          <a:extLst>
            <a:ext uri="{FF2B5EF4-FFF2-40B4-BE49-F238E27FC236}">
              <a16:creationId xmlns:a16="http://schemas.microsoft.com/office/drawing/2014/main" id="{6D2252FA-7F8D-4007-877C-6BBF922EB5C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8" name="Text Box 15">
          <a:extLst>
            <a:ext uri="{FF2B5EF4-FFF2-40B4-BE49-F238E27FC236}">
              <a16:creationId xmlns:a16="http://schemas.microsoft.com/office/drawing/2014/main" id="{D4BFAB40-2DE3-49C2-A69A-421B6591B54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9" name="Text Box 15">
          <a:extLst>
            <a:ext uri="{FF2B5EF4-FFF2-40B4-BE49-F238E27FC236}">
              <a16:creationId xmlns:a16="http://schemas.microsoft.com/office/drawing/2014/main" id="{0C8DE272-3308-4354-BFA2-63EFA25E4CC3}"/>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48496"/>
    <xdr:sp macro="" textlink="">
      <xdr:nvSpPr>
        <xdr:cNvPr id="6560" name="Text Box 15">
          <a:extLst>
            <a:ext uri="{FF2B5EF4-FFF2-40B4-BE49-F238E27FC236}">
              <a16:creationId xmlns:a16="http://schemas.microsoft.com/office/drawing/2014/main" id="{161120A8-701F-4274-8F7F-D94B5B9FC4A1}"/>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1" name="Text Box 15">
          <a:extLst>
            <a:ext uri="{FF2B5EF4-FFF2-40B4-BE49-F238E27FC236}">
              <a16:creationId xmlns:a16="http://schemas.microsoft.com/office/drawing/2014/main" id="{BFA12FB7-285E-4226-BB5A-3A3DF128911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44331"/>
    <xdr:sp macro="" textlink="">
      <xdr:nvSpPr>
        <xdr:cNvPr id="6562" name="Text Box 15">
          <a:extLst>
            <a:ext uri="{FF2B5EF4-FFF2-40B4-BE49-F238E27FC236}">
              <a16:creationId xmlns:a16="http://schemas.microsoft.com/office/drawing/2014/main" id="{98D94C27-D141-4D38-8AC1-23A907D53732}"/>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56743"/>
    <xdr:sp macro="" textlink="">
      <xdr:nvSpPr>
        <xdr:cNvPr id="6563" name="Text Box 15">
          <a:extLst>
            <a:ext uri="{FF2B5EF4-FFF2-40B4-BE49-F238E27FC236}">
              <a16:creationId xmlns:a16="http://schemas.microsoft.com/office/drawing/2014/main" id="{CC4040C0-CF3B-4183-8436-1A064FA1A393}"/>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4" name="Text Box 15">
          <a:extLst>
            <a:ext uri="{FF2B5EF4-FFF2-40B4-BE49-F238E27FC236}">
              <a16:creationId xmlns:a16="http://schemas.microsoft.com/office/drawing/2014/main" id="{F276CAAB-957E-46AA-9AEE-7CB65DF6E84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44331"/>
    <xdr:sp macro="" textlink="">
      <xdr:nvSpPr>
        <xdr:cNvPr id="6565" name="Text Box 15">
          <a:extLst>
            <a:ext uri="{FF2B5EF4-FFF2-40B4-BE49-F238E27FC236}">
              <a16:creationId xmlns:a16="http://schemas.microsoft.com/office/drawing/2014/main" id="{E2E757B9-4A30-4381-B1C2-FCDF0E2F5811}"/>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6" name="Text Box 15">
          <a:extLst>
            <a:ext uri="{FF2B5EF4-FFF2-40B4-BE49-F238E27FC236}">
              <a16:creationId xmlns:a16="http://schemas.microsoft.com/office/drawing/2014/main" id="{21968C2A-BCC1-40AA-98FC-ECDC00F1634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7" name="Text Box 15">
          <a:extLst>
            <a:ext uri="{FF2B5EF4-FFF2-40B4-BE49-F238E27FC236}">
              <a16:creationId xmlns:a16="http://schemas.microsoft.com/office/drawing/2014/main" id="{38880172-D713-437C-BBC8-5DC8C4EE79E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8" name="Text Box 15">
          <a:extLst>
            <a:ext uri="{FF2B5EF4-FFF2-40B4-BE49-F238E27FC236}">
              <a16:creationId xmlns:a16="http://schemas.microsoft.com/office/drawing/2014/main" id="{020C16CD-2C85-4943-A3D2-CA82134B462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9" name="Text Box 15">
          <a:extLst>
            <a:ext uri="{FF2B5EF4-FFF2-40B4-BE49-F238E27FC236}">
              <a16:creationId xmlns:a16="http://schemas.microsoft.com/office/drawing/2014/main" id="{38823680-12BB-49BA-B5E1-1480A55AA2B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70" name="Text Box 15">
          <a:extLst>
            <a:ext uri="{FF2B5EF4-FFF2-40B4-BE49-F238E27FC236}">
              <a16:creationId xmlns:a16="http://schemas.microsoft.com/office/drawing/2014/main" id="{EC0651BB-93B2-4373-B6F6-CA464ECEF50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71" name="Text Box 15">
          <a:extLst>
            <a:ext uri="{FF2B5EF4-FFF2-40B4-BE49-F238E27FC236}">
              <a16:creationId xmlns:a16="http://schemas.microsoft.com/office/drawing/2014/main" id="{B13A371D-F120-4AD7-ACA5-3191B5EDB74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8496"/>
    <xdr:sp macro="" textlink="">
      <xdr:nvSpPr>
        <xdr:cNvPr id="6572" name="Text Box 15">
          <a:extLst>
            <a:ext uri="{FF2B5EF4-FFF2-40B4-BE49-F238E27FC236}">
              <a16:creationId xmlns:a16="http://schemas.microsoft.com/office/drawing/2014/main" id="{2A552F63-D759-408C-9AC4-2B8B6F0CA1D2}"/>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3" name="Text Box 15">
          <a:extLst>
            <a:ext uri="{FF2B5EF4-FFF2-40B4-BE49-F238E27FC236}">
              <a16:creationId xmlns:a16="http://schemas.microsoft.com/office/drawing/2014/main" id="{369B4E0F-8BAC-4AF1-B92E-3234D99E6D6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331"/>
    <xdr:sp macro="" textlink="">
      <xdr:nvSpPr>
        <xdr:cNvPr id="6574" name="Text Box 15">
          <a:extLst>
            <a:ext uri="{FF2B5EF4-FFF2-40B4-BE49-F238E27FC236}">
              <a16:creationId xmlns:a16="http://schemas.microsoft.com/office/drawing/2014/main" id="{771146D8-EB78-45B4-AC7D-B30D6C94EADD}"/>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56743"/>
    <xdr:sp macro="" textlink="">
      <xdr:nvSpPr>
        <xdr:cNvPr id="6575" name="Text Box 15">
          <a:extLst>
            <a:ext uri="{FF2B5EF4-FFF2-40B4-BE49-F238E27FC236}">
              <a16:creationId xmlns:a16="http://schemas.microsoft.com/office/drawing/2014/main" id="{C606782D-F4CD-4C0C-B92C-399E6D466BCE}"/>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6" name="Text Box 15">
          <a:extLst>
            <a:ext uri="{FF2B5EF4-FFF2-40B4-BE49-F238E27FC236}">
              <a16:creationId xmlns:a16="http://schemas.microsoft.com/office/drawing/2014/main" id="{A70E538B-4CC2-42D6-8F52-2988F046A70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331"/>
    <xdr:sp macro="" textlink="">
      <xdr:nvSpPr>
        <xdr:cNvPr id="6577" name="Text Box 15">
          <a:extLst>
            <a:ext uri="{FF2B5EF4-FFF2-40B4-BE49-F238E27FC236}">
              <a16:creationId xmlns:a16="http://schemas.microsoft.com/office/drawing/2014/main" id="{F5072AAD-1987-46F0-B169-11C2B70CE601}"/>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8" name="Text Box 15">
          <a:extLst>
            <a:ext uri="{FF2B5EF4-FFF2-40B4-BE49-F238E27FC236}">
              <a16:creationId xmlns:a16="http://schemas.microsoft.com/office/drawing/2014/main" id="{0C6DB9A6-4D79-4A62-A36F-73A9FAA9B9A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9" name="Text Box 15">
          <a:extLst>
            <a:ext uri="{FF2B5EF4-FFF2-40B4-BE49-F238E27FC236}">
              <a16:creationId xmlns:a16="http://schemas.microsoft.com/office/drawing/2014/main" id="{82D0F1C4-1513-4F14-8B35-C2C676A312A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0" name="Text Box 15">
          <a:extLst>
            <a:ext uri="{FF2B5EF4-FFF2-40B4-BE49-F238E27FC236}">
              <a16:creationId xmlns:a16="http://schemas.microsoft.com/office/drawing/2014/main" id="{C550BF53-C07D-45F7-A4A8-1EF0DF8F393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1" name="Text Box 15">
          <a:extLst>
            <a:ext uri="{FF2B5EF4-FFF2-40B4-BE49-F238E27FC236}">
              <a16:creationId xmlns:a16="http://schemas.microsoft.com/office/drawing/2014/main" id="{865E11A4-40DC-4644-BE40-CD6E0DC32DE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2" name="Text Box 15">
          <a:extLst>
            <a:ext uri="{FF2B5EF4-FFF2-40B4-BE49-F238E27FC236}">
              <a16:creationId xmlns:a16="http://schemas.microsoft.com/office/drawing/2014/main" id="{1FFCD814-7BDB-451A-A102-74679C2B63F7}"/>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3" name="Text Box 15">
          <a:extLst>
            <a:ext uri="{FF2B5EF4-FFF2-40B4-BE49-F238E27FC236}">
              <a16:creationId xmlns:a16="http://schemas.microsoft.com/office/drawing/2014/main" id="{52B0F83A-257C-471D-AB83-984C0F59199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4" name="Text Box 15">
          <a:extLst>
            <a:ext uri="{FF2B5EF4-FFF2-40B4-BE49-F238E27FC236}">
              <a16:creationId xmlns:a16="http://schemas.microsoft.com/office/drawing/2014/main" id="{AC893F1D-F9B2-40C0-8760-20B60D035ED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5" name="Text Box 15">
          <a:extLst>
            <a:ext uri="{FF2B5EF4-FFF2-40B4-BE49-F238E27FC236}">
              <a16:creationId xmlns:a16="http://schemas.microsoft.com/office/drawing/2014/main" id="{CE458C2F-EA80-40C0-9249-3D51F3683B4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6" name="Text Box 15">
          <a:extLst>
            <a:ext uri="{FF2B5EF4-FFF2-40B4-BE49-F238E27FC236}">
              <a16:creationId xmlns:a16="http://schemas.microsoft.com/office/drawing/2014/main" id="{A709D26F-7D3C-4F01-96C2-D279B173C4E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7" name="Text Box 15">
          <a:extLst>
            <a:ext uri="{FF2B5EF4-FFF2-40B4-BE49-F238E27FC236}">
              <a16:creationId xmlns:a16="http://schemas.microsoft.com/office/drawing/2014/main" id="{0CDA04BC-5DBE-4A0D-9FD5-205D981D1CB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8" name="Text Box 15">
          <a:extLst>
            <a:ext uri="{FF2B5EF4-FFF2-40B4-BE49-F238E27FC236}">
              <a16:creationId xmlns:a16="http://schemas.microsoft.com/office/drawing/2014/main" id="{0AD6CC26-647B-49D5-9E50-86F9128270B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9" name="Text Box 15">
          <a:extLst>
            <a:ext uri="{FF2B5EF4-FFF2-40B4-BE49-F238E27FC236}">
              <a16:creationId xmlns:a16="http://schemas.microsoft.com/office/drawing/2014/main" id="{67A692F7-32AD-42C9-8BEA-E898B3E1F5D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0" name="Text Box 15">
          <a:extLst>
            <a:ext uri="{FF2B5EF4-FFF2-40B4-BE49-F238E27FC236}">
              <a16:creationId xmlns:a16="http://schemas.microsoft.com/office/drawing/2014/main" id="{8BD2F725-9EF8-4726-B3F9-94046272AAA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1" name="Text Box 15">
          <a:extLst>
            <a:ext uri="{FF2B5EF4-FFF2-40B4-BE49-F238E27FC236}">
              <a16:creationId xmlns:a16="http://schemas.microsoft.com/office/drawing/2014/main" id="{2A07C1AE-CFC1-457B-A06F-08263934413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92" name="Text Box 15">
          <a:extLst>
            <a:ext uri="{FF2B5EF4-FFF2-40B4-BE49-F238E27FC236}">
              <a16:creationId xmlns:a16="http://schemas.microsoft.com/office/drawing/2014/main" id="{594A5115-BB25-4AC3-9442-2197F2203FD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93" name="Text Box 15">
          <a:extLst>
            <a:ext uri="{FF2B5EF4-FFF2-40B4-BE49-F238E27FC236}">
              <a16:creationId xmlns:a16="http://schemas.microsoft.com/office/drawing/2014/main" id="{AC697560-B229-41DD-B5EA-30F3DD91D08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4" name="Text Box 15">
          <a:extLst>
            <a:ext uri="{FF2B5EF4-FFF2-40B4-BE49-F238E27FC236}">
              <a16:creationId xmlns:a16="http://schemas.microsoft.com/office/drawing/2014/main" id="{B88A47FB-C853-4C42-90EF-BB254ADFBE6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95" name="Text Box 15">
          <a:extLst>
            <a:ext uri="{FF2B5EF4-FFF2-40B4-BE49-F238E27FC236}">
              <a16:creationId xmlns:a16="http://schemas.microsoft.com/office/drawing/2014/main" id="{DBF48F45-E0DF-4F5B-BD55-E0C3E9D29330}"/>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6" name="Text Box 15">
          <a:extLst>
            <a:ext uri="{FF2B5EF4-FFF2-40B4-BE49-F238E27FC236}">
              <a16:creationId xmlns:a16="http://schemas.microsoft.com/office/drawing/2014/main" id="{69ABC1F9-5639-46E1-875C-CD0B4B61F7B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597" name="Text Box 15">
          <a:extLst>
            <a:ext uri="{FF2B5EF4-FFF2-40B4-BE49-F238E27FC236}">
              <a16:creationId xmlns:a16="http://schemas.microsoft.com/office/drawing/2014/main" id="{EF5BC939-B71F-4236-900F-6CD5822270DF}"/>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8" name="Text Box 15">
          <a:extLst>
            <a:ext uri="{FF2B5EF4-FFF2-40B4-BE49-F238E27FC236}">
              <a16:creationId xmlns:a16="http://schemas.microsoft.com/office/drawing/2014/main" id="{9877322E-6F31-494E-A7F0-83EAD7BCC2F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9" name="Text Box 15">
          <a:extLst>
            <a:ext uri="{FF2B5EF4-FFF2-40B4-BE49-F238E27FC236}">
              <a16:creationId xmlns:a16="http://schemas.microsoft.com/office/drawing/2014/main" id="{D0A85015-D38D-4815-B917-C1440DCF2DE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0" name="Text Box 15">
          <a:extLst>
            <a:ext uri="{FF2B5EF4-FFF2-40B4-BE49-F238E27FC236}">
              <a16:creationId xmlns:a16="http://schemas.microsoft.com/office/drawing/2014/main" id="{EDBEA7DC-02BD-40C9-BFFF-762D0747C62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1" name="Text Box 15">
          <a:extLst>
            <a:ext uri="{FF2B5EF4-FFF2-40B4-BE49-F238E27FC236}">
              <a16:creationId xmlns:a16="http://schemas.microsoft.com/office/drawing/2014/main" id="{85D5E9A9-4069-45BA-B2F7-2CC9E73DF9F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2" name="Text Box 15">
          <a:extLst>
            <a:ext uri="{FF2B5EF4-FFF2-40B4-BE49-F238E27FC236}">
              <a16:creationId xmlns:a16="http://schemas.microsoft.com/office/drawing/2014/main" id="{84D9EB82-68A7-474C-BE45-410800C8388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3" name="Text Box 15">
          <a:extLst>
            <a:ext uri="{FF2B5EF4-FFF2-40B4-BE49-F238E27FC236}">
              <a16:creationId xmlns:a16="http://schemas.microsoft.com/office/drawing/2014/main" id="{5AC61FB0-C53E-4D8F-891C-35B5EFDC4C0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4" name="Text Box 16">
          <a:extLst>
            <a:ext uri="{FF2B5EF4-FFF2-40B4-BE49-F238E27FC236}">
              <a16:creationId xmlns:a16="http://schemas.microsoft.com/office/drawing/2014/main" id="{944AE046-9AB9-4DE8-98BE-AE19315D174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5" name="Text Box 17">
          <a:extLst>
            <a:ext uri="{FF2B5EF4-FFF2-40B4-BE49-F238E27FC236}">
              <a16:creationId xmlns:a16="http://schemas.microsoft.com/office/drawing/2014/main" id="{CD5C0CB5-F93F-465E-802C-B73BFE9812B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6" name="Text Box 18">
          <a:extLst>
            <a:ext uri="{FF2B5EF4-FFF2-40B4-BE49-F238E27FC236}">
              <a16:creationId xmlns:a16="http://schemas.microsoft.com/office/drawing/2014/main" id="{B612C15B-63C1-4293-898D-E099DEFCED4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7" name="Text Box 19">
          <a:extLst>
            <a:ext uri="{FF2B5EF4-FFF2-40B4-BE49-F238E27FC236}">
              <a16:creationId xmlns:a16="http://schemas.microsoft.com/office/drawing/2014/main" id="{AB44F6A1-5C1E-4E27-880E-D38DEDD9EDB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08" name="Text Box 16">
          <a:extLst>
            <a:ext uri="{FF2B5EF4-FFF2-40B4-BE49-F238E27FC236}">
              <a16:creationId xmlns:a16="http://schemas.microsoft.com/office/drawing/2014/main" id="{423E59FA-0E6C-4286-9D5F-B6C06CA2DDA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09" name="Text Box 17">
          <a:extLst>
            <a:ext uri="{FF2B5EF4-FFF2-40B4-BE49-F238E27FC236}">
              <a16:creationId xmlns:a16="http://schemas.microsoft.com/office/drawing/2014/main" id="{7C33638D-F1F6-4AED-B253-CE67B985C36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10" name="Text Box 18">
          <a:extLst>
            <a:ext uri="{FF2B5EF4-FFF2-40B4-BE49-F238E27FC236}">
              <a16:creationId xmlns:a16="http://schemas.microsoft.com/office/drawing/2014/main" id="{3B86BA29-2C81-469C-A9D8-31391F122C2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11" name="Text Box 19">
          <a:extLst>
            <a:ext uri="{FF2B5EF4-FFF2-40B4-BE49-F238E27FC236}">
              <a16:creationId xmlns:a16="http://schemas.microsoft.com/office/drawing/2014/main" id="{8860D47C-37C1-4094-9787-EFF76D11296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2" name="Text Box 16">
          <a:extLst>
            <a:ext uri="{FF2B5EF4-FFF2-40B4-BE49-F238E27FC236}">
              <a16:creationId xmlns:a16="http://schemas.microsoft.com/office/drawing/2014/main" id="{719F6327-14E8-4E02-8BA5-1B49402BBD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3" name="Text Box 17">
          <a:extLst>
            <a:ext uri="{FF2B5EF4-FFF2-40B4-BE49-F238E27FC236}">
              <a16:creationId xmlns:a16="http://schemas.microsoft.com/office/drawing/2014/main" id="{5415A93C-8D9E-4175-9CE9-67E0B4C4588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4" name="Text Box 18">
          <a:extLst>
            <a:ext uri="{FF2B5EF4-FFF2-40B4-BE49-F238E27FC236}">
              <a16:creationId xmlns:a16="http://schemas.microsoft.com/office/drawing/2014/main" id="{37038A06-9755-42A0-89BE-B582CFD235E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5" name="Text Box 19">
          <a:extLst>
            <a:ext uri="{FF2B5EF4-FFF2-40B4-BE49-F238E27FC236}">
              <a16:creationId xmlns:a16="http://schemas.microsoft.com/office/drawing/2014/main" id="{0E9A7F03-237F-4ED9-8FA1-F2BC339F879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145</xdr:row>
      <xdr:rowOff>504825</xdr:rowOff>
    </xdr:from>
    <xdr:ext cx="95250" cy="444014"/>
    <xdr:sp macro="" textlink="">
      <xdr:nvSpPr>
        <xdr:cNvPr id="6616" name="Text Box 15">
          <a:extLst>
            <a:ext uri="{FF2B5EF4-FFF2-40B4-BE49-F238E27FC236}">
              <a16:creationId xmlns:a16="http://schemas.microsoft.com/office/drawing/2014/main" id="{B46F968E-9F43-4979-8BF7-DDCA9AA27D0C}"/>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17" name="Text Box 16">
          <a:extLst>
            <a:ext uri="{FF2B5EF4-FFF2-40B4-BE49-F238E27FC236}">
              <a16:creationId xmlns:a16="http://schemas.microsoft.com/office/drawing/2014/main" id="{14F2C669-89C5-4E64-8932-5DF2422790B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18" name="Text Box 17">
          <a:extLst>
            <a:ext uri="{FF2B5EF4-FFF2-40B4-BE49-F238E27FC236}">
              <a16:creationId xmlns:a16="http://schemas.microsoft.com/office/drawing/2014/main" id="{378165FB-06F8-47E8-A3B4-CBBA7276482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19" name="Text Box 18">
          <a:extLst>
            <a:ext uri="{FF2B5EF4-FFF2-40B4-BE49-F238E27FC236}">
              <a16:creationId xmlns:a16="http://schemas.microsoft.com/office/drawing/2014/main" id="{09F81C16-9155-4C3A-9AED-B5AEC7ED0B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20" name="Text Box 19">
          <a:extLst>
            <a:ext uri="{FF2B5EF4-FFF2-40B4-BE49-F238E27FC236}">
              <a16:creationId xmlns:a16="http://schemas.microsoft.com/office/drawing/2014/main" id="{16737022-C560-4209-BA72-72CA852FD72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621" name="Text Box 15">
          <a:extLst>
            <a:ext uri="{FF2B5EF4-FFF2-40B4-BE49-F238E27FC236}">
              <a16:creationId xmlns:a16="http://schemas.microsoft.com/office/drawing/2014/main" id="{33B5A05E-7657-42A3-B275-37290564B04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145</xdr:row>
      <xdr:rowOff>504825</xdr:rowOff>
    </xdr:from>
    <xdr:ext cx="95250" cy="442269"/>
    <xdr:sp macro="" textlink="">
      <xdr:nvSpPr>
        <xdr:cNvPr id="6622" name="Text Box 15">
          <a:extLst>
            <a:ext uri="{FF2B5EF4-FFF2-40B4-BE49-F238E27FC236}">
              <a16:creationId xmlns:a16="http://schemas.microsoft.com/office/drawing/2014/main" id="{F6C26219-3D70-441B-8649-CE2BC1CD20F6}"/>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23" name="Text Box 16">
          <a:extLst>
            <a:ext uri="{FF2B5EF4-FFF2-40B4-BE49-F238E27FC236}">
              <a16:creationId xmlns:a16="http://schemas.microsoft.com/office/drawing/2014/main" id="{65A4FCED-A7BF-47F0-B2EF-9712FF4D59B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24" name="Text Box 17">
          <a:extLst>
            <a:ext uri="{FF2B5EF4-FFF2-40B4-BE49-F238E27FC236}">
              <a16:creationId xmlns:a16="http://schemas.microsoft.com/office/drawing/2014/main" id="{BCAEE103-4521-4AC9-86E1-B43C1B3AB92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25" name="Text Box 18">
          <a:extLst>
            <a:ext uri="{FF2B5EF4-FFF2-40B4-BE49-F238E27FC236}">
              <a16:creationId xmlns:a16="http://schemas.microsoft.com/office/drawing/2014/main" id="{7492578C-6DAD-4E51-B659-69D31C8D82A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626" name="Text Box 15">
          <a:extLst>
            <a:ext uri="{FF2B5EF4-FFF2-40B4-BE49-F238E27FC236}">
              <a16:creationId xmlns:a16="http://schemas.microsoft.com/office/drawing/2014/main" id="{F734773D-CF3F-43F3-A819-44B5509706FA}"/>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27" name="Text Box 16">
          <a:extLst>
            <a:ext uri="{FF2B5EF4-FFF2-40B4-BE49-F238E27FC236}">
              <a16:creationId xmlns:a16="http://schemas.microsoft.com/office/drawing/2014/main" id="{6619603D-3BC5-4518-855C-F4EB5459AFA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28" name="Text Box 17">
          <a:extLst>
            <a:ext uri="{FF2B5EF4-FFF2-40B4-BE49-F238E27FC236}">
              <a16:creationId xmlns:a16="http://schemas.microsoft.com/office/drawing/2014/main" id="{FB3D614F-9935-478A-B24D-6272A70EA23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29" name="Text Box 18">
          <a:extLst>
            <a:ext uri="{FF2B5EF4-FFF2-40B4-BE49-F238E27FC236}">
              <a16:creationId xmlns:a16="http://schemas.microsoft.com/office/drawing/2014/main" id="{59147E03-61A4-4B87-A28C-8883F2792FF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0" name="Text Box 19">
          <a:extLst>
            <a:ext uri="{FF2B5EF4-FFF2-40B4-BE49-F238E27FC236}">
              <a16:creationId xmlns:a16="http://schemas.microsoft.com/office/drawing/2014/main" id="{F143D89B-4237-4549-90CF-DC44324B4B2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1" name="Text Box 16">
          <a:extLst>
            <a:ext uri="{FF2B5EF4-FFF2-40B4-BE49-F238E27FC236}">
              <a16:creationId xmlns:a16="http://schemas.microsoft.com/office/drawing/2014/main" id="{6C2E5ABB-9A67-4A4D-B3C8-79AF8AAC89E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2" name="Text Box 17">
          <a:extLst>
            <a:ext uri="{FF2B5EF4-FFF2-40B4-BE49-F238E27FC236}">
              <a16:creationId xmlns:a16="http://schemas.microsoft.com/office/drawing/2014/main" id="{C5EBC1F6-77C5-4884-9FBD-F0EE87E6F84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3" name="Text Box 18">
          <a:extLst>
            <a:ext uri="{FF2B5EF4-FFF2-40B4-BE49-F238E27FC236}">
              <a16:creationId xmlns:a16="http://schemas.microsoft.com/office/drawing/2014/main" id="{237941DD-4B17-44EA-9993-488BFB82EB6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4" name="Text Box 19">
          <a:extLst>
            <a:ext uri="{FF2B5EF4-FFF2-40B4-BE49-F238E27FC236}">
              <a16:creationId xmlns:a16="http://schemas.microsoft.com/office/drawing/2014/main" id="{F7FD991A-1958-40E4-A9ED-00F0992E1E8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635" name="Text Box 15">
          <a:extLst>
            <a:ext uri="{FF2B5EF4-FFF2-40B4-BE49-F238E27FC236}">
              <a16:creationId xmlns:a16="http://schemas.microsoft.com/office/drawing/2014/main" id="{9B2966AF-BB2D-40C7-9E93-02F947439319}"/>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636" name="Text Box 15">
          <a:extLst>
            <a:ext uri="{FF2B5EF4-FFF2-40B4-BE49-F238E27FC236}">
              <a16:creationId xmlns:a16="http://schemas.microsoft.com/office/drawing/2014/main" id="{3EA04E21-16B5-4A72-B1FE-B26F184C9060}"/>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48496"/>
    <xdr:sp macro="" textlink="">
      <xdr:nvSpPr>
        <xdr:cNvPr id="6637" name="Text Box 15">
          <a:extLst>
            <a:ext uri="{FF2B5EF4-FFF2-40B4-BE49-F238E27FC236}">
              <a16:creationId xmlns:a16="http://schemas.microsoft.com/office/drawing/2014/main" id="{FF83751D-34FF-4142-B7E2-E75185C64578}"/>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442269"/>
    <xdr:sp macro="" textlink="">
      <xdr:nvSpPr>
        <xdr:cNvPr id="6638" name="Text Box 15">
          <a:extLst>
            <a:ext uri="{FF2B5EF4-FFF2-40B4-BE49-F238E27FC236}">
              <a16:creationId xmlns:a16="http://schemas.microsoft.com/office/drawing/2014/main" id="{10577D98-16C0-443C-8860-2D49E3312FA3}"/>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504825</xdr:rowOff>
    </xdr:from>
    <xdr:ext cx="95250" cy="442269"/>
    <xdr:sp macro="" textlink="">
      <xdr:nvSpPr>
        <xdr:cNvPr id="6639" name="Text Box 15">
          <a:extLst>
            <a:ext uri="{FF2B5EF4-FFF2-40B4-BE49-F238E27FC236}">
              <a16:creationId xmlns:a16="http://schemas.microsoft.com/office/drawing/2014/main" id="{931A7F21-C982-44D8-B4AA-B66CA32F3C9A}"/>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40" name="Text Box 15">
          <a:extLst>
            <a:ext uri="{FF2B5EF4-FFF2-40B4-BE49-F238E27FC236}">
              <a16:creationId xmlns:a16="http://schemas.microsoft.com/office/drawing/2014/main" id="{0D4C1F49-3B2F-4AD2-8561-704EA11FF25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44331"/>
    <xdr:sp macro="" textlink="">
      <xdr:nvSpPr>
        <xdr:cNvPr id="6641" name="Text Box 15">
          <a:extLst>
            <a:ext uri="{FF2B5EF4-FFF2-40B4-BE49-F238E27FC236}">
              <a16:creationId xmlns:a16="http://schemas.microsoft.com/office/drawing/2014/main" id="{AFEE208A-3D7C-4286-8067-671A8752544A}"/>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642" name="Text Box 15">
          <a:extLst>
            <a:ext uri="{FF2B5EF4-FFF2-40B4-BE49-F238E27FC236}">
              <a16:creationId xmlns:a16="http://schemas.microsoft.com/office/drawing/2014/main" id="{A68EB36C-5B08-466D-91EA-B6F6C89989FE}"/>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3" name="Text Box 16">
          <a:extLst>
            <a:ext uri="{FF2B5EF4-FFF2-40B4-BE49-F238E27FC236}">
              <a16:creationId xmlns:a16="http://schemas.microsoft.com/office/drawing/2014/main" id="{84EF884C-0399-4D0A-8B31-912F3F6503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4" name="Text Box 17">
          <a:extLst>
            <a:ext uri="{FF2B5EF4-FFF2-40B4-BE49-F238E27FC236}">
              <a16:creationId xmlns:a16="http://schemas.microsoft.com/office/drawing/2014/main" id="{57D87184-7AF1-4FB8-808F-FCBADF24436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5" name="Text Box 18">
          <a:extLst>
            <a:ext uri="{FF2B5EF4-FFF2-40B4-BE49-F238E27FC236}">
              <a16:creationId xmlns:a16="http://schemas.microsoft.com/office/drawing/2014/main" id="{479FE038-9968-4A30-9DDA-0FA32F8F697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6" name="Text Box 19">
          <a:extLst>
            <a:ext uri="{FF2B5EF4-FFF2-40B4-BE49-F238E27FC236}">
              <a16:creationId xmlns:a16="http://schemas.microsoft.com/office/drawing/2014/main" id="{AE0C68B3-B93C-45AE-B2CB-9F040D8CC4D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47" name="Text Box 16">
          <a:extLst>
            <a:ext uri="{FF2B5EF4-FFF2-40B4-BE49-F238E27FC236}">
              <a16:creationId xmlns:a16="http://schemas.microsoft.com/office/drawing/2014/main" id="{13E28BC3-7FD6-499C-BF40-1C4BD209B9F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48" name="Text Box 17">
          <a:extLst>
            <a:ext uri="{FF2B5EF4-FFF2-40B4-BE49-F238E27FC236}">
              <a16:creationId xmlns:a16="http://schemas.microsoft.com/office/drawing/2014/main" id="{02302DD6-4C82-46C2-9D1C-5123E869B5D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49" name="Text Box 18">
          <a:extLst>
            <a:ext uri="{FF2B5EF4-FFF2-40B4-BE49-F238E27FC236}">
              <a16:creationId xmlns:a16="http://schemas.microsoft.com/office/drawing/2014/main" id="{79F0E2E3-4838-46E0-85C5-AD991D40681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50" name="Text Box 19">
          <a:extLst>
            <a:ext uri="{FF2B5EF4-FFF2-40B4-BE49-F238E27FC236}">
              <a16:creationId xmlns:a16="http://schemas.microsoft.com/office/drawing/2014/main" id="{B97770F8-D601-474D-97DF-07EEBE852F4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1" name="Text Box 16">
          <a:extLst>
            <a:ext uri="{FF2B5EF4-FFF2-40B4-BE49-F238E27FC236}">
              <a16:creationId xmlns:a16="http://schemas.microsoft.com/office/drawing/2014/main" id="{BE4FA54E-E1B0-4247-B5FB-80A9227BDCA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2" name="Text Box 17">
          <a:extLst>
            <a:ext uri="{FF2B5EF4-FFF2-40B4-BE49-F238E27FC236}">
              <a16:creationId xmlns:a16="http://schemas.microsoft.com/office/drawing/2014/main" id="{A340EF67-1CE6-4142-A4E8-B34E21D4C39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3" name="Text Box 18">
          <a:extLst>
            <a:ext uri="{FF2B5EF4-FFF2-40B4-BE49-F238E27FC236}">
              <a16:creationId xmlns:a16="http://schemas.microsoft.com/office/drawing/2014/main" id="{72E7568D-8E26-4067-BF20-ED19F9F0606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4" name="Text Box 19">
          <a:extLst>
            <a:ext uri="{FF2B5EF4-FFF2-40B4-BE49-F238E27FC236}">
              <a16:creationId xmlns:a16="http://schemas.microsoft.com/office/drawing/2014/main" id="{5B3AD108-D46A-450C-A4A7-2BB07620BC6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014"/>
    <xdr:sp macro="" textlink="">
      <xdr:nvSpPr>
        <xdr:cNvPr id="6655" name="Text Box 15">
          <a:extLst>
            <a:ext uri="{FF2B5EF4-FFF2-40B4-BE49-F238E27FC236}">
              <a16:creationId xmlns:a16="http://schemas.microsoft.com/office/drawing/2014/main" id="{33B9141C-4CFF-47B7-9B2D-7C571C95DE6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6" name="Text Box 16">
          <a:extLst>
            <a:ext uri="{FF2B5EF4-FFF2-40B4-BE49-F238E27FC236}">
              <a16:creationId xmlns:a16="http://schemas.microsoft.com/office/drawing/2014/main" id="{41CE6F76-69BC-4EEA-9DA5-9A004D5947E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7" name="Text Box 17">
          <a:extLst>
            <a:ext uri="{FF2B5EF4-FFF2-40B4-BE49-F238E27FC236}">
              <a16:creationId xmlns:a16="http://schemas.microsoft.com/office/drawing/2014/main" id="{D6F4C406-E006-4B2F-986E-7A88616C7CA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8" name="Text Box 18">
          <a:extLst>
            <a:ext uri="{FF2B5EF4-FFF2-40B4-BE49-F238E27FC236}">
              <a16:creationId xmlns:a16="http://schemas.microsoft.com/office/drawing/2014/main" id="{928EE86C-44FA-4671-9E48-C9DF1393A19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9" name="Text Box 19">
          <a:extLst>
            <a:ext uri="{FF2B5EF4-FFF2-40B4-BE49-F238E27FC236}">
              <a16:creationId xmlns:a16="http://schemas.microsoft.com/office/drawing/2014/main" id="{5560F11A-69AC-4408-9169-E6EA3DEACA8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60" name="Text Box 16">
          <a:extLst>
            <a:ext uri="{FF2B5EF4-FFF2-40B4-BE49-F238E27FC236}">
              <a16:creationId xmlns:a16="http://schemas.microsoft.com/office/drawing/2014/main" id="{1931C9FD-CF40-4DB5-B419-0BD0F274AF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61" name="Text Box 17">
          <a:extLst>
            <a:ext uri="{FF2B5EF4-FFF2-40B4-BE49-F238E27FC236}">
              <a16:creationId xmlns:a16="http://schemas.microsoft.com/office/drawing/2014/main" id="{072A5C1D-B89B-4259-B9BD-FE9276EBB4C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62" name="Text Box 18">
          <a:extLst>
            <a:ext uri="{FF2B5EF4-FFF2-40B4-BE49-F238E27FC236}">
              <a16:creationId xmlns:a16="http://schemas.microsoft.com/office/drawing/2014/main" id="{F7CD1335-4D28-405C-8D40-1ADC8E14B47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3" name="Text Box 16">
          <a:extLst>
            <a:ext uri="{FF2B5EF4-FFF2-40B4-BE49-F238E27FC236}">
              <a16:creationId xmlns:a16="http://schemas.microsoft.com/office/drawing/2014/main" id="{FD2EEF25-4D38-46BD-91CF-E1D0B32C169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4" name="Text Box 17">
          <a:extLst>
            <a:ext uri="{FF2B5EF4-FFF2-40B4-BE49-F238E27FC236}">
              <a16:creationId xmlns:a16="http://schemas.microsoft.com/office/drawing/2014/main" id="{77363E30-8088-40B0-B54D-DF8CDA36A02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5" name="Text Box 18">
          <a:extLst>
            <a:ext uri="{FF2B5EF4-FFF2-40B4-BE49-F238E27FC236}">
              <a16:creationId xmlns:a16="http://schemas.microsoft.com/office/drawing/2014/main" id="{9C8A2845-6A43-4AA0-ABA1-D8955AE038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6" name="Text Box 19">
          <a:extLst>
            <a:ext uri="{FF2B5EF4-FFF2-40B4-BE49-F238E27FC236}">
              <a16:creationId xmlns:a16="http://schemas.microsoft.com/office/drawing/2014/main" id="{AF9FC782-699B-4859-872E-B9D16C3CD8A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7" name="Text Box 16">
          <a:extLst>
            <a:ext uri="{FF2B5EF4-FFF2-40B4-BE49-F238E27FC236}">
              <a16:creationId xmlns:a16="http://schemas.microsoft.com/office/drawing/2014/main" id="{F5FE29D9-2948-46CC-A568-93CDBD03E89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8" name="Text Box 17">
          <a:extLst>
            <a:ext uri="{FF2B5EF4-FFF2-40B4-BE49-F238E27FC236}">
              <a16:creationId xmlns:a16="http://schemas.microsoft.com/office/drawing/2014/main" id="{26D908F3-B7DC-4ACC-AFCB-EED283B5F8D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9" name="Text Box 18">
          <a:extLst>
            <a:ext uri="{FF2B5EF4-FFF2-40B4-BE49-F238E27FC236}">
              <a16:creationId xmlns:a16="http://schemas.microsoft.com/office/drawing/2014/main" id="{4EE14680-CF0D-477A-90BC-920CFA34E83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70" name="Text Box 19">
          <a:extLst>
            <a:ext uri="{FF2B5EF4-FFF2-40B4-BE49-F238E27FC236}">
              <a16:creationId xmlns:a16="http://schemas.microsoft.com/office/drawing/2014/main" id="{0D7175C6-C9AE-43CA-91F5-BC9A4AABD6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56743"/>
    <xdr:sp macro="" textlink="">
      <xdr:nvSpPr>
        <xdr:cNvPr id="6671" name="Text Box 15">
          <a:extLst>
            <a:ext uri="{FF2B5EF4-FFF2-40B4-BE49-F238E27FC236}">
              <a16:creationId xmlns:a16="http://schemas.microsoft.com/office/drawing/2014/main" id="{5DE4D3B9-29A8-417F-B36C-9EBA4CD5519C}"/>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442269"/>
    <xdr:sp macro="" textlink="">
      <xdr:nvSpPr>
        <xdr:cNvPr id="6672" name="Text Box 15">
          <a:extLst>
            <a:ext uri="{FF2B5EF4-FFF2-40B4-BE49-F238E27FC236}">
              <a16:creationId xmlns:a16="http://schemas.microsoft.com/office/drawing/2014/main" id="{E0A4B4EC-3BEE-40B8-AFD8-03532B33EBFE}"/>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504825</xdr:rowOff>
    </xdr:from>
    <xdr:ext cx="95250" cy="442269"/>
    <xdr:sp macro="" textlink="">
      <xdr:nvSpPr>
        <xdr:cNvPr id="6673" name="Text Box 15">
          <a:extLst>
            <a:ext uri="{FF2B5EF4-FFF2-40B4-BE49-F238E27FC236}">
              <a16:creationId xmlns:a16="http://schemas.microsoft.com/office/drawing/2014/main" id="{42B0052A-A6C2-4CF9-B7E7-A3DD8DD1EA42}"/>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74" name="Text Box 15">
          <a:extLst>
            <a:ext uri="{FF2B5EF4-FFF2-40B4-BE49-F238E27FC236}">
              <a16:creationId xmlns:a16="http://schemas.microsoft.com/office/drawing/2014/main" id="{376D6262-A385-430D-8130-7A7F894CE9D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44331"/>
    <xdr:sp macro="" textlink="">
      <xdr:nvSpPr>
        <xdr:cNvPr id="6675" name="Text Box 15">
          <a:extLst>
            <a:ext uri="{FF2B5EF4-FFF2-40B4-BE49-F238E27FC236}">
              <a16:creationId xmlns:a16="http://schemas.microsoft.com/office/drawing/2014/main" id="{1B8295FB-C3F8-436C-BDAC-2F3A5B657AD8}"/>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676" name="Text Box 15">
          <a:extLst>
            <a:ext uri="{FF2B5EF4-FFF2-40B4-BE49-F238E27FC236}">
              <a16:creationId xmlns:a16="http://schemas.microsoft.com/office/drawing/2014/main" id="{C99F6BE3-6A18-4E19-A8ED-E0069ED3C018}"/>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77" name="Text Box 16">
          <a:extLst>
            <a:ext uri="{FF2B5EF4-FFF2-40B4-BE49-F238E27FC236}">
              <a16:creationId xmlns:a16="http://schemas.microsoft.com/office/drawing/2014/main" id="{4D3DB3B6-CB58-4FAF-B76E-EDB55C0DCD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78" name="Text Box 17">
          <a:extLst>
            <a:ext uri="{FF2B5EF4-FFF2-40B4-BE49-F238E27FC236}">
              <a16:creationId xmlns:a16="http://schemas.microsoft.com/office/drawing/2014/main" id="{41214886-6DFD-430A-91B8-973042ADE9C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79" name="Text Box 18">
          <a:extLst>
            <a:ext uri="{FF2B5EF4-FFF2-40B4-BE49-F238E27FC236}">
              <a16:creationId xmlns:a16="http://schemas.microsoft.com/office/drawing/2014/main" id="{C2B59E01-00F6-4070-B64C-8E69F145A90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80" name="Text Box 19">
          <a:extLst>
            <a:ext uri="{FF2B5EF4-FFF2-40B4-BE49-F238E27FC236}">
              <a16:creationId xmlns:a16="http://schemas.microsoft.com/office/drawing/2014/main" id="{B09B5067-5909-448D-BB91-884C1210D9D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1" name="Text Box 16">
          <a:extLst>
            <a:ext uri="{FF2B5EF4-FFF2-40B4-BE49-F238E27FC236}">
              <a16:creationId xmlns:a16="http://schemas.microsoft.com/office/drawing/2014/main" id="{0FC22CAC-19EC-4AC4-8B9E-B6E7CE3D749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2" name="Text Box 17">
          <a:extLst>
            <a:ext uri="{FF2B5EF4-FFF2-40B4-BE49-F238E27FC236}">
              <a16:creationId xmlns:a16="http://schemas.microsoft.com/office/drawing/2014/main" id="{41CA226F-BB30-4176-AF8A-D337BAD4E00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3" name="Text Box 18">
          <a:extLst>
            <a:ext uri="{FF2B5EF4-FFF2-40B4-BE49-F238E27FC236}">
              <a16:creationId xmlns:a16="http://schemas.microsoft.com/office/drawing/2014/main" id="{8D68825E-5AB8-4EF6-8151-B0CCADE5C16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4" name="Text Box 19">
          <a:extLst>
            <a:ext uri="{FF2B5EF4-FFF2-40B4-BE49-F238E27FC236}">
              <a16:creationId xmlns:a16="http://schemas.microsoft.com/office/drawing/2014/main" id="{B32687B5-CB1B-46BD-A55A-81049119F8D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5" name="Text Box 16">
          <a:extLst>
            <a:ext uri="{FF2B5EF4-FFF2-40B4-BE49-F238E27FC236}">
              <a16:creationId xmlns:a16="http://schemas.microsoft.com/office/drawing/2014/main" id="{DB987720-4B51-4F49-8FB7-30A16B89A2F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6" name="Text Box 17">
          <a:extLst>
            <a:ext uri="{FF2B5EF4-FFF2-40B4-BE49-F238E27FC236}">
              <a16:creationId xmlns:a16="http://schemas.microsoft.com/office/drawing/2014/main" id="{0F6CD1EF-7964-4659-BCE9-BE1D2006AC4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7" name="Text Box 18">
          <a:extLst>
            <a:ext uri="{FF2B5EF4-FFF2-40B4-BE49-F238E27FC236}">
              <a16:creationId xmlns:a16="http://schemas.microsoft.com/office/drawing/2014/main" id="{66FE9901-CFCF-4B53-91F2-76297888FCE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8" name="Text Box 19">
          <a:extLst>
            <a:ext uri="{FF2B5EF4-FFF2-40B4-BE49-F238E27FC236}">
              <a16:creationId xmlns:a16="http://schemas.microsoft.com/office/drawing/2014/main" id="{DE348DD4-910E-452A-9E24-D1995F9CB07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014"/>
    <xdr:sp macro="" textlink="">
      <xdr:nvSpPr>
        <xdr:cNvPr id="6689" name="Text Box 15">
          <a:extLst>
            <a:ext uri="{FF2B5EF4-FFF2-40B4-BE49-F238E27FC236}">
              <a16:creationId xmlns:a16="http://schemas.microsoft.com/office/drawing/2014/main" id="{BE1B85E7-5A12-4029-9568-202281F3F83B}"/>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0" name="Text Box 16">
          <a:extLst>
            <a:ext uri="{FF2B5EF4-FFF2-40B4-BE49-F238E27FC236}">
              <a16:creationId xmlns:a16="http://schemas.microsoft.com/office/drawing/2014/main" id="{39B2F80D-C979-4349-B773-83612C32E4B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1" name="Text Box 17">
          <a:extLst>
            <a:ext uri="{FF2B5EF4-FFF2-40B4-BE49-F238E27FC236}">
              <a16:creationId xmlns:a16="http://schemas.microsoft.com/office/drawing/2014/main" id="{1A774D05-DE63-4B1E-8FC6-30917023AB1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2" name="Text Box 18">
          <a:extLst>
            <a:ext uri="{FF2B5EF4-FFF2-40B4-BE49-F238E27FC236}">
              <a16:creationId xmlns:a16="http://schemas.microsoft.com/office/drawing/2014/main" id="{0C030AA8-D35F-4403-BFFC-34C362F23F2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3" name="Text Box 19">
          <a:extLst>
            <a:ext uri="{FF2B5EF4-FFF2-40B4-BE49-F238E27FC236}">
              <a16:creationId xmlns:a16="http://schemas.microsoft.com/office/drawing/2014/main" id="{790FA99E-B76D-4956-A609-7FBBFBCE8E3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144</xdr:row>
      <xdr:rowOff>504825</xdr:rowOff>
    </xdr:from>
    <xdr:ext cx="95250" cy="442269"/>
    <xdr:sp macro="" textlink="">
      <xdr:nvSpPr>
        <xdr:cNvPr id="6694" name="Text Box 15">
          <a:extLst>
            <a:ext uri="{FF2B5EF4-FFF2-40B4-BE49-F238E27FC236}">
              <a16:creationId xmlns:a16="http://schemas.microsoft.com/office/drawing/2014/main" id="{68BC4552-3AB0-48F2-AFC9-1EE54FB38333}"/>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95" name="Text Box 16">
          <a:extLst>
            <a:ext uri="{FF2B5EF4-FFF2-40B4-BE49-F238E27FC236}">
              <a16:creationId xmlns:a16="http://schemas.microsoft.com/office/drawing/2014/main" id="{BE82863D-BC9A-4899-930B-AB5777E4F94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96" name="Text Box 17">
          <a:extLst>
            <a:ext uri="{FF2B5EF4-FFF2-40B4-BE49-F238E27FC236}">
              <a16:creationId xmlns:a16="http://schemas.microsoft.com/office/drawing/2014/main" id="{D4805328-A6BF-4309-BE79-08B4F0FD69F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97" name="Text Box 18">
          <a:extLst>
            <a:ext uri="{FF2B5EF4-FFF2-40B4-BE49-F238E27FC236}">
              <a16:creationId xmlns:a16="http://schemas.microsoft.com/office/drawing/2014/main" id="{8594764C-C6F0-42AB-B349-3A3009BBD5E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98" name="Text Box 16">
          <a:extLst>
            <a:ext uri="{FF2B5EF4-FFF2-40B4-BE49-F238E27FC236}">
              <a16:creationId xmlns:a16="http://schemas.microsoft.com/office/drawing/2014/main" id="{6C16975D-36D0-42F2-933B-3BAE0309198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99" name="Text Box 17">
          <a:extLst>
            <a:ext uri="{FF2B5EF4-FFF2-40B4-BE49-F238E27FC236}">
              <a16:creationId xmlns:a16="http://schemas.microsoft.com/office/drawing/2014/main" id="{49723CE9-35AC-4863-9708-1F85D316A5D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0" name="Text Box 18">
          <a:extLst>
            <a:ext uri="{FF2B5EF4-FFF2-40B4-BE49-F238E27FC236}">
              <a16:creationId xmlns:a16="http://schemas.microsoft.com/office/drawing/2014/main" id="{90EE8797-1FCF-4D17-9241-3F7E8BDDEFB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1" name="Text Box 19">
          <a:extLst>
            <a:ext uri="{FF2B5EF4-FFF2-40B4-BE49-F238E27FC236}">
              <a16:creationId xmlns:a16="http://schemas.microsoft.com/office/drawing/2014/main" id="{FABD0063-3BE3-4B85-B683-7DB5756B38C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2" name="Text Box 16">
          <a:extLst>
            <a:ext uri="{FF2B5EF4-FFF2-40B4-BE49-F238E27FC236}">
              <a16:creationId xmlns:a16="http://schemas.microsoft.com/office/drawing/2014/main" id="{8AA6B7A3-1816-4545-A296-E1CA6577D2A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3" name="Text Box 17">
          <a:extLst>
            <a:ext uri="{FF2B5EF4-FFF2-40B4-BE49-F238E27FC236}">
              <a16:creationId xmlns:a16="http://schemas.microsoft.com/office/drawing/2014/main" id="{2796E177-706A-4796-B33F-12ECDBB8C39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4" name="Text Box 18">
          <a:extLst>
            <a:ext uri="{FF2B5EF4-FFF2-40B4-BE49-F238E27FC236}">
              <a16:creationId xmlns:a16="http://schemas.microsoft.com/office/drawing/2014/main" id="{D1D6C0B7-6A37-49AD-B154-62C063A2EC3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05" name="Text Box 15">
          <a:extLst>
            <a:ext uri="{FF2B5EF4-FFF2-40B4-BE49-F238E27FC236}">
              <a16:creationId xmlns:a16="http://schemas.microsoft.com/office/drawing/2014/main" id="{3FCBC726-4FA3-4A18-AA99-8B6B1D001EB0}"/>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6" name="Text Box 16">
          <a:extLst>
            <a:ext uri="{FF2B5EF4-FFF2-40B4-BE49-F238E27FC236}">
              <a16:creationId xmlns:a16="http://schemas.microsoft.com/office/drawing/2014/main" id="{5C7684CA-FDF9-4206-879C-41BC4D0EF3D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7" name="Text Box 17">
          <a:extLst>
            <a:ext uri="{FF2B5EF4-FFF2-40B4-BE49-F238E27FC236}">
              <a16:creationId xmlns:a16="http://schemas.microsoft.com/office/drawing/2014/main" id="{F5FDB723-D6A6-4ED3-8DD6-0DF5AB4325F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8" name="Text Box 18">
          <a:extLst>
            <a:ext uri="{FF2B5EF4-FFF2-40B4-BE49-F238E27FC236}">
              <a16:creationId xmlns:a16="http://schemas.microsoft.com/office/drawing/2014/main" id="{7154AC32-6270-4288-B54C-307F3ABA7E5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9" name="Text Box 19">
          <a:extLst>
            <a:ext uri="{FF2B5EF4-FFF2-40B4-BE49-F238E27FC236}">
              <a16:creationId xmlns:a16="http://schemas.microsoft.com/office/drawing/2014/main" id="{1F445C35-16CB-4237-806E-593B8413A50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0" name="Text Box 16">
          <a:extLst>
            <a:ext uri="{FF2B5EF4-FFF2-40B4-BE49-F238E27FC236}">
              <a16:creationId xmlns:a16="http://schemas.microsoft.com/office/drawing/2014/main" id="{B1339FC2-2982-44C4-845F-2C84D06B11C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1" name="Text Box 17">
          <a:extLst>
            <a:ext uri="{FF2B5EF4-FFF2-40B4-BE49-F238E27FC236}">
              <a16:creationId xmlns:a16="http://schemas.microsoft.com/office/drawing/2014/main" id="{B6E0E136-B85B-4924-87BD-D26AB342CBE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2" name="Text Box 18">
          <a:extLst>
            <a:ext uri="{FF2B5EF4-FFF2-40B4-BE49-F238E27FC236}">
              <a16:creationId xmlns:a16="http://schemas.microsoft.com/office/drawing/2014/main" id="{3863FE70-67A6-40CE-9317-3A43E728E5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3" name="Text Box 19">
          <a:extLst>
            <a:ext uri="{FF2B5EF4-FFF2-40B4-BE49-F238E27FC236}">
              <a16:creationId xmlns:a16="http://schemas.microsoft.com/office/drawing/2014/main" id="{6FFB67FE-3D33-48BC-9284-9BA16CB72C4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4" name="Text Box 16">
          <a:extLst>
            <a:ext uri="{FF2B5EF4-FFF2-40B4-BE49-F238E27FC236}">
              <a16:creationId xmlns:a16="http://schemas.microsoft.com/office/drawing/2014/main" id="{0F281B8F-FEC8-4449-AEAF-CB6CBDCAB8A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5" name="Text Box 17">
          <a:extLst>
            <a:ext uri="{FF2B5EF4-FFF2-40B4-BE49-F238E27FC236}">
              <a16:creationId xmlns:a16="http://schemas.microsoft.com/office/drawing/2014/main" id="{A8F5847D-4EC4-45AA-AADE-AF5D2B0C365B}"/>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6" name="Text Box 18">
          <a:extLst>
            <a:ext uri="{FF2B5EF4-FFF2-40B4-BE49-F238E27FC236}">
              <a16:creationId xmlns:a16="http://schemas.microsoft.com/office/drawing/2014/main" id="{71E0D49E-4A26-489D-9C06-64626AF6C91F}"/>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7" name="Text Box 19">
          <a:extLst>
            <a:ext uri="{FF2B5EF4-FFF2-40B4-BE49-F238E27FC236}">
              <a16:creationId xmlns:a16="http://schemas.microsoft.com/office/drawing/2014/main" id="{AF3C6D9B-9CFE-4DE1-B6D8-B0FAF6CE75D3}"/>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014"/>
    <xdr:sp macro="" textlink="">
      <xdr:nvSpPr>
        <xdr:cNvPr id="6718" name="Text Box 15">
          <a:extLst>
            <a:ext uri="{FF2B5EF4-FFF2-40B4-BE49-F238E27FC236}">
              <a16:creationId xmlns:a16="http://schemas.microsoft.com/office/drawing/2014/main" id="{2DA6B7DE-B4AF-445D-912B-05B5E2095B04}"/>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19" name="Text Box 16">
          <a:extLst>
            <a:ext uri="{FF2B5EF4-FFF2-40B4-BE49-F238E27FC236}">
              <a16:creationId xmlns:a16="http://schemas.microsoft.com/office/drawing/2014/main" id="{761D2BE0-DE2F-4F2C-A3C3-5BB25055728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20" name="Text Box 17">
          <a:extLst>
            <a:ext uri="{FF2B5EF4-FFF2-40B4-BE49-F238E27FC236}">
              <a16:creationId xmlns:a16="http://schemas.microsoft.com/office/drawing/2014/main" id="{3B119BE6-FF10-4AE6-9F84-ABD6F976DD5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21" name="Text Box 18">
          <a:extLst>
            <a:ext uri="{FF2B5EF4-FFF2-40B4-BE49-F238E27FC236}">
              <a16:creationId xmlns:a16="http://schemas.microsoft.com/office/drawing/2014/main" id="{BFA36F0D-1EA6-4EF3-B334-66E1AD27D78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22" name="Text Box 19">
          <a:extLst>
            <a:ext uri="{FF2B5EF4-FFF2-40B4-BE49-F238E27FC236}">
              <a16:creationId xmlns:a16="http://schemas.microsoft.com/office/drawing/2014/main" id="{81C6BCE0-9289-4613-8861-D60BB77E5B8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23" name="Text Box 16">
          <a:extLst>
            <a:ext uri="{FF2B5EF4-FFF2-40B4-BE49-F238E27FC236}">
              <a16:creationId xmlns:a16="http://schemas.microsoft.com/office/drawing/2014/main" id="{62B0E921-0975-4C3A-9615-A46FD132F60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24" name="Text Box 17">
          <a:extLst>
            <a:ext uri="{FF2B5EF4-FFF2-40B4-BE49-F238E27FC236}">
              <a16:creationId xmlns:a16="http://schemas.microsoft.com/office/drawing/2014/main" id="{DB1CCA71-C8CE-4927-8292-599665F60DC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146</xdr:row>
      <xdr:rowOff>15875</xdr:rowOff>
    </xdr:from>
    <xdr:ext cx="95250" cy="171450"/>
    <xdr:sp macro="" textlink="">
      <xdr:nvSpPr>
        <xdr:cNvPr id="6725" name="Text Box 18">
          <a:extLst>
            <a:ext uri="{FF2B5EF4-FFF2-40B4-BE49-F238E27FC236}">
              <a16:creationId xmlns:a16="http://schemas.microsoft.com/office/drawing/2014/main" id="{560B7274-9404-47D4-88BD-74247A5885FA}"/>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6" name="Text Box 16">
          <a:extLst>
            <a:ext uri="{FF2B5EF4-FFF2-40B4-BE49-F238E27FC236}">
              <a16:creationId xmlns:a16="http://schemas.microsoft.com/office/drawing/2014/main" id="{F2EC2BC2-E6C1-48B4-8D0C-5B06CEF3994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7" name="Text Box 17">
          <a:extLst>
            <a:ext uri="{FF2B5EF4-FFF2-40B4-BE49-F238E27FC236}">
              <a16:creationId xmlns:a16="http://schemas.microsoft.com/office/drawing/2014/main" id="{F9BACAEB-CC22-494C-A5CB-931ACA0C3A8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8" name="Text Box 18">
          <a:extLst>
            <a:ext uri="{FF2B5EF4-FFF2-40B4-BE49-F238E27FC236}">
              <a16:creationId xmlns:a16="http://schemas.microsoft.com/office/drawing/2014/main" id="{2EEBC777-2FBD-48F8-B13C-D8A198E113C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9" name="Text Box 19">
          <a:extLst>
            <a:ext uri="{FF2B5EF4-FFF2-40B4-BE49-F238E27FC236}">
              <a16:creationId xmlns:a16="http://schemas.microsoft.com/office/drawing/2014/main" id="{19281B8E-3D0E-468D-9626-D7E5BD55120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30" name="Text Box 16">
          <a:extLst>
            <a:ext uri="{FF2B5EF4-FFF2-40B4-BE49-F238E27FC236}">
              <a16:creationId xmlns:a16="http://schemas.microsoft.com/office/drawing/2014/main" id="{17FEE293-AD8C-4354-98C6-E63476421FF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31" name="Text Box 15">
          <a:extLst>
            <a:ext uri="{FF2B5EF4-FFF2-40B4-BE49-F238E27FC236}">
              <a16:creationId xmlns:a16="http://schemas.microsoft.com/office/drawing/2014/main" id="{8F5224D8-5C20-4D5B-9B22-29F6E3BB2CD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32" name="Text Box 15">
          <a:extLst>
            <a:ext uri="{FF2B5EF4-FFF2-40B4-BE49-F238E27FC236}">
              <a16:creationId xmlns:a16="http://schemas.microsoft.com/office/drawing/2014/main" id="{DD56AB69-22B9-4438-B48C-348C10CFEA8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33" name="Text Box 15">
          <a:extLst>
            <a:ext uri="{FF2B5EF4-FFF2-40B4-BE49-F238E27FC236}">
              <a16:creationId xmlns:a16="http://schemas.microsoft.com/office/drawing/2014/main" id="{A8C86BFB-DA81-43FF-8630-E7BD44B0BBD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34" name="Text Box 15">
          <a:extLst>
            <a:ext uri="{FF2B5EF4-FFF2-40B4-BE49-F238E27FC236}">
              <a16:creationId xmlns:a16="http://schemas.microsoft.com/office/drawing/2014/main" id="{E32A9ECD-2571-4C2B-BBA9-C089863CDB1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735" name="Text Box 15">
          <a:extLst>
            <a:ext uri="{FF2B5EF4-FFF2-40B4-BE49-F238E27FC236}">
              <a16:creationId xmlns:a16="http://schemas.microsoft.com/office/drawing/2014/main" id="{AAF820D9-5DE1-480F-8160-F7A9979D8DE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6" name="Text Box 15">
          <a:extLst>
            <a:ext uri="{FF2B5EF4-FFF2-40B4-BE49-F238E27FC236}">
              <a16:creationId xmlns:a16="http://schemas.microsoft.com/office/drawing/2014/main" id="{C87D2C0D-E26A-4B0A-9E34-B90CF8473FD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7" name="Text Box 15">
          <a:extLst>
            <a:ext uri="{FF2B5EF4-FFF2-40B4-BE49-F238E27FC236}">
              <a16:creationId xmlns:a16="http://schemas.microsoft.com/office/drawing/2014/main" id="{131E5B00-E00B-46EC-B6AA-DB1AC3CE56D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8" name="Text Box 15">
          <a:extLst>
            <a:ext uri="{FF2B5EF4-FFF2-40B4-BE49-F238E27FC236}">
              <a16:creationId xmlns:a16="http://schemas.microsoft.com/office/drawing/2014/main" id="{E957C7F2-96C6-4E53-BFD6-D3C50ADA0AE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9" name="Text Box 15">
          <a:extLst>
            <a:ext uri="{FF2B5EF4-FFF2-40B4-BE49-F238E27FC236}">
              <a16:creationId xmlns:a16="http://schemas.microsoft.com/office/drawing/2014/main" id="{FC6A9896-B126-4670-BDE2-AC64CF27F11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40" name="Text Box 15">
          <a:extLst>
            <a:ext uri="{FF2B5EF4-FFF2-40B4-BE49-F238E27FC236}">
              <a16:creationId xmlns:a16="http://schemas.microsoft.com/office/drawing/2014/main" id="{D330E011-E1D7-4EB0-90DB-71BD92ABA38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41" name="Text Box 15">
          <a:extLst>
            <a:ext uri="{FF2B5EF4-FFF2-40B4-BE49-F238E27FC236}">
              <a16:creationId xmlns:a16="http://schemas.microsoft.com/office/drawing/2014/main" id="{61EC42E2-750A-4F01-9C47-29EE7DBCE77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48496"/>
    <xdr:sp macro="" textlink="">
      <xdr:nvSpPr>
        <xdr:cNvPr id="6742" name="Text Box 15">
          <a:extLst>
            <a:ext uri="{FF2B5EF4-FFF2-40B4-BE49-F238E27FC236}">
              <a16:creationId xmlns:a16="http://schemas.microsoft.com/office/drawing/2014/main" id="{1E7E9971-F0B4-4307-818E-888B69147A0E}"/>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3" name="Text Box 15">
          <a:extLst>
            <a:ext uri="{FF2B5EF4-FFF2-40B4-BE49-F238E27FC236}">
              <a16:creationId xmlns:a16="http://schemas.microsoft.com/office/drawing/2014/main" id="{86069E0A-A072-43C1-B217-63540535C97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44331"/>
    <xdr:sp macro="" textlink="">
      <xdr:nvSpPr>
        <xdr:cNvPr id="6744" name="Text Box 15">
          <a:extLst>
            <a:ext uri="{FF2B5EF4-FFF2-40B4-BE49-F238E27FC236}">
              <a16:creationId xmlns:a16="http://schemas.microsoft.com/office/drawing/2014/main" id="{7C097FE1-7BB4-44B6-ACAE-77816C4186F9}"/>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56743"/>
    <xdr:sp macro="" textlink="">
      <xdr:nvSpPr>
        <xdr:cNvPr id="6745" name="Text Box 15">
          <a:extLst>
            <a:ext uri="{FF2B5EF4-FFF2-40B4-BE49-F238E27FC236}">
              <a16:creationId xmlns:a16="http://schemas.microsoft.com/office/drawing/2014/main" id="{C9A37B1F-EDC5-4581-BEC7-7B4C55128403}"/>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6" name="Text Box 15">
          <a:extLst>
            <a:ext uri="{FF2B5EF4-FFF2-40B4-BE49-F238E27FC236}">
              <a16:creationId xmlns:a16="http://schemas.microsoft.com/office/drawing/2014/main" id="{647DC1A0-C89A-4762-9734-FABE0CFD1C46}"/>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44331"/>
    <xdr:sp macro="" textlink="">
      <xdr:nvSpPr>
        <xdr:cNvPr id="6747" name="Text Box 15">
          <a:extLst>
            <a:ext uri="{FF2B5EF4-FFF2-40B4-BE49-F238E27FC236}">
              <a16:creationId xmlns:a16="http://schemas.microsoft.com/office/drawing/2014/main" id="{6C7FF52D-7A42-4B0F-BED5-6D9C71ACF867}"/>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8" name="Text Box 15">
          <a:extLst>
            <a:ext uri="{FF2B5EF4-FFF2-40B4-BE49-F238E27FC236}">
              <a16:creationId xmlns:a16="http://schemas.microsoft.com/office/drawing/2014/main" id="{9A24A7B2-4A1A-4047-B57C-5C3F466451C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9" name="Text Box 15">
          <a:extLst>
            <a:ext uri="{FF2B5EF4-FFF2-40B4-BE49-F238E27FC236}">
              <a16:creationId xmlns:a16="http://schemas.microsoft.com/office/drawing/2014/main" id="{73555270-D3FD-4C8F-87B9-CDE95607CAD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0" name="Text Box 15">
          <a:extLst>
            <a:ext uri="{FF2B5EF4-FFF2-40B4-BE49-F238E27FC236}">
              <a16:creationId xmlns:a16="http://schemas.microsoft.com/office/drawing/2014/main" id="{C47389F5-7597-4183-8A5B-46408319509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1" name="Text Box 15">
          <a:extLst>
            <a:ext uri="{FF2B5EF4-FFF2-40B4-BE49-F238E27FC236}">
              <a16:creationId xmlns:a16="http://schemas.microsoft.com/office/drawing/2014/main" id="{7492EE34-0648-4CF6-8665-8AD35A445B0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2" name="Text Box 15">
          <a:extLst>
            <a:ext uri="{FF2B5EF4-FFF2-40B4-BE49-F238E27FC236}">
              <a16:creationId xmlns:a16="http://schemas.microsoft.com/office/drawing/2014/main" id="{CFF1C7D7-E650-4471-9BF6-E6715D8A3CD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3" name="Text Box 15">
          <a:extLst>
            <a:ext uri="{FF2B5EF4-FFF2-40B4-BE49-F238E27FC236}">
              <a16:creationId xmlns:a16="http://schemas.microsoft.com/office/drawing/2014/main" id="{A8683375-4F70-4EE3-8DD0-4A70FCF5D30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8496"/>
    <xdr:sp macro="" textlink="">
      <xdr:nvSpPr>
        <xdr:cNvPr id="6754" name="Text Box 15">
          <a:extLst>
            <a:ext uri="{FF2B5EF4-FFF2-40B4-BE49-F238E27FC236}">
              <a16:creationId xmlns:a16="http://schemas.microsoft.com/office/drawing/2014/main" id="{6E39CDDD-4A92-493E-B338-94CD0200FE44}"/>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55" name="Text Box 15">
          <a:extLst>
            <a:ext uri="{FF2B5EF4-FFF2-40B4-BE49-F238E27FC236}">
              <a16:creationId xmlns:a16="http://schemas.microsoft.com/office/drawing/2014/main" id="{76D135F7-FDFA-4F8B-9795-3BCBB3EF783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331"/>
    <xdr:sp macro="" textlink="">
      <xdr:nvSpPr>
        <xdr:cNvPr id="6756" name="Text Box 15">
          <a:extLst>
            <a:ext uri="{FF2B5EF4-FFF2-40B4-BE49-F238E27FC236}">
              <a16:creationId xmlns:a16="http://schemas.microsoft.com/office/drawing/2014/main" id="{B5A9F620-2F2D-4FC1-B550-91969629545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56743"/>
    <xdr:sp macro="" textlink="">
      <xdr:nvSpPr>
        <xdr:cNvPr id="6757" name="Text Box 15">
          <a:extLst>
            <a:ext uri="{FF2B5EF4-FFF2-40B4-BE49-F238E27FC236}">
              <a16:creationId xmlns:a16="http://schemas.microsoft.com/office/drawing/2014/main" id="{98B1F0D1-602C-4D4E-89C6-2266D5F7BB77}"/>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58" name="Text Box 15">
          <a:extLst>
            <a:ext uri="{FF2B5EF4-FFF2-40B4-BE49-F238E27FC236}">
              <a16:creationId xmlns:a16="http://schemas.microsoft.com/office/drawing/2014/main" id="{CCF54E44-46D1-49CF-936C-5138E1FA033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331"/>
    <xdr:sp macro="" textlink="">
      <xdr:nvSpPr>
        <xdr:cNvPr id="6759" name="Text Box 15">
          <a:extLst>
            <a:ext uri="{FF2B5EF4-FFF2-40B4-BE49-F238E27FC236}">
              <a16:creationId xmlns:a16="http://schemas.microsoft.com/office/drawing/2014/main" id="{E79CEA8C-ED70-4533-930A-9EF682E2DC61}"/>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0" name="Text Box 15">
          <a:extLst>
            <a:ext uri="{FF2B5EF4-FFF2-40B4-BE49-F238E27FC236}">
              <a16:creationId xmlns:a16="http://schemas.microsoft.com/office/drawing/2014/main" id="{E12AA03F-9178-4C66-B096-B4C4C010104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1" name="Text Box 15">
          <a:extLst>
            <a:ext uri="{FF2B5EF4-FFF2-40B4-BE49-F238E27FC236}">
              <a16:creationId xmlns:a16="http://schemas.microsoft.com/office/drawing/2014/main" id="{8429CBF3-B4D7-4427-9421-B9FC0C011C0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2" name="Text Box 15">
          <a:extLst>
            <a:ext uri="{FF2B5EF4-FFF2-40B4-BE49-F238E27FC236}">
              <a16:creationId xmlns:a16="http://schemas.microsoft.com/office/drawing/2014/main" id="{D4561E4A-CAD7-4F25-B179-F62A4EFE216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3" name="Text Box 15">
          <a:extLst>
            <a:ext uri="{FF2B5EF4-FFF2-40B4-BE49-F238E27FC236}">
              <a16:creationId xmlns:a16="http://schemas.microsoft.com/office/drawing/2014/main" id="{6F8DCDAA-7EF0-455A-AC93-43F38274242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4" name="Text Box 15">
          <a:extLst>
            <a:ext uri="{FF2B5EF4-FFF2-40B4-BE49-F238E27FC236}">
              <a16:creationId xmlns:a16="http://schemas.microsoft.com/office/drawing/2014/main" id="{AECB6313-9F8D-4513-8159-0FF9CA604ED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5" name="Text Box 15">
          <a:extLst>
            <a:ext uri="{FF2B5EF4-FFF2-40B4-BE49-F238E27FC236}">
              <a16:creationId xmlns:a16="http://schemas.microsoft.com/office/drawing/2014/main" id="{F09ED6F3-C8CD-4E1E-9D8D-90C4F17544E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6" name="Text Box 15">
          <a:extLst>
            <a:ext uri="{FF2B5EF4-FFF2-40B4-BE49-F238E27FC236}">
              <a16:creationId xmlns:a16="http://schemas.microsoft.com/office/drawing/2014/main" id="{F272CC93-69D3-47F1-917D-D2FE386FB5D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7" name="Text Box 15">
          <a:extLst>
            <a:ext uri="{FF2B5EF4-FFF2-40B4-BE49-F238E27FC236}">
              <a16:creationId xmlns:a16="http://schemas.microsoft.com/office/drawing/2014/main" id="{A882004A-1859-4609-B879-C2465CCCD8B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8" name="Text Box 15">
          <a:extLst>
            <a:ext uri="{FF2B5EF4-FFF2-40B4-BE49-F238E27FC236}">
              <a16:creationId xmlns:a16="http://schemas.microsoft.com/office/drawing/2014/main" id="{155E52AE-BFDE-4327-89FC-4EEB921602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9" name="Text Box 15">
          <a:extLst>
            <a:ext uri="{FF2B5EF4-FFF2-40B4-BE49-F238E27FC236}">
              <a16:creationId xmlns:a16="http://schemas.microsoft.com/office/drawing/2014/main" id="{C1F07137-86FC-4C99-987E-2235C96ECDB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0" name="Text Box 15">
          <a:extLst>
            <a:ext uri="{FF2B5EF4-FFF2-40B4-BE49-F238E27FC236}">
              <a16:creationId xmlns:a16="http://schemas.microsoft.com/office/drawing/2014/main" id="{5D6B453D-8D65-429A-A8A4-4ED9DFCE83A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1" name="Text Box 15">
          <a:extLst>
            <a:ext uri="{FF2B5EF4-FFF2-40B4-BE49-F238E27FC236}">
              <a16:creationId xmlns:a16="http://schemas.microsoft.com/office/drawing/2014/main" id="{6C49EA60-BC29-4B38-9BAC-EFABBF6874B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2" name="Text Box 15">
          <a:extLst>
            <a:ext uri="{FF2B5EF4-FFF2-40B4-BE49-F238E27FC236}">
              <a16:creationId xmlns:a16="http://schemas.microsoft.com/office/drawing/2014/main" id="{672CA0BC-79EB-4060-96AC-4F4E5234C58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3" name="Text Box 15">
          <a:extLst>
            <a:ext uri="{FF2B5EF4-FFF2-40B4-BE49-F238E27FC236}">
              <a16:creationId xmlns:a16="http://schemas.microsoft.com/office/drawing/2014/main" id="{C73C59A5-3B01-4ECB-9C62-3E8093DFCDE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74" name="Text Box 15">
          <a:extLst>
            <a:ext uri="{FF2B5EF4-FFF2-40B4-BE49-F238E27FC236}">
              <a16:creationId xmlns:a16="http://schemas.microsoft.com/office/drawing/2014/main" id="{9E558500-9DB7-44B8-8E01-16211D684D9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75" name="Text Box 15">
          <a:extLst>
            <a:ext uri="{FF2B5EF4-FFF2-40B4-BE49-F238E27FC236}">
              <a16:creationId xmlns:a16="http://schemas.microsoft.com/office/drawing/2014/main" id="{7DA8D159-062B-4306-AA64-856D317B9EB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6" name="Text Box 15">
          <a:extLst>
            <a:ext uri="{FF2B5EF4-FFF2-40B4-BE49-F238E27FC236}">
              <a16:creationId xmlns:a16="http://schemas.microsoft.com/office/drawing/2014/main" id="{92838A8C-F8AE-4274-9AA2-19C4CB43281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77" name="Text Box 15">
          <a:extLst>
            <a:ext uri="{FF2B5EF4-FFF2-40B4-BE49-F238E27FC236}">
              <a16:creationId xmlns:a16="http://schemas.microsoft.com/office/drawing/2014/main" id="{255293FB-FDA6-4E74-92F1-879A80A1C09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8" name="Text Box 15">
          <a:extLst>
            <a:ext uri="{FF2B5EF4-FFF2-40B4-BE49-F238E27FC236}">
              <a16:creationId xmlns:a16="http://schemas.microsoft.com/office/drawing/2014/main" id="{C77E229B-ECDE-45D8-86ED-69B2B770A30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779" name="Text Box 15">
          <a:extLst>
            <a:ext uri="{FF2B5EF4-FFF2-40B4-BE49-F238E27FC236}">
              <a16:creationId xmlns:a16="http://schemas.microsoft.com/office/drawing/2014/main" id="{8F632093-86B9-45AC-907D-447838B19DD4}"/>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0" name="Text Box 15">
          <a:extLst>
            <a:ext uri="{FF2B5EF4-FFF2-40B4-BE49-F238E27FC236}">
              <a16:creationId xmlns:a16="http://schemas.microsoft.com/office/drawing/2014/main" id="{A327E63A-7674-47C1-890B-02047FC1E3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1" name="Text Box 15">
          <a:extLst>
            <a:ext uri="{FF2B5EF4-FFF2-40B4-BE49-F238E27FC236}">
              <a16:creationId xmlns:a16="http://schemas.microsoft.com/office/drawing/2014/main" id="{C2AF7854-0AC9-41B5-B084-701ACFD77D5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2" name="Text Box 15">
          <a:extLst>
            <a:ext uri="{FF2B5EF4-FFF2-40B4-BE49-F238E27FC236}">
              <a16:creationId xmlns:a16="http://schemas.microsoft.com/office/drawing/2014/main" id="{00FDB7FB-9474-4C00-8923-48B46E3160E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3" name="Text Box 15">
          <a:extLst>
            <a:ext uri="{FF2B5EF4-FFF2-40B4-BE49-F238E27FC236}">
              <a16:creationId xmlns:a16="http://schemas.microsoft.com/office/drawing/2014/main" id="{1DBAE7EB-2D5E-4C6D-AC2F-7F5C8F43A1C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4" name="Text Box 15">
          <a:extLst>
            <a:ext uri="{FF2B5EF4-FFF2-40B4-BE49-F238E27FC236}">
              <a16:creationId xmlns:a16="http://schemas.microsoft.com/office/drawing/2014/main" id="{86C80BBE-67B9-4C4E-9118-1214870A726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5" name="Text Box 15">
          <a:extLst>
            <a:ext uri="{FF2B5EF4-FFF2-40B4-BE49-F238E27FC236}">
              <a16:creationId xmlns:a16="http://schemas.microsoft.com/office/drawing/2014/main" id="{B164723B-CDEC-4459-9301-624E281F217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6" name="Text Box 16">
          <a:extLst>
            <a:ext uri="{FF2B5EF4-FFF2-40B4-BE49-F238E27FC236}">
              <a16:creationId xmlns:a16="http://schemas.microsoft.com/office/drawing/2014/main" id="{5CF71C16-0F32-46B3-80C0-43F95BAB54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7" name="Text Box 17">
          <a:extLst>
            <a:ext uri="{FF2B5EF4-FFF2-40B4-BE49-F238E27FC236}">
              <a16:creationId xmlns:a16="http://schemas.microsoft.com/office/drawing/2014/main" id="{095E29F7-560B-4AA4-9C76-7F079EB0A80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8" name="Text Box 18">
          <a:extLst>
            <a:ext uri="{FF2B5EF4-FFF2-40B4-BE49-F238E27FC236}">
              <a16:creationId xmlns:a16="http://schemas.microsoft.com/office/drawing/2014/main" id="{DF9F5E22-8961-4160-9BDC-30E8C553EE5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9" name="Text Box 19">
          <a:extLst>
            <a:ext uri="{FF2B5EF4-FFF2-40B4-BE49-F238E27FC236}">
              <a16:creationId xmlns:a16="http://schemas.microsoft.com/office/drawing/2014/main" id="{7A9DA3FE-B217-420E-9665-3A434F239A6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0" name="Text Box 16">
          <a:extLst>
            <a:ext uri="{FF2B5EF4-FFF2-40B4-BE49-F238E27FC236}">
              <a16:creationId xmlns:a16="http://schemas.microsoft.com/office/drawing/2014/main" id="{0FBF2222-956C-400F-B777-255476E4857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1" name="Text Box 17">
          <a:extLst>
            <a:ext uri="{FF2B5EF4-FFF2-40B4-BE49-F238E27FC236}">
              <a16:creationId xmlns:a16="http://schemas.microsoft.com/office/drawing/2014/main" id="{4D8F4E92-1C3A-449E-A04A-CBCD4920E05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2" name="Text Box 18">
          <a:extLst>
            <a:ext uri="{FF2B5EF4-FFF2-40B4-BE49-F238E27FC236}">
              <a16:creationId xmlns:a16="http://schemas.microsoft.com/office/drawing/2014/main" id="{A707550D-1959-4BC5-BC4C-D8683DD4320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3" name="Text Box 19">
          <a:extLst>
            <a:ext uri="{FF2B5EF4-FFF2-40B4-BE49-F238E27FC236}">
              <a16:creationId xmlns:a16="http://schemas.microsoft.com/office/drawing/2014/main" id="{6351598B-7DD3-4E2C-89CF-CE8A517D4A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4" name="Text Box 16">
          <a:extLst>
            <a:ext uri="{FF2B5EF4-FFF2-40B4-BE49-F238E27FC236}">
              <a16:creationId xmlns:a16="http://schemas.microsoft.com/office/drawing/2014/main" id="{36E48FB0-E8AD-443A-BC3E-0D9BC4B9039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5" name="Text Box 17">
          <a:extLst>
            <a:ext uri="{FF2B5EF4-FFF2-40B4-BE49-F238E27FC236}">
              <a16:creationId xmlns:a16="http://schemas.microsoft.com/office/drawing/2014/main" id="{53AF08CF-181D-40C6-BFED-43A7173A327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6" name="Text Box 18">
          <a:extLst>
            <a:ext uri="{FF2B5EF4-FFF2-40B4-BE49-F238E27FC236}">
              <a16:creationId xmlns:a16="http://schemas.microsoft.com/office/drawing/2014/main" id="{C24D3E1A-6EE9-4BB3-81FD-D4974035F0D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7" name="Text Box 19">
          <a:extLst>
            <a:ext uri="{FF2B5EF4-FFF2-40B4-BE49-F238E27FC236}">
              <a16:creationId xmlns:a16="http://schemas.microsoft.com/office/drawing/2014/main" id="{8FB70EF6-224B-4E1E-9C87-6179140AA45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151</xdr:row>
      <xdr:rowOff>504825</xdr:rowOff>
    </xdr:from>
    <xdr:ext cx="95250" cy="444014"/>
    <xdr:sp macro="" textlink="">
      <xdr:nvSpPr>
        <xdr:cNvPr id="6798" name="Text Box 15">
          <a:extLst>
            <a:ext uri="{FF2B5EF4-FFF2-40B4-BE49-F238E27FC236}">
              <a16:creationId xmlns:a16="http://schemas.microsoft.com/office/drawing/2014/main" id="{107FBDC2-421B-46AD-9029-1377E4C70591}"/>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99" name="Text Box 16">
          <a:extLst>
            <a:ext uri="{FF2B5EF4-FFF2-40B4-BE49-F238E27FC236}">
              <a16:creationId xmlns:a16="http://schemas.microsoft.com/office/drawing/2014/main" id="{7893A970-DA1C-486E-A901-6585BBDDA68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00" name="Text Box 17">
          <a:extLst>
            <a:ext uri="{FF2B5EF4-FFF2-40B4-BE49-F238E27FC236}">
              <a16:creationId xmlns:a16="http://schemas.microsoft.com/office/drawing/2014/main" id="{D75F7290-9B47-4876-98E2-5A7DA5078BB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01" name="Text Box 18">
          <a:extLst>
            <a:ext uri="{FF2B5EF4-FFF2-40B4-BE49-F238E27FC236}">
              <a16:creationId xmlns:a16="http://schemas.microsoft.com/office/drawing/2014/main" id="{6E8FF329-886B-488E-B416-7AB6CDAF067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02" name="Text Box 19">
          <a:extLst>
            <a:ext uri="{FF2B5EF4-FFF2-40B4-BE49-F238E27FC236}">
              <a16:creationId xmlns:a16="http://schemas.microsoft.com/office/drawing/2014/main" id="{BF3BB23D-6496-4537-8516-A7DBBC96A01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803" name="Text Box 15">
          <a:extLst>
            <a:ext uri="{FF2B5EF4-FFF2-40B4-BE49-F238E27FC236}">
              <a16:creationId xmlns:a16="http://schemas.microsoft.com/office/drawing/2014/main" id="{997F879C-A559-4531-A7AE-C8DAA72A32E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151</xdr:row>
      <xdr:rowOff>504825</xdr:rowOff>
    </xdr:from>
    <xdr:ext cx="95250" cy="442269"/>
    <xdr:sp macro="" textlink="">
      <xdr:nvSpPr>
        <xdr:cNvPr id="6804" name="Text Box 15">
          <a:extLst>
            <a:ext uri="{FF2B5EF4-FFF2-40B4-BE49-F238E27FC236}">
              <a16:creationId xmlns:a16="http://schemas.microsoft.com/office/drawing/2014/main" id="{1AEDF899-B8CD-4223-BC32-F0F0FE7BA1A7}"/>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05" name="Text Box 16">
          <a:extLst>
            <a:ext uri="{FF2B5EF4-FFF2-40B4-BE49-F238E27FC236}">
              <a16:creationId xmlns:a16="http://schemas.microsoft.com/office/drawing/2014/main" id="{A05C756E-D698-4E48-B68F-E42B2291758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06" name="Text Box 17">
          <a:extLst>
            <a:ext uri="{FF2B5EF4-FFF2-40B4-BE49-F238E27FC236}">
              <a16:creationId xmlns:a16="http://schemas.microsoft.com/office/drawing/2014/main" id="{30429A50-B5EE-46FA-A5AA-DE77CA8CCAA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07" name="Text Box 18">
          <a:extLst>
            <a:ext uri="{FF2B5EF4-FFF2-40B4-BE49-F238E27FC236}">
              <a16:creationId xmlns:a16="http://schemas.microsoft.com/office/drawing/2014/main" id="{3FFBB3C7-38A2-48BC-B4E5-4B33051A769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6808" name="Text Box 15">
          <a:extLst>
            <a:ext uri="{FF2B5EF4-FFF2-40B4-BE49-F238E27FC236}">
              <a16:creationId xmlns:a16="http://schemas.microsoft.com/office/drawing/2014/main" id="{BBDCA98D-1B77-425B-80A5-530C24CFAC9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09" name="Text Box 16">
          <a:extLst>
            <a:ext uri="{FF2B5EF4-FFF2-40B4-BE49-F238E27FC236}">
              <a16:creationId xmlns:a16="http://schemas.microsoft.com/office/drawing/2014/main" id="{F7E1D691-CD3C-4FC3-A000-55ABA70988A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0" name="Text Box 17">
          <a:extLst>
            <a:ext uri="{FF2B5EF4-FFF2-40B4-BE49-F238E27FC236}">
              <a16:creationId xmlns:a16="http://schemas.microsoft.com/office/drawing/2014/main" id="{40485B2A-8980-40F2-9287-E39C7604B7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1" name="Text Box 18">
          <a:extLst>
            <a:ext uri="{FF2B5EF4-FFF2-40B4-BE49-F238E27FC236}">
              <a16:creationId xmlns:a16="http://schemas.microsoft.com/office/drawing/2014/main" id="{8407E7CB-1ECE-4B84-BE5D-99210A02DB8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2" name="Text Box 19">
          <a:extLst>
            <a:ext uri="{FF2B5EF4-FFF2-40B4-BE49-F238E27FC236}">
              <a16:creationId xmlns:a16="http://schemas.microsoft.com/office/drawing/2014/main" id="{83701FD0-9ECE-412C-A327-6EB8380EBBF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3" name="Text Box 16">
          <a:extLst>
            <a:ext uri="{FF2B5EF4-FFF2-40B4-BE49-F238E27FC236}">
              <a16:creationId xmlns:a16="http://schemas.microsoft.com/office/drawing/2014/main" id="{D8BE568C-CBC3-4868-8F7F-40ADF888A3A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4" name="Text Box 17">
          <a:extLst>
            <a:ext uri="{FF2B5EF4-FFF2-40B4-BE49-F238E27FC236}">
              <a16:creationId xmlns:a16="http://schemas.microsoft.com/office/drawing/2014/main" id="{8BE7B3A9-676C-46CB-AFE9-3E138968F70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5" name="Text Box 18">
          <a:extLst>
            <a:ext uri="{FF2B5EF4-FFF2-40B4-BE49-F238E27FC236}">
              <a16:creationId xmlns:a16="http://schemas.microsoft.com/office/drawing/2014/main" id="{822C7101-75CD-4689-81BE-AC464727094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6" name="Text Box 19">
          <a:extLst>
            <a:ext uri="{FF2B5EF4-FFF2-40B4-BE49-F238E27FC236}">
              <a16:creationId xmlns:a16="http://schemas.microsoft.com/office/drawing/2014/main" id="{8D907089-8CAE-4C62-A59C-3F74CDF0404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817" name="Text Box 15">
          <a:extLst>
            <a:ext uri="{FF2B5EF4-FFF2-40B4-BE49-F238E27FC236}">
              <a16:creationId xmlns:a16="http://schemas.microsoft.com/office/drawing/2014/main" id="{9C91E79E-541B-4567-B12C-68F09338F371}"/>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818" name="Text Box 15">
          <a:extLst>
            <a:ext uri="{FF2B5EF4-FFF2-40B4-BE49-F238E27FC236}">
              <a16:creationId xmlns:a16="http://schemas.microsoft.com/office/drawing/2014/main" id="{3C23D2C6-0C52-4CBF-A08B-539E5019733A}"/>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48496"/>
    <xdr:sp macro="" textlink="">
      <xdr:nvSpPr>
        <xdr:cNvPr id="6819" name="Text Box 15">
          <a:extLst>
            <a:ext uri="{FF2B5EF4-FFF2-40B4-BE49-F238E27FC236}">
              <a16:creationId xmlns:a16="http://schemas.microsoft.com/office/drawing/2014/main" id="{D251BA01-4FA0-4FF5-AFB1-EF993F618B45}"/>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442269"/>
    <xdr:sp macro="" textlink="">
      <xdr:nvSpPr>
        <xdr:cNvPr id="6820" name="Text Box 15">
          <a:extLst>
            <a:ext uri="{FF2B5EF4-FFF2-40B4-BE49-F238E27FC236}">
              <a16:creationId xmlns:a16="http://schemas.microsoft.com/office/drawing/2014/main" id="{9A8F4079-DB88-40FC-B0C7-5D39C96E454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504825</xdr:rowOff>
    </xdr:from>
    <xdr:ext cx="95250" cy="442269"/>
    <xdr:sp macro="" textlink="">
      <xdr:nvSpPr>
        <xdr:cNvPr id="6821" name="Text Box 15">
          <a:extLst>
            <a:ext uri="{FF2B5EF4-FFF2-40B4-BE49-F238E27FC236}">
              <a16:creationId xmlns:a16="http://schemas.microsoft.com/office/drawing/2014/main" id="{4DE6072B-54C9-4456-AAA2-453A24A57E9D}"/>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822" name="Text Box 15">
          <a:extLst>
            <a:ext uri="{FF2B5EF4-FFF2-40B4-BE49-F238E27FC236}">
              <a16:creationId xmlns:a16="http://schemas.microsoft.com/office/drawing/2014/main" id="{423AB5CE-EB40-41C9-B75F-D9DAE70D7F0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44331"/>
    <xdr:sp macro="" textlink="">
      <xdr:nvSpPr>
        <xdr:cNvPr id="6823" name="Text Box 15">
          <a:extLst>
            <a:ext uri="{FF2B5EF4-FFF2-40B4-BE49-F238E27FC236}">
              <a16:creationId xmlns:a16="http://schemas.microsoft.com/office/drawing/2014/main" id="{7E3A762C-AB7D-4450-8276-E16F14610B87}"/>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824" name="Text Box 15">
          <a:extLst>
            <a:ext uri="{FF2B5EF4-FFF2-40B4-BE49-F238E27FC236}">
              <a16:creationId xmlns:a16="http://schemas.microsoft.com/office/drawing/2014/main" id="{D15FE08B-E0ED-4C2F-936F-F8C3E2A43CE3}"/>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5" name="Text Box 16">
          <a:extLst>
            <a:ext uri="{FF2B5EF4-FFF2-40B4-BE49-F238E27FC236}">
              <a16:creationId xmlns:a16="http://schemas.microsoft.com/office/drawing/2014/main" id="{C2B9DC6C-B17E-48FF-9674-3DED6122B8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6" name="Text Box 17">
          <a:extLst>
            <a:ext uri="{FF2B5EF4-FFF2-40B4-BE49-F238E27FC236}">
              <a16:creationId xmlns:a16="http://schemas.microsoft.com/office/drawing/2014/main" id="{A1D1C688-48CF-412E-855D-EBFA304205B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7" name="Text Box 18">
          <a:extLst>
            <a:ext uri="{FF2B5EF4-FFF2-40B4-BE49-F238E27FC236}">
              <a16:creationId xmlns:a16="http://schemas.microsoft.com/office/drawing/2014/main" id="{83AD3935-18C0-41CF-A961-627E1C40D8C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8" name="Text Box 19">
          <a:extLst>
            <a:ext uri="{FF2B5EF4-FFF2-40B4-BE49-F238E27FC236}">
              <a16:creationId xmlns:a16="http://schemas.microsoft.com/office/drawing/2014/main" id="{6596581E-3368-4F55-B106-6395F72B01B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29" name="Text Box 16">
          <a:extLst>
            <a:ext uri="{FF2B5EF4-FFF2-40B4-BE49-F238E27FC236}">
              <a16:creationId xmlns:a16="http://schemas.microsoft.com/office/drawing/2014/main" id="{EDA473D4-6166-4222-9669-7EBE705D87D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30" name="Text Box 17">
          <a:extLst>
            <a:ext uri="{FF2B5EF4-FFF2-40B4-BE49-F238E27FC236}">
              <a16:creationId xmlns:a16="http://schemas.microsoft.com/office/drawing/2014/main" id="{F5A1FC8B-27ED-4090-8DD2-CF79AD58CCB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31" name="Text Box 18">
          <a:extLst>
            <a:ext uri="{FF2B5EF4-FFF2-40B4-BE49-F238E27FC236}">
              <a16:creationId xmlns:a16="http://schemas.microsoft.com/office/drawing/2014/main" id="{76353E6C-B803-4375-8299-B8C2B4DB7A6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32" name="Text Box 19">
          <a:extLst>
            <a:ext uri="{FF2B5EF4-FFF2-40B4-BE49-F238E27FC236}">
              <a16:creationId xmlns:a16="http://schemas.microsoft.com/office/drawing/2014/main" id="{5477040C-2277-47EB-BC37-24E0032D673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3" name="Text Box 16">
          <a:extLst>
            <a:ext uri="{FF2B5EF4-FFF2-40B4-BE49-F238E27FC236}">
              <a16:creationId xmlns:a16="http://schemas.microsoft.com/office/drawing/2014/main" id="{07054FBE-46CA-4937-B15D-C2619B18DBC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4" name="Text Box 17">
          <a:extLst>
            <a:ext uri="{FF2B5EF4-FFF2-40B4-BE49-F238E27FC236}">
              <a16:creationId xmlns:a16="http://schemas.microsoft.com/office/drawing/2014/main" id="{2E90C4CA-7B54-412D-9E4C-E5FAAC1F5D9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5" name="Text Box 18">
          <a:extLst>
            <a:ext uri="{FF2B5EF4-FFF2-40B4-BE49-F238E27FC236}">
              <a16:creationId xmlns:a16="http://schemas.microsoft.com/office/drawing/2014/main" id="{304863A5-20C5-40EE-B6DD-131822599DB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6" name="Text Box 19">
          <a:extLst>
            <a:ext uri="{FF2B5EF4-FFF2-40B4-BE49-F238E27FC236}">
              <a16:creationId xmlns:a16="http://schemas.microsoft.com/office/drawing/2014/main" id="{A1840E32-8309-4C5E-9E54-2AF3685CC1C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014"/>
    <xdr:sp macro="" textlink="">
      <xdr:nvSpPr>
        <xdr:cNvPr id="6837" name="Text Box 15">
          <a:extLst>
            <a:ext uri="{FF2B5EF4-FFF2-40B4-BE49-F238E27FC236}">
              <a16:creationId xmlns:a16="http://schemas.microsoft.com/office/drawing/2014/main" id="{29C5455C-5FCF-4F7B-A193-A2733E3C9CD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38" name="Text Box 16">
          <a:extLst>
            <a:ext uri="{FF2B5EF4-FFF2-40B4-BE49-F238E27FC236}">
              <a16:creationId xmlns:a16="http://schemas.microsoft.com/office/drawing/2014/main" id="{D2BF9858-EF37-4B5D-AEE6-D515F3E30E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39" name="Text Box 17">
          <a:extLst>
            <a:ext uri="{FF2B5EF4-FFF2-40B4-BE49-F238E27FC236}">
              <a16:creationId xmlns:a16="http://schemas.microsoft.com/office/drawing/2014/main" id="{3BC1CD28-BA88-45F7-882F-49DF2EAD3D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40" name="Text Box 18">
          <a:extLst>
            <a:ext uri="{FF2B5EF4-FFF2-40B4-BE49-F238E27FC236}">
              <a16:creationId xmlns:a16="http://schemas.microsoft.com/office/drawing/2014/main" id="{C2E931E2-A62B-42FB-BCE4-797D4F73716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41" name="Text Box 19">
          <a:extLst>
            <a:ext uri="{FF2B5EF4-FFF2-40B4-BE49-F238E27FC236}">
              <a16:creationId xmlns:a16="http://schemas.microsoft.com/office/drawing/2014/main" id="{3EB0D364-44A7-4ED7-942C-85D22A51A53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42" name="Text Box 16">
          <a:extLst>
            <a:ext uri="{FF2B5EF4-FFF2-40B4-BE49-F238E27FC236}">
              <a16:creationId xmlns:a16="http://schemas.microsoft.com/office/drawing/2014/main" id="{6D7309C5-5289-46B8-9B4A-D2BFF7033BE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43" name="Text Box 17">
          <a:extLst>
            <a:ext uri="{FF2B5EF4-FFF2-40B4-BE49-F238E27FC236}">
              <a16:creationId xmlns:a16="http://schemas.microsoft.com/office/drawing/2014/main" id="{FED08D6C-2237-4EE6-B212-3632B1C6F18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44" name="Text Box 18">
          <a:extLst>
            <a:ext uri="{FF2B5EF4-FFF2-40B4-BE49-F238E27FC236}">
              <a16:creationId xmlns:a16="http://schemas.microsoft.com/office/drawing/2014/main" id="{8274C851-76B2-492E-A953-FAB38EC0334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5" name="Text Box 16">
          <a:extLst>
            <a:ext uri="{FF2B5EF4-FFF2-40B4-BE49-F238E27FC236}">
              <a16:creationId xmlns:a16="http://schemas.microsoft.com/office/drawing/2014/main" id="{EA97749B-17E8-4B73-957A-8193F1DC6A6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6" name="Text Box 17">
          <a:extLst>
            <a:ext uri="{FF2B5EF4-FFF2-40B4-BE49-F238E27FC236}">
              <a16:creationId xmlns:a16="http://schemas.microsoft.com/office/drawing/2014/main" id="{4CA863E8-571D-4A42-9496-5A849DD74B6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7" name="Text Box 18">
          <a:extLst>
            <a:ext uri="{FF2B5EF4-FFF2-40B4-BE49-F238E27FC236}">
              <a16:creationId xmlns:a16="http://schemas.microsoft.com/office/drawing/2014/main" id="{D0E59031-51E9-465F-AC26-E770A80B10C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8" name="Text Box 19">
          <a:extLst>
            <a:ext uri="{FF2B5EF4-FFF2-40B4-BE49-F238E27FC236}">
              <a16:creationId xmlns:a16="http://schemas.microsoft.com/office/drawing/2014/main" id="{E50574FD-EF33-4B02-9F83-3597149454B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9" name="Text Box 16">
          <a:extLst>
            <a:ext uri="{FF2B5EF4-FFF2-40B4-BE49-F238E27FC236}">
              <a16:creationId xmlns:a16="http://schemas.microsoft.com/office/drawing/2014/main" id="{2397FBEA-1F56-4BD6-A000-FCED1E7EF51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50" name="Text Box 17">
          <a:extLst>
            <a:ext uri="{FF2B5EF4-FFF2-40B4-BE49-F238E27FC236}">
              <a16:creationId xmlns:a16="http://schemas.microsoft.com/office/drawing/2014/main" id="{7A10A6C1-AA13-4BE5-A6FC-DF4EA7A9121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51" name="Text Box 18">
          <a:extLst>
            <a:ext uri="{FF2B5EF4-FFF2-40B4-BE49-F238E27FC236}">
              <a16:creationId xmlns:a16="http://schemas.microsoft.com/office/drawing/2014/main" id="{90107FB9-6DAF-4CA8-8352-E4F8BE3DA11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52" name="Text Box 19">
          <a:extLst>
            <a:ext uri="{FF2B5EF4-FFF2-40B4-BE49-F238E27FC236}">
              <a16:creationId xmlns:a16="http://schemas.microsoft.com/office/drawing/2014/main" id="{D209FA03-4696-4202-81BD-1D8A1EA8F1E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56743"/>
    <xdr:sp macro="" textlink="">
      <xdr:nvSpPr>
        <xdr:cNvPr id="6853" name="Text Box 15">
          <a:extLst>
            <a:ext uri="{FF2B5EF4-FFF2-40B4-BE49-F238E27FC236}">
              <a16:creationId xmlns:a16="http://schemas.microsoft.com/office/drawing/2014/main" id="{0A5FEE5F-F6CB-4713-B325-06C06563837A}"/>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442269"/>
    <xdr:sp macro="" textlink="">
      <xdr:nvSpPr>
        <xdr:cNvPr id="6854" name="Text Box 15">
          <a:extLst>
            <a:ext uri="{FF2B5EF4-FFF2-40B4-BE49-F238E27FC236}">
              <a16:creationId xmlns:a16="http://schemas.microsoft.com/office/drawing/2014/main" id="{494E9E2B-0847-45F5-944F-7AE5C369AD29}"/>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504825</xdr:rowOff>
    </xdr:from>
    <xdr:ext cx="95250" cy="442269"/>
    <xdr:sp macro="" textlink="">
      <xdr:nvSpPr>
        <xdr:cNvPr id="6855" name="Text Box 15">
          <a:extLst>
            <a:ext uri="{FF2B5EF4-FFF2-40B4-BE49-F238E27FC236}">
              <a16:creationId xmlns:a16="http://schemas.microsoft.com/office/drawing/2014/main" id="{B97B77F2-A219-4536-8C7C-79A1AAF94837}"/>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856" name="Text Box 15">
          <a:extLst>
            <a:ext uri="{FF2B5EF4-FFF2-40B4-BE49-F238E27FC236}">
              <a16:creationId xmlns:a16="http://schemas.microsoft.com/office/drawing/2014/main" id="{86475BAC-4DF3-43B0-9822-D8EC5D74232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44331"/>
    <xdr:sp macro="" textlink="">
      <xdr:nvSpPr>
        <xdr:cNvPr id="6857" name="Text Box 15">
          <a:extLst>
            <a:ext uri="{FF2B5EF4-FFF2-40B4-BE49-F238E27FC236}">
              <a16:creationId xmlns:a16="http://schemas.microsoft.com/office/drawing/2014/main" id="{C4685F57-EA4B-4608-94D3-9D884D50A547}"/>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858" name="Text Box 15">
          <a:extLst>
            <a:ext uri="{FF2B5EF4-FFF2-40B4-BE49-F238E27FC236}">
              <a16:creationId xmlns:a16="http://schemas.microsoft.com/office/drawing/2014/main" id="{73B9FB8F-33A6-45E8-B9B5-4DA25DA55DA0}"/>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59" name="Text Box 16">
          <a:extLst>
            <a:ext uri="{FF2B5EF4-FFF2-40B4-BE49-F238E27FC236}">
              <a16:creationId xmlns:a16="http://schemas.microsoft.com/office/drawing/2014/main" id="{554773BF-1C2A-45BA-94D6-9D863643223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60" name="Text Box 17">
          <a:extLst>
            <a:ext uri="{FF2B5EF4-FFF2-40B4-BE49-F238E27FC236}">
              <a16:creationId xmlns:a16="http://schemas.microsoft.com/office/drawing/2014/main" id="{84F4BDA1-40B3-4EBD-96AD-97D7B26D313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61" name="Text Box 18">
          <a:extLst>
            <a:ext uri="{FF2B5EF4-FFF2-40B4-BE49-F238E27FC236}">
              <a16:creationId xmlns:a16="http://schemas.microsoft.com/office/drawing/2014/main" id="{DEB94F2E-B651-42B2-B8EE-A77536EEF5A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62" name="Text Box 19">
          <a:extLst>
            <a:ext uri="{FF2B5EF4-FFF2-40B4-BE49-F238E27FC236}">
              <a16:creationId xmlns:a16="http://schemas.microsoft.com/office/drawing/2014/main" id="{0AA8898F-CD5E-4B32-AB25-A8108C7F98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3" name="Text Box 16">
          <a:extLst>
            <a:ext uri="{FF2B5EF4-FFF2-40B4-BE49-F238E27FC236}">
              <a16:creationId xmlns:a16="http://schemas.microsoft.com/office/drawing/2014/main" id="{57877C5D-87B6-4D92-80FD-949F367947E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4" name="Text Box 17">
          <a:extLst>
            <a:ext uri="{FF2B5EF4-FFF2-40B4-BE49-F238E27FC236}">
              <a16:creationId xmlns:a16="http://schemas.microsoft.com/office/drawing/2014/main" id="{7DA2B38B-43F7-4902-8FD5-38D944956C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5" name="Text Box 18">
          <a:extLst>
            <a:ext uri="{FF2B5EF4-FFF2-40B4-BE49-F238E27FC236}">
              <a16:creationId xmlns:a16="http://schemas.microsoft.com/office/drawing/2014/main" id="{F14B6BD4-03CE-4602-B603-F167425A201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6" name="Text Box 19">
          <a:extLst>
            <a:ext uri="{FF2B5EF4-FFF2-40B4-BE49-F238E27FC236}">
              <a16:creationId xmlns:a16="http://schemas.microsoft.com/office/drawing/2014/main" id="{3B9E7F9B-E49C-40FE-A00F-374A0BB79B4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67" name="Text Box 16">
          <a:extLst>
            <a:ext uri="{FF2B5EF4-FFF2-40B4-BE49-F238E27FC236}">
              <a16:creationId xmlns:a16="http://schemas.microsoft.com/office/drawing/2014/main" id="{C9497269-443D-4655-85E6-01A40BF427D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68" name="Text Box 17">
          <a:extLst>
            <a:ext uri="{FF2B5EF4-FFF2-40B4-BE49-F238E27FC236}">
              <a16:creationId xmlns:a16="http://schemas.microsoft.com/office/drawing/2014/main" id="{42A8FFE6-9D1D-4B16-BF4B-0F10F098717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69" name="Text Box 18">
          <a:extLst>
            <a:ext uri="{FF2B5EF4-FFF2-40B4-BE49-F238E27FC236}">
              <a16:creationId xmlns:a16="http://schemas.microsoft.com/office/drawing/2014/main" id="{BB7573FD-DF90-48AD-B60C-4CC84DEA6B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70" name="Text Box 19">
          <a:extLst>
            <a:ext uri="{FF2B5EF4-FFF2-40B4-BE49-F238E27FC236}">
              <a16:creationId xmlns:a16="http://schemas.microsoft.com/office/drawing/2014/main" id="{F980FAB0-5BDD-4107-8947-0A1077E2BB0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014"/>
    <xdr:sp macro="" textlink="">
      <xdr:nvSpPr>
        <xdr:cNvPr id="6871" name="Text Box 15">
          <a:extLst>
            <a:ext uri="{FF2B5EF4-FFF2-40B4-BE49-F238E27FC236}">
              <a16:creationId xmlns:a16="http://schemas.microsoft.com/office/drawing/2014/main" id="{CA66EB3E-505F-40D8-B3A8-01A86B73C99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2" name="Text Box 16">
          <a:extLst>
            <a:ext uri="{FF2B5EF4-FFF2-40B4-BE49-F238E27FC236}">
              <a16:creationId xmlns:a16="http://schemas.microsoft.com/office/drawing/2014/main" id="{CF34228E-3B1E-45C9-BA6A-5FD5B627917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3" name="Text Box 17">
          <a:extLst>
            <a:ext uri="{FF2B5EF4-FFF2-40B4-BE49-F238E27FC236}">
              <a16:creationId xmlns:a16="http://schemas.microsoft.com/office/drawing/2014/main" id="{C8DA89F2-0154-40A3-8B6C-0E3EC9AEC6D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4" name="Text Box 18">
          <a:extLst>
            <a:ext uri="{FF2B5EF4-FFF2-40B4-BE49-F238E27FC236}">
              <a16:creationId xmlns:a16="http://schemas.microsoft.com/office/drawing/2014/main" id="{BBAC694B-9C63-4822-B0E8-88309331478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5" name="Text Box 19">
          <a:extLst>
            <a:ext uri="{FF2B5EF4-FFF2-40B4-BE49-F238E27FC236}">
              <a16:creationId xmlns:a16="http://schemas.microsoft.com/office/drawing/2014/main" id="{B781E8E5-1C0B-4984-A748-916157648BF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150</xdr:row>
      <xdr:rowOff>504825</xdr:rowOff>
    </xdr:from>
    <xdr:ext cx="95250" cy="442269"/>
    <xdr:sp macro="" textlink="">
      <xdr:nvSpPr>
        <xdr:cNvPr id="6876" name="Text Box 15">
          <a:extLst>
            <a:ext uri="{FF2B5EF4-FFF2-40B4-BE49-F238E27FC236}">
              <a16:creationId xmlns:a16="http://schemas.microsoft.com/office/drawing/2014/main" id="{3D6B51E6-7AB1-4AAE-A740-1B4574B5AAC6}"/>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77" name="Text Box 16">
          <a:extLst>
            <a:ext uri="{FF2B5EF4-FFF2-40B4-BE49-F238E27FC236}">
              <a16:creationId xmlns:a16="http://schemas.microsoft.com/office/drawing/2014/main" id="{025D4348-2519-4902-8BC9-4901B110412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78" name="Text Box 17">
          <a:extLst>
            <a:ext uri="{FF2B5EF4-FFF2-40B4-BE49-F238E27FC236}">
              <a16:creationId xmlns:a16="http://schemas.microsoft.com/office/drawing/2014/main" id="{7426531E-DBF4-4D17-A8FD-8D2FD886AC9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79" name="Text Box 18">
          <a:extLst>
            <a:ext uri="{FF2B5EF4-FFF2-40B4-BE49-F238E27FC236}">
              <a16:creationId xmlns:a16="http://schemas.microsoft.com/office/drawing/2014/main" id="{BD5E0586-59EF-4CA6-90A7-30A322E3D2C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0" name="Text Box 16">
          <a:extLst>
            <a:ext uri="{FF2B5EF4-FFF2-40B4-BE49-F238E27FC236}">
              <a16:creationId xmlns:a16="http://schemas.microsoft.com/office/drawing/2014/main" id="{150B4DB7-4FF7-4F4C-AD79-002CC007681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1" name="Text Box 17">
          <a:extLst>
            <a:ext uri="{FF2B5EF4-FFF2-40B4-BE49-F238E27FC236}">
              <a16:creationId xmlns:a16="http://schemas.microsoft.com/office/drawing/2014/main" id="{47CA2454-DEFB-41C9-8944-6D91B076AAA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2" name="Text Box 18">
          <a:extLst>
            <a:ext uri="{FF2B5EF4-FFF2-40B4-BE49-F238E27FC236}">
              <a16:creationId xmlns:a16="http://schemas.microsoft.com/office/drawing/2014/main" id="{01164FFF-8D08-44E3-8E1D-D141540ECCB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3" name="Text Box 19">
          <a:extLst>
            <a:ext uri="{FF2B5EF4-FFF2-40B4-BE49-F238E27FC236}">
              <a16:creationId xmlns:a16="http://schemas.microsoft.com/office/drawing/2014/main" id="{F2DAB1CA-569F-4B1A-AA5E-564781F2602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4" name="Text Box 16">
          <a:extLst>
            <a:ext uri="{FF2B5EF4-FFF2-40B4-BE49-F238E27FC236}">
              <a16:creationId xmlns:a16="http://schemas.microsoft.com/office/drawing/2014/main" id="{62406B4A-2FF5-4496-AE96-686363C9466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5" name="Text Box 17">
          <a:extLst>
            <a:ext uri="{FF2B5EF4-FFF2-40B4-BE49-F238E27FC236}">
              <a16:creationId xmlns:a16="http://schemas.microsoft.com/office/drawing/2014/main" id="{4FEC40E0-011C-4DAF-AFC9-159D7D02ADC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6" name="Text Box 18">
          <a:extLst>
            <a:ext uri="{FF2B5EF4-FFF2-40B4-BE49-F238E27FC236}">
              <a16:creationId xmlns:a16="http://schemas.microsoft.com/office/drawing/2014/main" id="{EA9BD0BC-67A5-4731-A161-BCF13D74C3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887" name="Text Box 15">
          <a:extLst>
            <a:ext uri="{FF2B5EF4-FFF2-40B4-BE49-F238E27FC236}">
              <a16:creationId xmlns:a16="http://schemas.microsoft.com/office/drawing/2014/main" id="{5ED48B74-F52A-459E-B100-D8498F72D4CD}"/>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88" name="Text Box 16">
          <a:extLst>
            <a:ext uri="{FF2B5EF4-FFF2-40B4-BE49-F238E27FC236}">
              <a16:creationId xmlns:a16="http://schemas.microsoft.com/office/drawing/2014/main" id="{FCCB5859-AAB9-4BC8-93F7-0DADC4BFF90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89" name="Text Box 17">
          <a:extLst>
            <a:ext uri="{FF2B5EF4-FFF2-40B4-BE49-F238E27FC236}">
              <a16:creationId xmlns:a16="http://schemas.microsoft.com/office/drawing/2014/main" id="{4BFB9D17-E062-4ED8-8BE7-46BBF7D47ED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90" name="Text Box 18">
          <a:extLst>
            <a:ext uri="{FF2B5EF4-FFF2-40B4-BE49-F238E27FC236}">
              <a16:creationId xmlns:a16="http://schemas.microsoft.com/office/drawing/2014/main" id="{7985CE78-C1C5-42D7-A1A7-ACE3353C598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91" name="Text Box 19">
          <a:extLst>
            <a:ext uri="{FF2B5EF4-FFF2-40B4-BE49-F238E27FC236}">
              <a16:creationId xmlns:a16="http://schemas.microsoft.com/office/drawing/2014/main" id="{B3C00572-CF9F-41D2-937F-D859BC91EA5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2" name="Text Box 16">
          <a:extLst>
            <a:ext uri="{FF2B5EF4-FFF2-40B4-BE49-F238E27FC236}">
              <a16:creationId xmlns:a16="http://schemas.microsoft.com/office/drawing/2014/main" id="{235FDE93-5F0A-46F3-A31C-9A418CBAFC4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3" name="Text Box 17">
          <a:extLst>
            <a:ext uri="{FF2B5EF4-FFF2-40B4-BE49-F238E27FC236}">
              <a16:creationId xmlns:a16="http://schemas.microsoft.com/office/drawing/2014/main" id="{08656295-8864-4484-AE63-D477431D2CA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4" name="Text Box 18">
          <a:extLst>
            <a:ext uri="{FF2B5EF4-FFF2-40B4-BE49-F238E27FC236}">
              <a16:creationId xmlns:a16="http://schemas.microsoft.com/office/drawing/2014/main" id="{5380B4C8-C53B-42E8-A1AC-92230200F89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5" name="Text Box 19">
          <a:extLst>
            <a:ext uri="{FF2B5EF4-FFF2-40B4-BE49-F238E27FC236}">
              <a16:creationId xmlns:a16="http://schemas.microsoft.com/office/drawing/2014/main" id="{5C066AE0-6593-4524-93F6-49A0B5C69C0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6" name="Text Box 16">
          <a:extLst>
            <a:ext uri="{FF2B5EF4-FFF2-40B4-BE49-F238E27FC236}">
              <a16:creationId xmlns:a16="http://schemas.microsoft.com/office/drawing/2014/main" id="{97F00F93-57B9-45E3-81DD-1438FA2632D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7" name="Text Box 17">
          <a:extLst>
            <a:ext uri="{FF2B5EF4-FFF2-40B4-BE49-F238E27FC236}">
              <a16:creationId xmlns:a16="http://schemas.microsoft.com/office/drawing/2014/main" id="{8F449AC0-3F90-40D1-9BA5-9BD74E0A0B1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8" name="Text Box 18">
          <a:extLst>
            <a:ext uri="{FF2B5EF4-FFF2-40B4-BE49-F238E27FC236}">
              <a16:creationId xmlns:a16="http://schemas.microsoft.com/office/drawing/2014/main" id="{B5E98608-FDAC-42AA-8647-F00C227B11F8}"/>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9" name="Text Box 19">
          <a:extLst>
            <a:ext uri="{FF2B5EF4-FFF2-40B4-BE49-F238E27FC236}">
              <a16:creationId xmlns:a16="http://schemas.microsoft.com/office/drawing/2014/main" id="{70B322F4-17C2-4E85-9899-3A9F054BD6B2}"/>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014"/>
    <xdr:sp macro="" textlink="">
      <xdr:nvSpPr>
        <xdr:cNvPr id="6900" name="Text Box 15">
          <a:extLst>
            <a:ext uri="{FF2B5EF4-FFF2-40B4-BE49-F238E27FC236}">
              <a16:creationId xmlns:a16="http://schemas.microsoft.com/office/drawing/2014/main" id="{F8C3242D-5354-46B9-BBD2-14A7B6C8E90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1" name="Text Box 16">
          <a:extLst>
            <a:ext uri="{FF2B5EF4-FFF2-40B4-BE49-F238E27FC236}">
              <a16:creationId xmlns:a16="http://schemas.microsoft.com/office/drawing/2014/main" id="{28281060-1263-4122-A94A-3D2C914A225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2" name="Text Box 17">
          <a:extLst>
            <a:ext uri="{FF2B5EF4-FFF2-40B4-BE49-F238E27FC236}">
              <a16:creationId xmlns:a16="http://schemas.microsoft.com/office/drawing/2014/main" id="{5682B975-A516-4A43-89D4-13D9CF32B62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3" name="Text Box 18">
          <a:extLst>
            <a:ext uri="{FF2B5EF4-FFF2-40B4-BE49-F238E27FC236}">
              <a16:creationId xmlns:a16="http://schemas.microsoft.com/office/drawing/2014/main" id="{EAF06B19-73BD-4985-A78F-959813AEA6D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4" name="Text Box 19">
          <a:extLst>
            <a:ext uri="{FF2B5EF4-FFF2-40B4-BE49-F238E27FC236}">
              <a16:creationId xmlns:a16="http://schemas.microsoft.com/office/drawing/2014/main" id="{F04426F4-10B2-4BD8-829D-BE5D5663970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905" name="Text Box 16">
          <a:extLst>
            <a:ext uri="{FF2B5EF4-FFF2-40B4-BE49-F238E27FC236}">
              <a16:creationId xmlns:a16="http://schemas.microsoft.com/office/drawing/2014/main" id="{24972059-2E72-4337-A97C-C55C5513AAF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906" name="Text Box 17">
          <a:extLst>
            <a:ext uri="{FF2B5EF4-FFF2-40B4-BE49-F238E27FC236}">
              <a16:creationId xmlns:a16="http://schemas.microsoft.com/office/drawing/2014/main" id="{65354C12-54F1-4929-BB33-069037BD618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152</xdr:row>
      <xdr:rowOff>15875</xdr:rowOff>
    </xdr:from>
    <xdr:ext cx="95250" cy="171450"/>
    <xdr:sp macro="" textlink="">
      <xdr:nvSpPr>
        <xdr:cNvPr id="6907" name="Text Box 18">
          <a:extLst>
            <a:ext uri="{FF2B5EF4-FFF2-40B4-BE49-F238E27FC236}">
              <a16:creationId xmlns:a16="http://schemas.microsoft.com/office/drawing/2014/main" id="{58FAFC52-22E3-41FE-B3D0-8960B86696B4}"/>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08" name="Text Box 16">
          <a:extLst>
            <a:ext uri="{FF2B5EF4-FFF2-40B4-BE49-F238E27FC236}">
              <a16:creationId xmlns:a16="http://schemas.microsoft.com/office/drawing/2014/main" id="{E1BAD212-F406-41B3-92A9-03B6DFD238E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09" name="Text Box 17">
          <a:extLst>
            <a:ext uri="{FF2B5EF4-FFF2-40B4-BE49-F238E27FC236}">
              <a16:creationId xmlns:a16="http://schemas.microsoft.com/office/drawing/2014/main" id="{C6A96C06-D5D6-45E7-B4F1-55942749EC3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10" name="Text Box 18">
          <a:extLst>
            <a:ext uri="{FF2B5EF4-FFF2-40B4-BE49-F238E27FC236}">
              <a16:creationId xmlns:a16="http://schemas.microsoft.com/office/drawing/2014/main" id="{C0678D2A-1F59-4FDC-9758-AAA1B6B796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11" name="Text Box 19">
          <a:extLst>
            <a:ext uri="{FF2B5EF4-FFF2-40B4-BE49-F238E27FC236}">
              <a16:creationId xmlns:a16="http://schemas.microsoft.com/office/drawing/2014/main" id="{EA48CBC0-91FB-4C13-BE5F-80CB5784975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12" name="Text Box 16">
          <a:extLst>
            <a:ext uri="{FF2B5EF4-FFF2-40B4-BE49-F238E27FC236}">
              <a16:creationId xmlns:a16="http://schemas.microsoft.com/office/drawing/2014/main" id="{7AA00796-1970-48F1-BF07-73D4DA0F6DB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13" name="Text Box 15">
          <a:extLst>
            <a:ext uri="{FF2B5EF4-FFF2-40B4-BE49-F238E27FC236}">
              <a16:creationId xmlns:a16="http://schemas.microsoft.com/office/drawing/2014/main" id="{531D63AC-5A01-4C6D-9EF7-9FD478CFA88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14" name="Text Box 15">
          <a:extLst>
            <a:ext uri="{FF2B5EF4-FFF2-40B4-BE49-F238E27FC236}">
              <a16:creationId xmlns:a16="http://schemas.microsoft.com/office/drawing/2014/main" id="{FF228861-010B-4571-9FB4-73DEF139FF0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15" name="Text Box 15">
          <a:extLst>
            <a:ext uri="{FF2B5EF4-FFF2-40B4-BE49-F238E27FC236}">
              <a16:creationId xmlns:a16="http://schemas.microsoft.com/office/drawing/2014/main" id="{548098FD-56CC-4A6C-93E4-5612D54A36C0}"/>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16" name="Text Box 15">
          <a:extLst>
            <a:ext uri="{FF2B5EF4-FFF2-40B4-BE49-F238E27FC236}">
              <a16:creationId xmlns:a16="http://schemas.microsoft.com/office/drawing/2014/main" id="{4ADA0FE8-392C-4030-8CED-455C1D82E27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6917" name="Text Box 15">
          <a:extLst>
            <a:ext uri="{FF2B5EF4-FFF2-40B4-BE49-F238E27FC236}">
              <a16:creationId xmlns:a16="http://schemas.microsoft.com/office/drawing/2014/main" id="{17A38F6F-3F04-4F78-A1B5-9787B5CDC0A5}"/>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18" name="Text Box 15">
          <a:extLst>
            <a:ext uri="{FF2B5EF4-FFF2-40B4-BE49-F238E27FC236}">
              <a16:creationId xmlns:a16="http://schemas.microsoft.com/office/drawing/2014/main" id="{3F25B4B8-85A2-49E2-AF97-FC6F55452295}"/>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19" name="Text Box 15">
          <a:extLst>
            <a:ext uri="{FF2B5EF4-FFF2-40B4-BE49-F238E27FC236}">
              <a16:creationId xmlns:a16="http://schemas.microsoft.com/office/drawing/2014/main" id="{3DB1B857-D365-4B5D-AE18-BA5D4BC82CB3}"/>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0" name="Text Box 15">
          <a:extLst>
            <a:ext uri="{FF2B5EF4-FFF2-40B4-BE49-F238E27FC236}">
              <a16:creationId xmlns:a16="http://schemas.microsoft.com/office/drawing/2014/main" id="{550BCF50-68B8-432C-889B-6A756CDCC55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1" name="Text Box 15">
          <a:extLst>
            <a:ext uri="{FF2B5EF4-FFF2-40B4-BE49-F238E27FC236}">
              <a16:creationId xmlns:a16="http://schemas.microsoft.com/office/drawing/2014/main" id="{626F8B20-60C1-4877-8BDB-E947BC015BC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2" name="Text Box 15">
          <a:extLst>
            <a:ext uri="{FF2B5EF4-FFF2-40B4-BE49-F238E27FC236}">
              <a16:creationId xmlns:a16="http://schemas.microsoft.com/office/drawing/2014/main" id="{BF4EDECA-734A-4814-A0AE-8CE61580AE9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3" name="Text Box 15">
          <a:extLst>
            <a:ext uri="{FF2B5EF4-FFF2-40B4-BE49-F238E27FC236}">
              <a16:creationId xmlns:a16="http://schemas.microsoft.com/office/drawing/2014/main" id="{7B4B3696-F1DD-403C-9633-FF7AED0FEFB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48496"/>
    <xdr:sp macro="" textlink="">
      <xdr:nvSpPr>
        <xdr:cNvPr id="6924" name="Text Box 15">
          <a:extLst>
            <a:ext uri="{FF2B5EF4-FFF2-40B4-BE49-F238E27FC236}">
              <a16:creationId xmlns:a16="http://schemas.microsoft.com/office/drawing/2014/main" id="{C49E9E79-972C-4143-8583-390D863B824C}"/>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25" name="Text Box 15">
          <a:extLst>
            <a:ext uri="{FF2B5EF4-FFF2-40B4-BE49-F238E27FC236}">
              <a16:creationId xmlns:a16="http://schemas.microsoft.com/office/drawing/2014/main" id="{E124AAC9-8E80-4675-A14B-8094EB33296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44331"/>
    <xdr:sp macro="" textlink="">
      <xdr:nvSpPr>
        <xdr:cNvPr id="6926" name="Text Box 15">
          <a:extLst>
            <a:ext uri="{FF2B5EF4-FFF2-40B4-BE49-F238E27FC236}">
              <a16:creationId xmlns:a16="http://schemas.microsoft.com/office/drawing/2014/main" id="{DEF45DA2-54BA-48A8-AA13-4BA49F0B1AD0}"/>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56743"/>
    <xdr:sp macro="" textlink="">
      <xdr:nvSpPr>
        <xdr:cNvPr id="6927" name="Text Box 15">
          <a:extLst>
            <a:ext uri="{FF2B5EF4-FFF2-40B4-BE49-F238E27FC236}">
              <a16:creationId xmlns:a16="http://schemas.microsoft.com/office/drawing/2014/main" id="{FA51E38C-8574-49E9-A61B-595E363C14A3}"/>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28" name="Text Box 15">
          <a:extLst>
            <a:ext uri="{FF2B5EF4-FFF2-40B4-BE49-F238E27FC236}">
              <a16:creationId xmlns:a16="http://schemas.microsoft.com/office/drawing/2014/main" id="{B16AEEBC-C9B9-45E4-8D24-A1B910BEDEA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44331"/>
    <xdr:sp macro="" textlink="">
      <xdr:nvSpPr>
        <xdr:cNvPr id="6929" name="Text Box 15">
          <a:extLst>
            <a:ext uri="{FF2B5EF4-FFF2-40B4-BE49-F238E27FC236}">
              <a16:creationId xmlns:a16="http://schemas.microsoft.com/office/drawing/2014/main" id="{9B22A07D-438D-49CC-B877-413708ABC8D4}"/>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0" name="Text Box 15">
          <a:extLst>
            <a:ext uri="{FF2B5EF4-FFF2-40B4-BE49-F238E27FC236}">
              <a16:creationId xmlns:a16="http://schemas.microsoft.com/office/drawing/2014/main" id="{F4D34E4E-FFD2-4FD9-8136-F87E82D04F1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1" name="Text Box 15">
          <a:extLst>
            <a:ext uri="{FF2B5EF4-FFF2-40B4-BE49-F238E27FC236}">
              <a16:creationId xmlns:a16="http://schemas.microsoft.com/office/drawing/2014/main" id="{0571053F-BA8E-4DFB-AC42-FA9A5EB9E5E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2" name="Text Box 15">
          <a:extLst>
            <a:ext uri="{FF2B5EF4-FFF2-40B4-BE49-F238E27FC236}">
              <a16:creationId xmlns:a16="http://schemas.microsoft.com/office/drawing/2014/main" id="{7CDC05E1-ACB1-49A8-8DD3-B8416D75CAC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3" name="Text Box 15">
          <a:extLst>
            <a:ext uri="{FF2B5EF4-FFF2-40B4-BE49-F238E27FC236}">
              <a16:creationId xmlns:a16="http://schemas.microsoft.com/office/drawing/2014/main" id="{99DEA811-FF30-45A9-9375-6CCF6C09797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4" name="Text Box 15">
          <a:extLst>
            <a:ext uri="{FF2B5EF4-FFF2-40B4-BE49-F238E27FC236}">
              <a16:creationId xmlns:a16="http://schemas.microsoft.com/office/drawing/2014/main" id="{6DA9C532-90EB-4EE6-AA4D-5E15DE6C519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5" name="Text Box 15">
          <a:extLst>
            <a:ext uri="{FF2B5EF4-FFF2-40B4-BE49-F238E27FC236}">
              <a16:creationId xmlns:a16="http://schemas.microsoft.com/office/drawing/2014/main" id="{302CA6EA-B0E6-4FAB-88EF-A574034EBD3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8496"/>
    <xdr:sp macro="" textlink="">
      <xdr:nvSpPr>
        <xdr:cNvPr id="6936" name="Text Box 15">
          <a:extLst>
            <a:ext uri="{FF2B5EF4-FFF2-40B4-BE49-F238E27FC236}">
              <a16:creationId xmlns:a16="http://schemas.microsoft.com/office/drawing/2014/main" id="{90912CC5-3B20-4387-8AF8-6E3CB4D3F613}"/>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37" name="Text Box 15">
          <a:extLst>
            <a:ext uri="{FF2B5EF4-FFF2-40B4-BE49-F238E27FC236}">
              <a16:creationId xmlns:a16="http://schemas.microsoft.com/office/drawing/2014/main" id="{A8919496-8EBA-49CF-9DC2-8F437396B86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331"/>
    <xdr:sp macro="" textlink="">
      <xdr:nvSpPr>
        <xdr:cNvPr id="6938" name="Text Box 15">
          <a:extLst>
            <a:ext uri="{FF2B5EF4-FFF2-40B4-BE49-F238E27FC236}">
              <a16:creationId xmlns:a16="http://schemas.microsoft.com/office/drawing/2014/main" id="{5493B6BF-5543-46D8-B599-82428F7C0543}"/>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56743"/>
    <xdr:sp macro="" textlink="">
      <xdr:nvSpPr>
        <xdr:cNvPr id="6939" name="Text Box 15">
          <a:extLst>
            <a:ext uri="{FF2B5EF4-FFF2-40B4-BE49-F238E27FC236}">
              <a16:creationId xmlns:a16="http://schemas.microsoft.com/office/drawing/2014/main" id="{F985C2A3-5231-41EB-BDF1-AD663086E81B}"/>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0" name="Text Box 15">
          <a:extLst>
            <a:ext uri="{FF2B5EF4-FFF2-40B4-BE49-F238E27FC236}">
              <a16:creationId xmlns:a16="http://schemas.microsoft.com/office/drawing/2014/main" id="{48A7FE35-7735-4ED2-B2DA-3266E41A22D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331"/>
    <xdr:sp macro="" textlink="">
      <xdr:nvSpPr>
        <xdr:cNvPr id="6941" name="Text Box 15">
          <a:extLst>
            <a:ext uri="{FF2B5EF4-FFF2-40B4-BE49-F238E27FC236}">
              <a16:creationId xmlns:a16="http://schemas.microsoft.com/office/drawing/2014/main" id="{481D11B1-51B5-421E-BC93-FE584DC7356C}"/>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2" name="Text Box 15">
          <a:extLst>
            <a:ext uri="{FF2B5EF4-FFF2-40B4-BE49-F238E27FC236}">
              <a16:creationId xmlns:a16="http://schemas.microsoft.com/office/drawing/2014/main" id="{CD898260-B466-4325-AED2-71F076A1BC0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3" name="Text Box 15">
          <a:extLst>
            <a:ext uri="{FF2B5EF4-FFF2-40B4-BE49-F238E27FC236}">
              <a16:creationId xmlns:a16="http://schemas.microsoft.com/office/drawing/2014/main" id="{9FA2BADB-6BC2-43FF-B271-159E7C96382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4" name="Text Box 15">
          <a:extLst>
            <a:ext uri="{FF2B5EF4-FFF2-40B4-BE49-F238E27FC236}">
              <a16:creationId xmlns:a16="http://schemas.microsoft.com/office/drawing/2014/main" id="{FD066EF2-FC23-4AB2-AE03-BA0940413AA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5" name="Text Box 15">
          <a:extLst>
            <a:ext uri="{FF2B5EF4-FFF2-40B4-BE49-F238E27FC236}">
              <a16:creationId xmlns:a16="http://schemas.microsoft.com/office/drawing/2014/main" id="{D4B027F2-F1E0-4FDF-804D-9F5E0B728F7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6" name="Text Box 15">
          <a:extLst>
            <a:ext uri="{FF2B5EF4-FFF2-40B4-BE49-F238E27FC236}">
              <a16:creationId xmlns:a16="http://schemas.microsoft.com/office/drawing/2014/main" id="{4F8A2447-02C9-4125-911E-3DF0F33ACC04}"/>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7" name="Text Box 15">
          <a:extLst>
            <a:ext uri="{FF2B5EF4-FFF2-40B4-BE49-F238E27FC236}">
              <a16:creationId xmlns:a16="http://schemas.microsoft.com/office/drawing/2014/main" id="{DE20B185-F306-42E7-8439-5232FBBF18F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48" name="Text Box 15">
          <a:extLst>
            <a:ext uri="{FF2B5EF4-FFF2-40B4-BE49-F238E27FC236}">
              <a16:creationId xmlns:a16="http://schemas.microsoft.com/office/drawing/2014/main" id="{DE001300-27E4-4DA4-855F-901290CA02C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49" name="Text Box 15">
          <a:extLst>
            <a:ext uri="{FF2B5EF4-FFF2-40B4-BE49-F238E27FC236}">
              <a16:creationId xmlns:a16="http://schemas.microsoft.com/office/drawing/2014/main" id="{E7C89477-53B1-4AE3-AC3E-2F3A69E159D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0" name="Text Box 15">
          <a:extLst>
            <a:ext uri="{FF2B5EF4-FFF2-40B4-BE49-F238E27FC236}">
              <a16:creationId xmlns:a16="http://schemas.microsoft.com/office/drawing/2014/main" id="{8708F7F6-1651-4F8A-92E7-4B2E7DF8202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1" name="Text Box 15">
          <a:extLst>
            <a:ext uri="{FF2B5EF4-FFF2-40B4-BE49-F238E27FC236}">
              <a16:creationId xmlns:a16="http://schemas.microsoft.com/office/drawing/2014/main" id="{960F0131-124F-4F46-B6FB-3F1AD11C9D8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2" name="Text Box 15">
          <a:extLst>
            <a:ext uri="{FF2B5EF4-FFF2-40B4-BE49-F238E27FC236}">
              <a16:creationId xmlns:a16="http://schemas.microsoft.com/office/drawing/2014/main" id="{650D9E9A-1AFD-48C4-B9BF-7A1A67B09DA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3" name="Text Box 15">
          <a:extLst>
            <a:ext uri="{FF2B5EF4-FFF2-40B4-BE49-F238E27FC236}">
              <a16:creationId xmlns:a16="http://schemas.microsoft.com/office/drawing/2014/main" id="{E70957C3-4389-45BE-B34F-3F0C332B4C8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4" name="Text Box 15">
          <a:extLst>
            <a:ext uri="{FF2B5EF4-FFF2-40B4-BE49-F238E27FC236}">
              <a16:creationId xmlns:a16="http://schemas.microsoft.com/office/drawing/2014/main" id="{73CF0904-D0DB-40E1-AB68-78EEAAB58BE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5" name="Text Box 15">
          <a:extLst>
            <a:ext uri="{FF2B5EF4-FFF2-40B4-BE49-F238E27FC236}">
              <a16:creationId xmlns:a16="http://schemas.microsoft.com/office/drawing/2014/main" id="{0BAC9161-0C99-48DE-A6F0-DB9E4DA78D5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56" name="Text Box 15">
          <a:extLst>
            <a:ext uri="{FF2B5EF4-FFF2-40B4-BE49-F238E27FC236}">
              <a16:creationId xmlns:a16="http://schemas.microsoft.com/office/drawing/2014/main" id="{9CF2B302-67CF-46BC-964A-0AAEC680760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57" name="Text Box 15">
          <a:extLst>
            <a:ext uri="{FF2B5EF4-FFF2-40B4-BE49-F238E27FC236}">
              <a16:creationId xmlns:a16="http://schemas.microsoft.com/office/drawing/2014/main" id="{549528CD-6338-4E6F-B17E-D1255F8C824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8" name="Text Box 15">
          <a:extLst>
            <a:ext uri="{FF2B5EF4-FFF2-40B4-BE49-F238E27FC236}">
              <a16:creationId xmlns:a16="http://schemas.microsoft.com/office/drawing/2014/main" id="{0AF41349-24C5-4D9D-81F4-C478D4B30AE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59" name="Text Box 15">
          <a:extLst>
            <a:ext uri="{FF2B5EF4-FFF2-40B4-BE49-F238E27FC236}">
              <a16:creationId xmlns:a16="http://schemas.microsoft.com/office/drawing/2014/main" id="{BE1FE937-3131-4D2C-8B7E-01B45EA0099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0" name="Text Box 15">
          <a:extLst>
            <a:ext uri="{FF2B5EF4-FFF2-40B4-BE49-F238E27FC236}">
              <a16:creationId xmlns:a16="http://schemas.microsoft.com/office/drawing/2014/main" id="{0BC08A0B-6E02-42E1-B80A-DC40D5EEB5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6961" name="Text Box 15">
          <a:extLst>
            <a:ext uri="{FF2B5EF4-FFF2-40B4-BE49-F238E27FC236}">
              <a16:creationId xmlns:a16="http://schemas.microsoft.com/office/drawing/2014/main" id="{179FB6BF-C7F5-4E19-BDB1-18ABA5E98260}"/>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2" name="Text Box 15">
          <a:extLst>
            <a:ext uri="{FF2B5EF4-FFF2-40B4-BE49-F238E27FC236}">
              <a16:creationId xmlns:a16="http://schemas.microsoft.com/office/drawing/2014/main" id="{1AEFA5FB-7A7E-4B4F-8C80-5E74AEB6CB6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3" name="Text Box 15">
          <a:extLst>
            <a:ext uri="{FF2B5EF4-FFF2-40B4-BE49-F238E27FC236}">
              <a16:creationId xmlns:a16="http://schemas.microsoft.com/office/drawing/2014/main" id="{024014D2-397B-4EF4-B6F0-9CC9477152C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4" name="Text Box 15">
          <a:extLst>
            <a:ext uri="{FF2B5EF4-FFF2-40B4-BE49-F238E27FC236}">
              <a16:creationId xmlns:a16="http://schemas.microsoft.com/office/drawing/2014/main" id="{1AEDB31B-591B-4395-868F-188CA782C2A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5" name="Text Box 15">
          <a:extLst>
            <a:ext uri="{FF2B5EF4-FFF2-40B4-BE49-F238E27FC236}">
              <a16:creationId xmlns:a16="http://schemas.microsoft.com/office/drawing/2014/main" id="{D57304EA-5645-4009-94FD-A19E2921CF4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6" name="Text Box 15">
          <a:extLst>
            <a:ext uri="{FF2B5EF4-FFF2-40B4-BE49-F238E27FC236}">
              <a16:creationId xmlns:a16="http://schemas.microsoft.com/office/drawing/2014/main" id="{5FC3914B-A069-4BF1-BA3A-0C78892462E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7" name="Text Box 15">
          <a:extLst>
            <a:ext uri="{FF2B5EF4-FFF2-40B4-BE49-F238E27FC236}">
              <a16:creationId xmlns:a16="http://schemas.microsoft.com/office/drawing/2014/main" id="{7192D340-EFF6-44AE-BC7C-CF61B1235C4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68" name="Text Box 16">
          <a:extLst>
            <a:ext uri="{FF2B5EF4-FFF2-40B4-BE49-F238E27FC236}">
              <a16:creationId xmlns:a16="http://schemas.microsoft.com/office/drawing/2014/main" id="{7383EAB8-DB2E-4FEB-A46E-1EB27340CF5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69" name="Text Box 17">
          <a:extLst>
            <a:ext uri="{FF2B5EF4-FFF2-40B4-BE49-F238E27FC236}">
              <a16:creationId xmlns:a16="http://schemas.microsoft.com/office/drawing/2014/main" id="{E048995E-DA12-4F6C-9DE6-D845983904C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70" name="Text Box 18">
          <a:extLst>
            <a:ext uri="{FF2B5EF4-FFF2-40B4-BE49-F238E27FC236}">
              <a16:creationId xmlns:a16="http://schemas.microsoft.com/office/drawing/2014/main" id="{3C32327E-5292-4F72-BEB8-467D023ED46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71" name="Text Box 19">
          <a:extLst>
            <a:ext uri="{FF2B5EF4-FFF2-40B4-BE49-F238E27FC236}">
              <a16:creationId xmlns:a16="http://schemas.microsoft.com/office/drawing/2014/main" id="{45C4857A-5BF5-4AE1-86F7-55F037FAD33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2" name="Text Box 16">
          <a:extLst>
            <a:ext uri="{FF2B5EF4-FFF2-40B4-BE49-F238E27FC236}">
              <a16:creationId xmlns:a16="http://schemas.microsoft.com/office/drawing/2014/main" id="{48B1ECDE-2C6B-446C-92B9-37A2FD88707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3" name="Text Box 17">
          <a:extLst>
            <a:ext uri="{FF2B5EF4-FFF2-40B4-BE49-F238E27FC236}">
              <a16:creationId xmlns:a16="http://schemas.microsoft.com/office/drawing/2014/main" id="{3C094D9C-60B7-4192-8590-795F113289B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4" name="Text Box 18">
          <a:extLst>
            <a:ext uri="{FF2B5EF4-FFF2-40B4-BE49-F238E27FC236}">
              <a16:creationId xmlns:a16="http://schemas.microsoft.com/office/drawing/2014/main" id="{AAE4EBAF-0949-4F27-8754-037B26FC2B6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5" name="Text Box 19">
          <a:extLst>
            <a:ext uri="{FF2B5EF4-FFF2-40B4-BE49-F238E27FC236}">
              <a16:creationId xmlns:a16="http://schemas.microsoft.com/office/drawing/2014/main" id="{7B7DC7C0-E7CA-4CDF-BF0C-C91FEE05A20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6" name="Text Box 16">
          <a:extLst>
            <a:ext uri="{FF2B5EF4-FFF2-40B4-BE49-F238E27FC236}">
              <a16:creationId xmlns:a16="http://schemas.microsoft.com/office/drawing/2014/main" id="{4796DA7A-88E6-4137-B739-85C622FE2D8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7" name="Text Box 17">
          <a:extLst>
            <a:ext uri="{FF2B5EF4-FFF2-40B4-BE49-F238E27FC236}">
              <a16:creationId xmlns:a16="http://schemas.microsoft.com/office/drawing/2014/main" id="{CA794B4D-A622-44D0-AEFA-5C593B3D739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8" name="Text Box 18">
          <a:extLst>
            <a:ext uri="{FF2B5EF4-FFF2-40B4-BE49-F238E27FC236}">
              <a16:creationId xmlns:a16="http://schemas.microsoft.com/office/drawing/2014/main" id="{DA392516-27BA-42E9-9665-15E00B67A39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9" name="Text Box 19">
          <a:extLst>
            <a:ext uri="{FF2B5EF4-FFF2-40B4-BE49-F238E27FC236}">
              <a16:creationId xmlns:a16="http://schemas.microsoft.com/office/drawing/2014/main" id="{E3FACB58-CED1-47AC-A570-3E62E6E5AA6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157</xdr:row>
      <xdr:rowOff>504825</xdr:rowOff>
    </xdr:from>
    <xdr:ext cx="95250" cy="444014"/>
    <xdr:sp macro="" textlink="">
      <xdr:nvSpPr>
        <xdr:cNvPr id="6980" name="Text Box 15">
          <a:extLst>
            <a:ext uri="{FF2B5EF4-FFF2-40B4-BE49-F238E27FC236}">
              <a16:creationId xmlns:a16="http://schemas.microsoft.com/office/drawing/2014/main" id="{625657FC-C14A-47AB-9DFA-7D6019974F50}"/>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1" name="Text Box 16">
          <a:extLst>
            <a:ext uri="{FF2B5EF4-FFF2-40B4-BE49-F238E27FC236}">
              <a16:creationId xmlns:a16="http://schemas.microsoft.com/office/drawing/2014/main" id="{860438FE-B7AA-4CA7-AB87-1F8D0071ADF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2" name="Text Box 17">
          <a:extLst>
            <a:ext uri="{FF2B5EF4-FFF2-40B4-BE49-F238E27FC236}">
              <a16:creationId xmlns:a16="http://schemas.microsoft.com/office/drawing/2014/main" id="{2DC863AC-6A32-446D-8503-187DDB5B470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3" name="Text Box 18">
          <a:extLst>
            <a:ext uri="{FF2B5EF4-FFF2-40B4-BE49-F238E27FC236}">
              <a16:creationId xmlns:a16="http://schemas.microsoft.com/office/drawing/2014/main" id="{5645DF9F-7DCB-4B3E-A441-AEBDEDBB480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4" name="Text Box 19">
          <a:extLst>
            <a:ext uri="{FF2B5EF4-FFF2-40B4-BE49-F238E27FC236}">
              <a16:creationId xmlns:a16="http://schemas.microsoft.com/office/drawing/2014/main" id="{4ADD51DD-D5E2-42BE-AF42-F0C5B29B717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6985" name="Text Box 15">
          <a:extLst>
            <a:ext uri="{FF2B5EF4-FFF2-40B4-BE49-F238E27FC236}">
              <a16:creationId xmlns:a16="http://schemas.microsoft.com/office/drawing/2014/main" id="{C700CDDB-FEDC-447A-80C1-A6F4C52511F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157</xdr:row>
      <xdr:rowOff>504825</xdr:rowOff>
    </xdr:from>
    <xdr:ext cx="95250" cy="442269"/>
    <xdr:sp macro="" textlink="">
      <xdr:nvSpPr>
        <xdr:cNvPr id="6986" name="Text Box 15">
          <a:extLst>
            <a:ext uri="{FF2B5EF4-FFF2-40B4-BE49-F238E27FC236}">
              <a16:creationId xmlns:a16="http://schemas.microsoft.com/office/drawing/2014/main" id="{4CA6E2EC-6D2B-4636-9D2B-37E165565191}"/>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87" name="Text Box 16">
          <a:extLst>
            <a:ext uri="{FF2B5EF4-FFF2-40B4-BE49-F238E27FC236}">
              <a16:creationId xmlns:a16="http://schemas.microsoft.com/office/drawing/2014/main" id="{6C12BC7C-1CF2-43E3-B20E-772408DB346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88" name="Text Box 17">
          <a:extLst>
            <a:ext uri="{FF2B5EF4-FFF2-40B4-BE49-F238E27FC236}">
              <a16:creationId xmlns:a16="http://schemas.microsoft.com/office/drawing/2014/main" id="{9D77B1A1-C153-436B-836D-180801A995B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89" name="Text Box 18">
          <a:extLst>
            <a:ext uri="{FF2B5EF4-FFF2-40B4-BE49-F238E27FC236}">
              <a16:creationId xmlns:a16="http://schemas.microsoft.com/office/drawing/2014/main" id="{8A1A25C0-6357-4B5C-AAF1-94FBA34F137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6990" name="Text Box 15">
          <a:extLst>
            <a:ext uri="{FF2B5EF4-FFF2-40B4-BE49-F238E27FC236}">
              <a16:creationId xmlns:a16="http://schemas.microsoft.com/office/drawing/2014/main" id="{3FBA8E69-EF71-4A48-AEE4-05C1A4F7E52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1" name="Text Box 16">
          <a:extLst>
            <a:ext uri="{FF2B5EF4-FFF2-40B4-BE49-F238E27FC236}">
              <a16:creationId xmlns:a16="http://schemas.microsoft.com/office/drawing/2014/main" id="{B63E47D2-BB7D-46AE-B353-E19C21EC4E0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2" name="Text Box 17">
          <a:extLst>
            <a:ext uri="{FF2B5EF4-FFF2-40B4-BE49-F238E27FC236}">
              <a16:creationId xmlns:a16="http://schemas.microsoft.com/office/drawing/2014/main" id="{AC720060-0F74-411F-83FF-5DDBE85DA70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3" name="Text Box 18">
          <a:extLst>
            <a:ext uri="{FF2B5EF4-FFF2-40B4-BE49-F238E27FC236}">
              <a16:creationId xmlns:a16="http://schemas.microsoft.com/office/drawing/2014/main" id="{1C2755F7-85E8-4EA1-94AB-6E454C022F5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4" name="Text Box 19">
          <a:extLst>
            <a:ext uri="{FF2B5EF4-FFF2-40B4-BE49-F238E27FC236}">
              <a16:creationId xmlns:a16="http://schemas.microsoft.com/office/drawing/2014/main" id="{98790FBC-010F-4E78-9071-84F81ABD26C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5" name="Text Box 16">
          <a:extLst>
            <a:ext uri="{FF2B5EF4-FFF2-40B4-BE49-F238E27FC236}">
              <a16:creationId xmlns:a16="http://schemas.microsoft.com/office/drawing/2014/main" id="{298BF567-8821-4F93-9C6A-03341BEFEB5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6" name="Text Box 17">
          <a:extLst>
            <a:ext uri="{FF2B5EF4-FFF2-40B4-BE49-F238E27FC236}">
              <a16:creationId xmlns:a16="http://schemas.microsoft.com/office/drawing/2014/main" id="{B4B7B903-27E7-4019-8C3C-9FF15D57537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7" name="Text Box 18">
          <a:extLst>
            <a:ext uri="{FF2B5EF4-FFF2-40B4-BE49-F238E27FC236}">
              <a16:creationId xmlns:a16="http://schemas.microsoft.com/office/drawing/2014/main" id="{67B3A604-46B6-4D2C-BC45-A3D52645873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8" name="Text Box 19">
          <a:extLst>
            <a:ext uri="{FF2B5EF4-FFF2-40B4-BE49-F238E27FC236}">
              <a16:creationId xmlns:a16="http://schemas.microsoft.com/office/drawing/2014/main" id="{16FFDC70-8447-43B9-A64A-CBA3ADB695E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99" name="Text Box 15">
          <a:extLst>
            <a:ext uri="{FF2B5EF4-FFF2-40B4-BE49-F238E27FC236}">
              <a16:creationId xmlns:a16="http://schemas.microsoft.com/office/drawing/2014/main" id="{1132F766-B68D-41CC-9C83-C81F8F0C6593}"/>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7000" name="Text Box 15">
          <a:extLst>
            <a:ext uri="{FF2B5EF4-FFF2-40B4-BE49-F238E27FC236}">
              <a16:creationId xmlns:a16="http://schemas.microsoft.com/office/drawing/2014/main" id="{32C5C7EB-59EC-400F-80A5-15FD0DD3E7CD}"/>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48496"/>
    <xdr:sp macro="" textlink="">
      <xdr:nvSpPr>
        <xdr:cNvPr id="7001" name="Text Box 15">
          <a:extLst>
            <a:ext uri="{FF2B5EF4-FFF2-40B4-BE49-F238E27FC236}">
              <a16:creationId xmlns:a16="http://schemas.microsoft.com/office/drawing/2014/main" id="{D5FBECE6-8C3C-42BF-A3DB-D1EE8FDD2085}"/>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442269"/>
    <xdr:sp macro="" textlink="">
      <xdr:nvSpPr>
        <xdr:cNvPr id="7002" name="Text Box 15">
          <a:extLst>
            <a:ext uri="{FF2B5EF4-FFF2-40B4-BE49-F238E27FC236}">
              <a16:creationId xmlns:a16="http://schemas.microsoft.com/office/drawing/2014/main" id="{F29234A9-F3E4-4A4E-BC19-B881222B97C9}"/>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504825</xdr:rowOff>
    </xdr:from>
    <xdr:ext cx="95250" cy="442269"/>
    <xdr:sp macro="" textlink="">
      <xdr:nvSpPr>
        <xdr:cNvPr id="7003" name="Text Box 15">
          <a:extLst>
            <a:ext uri="{FF2B5EF4-FFF2-40B4-BE49-F238E27FC236}">
              <a16:creationId xmlns:a16="http://schemas.microsoft.com/office/drawing/2014/main" id="{D33616E4-1BEF-4B7E-88AB-0386B9BF41F3}"/>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004" name="Text Box 15">
          <a:extLst>
            <a:ext uri="{FF2B5EF4-FFF2-40B4-BE49-F238E27FC236}">
              <a16:creationId xmlns:a16="http://schemas.microsoft.com/office/drawing/2014/main" id="{77417901-2697-4D6B-A8D2-AFEABA619B3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44331"/>
    <xdr:sp macro="" textlink="">
      <xdr:nvSpPr>
        <xdr:cNvPr id="7005" name="Text Box 15">
          <a:extLst>
            <a:ext uri="{FF2B5EF4-FFF2-40B4-BE49-F238E27FC236}">
              <a16:creationId xmlns:a16="http://schemas.microsoft.com/office/drawing/2014/main" id="{E1F0DF6F-D697-47BA-BE52-8DD1602E5DE3}"/>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7006" name="Text Box 15">
          <a:extLst>
            <a:ext uri="{FF2B5EF4-FFF2-40B4-BE49-F238E27FC236}">
              <a16:creationId xmlns:a16="http://schemas.microsoft.com/office/drawing/2014/main" id="{1C126339-55A5-4E79-8010-94761FBB2EF7}"/>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07" name="Text Box 16">
          <a:extLst>
            <a:ext uri="{FF2B5EF4-FFF2-40B4-BE49-F238E27FC236}">
              <a16:creationId xmlns:a16="http://schemas.microsoft.com/office/drawing/2014/main" id="{13EE741D-42DD-43B6-995A-D7B4FBC35A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08" name="Text Box 17">
          <a:extLst>
            <a:ext uri="{FF2B5EF4-FFF2-40B4-BE49-F238E27FC236}">
              <a16:creationId xmlns:a16="http://schemas.microsoft.com/office/drawing/2014/main" id="{EC47AD16-235C-4587-90A4-646AC7451F0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09" name="Text Box 18">
          <a:extLst>
            <a:ext uri="{FF2B5EF4-FFF2-40B4-BE49-F238E27FC236}">
              <a16:creationId xmlns:a16="http://schemas.microsoft.com/office/drawing/2014/main" id="{3A8F4E78-34F6-46C7-B40B-EBD98AE01EF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10" name="Text Box 19">
          <a:extLst>
            <a:ext uri="{FF2B5EF4-FFF2-40B4-BE49-F238E27FC236}">
              <a16:creationId xmlns:a16="http://schemas.microsoft.com/office/drawing/2014/main" id="{202D0296-18B5-42C4-8F25-74454AB26D4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1" name="Text Box 16">
          <a:extLst>
            <a:ext uri="{FF2B5EF4-FFF2-40B4-BE49-F238E27FC236}">
              <a16:creationId xmlns:a16="http://schemas.microsoft.com/office/drawing/2014/main" id="{DF2F0807-E0C3-4EEB-9EA9-E1E3CC6D432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2" name="Text Box 17">
          <a:extLst>
            <a:ext uri="{FF2B5EF4-FFF2-40B4-BE49-F238E27FC236}">
              <a16:creationId xmlns:a16="http://schemas.microsoft.com/office/drawing/2014/main" id="{9C5AAB1B-532A-46FB-AB20-2A2CD17F48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3" name="Text Box 18">
          <a:extLst>
            <a:ext uri="{FF2B5EF4-FFF2-40B4-BE49-F238E27FC236}">
              <a16:creationId xmlns:a16="http://schemas.microsoft.com/office/drawing/2014/main" id="{46C0CF3E-7D8F-4EB7-888F-5D1BA9AC13C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4" name="Text Box 19">
          <a:extLst>
            <a:ext uri="{FF2B5EF4-FFF2-40B4-BE49-F238E27FC236}">
              <a16:creationId xmlns:a16="http://schemas.microsoft.com/office/drawing/2014/main" id="{C453E10A-4924-46D3-B3A5-EF02918FB7C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5" name="Text Box 16">
          <a:extLst>
            <a:ext uri="{FF2B5EF4-FFF2-40B4-BE49-F238E27FC236}">
              <a16:creationId xmlns:a16="http://schemas.microsoft.com/office/drawing/2014/main" id="{409EA754-CE6D-4471-AFAF-43401129F2E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6" name="Text Box 17">
          <a:extLst>
            <a:ext uri="{FF2B5EF4-FFF2-40B4-BE49-F238E27FC236}">
              <a16:creationId xmlns:a16="http://schemas.microsoft.com/office/drawing/2014/main" id="{29327475-F8BC-4307-B342-5A998B32CBD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7" name="Text Box 18">
          <a:extLst>
            <a:ext uri="{FF2B5EF4-FFF2-40B4-BE49-F238E27FC236}">
              <a16:creationId xmlns:a16="http://schemas.microsoft.com/office/drawing/2014/main" id="{1F27AF68-77EC-44B5-A6E2-3E392EC0926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8" name="Text Box 19">
          <a:extLst>
            <a:ext uri="{FF2B5EF4-FFF2-40B4-BE49-F238E27FC236}">
              <a16:creationId xmlns:a16="http://schemas.microsoft.com/office/drawing/2014/main" id="{9DE4B364-8D42-4BD2-A422-74AE671FBFD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014"/>
    <xdr:sp macro="" textlink="">
      <xdr:nvSpPr>
        <xdr:cNvPr id="7019" name="Text Box 15">
          <a:extLst>
            <a:ext uri="{FF2B5EF4-FFF2-40B4-BE49-F238E27FC236}">
              <a16:creationId xmlns:a16="http://schemas.microsoft.com/office/drawing/2014/main" id="{92A43992-8740-4713-BFEB-B87034CDD0C0}"/>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0" name="Text Box 16">
          <a:extLst>
            <a:ext uri="{FF2B5EF4-FFF2-40B4-BE49-F238E27FC236}">
              <a16:creationId xmlns:a16="http://schemas.microsoft.com/office/drawing/2014/main" id="{72625549-095D-496D-8BE1-233AD4EF5B2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1" name="Text Box 17">
          <a:extLst>
            <a:ext uri="{FF2B5EF4-FFF2-40B4-BE49-F238E27FC236}">
              <a16:creationId xmlns:a16="http://schemas.microsoft.com/office/drawing/2014/main" id="{A7F10560-9CAE-4035-8958-E271AA6C07D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2" name="Text Box 18">
          <a:extLst>
            <a:ext uri="{FF2B5EF4-FFF2-40B4-BE49-F238E27FC236}">
              <a16:creationId xmlns:a16="http://schemas.microsoft.com/office/drawing/2014/main" id="{53A453A0-64A9-428B-B613-2A313A2732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3" name="Text Box 19">
          <a:extLst>
            <a:ext uri="{FF2B5EF4-FFF2-40B4-BE49-F238E27FC236}">
              <a16:creationId xmlns:a16="http://schemas.microsoft.com/office/drawing/2014/main" id="{9013F8FA-A9AC-4EB4-9ED5-8F597AE1D98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24" name="Text Box 16">
          <a:extLst>
            <a:ext uri="{FF2B5EF4-FFF2-40B4-BE49-F238E27FC236}">
              <a16:creationId xmlns:a16="http://schemas.microsoft.com/office/drawing/2014/main" id="{6345D499-F26A-4833-9121-4E2C92F906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25" name="Text Box 17">
          <a:extLst>
            <a:ext uri="{FF2B5EF4-FFF2-40B4-BE49-F238E27FC236}">
              <a16:creationId xmlns:a16="http://schemas.microsoft.com/office/drawing/2014/main" id="{9D8D957F-2F2D-41E2-A23E-D505D72B425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26" name="Text Box 18">
          <a:extLst>
            <a:ext uri="{FF2B5EF4-FFF2-40B4-BE49-F238E27FC236}">
              <a16:creationId xmlns:a16="http://schemas.microsoft.com/office/drawing/2014/main" id="{35FE9CBF-B930-4590-8763-63C25AC82C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27" name="Text Box 16">
          <a:extLst>
            <a:ext uri="{FF2B5EF4-FFF2-40B4-BE49-F238E27FC236}">
              <a16:creationId xmlns:a16="http://schemas.microsoft.com/office/drawing/2014/main" id="{FCF0E7A0-2584-46DD-81AF-C4A18CD7F3B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28" name="Text Box 17">
          <a:extLst>
            <a:ext uri="{FF2B5EF4-FFF2-40B4-BE49-F238E27FC236}">
              <a16:creationId xmlns:a16="http://schemas.microsoft.com/office/drawing/2014/main" id="{5CF0460A-FBB2-4879-B46D-9BA051E9FF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29" name="Text Box 18">
          <a:extLst>
            <a:ext uri="{FF2B5EF4-FFF2-40B4-BE49-F238E27FC236}">
              <a16:creationId xmlns:a16="http://schemas.microsoft.com/office/drawing/2014/main" id="{34A43C7B-C453-47EF-808C-862420E6510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0" name="Text Box 19">
          <a:extLst>
            <a:ext uri="{FF2B5EF4-FFF2-40B4-BE49-F238E27FC236}">
              <a16:creationId xmlns:a16="http://schemas.microsoft.com/office/drawing/2014/main" id="{03A3D75B-EC46-4304-A16D-BF2AA392E95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1" name="Text Box 16">
          <a:extLst>
            <a:ext uri="{FF2B5EF4-FFF2-40B4-BE49-F238E27FC236}">
              <a16:creationId xmlns:a16="http://schemas.microsoft.com/office/drawing/2014/main" id="{303C6792-317F-4797-BF75-EE57DAF5C9C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2" name="Text Box 17">
          <a:extLst>
            <a:ext uri="{FF2B5EF4-FFF2-40B4-BE49-F238E27FC236}">
              <a16:creationId xmlns:a16="http://schemas.microsoft.com/office/drawing/2014/main" id="{ADB7BEF1-6394-4B35-B2C3-1124DAFA461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3" name="Text Box 18">
          <a:extLst>
            <a:ext uri="{FF2B5EF4-FFF2-40B4-BE49-F238E27FC236}">
              <a16:creationId xmlns:a16="http://schemas.microsoft.com/office/drawing/2014/main" id="{15E5069F-FCB6-429B-BD50-6E81F3C6FA8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4" name="Text Box 19">
          <a:extLst>
            <a:ext uri="{FF2B5EF4-FFF2-40B4-BE49-F238E27FC236}">
              <a16:creationId xmlns:a16="http://schemas.microsoft.com/office/drawing/2014/main" id="{65A246E5-8850-4ED7-ADCF-BC445E0EC1F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56743"/>
    <xdr:sp macro="" textlink="">
      <xdr:nvSpPr>
        <xdr:cNvPr id="7035" name="Text Box 15">
          <a:extLst>
            <a:ext uri="{FF2B5EF4-FFF2-40B4-BE49-F238E27FC236}">
              <a16:creationId xmlns:a16="http://schemas.microsoft.com/office/drawing/2014/main" id="{95CF0D43-179D-4C3E-823A-8CFC3E7256EB}"/>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442269"/>
    <xdr:sp macro="" textlink="">
      <xdr:nvSpPr>
        <xdr:cNvPr id="7036" name="Text Box 15">
          <a:extLst>
            <a:ext uri="{FF2B5EF4-FFF2-40B4-BE49-F238E27FC236}">
              <a16:creationId xmlns:a16="http://schemas.microsoft.com/office/drawing/2014/main" id="{C7488A7F-EFC2-4D50-84F7-A1862D9EF17E}"/>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504825</xdr:rowOff>
    </xdr:from>
    <xdr:ext cx="95250" cy="442269"/>
    <xdr:sp macro="" textlink="">
      <xdr:nvSpPr>
        <xdr:cNvPr id="7037" name="Text Box 15">
          <a:extLst>
            <a:ext uri="{FF2B5EF4-FFF2-40B4-BE49-F238E27FC236}">
              <a16:creationId xmlns:a16="http://schemas.microsoft.com/office/drawing/2014/main" id="{17239608-8355-4BD8-B6EE-E3D5FE4C1E62}"/>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038" name="Text Box 15">
          <a:extLst>
            <a:ext uri="{FF2B5EF4-FFF2-40B4-BE49-F238E27FC236}">
              <a16:creationId xmlns:a16="http://schemas.microsoft.com/office/drawing/2014/main" id="{1904BAC1-D28D-4A1A-890F-CAB3E9C248E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44331"/>
    <xdr:sp macro="" textlink="">
      <xdr:nvSpPr>
        <xdr:cNvPr id="7039" name="Text Box 15">
          <a:extLst>
            <a:ext uri="{FF2B5EF4-FFF2-40B4-BE49-F238E27FC236}">
              <a16:creationId xmlns:a16="http://schemas.microsoft.com/office/drawing/2014/main" id="{A258B932-A82A-4D7C-8E2C-E78937FC2C56}"/>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7040" name="Text Box 15">
          <a:extLst>
            <a:ext uri="{FF2B5EF4-FFF2-40B4-BE49-F238E27FC236}">
              <a16:creationId xmlns:a16="http://schemas.microsoft.com/office/drawing/2014/main" id="{4B3E71EA-8BF6-4039-94BB-E4AF0807DFA8}"/>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1" name="Text Box 16">
          <a:extLst>
            <a:ext uri="{FF2B5EF4-FFF2-40B4-BE49-F238E27FC236}">
              <a16:creationId xmlns:a16="http://schemas.microsoft.com/office/drawing/2014/main" id="{2F8D45C4-FDAF-48FD-891B-6A102DA63D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2" name="Text Box 17">
          <a:extLst>
            <a:ext uri="{FF2B5EF4-FFF2-40B4-BE49-F238E27FC236}">
              <a16:creationId xmlns:a16="http://schemas.microsoft.com/office/drawing/2014/main" id="{50659A48-4839-4424-A79D-444C4BA0747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3" name="Text Box 18">
          <a:extLst>
            <a:ext uri="{FF2B5EF4-FFF2-40B4-BE49-F238E27FC236}">
              <a16:creationId xmlns:a16="http://schemas.microsoft.com/office/drawing/2014/main" id="{C0A172C6-E24E-4229-988B-7B86DDAE602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4" name="Text Box 19">
          <a:extLst>
            <a:ext uri="{FF2B5EF4-FFF2-40B4-BE49-F238E27FC236}">
              <a16:creationId xmlns:a16="http://schemas.microsoft.com/office/drawing/2014/main" id="{E8D3099A-E4C7-40AE-B466-102617E5C88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5" name="Text Box 16">
          <a:extLst>
            <a:ext uri="{FF2B5EF4-FFF2-40B4-BE49-F238E27FC236}">
              <a16:creationId xmlns:a16="http://schemas.microsoft.com/office/drawing/2014/main" id="{1111D806-E39E-400C-97A3-5C17E4A18C3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6" name="Text Box 17">
          <a:extLst>
            <a:ext uri="{FF2B5EF4-FFF2-40B4-BE49-F238E27FC236}">
              <a16:creationId xmlns:a16="http://schemas.microsoft.com/office/drawing/2014/main" id="{C366BD41-E2F8-4AE3-9665-5CFFCEF97F8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7" name="Text Box 18">
          <a:extLst>
            <a:ext uri="{FF2B5EF4-FFF2-40B4-BE49-F238E27FC236}">
              <a16:creationId xmlns:a16="http://schemas.microsoft.com/office/drawing/2014/main" id="{4221BED4-C93D-4857-9D88-289C55FDDC9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8" name="Text Box 19">
          <a:extLst>
            <a:ext uri="{FF2B5EF4-FFF2-40B4-BE49-F238E27FC236}">
              <a16:creationId xmlns:a16="http://schemas.microsoft.com/office/drawing/2014/main" id="{206C9A7D-D403-47B4-BF3E-CCB4663606B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49" name="Text Box 16">
          <a:extLst>
            <a:ext uri="{FF2B5EF4-FFF2-40B4-BE49-F238E27FC236}">
              <a16:creationId xmlns:a16="http://schemas.microsoft.com/office/drawing/2014/main" id="{F467EBA2-60FA-4B2F-B422-7267A028D37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50" name="Text Box 17">
          <a:extLst>
            <a:ext uri="{FF2B5EF4-FFF2-40B4-BE49-F238E27FC236}">
              <a16:creationId xmlns:a16="http://schemas.microsoft.com/office/drawing/2014/main" id="{088112DA-A9E4-430B-A1E3-3E404D7D5FC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51" name="Text Box 18">
          <a:extLst>
            <a:ext uri="{FF2B5EF4-FFF2-40B4-BE49-F238E27FC236}">
              <a16:creationId xmlns:a16="http://schemas.microsoft.com/office/drawing/2014/main" id="{67CD2806-3A31-40D0-B849-D06EBD0AC89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52" name="Text Box 19">
          <a:extLst>
            <a:ext uri="{FF2B5EF4-FFF2-40B4-BE49-F238E27FC236}">
              <a16:creationId xmlns:a16="http://schemas.microsoft.com/office/drawing/2014/main" id="{B2CFC203-A71E-43CD-A9F0-8E15175F877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014"/>
    <xdr:sp macro="" textlink="">
      <xdr:nvSpPr>
        <xdr:cNvPr id="7053" name="Text Box 15">
          <a:extLst>
            <a:ext uri="{FF2B5EF4-FFF2-40B4-BE49-F238E27FC236}">
              <a16:creationId xmlns:a16="http://schemas.microsoft.com/office/drawing/2014/main" id="{C58D8806-54C8-42C0-A2A2-1D772400ED12}"/>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4" name="Text Box 16">
          <a:extLst>
            <a:ext uri="{FF2B5EF4-FFF2-40B4-BE49-F238E27FC236}">
              <a16:creationId xmlns:a16="http://schemas.microsoft.com/office/drawing/2014/main" id="{B8EBDE16-A30F-4558-A99B-EA36D6925E1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5" name="Text Box 17">
          <a:extLst>
            <a:ext uri="{FF2B5EF4-FFF2-40B4-BE49-F238E27FC236}">
              <a16:creationId xmlns:a16="http://schemas.microsoft.com/office/drawing/2014/main" id="{0B4DEE82-8B82-469A-A528-352171ACE49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6" name="Text Box 18">
          <a:extLst>
            <a:ext uri="{FF2B5EF4-FFF2-40B4-BE49-F238E27FC236}">
              <a16:creationId xmlns:a16="http://schemas.microsoft.com/office/drawing/2014/main" id="{9F1F762C-AA76-4D2D-BBC9-39AEADF2242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7" name="Text Box 19">
          <a:extLst>
            <a:ext uri="{FF2B5EF4-FFF2-40B4-BE49-F238E27FC236}">
              <a16:creationId xmlns:a16="http://schemas.microsoft.com/office/drawing/2014/main" id="{77616C75-3D94-4DEB-ABF3-E315D82A6BE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156</xdr:row>
      <xdr:rowOff>504825</xdr:rowOff>
    </xdr:from>
    <xdr:ext cx="95250" cy="442269"/>
    <xdr:sp macro="" textlink="">
      <xdr:nvSpPr>
        <xdr:cNvPr id="7058" name="Text Box 15">
          <a:extLst>
            <a:ext uri="{FF2B5EF4-FFF2-40B4-BE49-F238E27FC236}">
              <a16:creationId xmlns:a16="http://schemas.microsoft.com/office/drawing/2014/main" id="{0CEDB570-399B-4BEE-A7B8-FD3A42E8536B}"/>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59" name="Text Box 16">
          <a:extLst>
            <a:ext uri="{FF2B5EF4-FFF2-40B4-BE49-F238E27FC236}">
              <a16:creationId xmlns:a16="http://schemas.microsoft.com/office/drawing/2014/main" id="{5525FE16-A583-4059-BE87-6EBECB1B5D6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60" name="Text Box 17">
          <a:extLst>
            <a:ext uri="{FF2B5EF4-FFF2-40B4-BE49-F238E27FC236}">
              <a16:creationId xmlns:a16="http://schemas.microsoft.com/office/drawing/2014/main" id="{8B4419A1-8CE9-4E05-ACD1-C9FBEE43198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61" name="Text Box 18">
          <a:extLst>
            <a:ext uri="{FF2B5EF4-FFF2-40B4-BE49-F238E27FC236}">
              <a16:creationId xmlns:a16="http://schemas.microsoft.com/office/drawing/2014/main" id="{10E771A8-24C3-4299-99A6-709700FB483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2" name="Text Box 16">
          <a:extLst>
            <a:ext uri="{FF2B5EF4-FFF2-40B4-BE49-F238E27FC236}">
              <a16:creationId xmlns:a16="http://schemas.microsoft.com/office/drawing/2014/main" id="{2CA3653A-3ACA-4E7C-8643-D1BB9E20397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3" name="Text Box 17">
          <a:extLst>
            <a:ext uri="{FF2B5EF4-FFF2-40B4-BE49-F238E27FC236}">
              <a16:creationId xmlns:a16="http://schemas.microsoft.com/office/drawing/2014/main" id="{C2CFD594-D52F-4C25-B512-97E823CC4B1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4" name="Text Box 18">
          <a:extLst>
            <a:ext uri="{FF2B5EF4-FFF2-40B4-BE49-F238E27FC236}">
              <a16:creationId xmlns:a16="http://schemas.microsoft.com/office/drawing/2014/main" id="{88E20CB2-8E66-439F-BF13-729CC7742D6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5" name="Text Box 19">
          <a:extLst>
            <a:ext uri="{FF2B5EF4-FFF2-40B4-BE49-F238E27FC236}">
              <a16:creationId xmlns:a16="http://schemas.microsoft.com/office/drawing/2014/main" id="{9141720C-A8A8-49E9-BD63-DBA880FDED0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6" name="Text Box 16">
          <a:extLst>
            <a:ext uri="{FF2B5EF4-FFF2-40B4-BE49-F238E27FC236}">
              <a16:creationId xmlns:a16="http://schemas.microsoft.com/office/drawing/2014/main" id="{DC519CBE-F6A9-4083-9035-089353ED82E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7" name="Text Box 17">
          <a:extLst>
            <a:ext uri="{FF2B5EF4-FFF2-40B4-BE49-F238E27FC236}">
              <a16:creationId xmlns:a16="http://schemas.microsoft.com/office/drawing/2014/main" id="{7E9FC949-588E-4076-8070-149B1F9E19F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8" name="Text Box 18">
          <a:extLst>
            <a:ext uri="{FF2B5EF4-FFF2-40B4-BE49-F238E27FC236}">
              <a16:creationId xmlns:a16="http://schemas.microsoft.com/office/drawing/2014/main" id="{68C7E5B8-0ECF-4B5C-A872-5FE8354C2A5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069" name="Text Box 15">
          <a:extLst>
            <a:ext uri="{FF2B5EF4-FFF2-40B4-BE49-F238E27FC236}">
              <a16:creationId xmlns:a16="http://schemas.microsoft.com/office/drawing/2014/main" id="{DCA58CD6-FDAB-4CF6-B8E8-DD5FAD26A3E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0" name="Text Box 16">
          <a:extLst>
            <a:ext uri="{FF2B5EF4-FFF2-40B4-BE49-F238E27FC236}">
              <a16:creationId xmlns:a16="http://schemas.microsoft.com/office/drawing/2014/main" id="{5CC0D0D6-5FE0-498B-BC60-76E7D90110D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1" name="Text Box 17">
          <a:extLst>
            <a:ext uri="{FF2B5EF4-FFF2-40B4-BE49-F238E27FC236}">
              <a16:creationId xmlns:a16="http://schemas.microsoft.com/office/drawing/2014/main" id="{8AE1C4EF-B604-4865-B846-2D11E60253C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2" name="Text Box 18">
          <a:extLst>
            <a:ext uri="{FF2B5EF4-FFF2-40B4-BE49-F238E27FC236}">
              <a16:creationId xmlns:a16="http://schemas.microsoft.com/office/drawing/2014/main" id="{8E1B8E77-E394-4627-A668-2CDF2D8BF10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3" name="Text Box 19">
          <a:extLst>
            <a:ext uri="{FF2B5EF4-FFF2-40B4-BE49-F238E27FC236}">
              <a16:creationId xmlns:a16="http://schemas.microsoft.com/office/drawing/2014/main" id="{0687748A-26E5-41D8-9367-46E1FD89922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4" name="Text Box 16">
          <a:extLst>
            <a:ext uri="{FF2B5EF4-FFF2-40B4-BE49-F238E27FC236}">
              <a16:creationId xmlns:a16="http://schemas.microsoft.com/office/drawing/2014/main" id="{50DE90B0-2F3A-41C3-A006-FEC2186E321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5" name="Text Box 17">
          <a:extLst>
            <a:ext uri="{FF2B5EF4-FFF2-40B4-BE49-F238E27FC236}">
              <a16:creationId xmlns:a16="http://schemas.microsoft.com/office/drawing/2014/main" id="{00388809-18B5-460F-8FAF-904068BD14A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6" name="Text Box 18">
          <a:extLst>
            <a:ext uri="{FF2B5EF4-FFF2-40B4-BE49-F238E27FC236}">
              <a16:creationId xmlns:a16="http://schemas.microsoft.com/office/drawing/2014/main" id="{4FD52867-C1C8-40BC-BC64-6FC2D80D8F3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7" name="Text Box 19">
          <a:extLst>
            <a:ext uri="{FF2B5EF4-FFF2-40B4-BE49-F238E27FC236}">
              <a16:creationId xmlns:a16="http://schemas.microsoft.com/office/drawing/2014/main" id="{53AD80FD-68BE-48E6-A68B-077BD6E87F2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78" name="Text Box 16">
          <a:extLst>
            <a:ext uri="{FF2B5EF4-FFF2-40B4-BE49-F238E27FC236}">
              <a16:creationId xmlns:a16="http://schemas.microsoft.com/office/drawing/2014/main" id="{44710C19-C4A4-4C9F-B89F-41C7E0D3DAD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79" name="Text Box 17">
          <a:extLst>
            <a:ext uri="{FF2B5EF4-FFF2-40B4-BE49-F238E27FC236}">
              <a16:creationId xmlns:a16="http://schemas.microsoft.com/office/drawing/2014/main" id="{01CDB621-FED1-4F2D-9F15-3D17C7A2B37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80" name="Text Box 18">
          <a:extLst>
            <a:ext uri="{FF2B5EF4-FFF2-40B4-BE49-F238E27FC236}">
              <a16:creationId xmlns:a16="http://schemas.microsoft.com/office/drawing/2014/main" id="{230743A0-8E81-4102-9241-31B0FDDA3AAC}"/>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81" name="Text Box 19">
          <a:extLst>
            <a:ext uri="{FF2B5EF4-FFF2-40B4-BE49-F238E27FC236}">
              <a16:creationId xmlns:a16="http://schemas.microsoft.com/office/drawing/2014/main" id="{00B147D9-1F83-49F4-8FC9-BB89B6B7597B}"/>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014"/>
    <xdr:sp macro="" textlink="">
      <xdr:nvSpPr>
        <xdr:cNvPr id="7082" name="Text Box 15">
          <a:extLst>
            <a:ext uri="{FF2B5EF4-FFF2-40B4-BE49-F238E27FC236}">
              <a16:creationId xmlns:a16="http://schemas.microsoft.com/office/drawing/2014/main" id="{CE301999-483D-4C26-80AF-0FC20EE08861}"/>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3" name="Text Box 16">
          <a:extLst>
            <a:ext uri="{FF2B5EF4-FFF2-40B4-BE49-F238E27FC236}">
              <a16:creationId xmlns:a16="http://schemas.microsoft.com/office/drawing/2014/main" id="{9260C638-2209-4C40-BE09-D563E177B62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4" name="Text Box 17">
          <a:extLst>
            <a:ext uri="{FF2B5EF4-FFF2-40B4-BE49-F238E27FC236}">
              <a16:creationId xmlns:a16="http://schemas.microsoft.com/office/drawing/2014/main" id="{93F485B5-7634-40A1-B98E-D0A04BCB1A5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5" name="Text Box 18">
          <a:extLst>
            <a:ext uri="{FF2B5EF4-FFF2-40B4-BE49-F238E27FC236}">
              <a16:creationId xmlns:a16="http://schemas.microsoft.com/office/drawing/2014/main" id="{E51DF3E5-C5A5-46FB-9B41-86AD365FC92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6" name="Text Box 19">
          <a:extLst>
            <a:ext uri="{FF2B5EF4-FFF2-40B4-BE49-F238E27FC236}">
              <a16:creationId xmlns:a16="http://schemas.microsoft.com/office/drawing/2014/main" id="{9DBED727-966C-4C05-81E8-6D83BDC0A9D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87" name="Text Box 16">
          <a:extLst>
            <a:ext uri="{FF2B5EF4-FFF2-40B4-BE49-F238E27FC236}">
              <a16:creationId xmlns:a16="http://schemas.microsoft.com/office/drawing/2014/main" id="{71618AF9-10B5-477C-8C18-AD3C20FAB91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88" name="Text Box 17">
          <a:extLst>
            <a:ext uri="{FF2B5EF4-FFF2-40B4-BE49-F238E27FC236}">
              <a16:creationId xmlns:a16="http://schemas.microsoft.com/office/drawing/2014/main" id="{A417F3E4-33AF-4AA7-B27A-C1B0E354BB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158</xdr:row>
      <xdr:rowOff>15875</xdr:rowOff>
    </xdr:from>
    <xdr:ext cx="95250" cy="171450"/>
    <xdr:sp macro="" textlink="">
      <xdr:nvSpPr>
        <xdr:cNvPr id="7089" name="Text Box 18">
          <a:extLst>
            <a:ext uri="{FF2B5EF4-FFF2-40B4-BE49-F238E27FC236}">
              <a16:creationId xmlns:a16="http://schemas.microsoft.com/office/drawing/2014/main" id="{7BB1008E-05D6-4B5B-96D4-35395BE627C1}"/>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0" name="Text Box 16">
          <a:extLst>
            <a:ext uri="{FF2B5EF4-FFF2-40B4-BE49-F238E27FC236}">
              <a16:creationId xmlns:a16="http://schemas.microsoft.com/office/drawing/2014/main" id="{4772DC4B-4951-417F-9A3C-EBF73713A89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1" name="Text Box 17">
          <a:extLst>
            <a:ext uri="{FF2B5EF4-FFF2-40B4-BE49-F238E27FC236}">
              <a16:creationId xmlns:a16="http://schemas.microsoft.com/office/drawing/2014/main" id="{572304B5-DDF7-4ABD-9AA9-838FD30BB1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2" name="Text Box 18">
          <a:extLst>
            <a:ext uri="{FF2B5EF4-FFF2-40B4-BE49-F238E27FC236}">
              <a16:creationId xmlns:a16="http://schemas.microsoft.com/office/drawing/2014/main" id="{F9C2F7C8-DB9C-4F7B-9815-84BE2E7C1CC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3" name="Text Box 19">
          <a:extLst>
            <a:ext uri="{FF2B5EF4-FFF2-40B4-BE49-F238E27FC236}">
              <a16:creationId xmlns:a16="http://schemas.microsoft.com/office/drawing/2014/main" id="{4A32A3B9-3563-405B-8225-A08D9B976A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4" name="Text Box 16">
          <a:extLst>
            <a:ext uri="{FF2B5EF4-FFF2-40B4-BE49-F238E27FC236}">
              <a16:creationId xmlns:a16="http://schemas.microsoft.com/office/drawing/2014/main" id="{0259B3CD-8256-436C-8325-AA44AE791FD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095" name="Text Box 15">
          <a:extLst>
            <a:ext uri="{FF2B5EF4-FFF2-40B4-BE49-F238E27FC236}">
              <a16:creationId xmlns:a16="http://schemas.microsoft.com/office/drawing/2014/main" id="{6C8000FE-7E8C-4988-BC01-A48D32EBED7F}"/>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096" name="Text Box 15">
          <a:extLst>
            <a:ext uri="{FF2B5EF4-FFF2-40B4-BE49-F238E27FC236}">
              <a16:creationId xmlns:a16="http://schemas.microsoft.com/office/drawing/2014/main" id="{3514E133-8ECD-49B4-B820-DAEBDEC14BD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097" name="Text Box 15">
          <a:extLst>
            <a:ext uri="{FF2B5EF4-FFF2-40B4-BE49-F238E27FC236}">
              <a16:creationId xmlns:a16="http://schemas.microsoft.com/office/drawing/2014/main" id="{F5E20283-DA6B-4059-A44D-16416C565FD3}"/>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098" name="Text Box 15">
          <a:extLst>
            <a:ext uri="{FF2B5EF4-FFF2-40B4-BE49-F238E27FC236}">
              <a16:creationId xmlns:a16="http://schemas.microsoft.com/office/drawing/2014/main" id="{F92CF275-982E-47C6-8EFD-644244A1724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7099" name="Text Box 15">
          <a:extLst>
            <a:ext uri="{FF2B5EF4-FFF2-40B4-BE49-F238E27FC236}">
              <a16:creationId xmlns:a16="http://schemas.microsoft.com/office/drawing/2014/main" id="{399FB34E-D34A-4D33-9D4E-65045BC42AA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0" name="Text Box 15">
          <a:extLst>
            <a:ext uri="{FF2B5EF4-FFF2-40B4-BE49-F238E27FC236}">
              <a16:creationId xmlns:a16="http://schemas.microsoft.com/office/drawing/2014/main" id="{545FE61A-A1D1-4681-AD3C-79FF8C90DFC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1" name="Text Box 15">
          <a:extLst>
            <a:ext uri="{FF2B5EF4-FFF2-40B4-BE49-F238E27FC236}">
              <a16:creationId xmlns:a16="http://schemas.microsoft.com/office/drawing/2014/main" id="{007E9B8B-340F-4CE7-A058-44E3D555DB6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2" name="Text Box 15">
          <a:extLst>
            <a:ext uri="{FF2B5EF4-FFF2-40B4-BE49-F238E27FC236}">
              <a16:creationId xmlns:a16="http://schemas.microsoft.com/office/drawing/2014/main" id="{68CD6C26-5FFC-4C76-978F-4D4FDC0C5C2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3" name="Text Box 15">
          <a:extLst>
            <a:ext uri="{FF2B5EF4-FFF2-40B4-BE49-F238E27FC236}">
              <a16:creationId xmlns:a16="http://schemas.microsoft.com/office/drawing/2014/main" id="{DED7B05F-00D1-403B-AE04-64886F712B9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4" name="Text Box 15">
          <a:extLst>
            <a:ext uri="{FF2B5EF4-FFF2-40B4-BE49-F238E27FC236}">
              <a16:creationId xmlns:a16="http://schemas.microsoft.com/office/drawing/2014/main" id="{04C29650-FF1B-48D5-87B5-F9159773651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5" name="Text Box 15">
          <a:extLst>
            <a:ext uri="{FF2B5EF4-FFF2-40B4-BE49-F238E27FC236}">
              <a16:creationId xmlns:a16="http://schemas.microsoft.com/office/drawing/2014/main" id="{7FBE4D65-353E-4CAA-B5D4-5DCBB0F3195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48496"/>
    <xdr:sp macro="" textlink="">
      <xdr:nvSpPr>
        <xdr:cNvPr id="7106" name="Text Box 15">
          <a:extLst>
            <a:ext uri="{FF2B5EF4-FFF2-40B4-BE49-F238E27FC236}">
              <a16:creationId xmlns:a16="http://schemas.microsoft.com/office/drawing/2014/main" id="{B19CF471-BECF-4854-B4B7-44105561FDF4}"/>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07" name="Text Box 15">
          <a:extLst>
            <a:ext uri="{FF2B5EF4-FFF2-40B4-BE49-F238E27FC236}">
              <a16:creationId xmlns:a16="http://schemas.microsoft.com/office/drawing/2014/main" id="{726A9EF0-122C-4E81-897C-2393FCDAC84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44331"/>
    <xdr:sp macro="" textlink="">
      <xdr:nvSpPr>
        <xdr:cNvPr id="7108" name="Text Box 15">
          <a:extLst>
            <a:ext uri="{FF2B5EF4-FFF2-40B4-BE49-F238E27FC236}">
              <a16:creationId xmlns:a16="http://schemas.microsoft.com/office/drawing/2014/main" id="{7D9ACE2F-4EFE-41F2-9F4E-CD2E69A8F2DB}"/>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56743"/>
    <xdr:sp macro="" textlink="">
      <xdr:nvSpPr>
        <xdr:cNvPr id="7109" name="Text Box 15">
          <a:extLst>
            <a:ext uri="{FF2B5EF4-FFF2-40B4-BE49-F238E27FC236}">
              <a16:creationId xmlns:a16="http://schemas.microsoft.com/office/drawing/2014/main" id="{E8168D32-1C36-491B-BAA1-EAAE0CB86772}"/>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0" name="Text Box 15">
          <a:extLst>
            <a:ext uri="{FF2B5EF4-FFF2-40B4-BE49-F238E27FC236}">
              <a16:creationId xmlns:a16="http://schemas.microsoft.com/office/drawing/2014/main" id="{6BF4B3FD-E229-4CDE-A42E-D591AEBCB85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44331"/>
    <xdr:sp macro="" textlink="">
      <xdr:nvSpPr>
        <xdr:cNvPr id="7111" name="Text Box 15">
          <a:extLst>
            <a:ext uri="{FF2B5EF4-FFF2-40B4-BE49-F238E27FC236}">
              <a16:creationId xmlns:a16="http://schemas.microsoft.com/office/drawing/2014/main" id="{078D815C-989D-4257-B522-875C566020F7}"/>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2" name="Text Box 15">
          <a:extLst>
            <a:ext uri="{FF2B5EF4-FFF2-40B4-BE49-F238E27FC236}">
              <a16:creationId xmlns:a16="http://schemas.microsoft.com/office/drawing/2014/main" id="{392BD6D8-4D2C-4803-B59D-9D07EDF6F00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3" name="Text Box 15">
          <a:extLst>
            <a:ext uri="{FF2B5EF4-FFF2-40B4-BE49-F238E27FC236}">
              <a16:creationId xmlns:a16="http://schemas.microsoft.com/office/drawing/2014/main" id="{7ECAC50E-81FA-416B-B3F4-B2C8F488BA7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4" name="Text Box 15">
          <a:extLst>
            <a:ext uri="{FF2B5EF4-FFF2-40B4-BE49-F238E27FC236}">
              <a16:creationId xmlns:a16="http://schemas.microsoft.com/office/drawing/2014/main" id="{F1F33F02-A6B3-4A8B-9E4C-1D41F5E71F4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5" name="Text Box 15">
          <a:extLst>
            <a:ext uri="{FF2B5EF4-FFF2-40B4-BE49-F238E27FC236}">
              <a16:creationId xmlns:a16="http://schemas.microsoft.com/office/drawing/2014/main" id="{A0C5D27A-6329-4413-833E-2527D088D7A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6" name="Text Box 15">
          <a:extLst>
            <a:ext uri="{FF2B5EF4-FFF2-40B4-BE49-F238E27FC236}">
              <a16:creationId xmlns:a16="http://schemas.microsoft.com/office/drawing/2014/main" id="{738E8E39-8EBD-4127-8242-E8A70BF112E9}"/>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7" name="Text Box 15">
          <a:extLst>
            <a:ext uri="{FF2B5EF4-FFF2-40B4-BE49-F238E27FC236}">
              <a16:creationId xmlns:a16="http://schemas.microsoft.com/office/drawing/2014/main" id="{54D87B66-8EDC-499F-B853-6764707E089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8496"/>
    <xdr:sp macro="" textlink="">
      <xdr:nvSpPr>
        <xdr:cNvPr id="7118" name="Text Box 15">
          <a:extLst>
            <a:ext uri="{FF2B5EF4-FFF2-40B4-BE49-F238E27FC236}">
              <a16:creationId xmlns:a16="http://schemas.microsoft.com/office/drawing/2014/main" id="{438539FE-8001-4ABE-9749-D0CB9D075D91}"/>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19" name="Text Box 15">
          <a:extLst>
            <a:ext uri="{FF2B5EF4-FFF2-40B4-BE49-F238E27FC236}">
              <a16:creationId xmlns:a16="http://schemas.microsoft.com/office/drawing/2014/main" id="{3D71CCF9-A726-4A4E-A7BF-6D6F9F57FED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331"/>
    <xdr:sp macro="" textlink="">
      <xdr:nvSpPr>
        <xdr:cNvPr id="7120" name="Text Box 15">
          <a:extLst>
            <a:ext uri="{FF2B5EF4-FFF2-40B4-BE49-F238E27FC236}">
              <a16:creationId xmlns:a16="http://schemas.microsoft.com/office/drawing/2014/main" id="{50357D22-3DF2-49FA-A656-88FF21F7B213}"/>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56743"/>
    <xdr:sp macro="" textlink="">
      <xdr:nvSpPr>
        <xdr:cNvPr id="7121" name="Text Box 15">
          <a:extLst>
            <a:ext uri="{FF2B5EF4-FFF2-40B4-BE49-F238E27FC236}">
              <a16:creationId xmlns:a16="http://schemas.microsoft.com/office/drawing/2014/main" id="{BAE475A9-C906-458E-941C-A1E61F1E4D50}"/>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2" name="Text Box 15">
          <a:extLst>
            <a:ext uri="{FF2B5EF4-FFF2-40B4-BE49-F238E27FC236}">
              <a16:creationId xmlns:a16="http://schemas.microsoft.com/office/drawing/2014/main" id="{69048510-6D09-4D34-AA0B-CA5C9907D60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331"/>
    <xdr:sp macro="" textlink="">
      <xdr:nvSpPr>
        <xdr:cNvPr id="7123" name="Text Box 15">
          <a:extLst>
            <a:ext uri="{FF2B5EF4-FFF2-40B4-BE49-F238E27FC236}">
              <a16:creationId xmlns:a16="http://schemas.microsoft.com/office/drawing/2014/main" id="{C2CC2297-77E1-44D4-907E-3E85C80457C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4" name="Text Box 15">
          <a:extLst>
            <a:ext uri="{FF2B5EF4-FFF2-40B4-BE49-F238E27FC236}">
              <a16:creationId xmlns:a16="http://schemas.microsoft.com/office/drawing/2014/main" id="{EDFFD601-80BD-4783-9887-942B6DE14FC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5" name="Text Box 15">
          <a:extLst>
            <a:ext uri="{FF2B5EF4-FFF2-40B4-BE49-F238E27FC236}">
              <a16:creationId xmlns:a16="http://schemas.microsoft.com/office/drawing/2014/main" id="{B3FAABAB-C9C6-4683-89E3-7A941D73511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6" name="Text Box 15">
          <a:extLst>
            <a:ext uri="{FF2B5EF4-FFF2-40B4-BE49-F238E27FC236}">
              <a16:creationId xmlns:a16="http://schemas.microsoft.com/office/drawing/2014/main" id="{40F84C2C-7272-421B-87FD-03A1F590C247}"/>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7" name="Text Box 15">
          <a:extLst>
            <a:ext uri="{FF2B5EF4-FFF2-40B4-BE49-F238E27FC236}">
              <a16:creationId xmlns:a16="http://schemas.microsoft.com/office/drawing/2014/main" id="{B4A43D4F-A1A0-4875-B938-5DA8E6D4580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8" name="Text Box 15">
          <a:extLst>
            <a:ext uri="{FF2B5EF4-FFF2-40B4-BE49-F238E27FC236}">
              <a16:creationId xmlns:a16="http://schemas.microsoft.com/office/drawing/2014/main" id="{77D6220C-28BB-4B4A-9EE8-44D703BAAD8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9" name="Text Box 15">
          <a:extLst>
            <a:ext uri="{FF2B5EF4-FFF2-40B4-BE49-F238E27FC236}">
              <a16:creationId xmlns:a16="http://schemas.microsoft.com/office/drawing/2014/main" id="{B9157B97-39E3-43C5-89A6-796AC0E0B554}"/>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0" name="Text Box 15">
          <a:extLst>
            <a:ext uri="{FF2B5EF4-FFF2-40B4-BE49-F238E27FC236}">
              <a16:creationId xmlns:a16="http://schemas.microsoft.com/office/drawing/2014/main" id="{2302D72E-9758-4399-AAC0-6939EFDDF49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1" name="Text Box 15">
          <a:extLst>
            <a:ext uri="{FF2B5EF4-FFF2-40B4-BE49-F238E27FC236}">
              <a16:creationId xmlns:a16="http://schemas.microsoft.com/office/drawing/2014/main" id="{F5410697-2B68-4DC5-B603-34A05F97C39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2" name="Text Box 15">
          <a:extLst>
            <a:ext uri="{FF2B5EF4-FFF2-40B4-BE49-F238E27FC236}">
              <a16:creationId xmlns:a16="http://schemas.microsoft.com/office/drawing/2014/main" id="{9D53A73B-B2B2-4373-9822-01054B053E4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3" name="Text Box 15">
          <a:extLst>
            <a:ext uri="{FF2B5EF4-FFF2-40B4-BE49-F238E27FC236}">
              <a16:creationId xmlns:a16="http://schemas.microsoft.com/office/drawing/2014/main" id="{B0BC2AE7-CE55-4BDE-8669-04D065054A4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4" name="Text Box 15">
          <a:extLst>
            <a:ext uri="{FF2B5EF4-FFF2-40B4-BE49-F238E27FC236}">
              <a16:creationId xmlns:a16="http://schemas.microsoft.com/office/drawing/2014/main" id="{D9CC2F38-C77B-42ED-A82E-C483FB4EC80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5" name="Text Box 15">
          <a:extLst>
            <a:ext uri="{FF2B5EF4-FFF2-40B4-BE49-F238E27FC236}">
              <a16:creationId xmlns:a16="http://schemas.microsoft.com/office/drawing/2014/main" id="{B270A081-07C1-469F-8148-C867F9CCF1C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6" name="Text Box 15">
          <a:extLst>
            <a:ext uri="{FF2B5EF4-FFF2-40B4-BE49-F238E27FC236}">
              <a16:creationId xmlns:a16="http://schemas.microsoft.com/office/drawing/2014/main" id="{4C8B5611-8534-49C6-BF3F-543B7B6C055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7" name="Text Box 15">
          <a:extLst>
            <a:ext uri="{FF2B5EF4-FFF2-40B4-BE49-F238E27FC236}">
              <a16:creationId xmlns:a16="http://schemas.microsoft.com/office/drawing/2014/main" id="{C445B686-64A9-457A-B3A5-AECC8A75E89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38" name="Text Box 15">
          <a:extLst>
            <a:ext uri="{FF2B5EF4-FFF2-40B4-BE49-F238E27FC236}">
              <a16:creationId xmlns:a16="http://schemas.microsoft.com/office/drawing/2014/main" id="{31B8596B-A3C0-452B-988D-0B2A743A341D}"/>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39" name="Text Box 15">
          <a:extLst>
            <a:ext uri="{FF2B5EF4-FFF2-40B4-BE49-F238E27FC236}">
              <a16:creationId xmlns:a16="http://schemas.microsoft.com/office/drawing/2014/main" id="{FCD203AF-957D-480B-A054-1AFD1719FA87}"/>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0" name="Text Box 15">
          <a:extLst>
            <a:ext uri="{FF2B5EF4-FFF2-40B4-BE49-F238E27FC236}">
              <a16:creationId xmlns:a16="http://schemas.microsoft.com/office/drawing/2014/main" id="{0DB7AC44-BF37-42F2-9079-A7D4AF02133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41" name="Text Box 15">
          <a:extLst>
            <a:ext uri="{FF2B5EF4-FFF2-40B4-BE49-F238E27FC236}">
              <a16:creationId xmlns:a16="http://schemas.microsoft.com/office/drawing/2014/main" id="{1FA3B569-163C-4FCB-B5F0-FECF75CF065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2" name="Text Box 15">
          <a:extLst>
            <a:ext uri="{FF2B5EF4-FFF2-40B4-BE49-F238E27FC236}">
              <a16:creationId xmlns:a16="http://schemas.microsoft.com/office/drawing/2014/main" id="{6322B2FD-522F-4DF6-8267-48E737D2875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7143" name="Text Box 15">
          <a:extLst>
            <a:ext uri="{FF2B5EF4-FFF2-40B4-BE49-F238E27FC236}">
              <a16:creationId xmlns:a16="http://schemas.microsoft.com/office/drawing/2014/main" id="{52D6DC11-8E46-4070-8E2C-997D3FAEFC1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4" name="Text Box 15">
          <a:extLst>
            <a:ext uri="{FF2B5EF4-FFF2-40B4-BE49-F238E27FC236}">
              <a16:creationId xmlns:a16="http://schemas.microsoft.com/office/drawing/2014/main" id="{BEBE1ED6-1A1B-4C11-8E22-1B4CA9F7FE4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5" name="Text Box 15">
          <a:extLst>
            <a:ext uri="{FF2B5EF4-FFF2-40B4-BE49-F238E27FC236}">
              <a16:creationId xmlns:a16="http://schemas.microsoft.com/office/drawing/2014/main" id="{4FE90DE2-1D12-40EA-A4E5-BB49D393F7B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6" name="Text Box 15">
          <a:extLst>
            <a:ext uri="{FF2B5EF4-FFF2-40B4-BE49-F238E27FC236}">
              <a16:creationId xmlns:a16="http://schemas.microsoft.com/office/drawing/2014/main" id="{078A7629-6EBF-4A0D-827B-E225846A1F4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7" name="Text Box 15">
          <a:extLst>
            <a:ext uri="{FF2B5EF4-FFF2-40B4-BE49-F238E27FC236}">
              <a16:creationId xmlns:a16="http://schemas.microsoft.com/office/drawing/2014/main" id="{45EE90F0-A6BC-4491-AAA7-5F1B5A81EC9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8" name="Text Box 15">
          <a:extLst>
            <a:ext uri="{FF2B5EF4-FFF2-40B4-BE49-F238E27FC236}">
              <a16:creationId xmlns:a16="http://schemas.microsoft.com/office/drawing/2014/main" id="{F91849C3-7F19-4551-8C62-E1CDD5FB922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9" name="Text Box 15">
          <a:extLst>
            <a:ext uri="{FF2B5EF4-FFF2-40B4-BE49-F238E27FC236}">
              <a16:creationId xmlns:a16="http://schemas.microsoft.com/office/drawing/2014/main" id="{963EBD2A-DD83-463E-842D-6589FDEC315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0" name="Text Box 16">
          <a:extLst>
            <a:ext uri="{FF2B5EF4-FFF2-40B4-BE49-F238E27FC236}">
              <a16:creationId xmlns:a16="http://schemas.microsoft.com/office/drawing/2014/main" id="{2FF887D4-727C-427A-897C-A4A83603490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1" name="Text Box 17">
          <a:extLst>
            <a:ext uri="{FF2B5EF4-FFF2-40B4-BE49-F238E27FC236}">
              <a16:creationId xmlns:a16="http://schemas.microsoft.com/office/drawing/2014/main" id="{E16C4398-0A3B-49FD-A893-78F26DD1849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2" name="Text Box 18">
          <a:extLst>
            <a:ext uri="{FF2B5EF4-FFF2-40B4-BE49-F238E27FC236}">
              <a16:creationId xmlns:a16="http://schemas.microsoft.com/office/drawing/2014/main" id="{984E4EBA-7B15-4222-A697-C7C5CFD6C99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3" name="Text Box 19">
          <a:extLst>
            <a:ext uri="{FF2B5EF4-FFF2-40B4-BE49-F238E27FC236}">
              <a16:creationId xmlns:a16="http://schemas.microsoft.com/office/drawing/2014/main" id="{C095B964-2619-4516-ACCC-0D81630E00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4" name="Text Box 16">
          <a:extLst>
            <a:ext uri="{FF2B5EF4-FFF2-40B4-BE49-F238E27FC236}">
              <a16:creationId xmlns:a16="http://schemas.microsoft.com/office/drawing/2014/main" id="{F72FCA4B-2B8A-4575-B66B-C615BB36363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5" name="Text Box 17">
          <a:extLst>
            <a:ext uri="{FF2B5EF4-FFF2-40B4-BE49-F238E27FC236}">
              <a16:creationId xmlns:a16="http://schemas.microsoft.com/office/drawing/2014/main" id="{86ECD3F9-EC8A-4C1B-B5C6-4369A42307B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6" name="Text Box 18">
          <a:extLst>
            <a:ext uri="{FF2B5EF4-FFF2-40B4-BE49-F238E27FC236}">
              <a16:creationId xmlns:a16="http://schemas.microsoft.com/office/drawing/2014/main" id="{172E4458-3D9B-4E17-83E7-E148473EAF9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7" name="Text Box 19">
          <a:extLst>
            <a:ext uri="{FF2B5EF4-FFF2-40B4-BE49-F238E27FC236}">
              <a16:creationId xmlns:a16="http://schemas.microsoft.com/office/drawing/2014/main" id="{31296D03-8922-4406-95D2-09BA33415B5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58" name="Text Box 16">
          <a:extLst>
            <a:ext uri="{FF2B5EF4-FFF2-40B4-BE49-F238E27FC236}">
              <a16:creationId xmlns:a16="http://schemas.microsoft.com/office/drawing/2014/main" id="{1C082DA8-7787-45D2-96E2-31E30A69C2B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59" name="Text Box 17">
          <a:extLst>
            <a:ext uri="{FF2B5EF4-FFF2-40B4-BE49-F238E27FC236}">
              <a16:creationId xmlns:a16="http://schemas.microsoft.com/office/drawing/2014/main" id="{B400D144-E2A3-434E-8792-FFD5DEBB51E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60" name="Text Box 18">
          <a:extLst>
            <a:ext uri="{FF2B5EF4-FFF2-40B4-BE49-F238E27FC236}">
              <a16:creationId xmlns:a16="http://schemas.microsoft.com/office/drawing/2014/main" id="{B18E1354-AF67-403E-98B4-846DEE72183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61" name="Text Box 19">
          <a:extLst>
            <a:ext uri="{FF2B5EF4-FFF2-40B4-BE49-F238E27FC236}">
              <a16:creationId xmlns:a16="http://schemas.microsoft.com/office/drawing/2014/main" id="{819586E9-D132-48F7-870E-2676334C16F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163</xdr:row>
      <xdr:rowOff>504825</xdr:rowOff>
    </xdr:from>
    <xdr:ext cx="95250" cy="444014"/>
    <xdr:sp macro="" textlink="">
      <xdr:nvSpPr>
        <xdr:cNvPr id="7162" name="Text Box 15">
          <a:extLst>
            <a:ext uri="{FF2B5EF4-FFF2-40B4-BE49-F238E27FC236}">
              <a16:creationId xmlns:a16="http://schemas.microsoft.com/office/drawing/2014/main" id="{4134356D-AD38-47EB-AE69-0835EA45D746}"/>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3" name="Text Box 16">
          <a:extLst>
            <a:ext uri="{FF2B5EF4-FFF2-40B4-BE49-F238E27FC236}">
              <a16:creationId xmlns:a16="http://schemas.microsoft.com/office/drawing/2014/main" id="{91CEB8B6-1ED7-4913-8CF4-717B9706EB3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4" name="Text Box 17">
          <a:extLst>
            <a:ext uri="{FF2B5EF4-FFF2-40B4-BE49-F238E27FC236}">
              <a16:creationId xmlns:a16="http://schemas.microsoft.com/office/drawing/2014/main" id="{DD97AD48-9093-499B-925F-08834EB53F9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5" name="Text Box 18">
          <a:extLst>
            <a:ext uri="{FF2B5EF4-FFF2-40B4-BE49-F238E27FC236}">
              <a16:creationId xmlns:a16="http://schemas.microsoft.com/office/drawing/2014/main" id="{1A2814CE-A7BC-4307-AAF1-534BCD3963E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6" name="Text Box 19">
          <a:extLst>
            <a:ext uri="{FF2B5EF4-FFF2-40B4-BE49-F238E27FC236}">
              <a16:creationId xmlns:a16="http://schemas.microsoft.com/office/drawing/2014/main" id="{4C9E086F-45F2-4656-B621-8742EA7CE02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167" name="Text Box 15">
          <a:extLst>
            <a:ext uri="{FF2B5EF4-FFF2-40B4-BE49-F238E27FC236}">
              <a16:creationId xmlns:a16="http://schemas.microsoft.com/office/drawing/2014/main" id="{70EDCCD6-D509-440E-B4B0-5528026E9D4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163</xdr:row>
      <xdr:rowOff>504825</xdr:rowOff>
    </xdr:from>
    <xdr:ext cx="95250" cy="442269"/>
    <xdr:sp macro="" textlink="">
      <xdr:nvSpPr>
        <xdr:cNvPr id="7168" name="Text Box 15">
          <a:extLst>
            <a:ext uri="{FF2B5EF4-FFF2-40B4-BE49-F238E27FC236}">
              <a16:creationId xmlns:a16="http://schemas.microsoft.com/office/drawing/2014/main" id="{07327975-47BA-46AD-AF33-D23474E0835F}"/>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69" name="Text Box 16">
          <a:extLst>
            <a:ext uri="{FF2B5EF4-FFF2-40B4-BE49-F238E27FC236}">
              <a16:creationId xmlns:a16="http://schemas.microsoft.com/office/drawing/2014/main" id="{5416F29E-B78B-493C-9720-E12209C9F6D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70" name="Text Box 17">
          <a:extLst>
            <a:ext uri="{FF2B5EF4-FFF2-40B4-BE49-F238E27FC236}">
              <a16:creationId xmlns:a16="http://schemas.microsoft.com/office/drawing/2014/main" id="{3ACA668A-5C4B-4933-B61A-9AAACB924A5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71" name="Text Box 18">
          <a:extLst>
            <a:ext uri="{FF2B5EF4-FFF2-40B4-BE49-F238E27FC236}">
              <a16:creationId xmlns:a16="http://schemas.microsoft.com/office/drawing/2014/main" id="{25B27688-FFF7-4D25-BA4B-E27279AA4D9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172" name="Text Box 15">
          <a:extLst>
            <a:ext uri="{FF2B5EF4-FFF2-40B4-BE49-F238E27FC236}">
              <a16:creationId xmlns:a16="http://schemas.microsoft.com/office/drawing/2014/main" id="{DB838844-8FD8-4BA4-8F71-AA8CF67FCA3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3" name="Text Box 16">
          <a:extLst>
            <a:ext uri="{FF2B5EF4-FFF2-40B4-BE49-F238E27FC236}">
              <a16:creationId xmlns:a16="http://schemas.microsoft.com/office/drawing/2014/main" id="{458317D4-F1F3-456F-8246-45A373732E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4" name="Text Box 17">
          <a:extLst>
            <a:ext uri="{FF2B5EF4-FFF2-40B4-BE49-F238E27FC236}">
              <a16:creationId xmlns:a16="http://schemas.microsoft.com/office/drawing/2014/main" id="{BCD258EA-9164-4C2C-A268-17075206BCF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5" name="Text Box 18">
          <a:extLst>
            <a:ext uri="{FF2B5EF4-FFF2-40B4-BE49-F238E27FC236}">
              <a16:creationId xmlns:a16="http://schemas.microsoft.com/office/drawing/2014/main" id="{C34435F8-1C29-4B22-83A3-A6F3FD1B4F5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6" name="Text Box 19">
          <a:extLst>
            <a:ext uri="{FF2B5EF4-FFF2-40B4-BE49-F238E27FC236}">
              <a16:creationId xmlns:a16="http://schemas.microsoft.com/office/drawing/2014/main" id="{1E7D31F0-76F9-4DB6-A9AF-3C26700B515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7" name="Text Box 16">
          <a:extLst>
            <a:ext uri="{FF2B5EF4-FFF2-40B4-BE49-F238E27FC236}">
              <a16:creationId xmlns:a16="http://schemas.microsoft.com/office/drawing/2014/main" id="{43E8E00D-47C1-4556-BF93-B1B9F9F073D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8" name="Text Box 17">
          <a:extLst>
            <a:ext uri="{FF2B5EF4-FFF2-40B4-BE49-F238E27FC236}">
              <a16:creationId xmlns:a16="http://schemas.microsoft.com/office/drawing/2014/main" id="{F2EB151A-A6D8-4361-A21C-C259711C2C9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9" name="Text Box 18">
          <a:extLst>
            <a:ext uri="{FF2B5EF4-FFF2-40B4-BE49-F238E27FC236}">
              <a16:creationId xmlns:a16="http://schemas.microsoft.com/office/drawing/2014/main" id="{2900699E-AF14-499A-96AE-2B850A3573E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80" name="Text Box 19">
          <a:extLst>
            <a:ext uri="{FF2B5EF4-FFF2-40B4-BE49-F238E27FC236}">
              <a16:creationId xmlns:a16="http://schemas.microsoft.com/office/drawing/2014/main" id="{4D331991-63D9-42AD-9F5D-E6415109879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81" name="Text Box 15">
          <a:extLst>
            <a:ext uri="{FF2B5EF4-FFF2-40B4-BE49-F238E27FC236}">
              <a16:creationId xmlns:a16="http://schemas.microsoft.com/office/drawing/2014/main" id="{F24C454E-10BE-4AC2-86E3-8FFFA510AEA6}"/>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82" name="Text Box 15">
          <a:extLst>
            <a:ext uri="{FF2B5EF4-FFF2-40B4-BE49-F238E27FC236}">
              <a16:creationId xmlns:a16="http://schemas.microsoft.com/office/drawing/2014/main" id="{F9176C46-630D-4E12-90A9-0357BEF0E527}"/>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48496"/>
    <xdr:sp macro="" textlink="">
      <xdr:nvSpPr>
        <xdr:cNvPr id="7183" name="Text Box 15">
          <a:extLst>
            <a:ext uri="{FF2B5EF4-FFF2-40B4-BE49-F238E27FC236}">
              <a16:creationId xmlns:a16="http://schemas.microsoft.com/office/drawing/2014/main" id="{0CD6A4B4-CAA8-4BA4-AC5D-FE52F3AB4B5E}"/>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442269"/>
    <xdr:sp macro="" textlink="">
      <xdr:nvSpPr>
        <xdr:cNvPr id="7184" name="Text Box 15">
          <a:extLst>
            <a:ext uri="{FF2B5EF4-FFF2-40B4-BE49-F238E27FC236}">
              <a16:creationId xmlns:a16="http://schemas.microsoft.com/office/drawing/2014/main" id="{5F14703D-BAB6-4F1D-ADEE-2CE2D2F68D4E}"/>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504825</xdr:rowOff>
    </xdr:from>
    <xdr:ext cx="95250" cy="442269"/>
    <xdr:sp macro="" textlink="">
      <xdr:nvSpPr>
        <xdr:cNvPr id="7185" name="Text Box 15">
          <a:extLst>
            <a:ext uri="{FF2B5EF4-FFF2-40B4-BE49-F238E27FC236}">
              <a16:creationId xmlns:a16="http://schemas.microsoft.com/office/drawing/2014/main" id="{0DC724C7-8EBA-49B4-BC4A-F510919FAAA6}"/>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86" name="Text Box 15">
          <a:extLst>
            <a:ext uri="{FF2B5EF4-FFF2-40B4-BE49-F238E27FC236}">
              <a16:creationId xmlns:a16="http://schemas.microsoft.com/office/drawing/2014/main" id="{96487924-F0F8-43AD-B5C5-28CCF88CD30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44331"/>
    <xdr:sp macro="" textlink="">
      <xdr:nvSpPr>
        <xdr:cNvPr id="7187" name="Text Box 15">
          <a:extLst>
            <a:ext uri="{FF2B5EF4-FFF2-40B4-BE49-F238E27FC236}">
              <a16:creationId xmlns:a16="http://schemas.microsoft.com/office/drawing/2014/main" id="{41600FC0-C65F-40D8-943B-BD68E2108918}"/>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88" name="Text Box 15">
          <a:extLst>
            <a:ext uri="{FF2B5EF4-FFF2-40B4-BE49-F238E27FC236}">
              <a16:creationId xmlns:a16="http://schemas.microsoft.com/office/drawing/2014/main" id="{0DDE0A8B-A85E-4DB7-B56A-9A1C80ACC285}"/>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89" name="Text Box 16">
          <a:extLst>
            <a:ext uri="{FF2B5EF4-FFF2-40B4-BE49-F238E27FC236}">
              <a16:creationId xmlns:a16="http://schemas.microsoft.com/office/drawing/2014/main" id="{F9301380-011D-46BF-8FA4-19E49D4C90D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90" name="Text Box 17">
          <a:extLst>
            <a:ext uri="{FF2B5EF4-FFF2-40B4-BE49-F238E27FC236}">
              <a16:creationId xmlns:a16="http://schemas.microsoft.com/office/drawing/2014/main" id="{6A8B51EC-4347-4B2D-94DD-ADA9F5F42F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91" name="Text Box 18">
          <a:extLst>
            <a:ext uri="{FF2B5EF4-FFF2-40B4-BE49-F238E27FC236}">
              <a16:creationId xmlns:a16="http://schemas.microsoft.com/office/drawing/2014/main" id="{EA0FC3B8-E504-453F-9F47-9785DE7E157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92" name="Text Box 19">
          <a:extLst>
            <a:ext uri="{FF2B5EF4-FFF2-40B4-BE49-F238E27FC236}">
              <a16:creationId xmlns:a16="http://schemas.microsoft.com/office/drawing/2014/main" id="{2B17C671-FF97-4FB6-80CA-D9B8D5C2AB2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3" name="Text Box 16">
          <a:extLst>
            <a:ext uri="{FF2B5EF4-FFF2-40B4-BE49-F238E27FC236}">
              <a16:creationId xmlns:a16="http://schemas.microsoft.com/office/drawing/2014/main" id="{E94C859F-DE8C-4FAF-B9A6-2697285FFD6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4" name="Text Box 17">
          <a:extLst>
            <a:ext uri="{FF2B5EF4-FFF2-40B4-BE49-F238E27FC236}">
              <a16:creationId xmlns:a16="http://schemas.microsoft.com/office/drawing/2014/main" id="{0D005F5F-AEB5-484C-A362-E6D4838B99F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5" name="Text Box 18">
          <a:extLst>
            <a:ext uri="{FF2B5EF4-FFF2-40B4-BE49-F238E27FC236}">
              <a16:creationId xmlns:a16="http://schemas.microsoft.com/office/drawing/2014/main" id="{A76D5969-1A0F-4246-BABD-E42440F9662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6" name="Text Box 19">
          <a:extLst>
            <a:ext uri="{FF2B5EF4-FFF2-40B4-BE49-F238E27FC236}">
              <a16:creationId xmlns:a16="http://schemas.microsoft.com/office/drawing/2014/main" id="{7DA166A4-F479-4FEF-8500-CD07656DC56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97" name="Text Box 16">
          <a:extLst>
            <a:ext uri="{FF2B5EF4-FFF2-40B4-BE49-F238E27FC236}">
              <a16:creationId xmlns:a16="http://schemas.microsoft.com/office/drawing/2014/main" id="{E179CB62-1072-4AA7-AC50-E1DDD4576C9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98" name="Text Box 17">
          <a:extLst>
            <a:ext uri="{FF2B5EF4-FFF2-40B4-BE49-F238E27FC236}">
              <a16:creationId xmlns:a16="http://schemas.microsoft.com/office/drawing/2014/main" id="{4CD506B0-0724-4CBF-982A-27456A0BA5F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99" name="Text Box 18">
          <a:extLst>
            <a:ext uri="{FF2B5EF4-FFF2-40B4-BE49-F238E27FC236}">
              <a16:creationId xmlns:a16="http://schemas.microsoft.com/office/drawing/2014/main" id="{9F97FF1A-2CD7-413D-A9CF-4E641F0EC63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00" name="Text Box 19">
          <a:extLst>
            <a:ext uri="{FF2B5EF4-FFF2-40B4-BE49-F238E27FC236}">
              <a16:creationId xmlns:a16="http://schemas.microsoft.com/office/drawing/2014/main" id="{ADAA4299-F1EA-45FE-900D-28B32298FBD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014"/>
    <xdr:sp macro="" textlink="">
      <xdr:nvSpPr>
        <xdr:cNvPr id="7201" name="Text Box 15">
          <a:extLst>
            <a:ext uri="{FF2B5EF4-FFF2-40B4-BE49-F238E27FC236}">
              <a16:creationId xmlns:a16="http://schemas.microsoft.com/office/drawing/2014/main" id="{4F64D5B4-EC9B-494E-8D56-BD41226DDE5F}"/>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2" name="Text Box 16">
          <a:extLst>
            <a:ext uri="{FF2B5EF4-FFF2-40B4-BE49-F238E27FC236}">
              <a16:creationId xmlns:a16="http://schemas.microsoft.com/office/drawing/2014/main" id="{8F0135EB-A7DE-401F-8975-B04BCF02B0B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3" name="Text Box 17">
          <a:extLst>
            <a:ext uri="{FF2B5EF4-FFF2-40B4-BE49-F238E27FC236}">
              <a16:creationId xmlns:a16="http://schemas.microsoft.com/office/drawing/2014/main" id="{15FE8FB1-A1FC-4D34-AA52-702C790632C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4" name="Text Box 18">
          <a:extLst>
            <a:ext uri="{FF2B5EF4-FFF2-40B4-BE49-F238E27FC236}">
              <a16:creationId xmlns:a16="http://schemas.microsoft.com/office/drawing/2014/main" id="{6A2E6AA6-7451-47AA-84AE-B3454199608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5" name="Text Box 19">
          <a:extLst>
            <a:ext uri="{FF2B5EF4-FFF2-40B4-BE49-F238E27FC236}">
              <a16:creationId xmlns:a16="http://schemas.microsoft.com/office/drawing/2014/main" id="{61D86C86-F8BA-4AA6-8CC5-1F69AAA7A8A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06" name="Text Box 16">
          <a:extLst>
            <a:ext uri="{FF2B5EF4-FFF2-40B4-BE49-F238E27FC236}">
              <a16:creationId xmlns:a16="http://schemas.microsoft.com/office/drawing/2014/main" id="{1755A81B-CF37-49F9-A79A-2A49729D464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07" name="Text Box 17">
          <a:extLst>
            <a:ext uri="{FF2B5EF4-FFF2-40B4-BE49-F238E27FC236}">
              <a16:creationId xmlns:a16="http://schemas.microsoft.com/office/drawing/2014/main" id="{E8FE2023-9A76-4C9C-8C60-028FCB60667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08" name="Text Box 18">
          <a:extLst>
            <a:ext uri="{FF2B5EF4-FFF2-40B4-BE49-F238E27FC236}">
              <a16:creationId xmlns:a16="http://schemas.microsoft.com/office/drawing/2014/main" id="{B09D014D-3085-480E-9D29-EE50F06C8BB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09" name="Text Box 16">
          <a:extLst>
            <a:ext uri="{FF2B5EF4-FFF2-40B4-BE49-F238E27FC236}">
              <a16:creationId xmlns:a16="http://schemas.microsoft.com/office/drawing/2014/main" id="{FBBA816A-DA09-4FBC-80DC-01D321B6105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0" name="Text Box 17">
          <a:extLst>
            <a:ext uri="{FF2B5EF4-FFF2-40B4-BE49-F238E27FC236}">
              <a16:creationId xmlns:a16="http://schemas.microsoft.com/office/drawing/2014/main" id="{64669077-2ECC-4505-B93A-7BBF0972E7A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1" name="Text Box 18">
          <a:extLst>
            <a:ext uri="{FF2B5EF4-FFF2-40B4-BE49-F238E27FC236}">
              <a16:creationId xmlns:a16="http://schemas.microsoft.com/office/drawing/2014/main" id="{75A49372-8C09-4BC0-9BA0-220D538F82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2" name="Text Box 19">
          <a:extLst>
            <a:ext uri="{FF2B5EF4-FFF2-40B4-BE49-F238E27FC236}">
              <a16:creationId xmlns:a16="http://schemas.microsoft.com/office/drawing/2014/main" id="{6C08203F-9DA5-4B6D-B409-122C24F9EBF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3" name="Text Box 16">
          <a:extLst>
            <a:ext uri="{FF2B5EF4-FFF2-40B4-BE49-F238E27FC236}">
              <a16:creationId xmlns:a16="http://schemas.microsoft.com/office/drawing/2014/main" id="{2BAE9607-0924-4D54-A9E8-54CF5946965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4" name="Text Box 17">
          <a:extLst>
            <a:ext uri="{FF2B5EF4-FFF2-40B4-BE49-F238E27FC236}">
              <a16:creationId xmlns:a16="http://schemas.microsoft.com/office/drawing/2014/main" id="{7ADE6CE6-A286-4B68-81B8-E5673458F0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5" name="Text Box 18">
          <a:extLst>
            <a:ext uri="{FF2B5EF4-FFF2-40B4-BE49-F238E27FC236}">
              <a16:creationId xmlns:a16="http://schemas.microsoft.com/office/drawing/2014/main" id="{EDDFA7E0-4AC1-4F8B-9178-087AC48B27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6" name="Text Box 19">
          <a:extLst>
            <a:ext uri="{FF2B5EF4-FFF2-40B4-BE49-F238E27FC236}">
              <a16:creationId xmlns:a16="http://schemas.microsoft.com/office/drawing/2014/main" id="{23579A25-FBE6-47F7-8F47-229E9340557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56743"/>
    <xdr:sp macro="" textlink="">
      <xdr:nvSpPr>
        <xdr:cNvPr id="7217" name="Text Box 15">
          <a:extLst>
            <a:ext uri="{FF2B5EF4-FFF2-40B4-BE49-F238E27FC236}">
              <a16:creationId xmlns:a16="http://schemas.microsoft.com/office/drawing/2014/main" id="{8719F3D8-A1FC-446F-8EFF-0161DCDDE575}"/>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442269"/>
    <xdr:sp macro="" textlink="">
      <xdr:nvSpPr>
        <xdr:cNvPr id="7218" name="Text Box 15">
          <a:extLst>
            <a:ext uri="{FF2B5EF4-FFF2-40B4-BE49-F238E27FC236}">
              <a16:creationId xmlns:a16="http://schemas.microsoft.com/office/drawing/2014/main" id="{623B0A03-11BF-49DB-A198-6E9EE5558374}"/>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504825</xdr:rowOff>
    </xdr:from>
    <xdr:ext cx="95250" cy="442269"/>
    <xdr:sp macro="" textlink="">
      <xdr:nvSpPr>
        <xdr:cNvPr id="7219" name="Text Box 15">
          <a:extLst>
            <a:ext uri="{FF2B5EF4-FFF2-40B4-BE49-F238E27FC236}">
              <a16:creationId xmlns:a16="http://schemas.microsoft.com/office/drawing/2014/main" id="{F6B1AA4B-1E1B-4F8A-B321-ECCC8411C8B0}"/>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20" name="Text Box 15">
          <a:extLst>
            <a:ext uri="{FF2B5EF4-FFF2-40B4-BE49-F238E27FC236}">
              <a16:creationId xmlns:a16="http://schemas.microsoft.com/office/drawing/2014/main" id="{9548538E-8979-49E2-BB0E-5F081948BEF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44331"/>
    <xdr:sp macro="" textlink="">
      <xdr:nvSpPr>
        <xdr:cNvPr id="7221" name="Text Box 15">
          <a:extLst>
            <a:ext uri="{FF2B5EF4-FFF2-40B4-BE49-F238E27FC236}">
              <a16:creationId xmlns:a16="http://schemas.microsoft.com/office/drawing/2014/main" id="{71E81E89-7334-4529-8161-03CD3507DAF5}"/>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7222" name="Text Box 15">
          <a:extLst>
            <a:ext uri="{FF2B5EF4-FFF2-40B4-BE49-F238E27FC236}">
              <a16:creationId xmlns:a16="http://schemas.microsoft.com/office/drawing/2014/main" id="{0E94DB10-ACE0-4DD7-B8B2-8D557FAA8C3E}"/>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3" name="Text Box 16">
          <a:extLst>
            <a:ext uri="{FF2B5EF4-FFF2-40B4-BE49-F238E27FC236}">
              <a16:creationId xmlns:a16="http://schemas.microsoft.com/office/drawing/2014/main" id="{E53C4CB0-33A7-4FE0-ABD0-5FAC8CDF7F5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4" name="Text Box 17">
          <a:extLst>
            <a:ext uri="{FF2B5EF4-FFF2-40B4-BE49-F238E27FC236}">
              <a16:creationId xmlns:a16="http://schemas.microsoft.com/office/drawing/2014/main" id="{50D019CE-946D-4DFF-AB22-F98FDFA8F94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5" name="Text Box 18">
          <a:extLst>
            <a:ext uri="{FF2B5EF4-FFF2-40B4-BE49-F238E27FC236}">
              <a16:creationId xmlns:a16="http://schemas.microsoft.com/office/drawing/2014/main" id="{7EC61326-ECDE-4D7C-BA45-D062874FA8D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6" name="Text Box 19">
          <a:extLst>
            <a:ext uri="{FF2B5EF4-FFF2-40B4-BE49-F238E27FC236}">
              <a16:creationId xmlns:a16="http://schemas.microsoft.com/office/drawing/2014/main" id="{DB35B34D-CCB4-4288-876A-B43A6793300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27" name="Text Box 16">
          <a:extLst>
            <a:ext uri="{FF2B5EF4-FFF2-40B4-BE49-F238E27FC236}">
              <a16:creationId xmlns:a16="http://schemas.microsoft.com/office/drawing/2014/main" id="{C83CB006-F582-4F47-B813-E5A446F7B71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28" name="Text Box 17">
          <a:extLst>
            <a:ext uri="{FF2B5EF4-FFF2-40B4-BE49-F238E27FC236}">
              <a16:creationId xmlns:a16="http://schemas.microsoft.com/office/drawing/2014/main" id="{CF060F67-59BE-411E-8595-BCC7A515538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29" name="Text Box 18">
          <a:extLst>
            <a:ext uri="{FF2B5EF4-FFF2-40B4-BE49-F238E27FC236}">
              <a16:creationId xmlns:a16="http://schemas.microsoft.com/office/drawing/2014/main" id="{F4AD88E0-9EA1-4BED-811A-641E94771D5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30" name="Text Box 19">
          <a:extLst>
            <a:ext uri="{FF2B5EF4-FFF2-40B4-BE49-F238E27FC236}">
              <a16:creationId xmlns:a16="http://schemas.microsoft.com/office/drawing/2014/main" id="{C20AD4E1-0EDC-42AB-9278-C4ABF6B4E9F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1" name="Text Box 16">
          <a:extLst>
            <a:ext uri="{FF2B5EF4-FFF2-40B4-BE49-F238E27FC236}">
              <a16:creationId xmlns:a16="http://schemas.microsoft.com/office/drawing/2014/main" id="{CB1A4DF6-B7EC-449B-A533-B1AE77248D7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2" name="Text Box 17">
          <a:extLst>
            <a:ext uri="{FF2B5EF4-FFF2-40B4-BE49-F238E27FC236}">
              <a16:creationId xmlns:a16="http://schemas.microsoft.com/office/drawing/2014/main" id="{8A7820F9-4DE4-4480-AC93-02B2BF4D997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3" name="Text Box 18">
          <a:extLst>
            <a:ext uri="{FF2B5EF4-FFF2-40B4-BE49-F238E27FC236}">
              <a16:creationId xmlns:a16="http://schemas.microsoft.com/office/drawing/2014/main" id="{48E450E9-4997-4915-80C1-A67E06FB3BE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4" name="Text Box 19">
          <a:extLst>
            <a:ext uri="{FF2B5EF4-FFF2-40B4-BE49-F238E27FC236}">
              <a16:creationId xmlns:a16="http://schemas.microsoft.com/office/drawing/2014/main" id="{C6443C93-0463-47D6-BC8D-A5C5EC5DFFA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014"/>
    <xdr:sp macro="" textlink="">
      <xdr:nvSpPr>
        <xdr:cNvPr id="7235" name="Text Box 15">
          <a:extLst>
            <a:ext uri="{FF2B5EF4-FFF2-40B4-BE49-F238E27FC236}">
              <a16:creationId xmlns:a16="http://schemas.microsoft.com/office/drawing/2014/main" id="{EF73102E-8F1E-44FB-B782-D4C964244037}"/>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6" name="Text Box 16">
          <a:extLst>
            <a:ext uri="{FF2B5EF4-FFF2-40B4-BE49-F238E27FC236}">
              <a16:creationId xmlns:a16="http://schemas.microsoft.com/office/drawing/2014/main" id="{BD553145-DF02-459B-AC59-D3C3496EDD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7" name="Text Box 17">
          <a:extLst>
            <a:ext uri="{FF2B5EF4-FFF2-40B4-BE49-F238E27FC236}">
              <a16:creationId xmlns:a16="http://schemas.microsoft.com/office/drawing/2014/main" id="{423CDF24-853C-4481-B5FD-389BDFF2B3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8" name="Text Box 18">
          <a:extLst>
            <a:ext uri="{FF2B5EF4-FFF2-40B4-BE49-F238E27FC236}">
              <a16:creationId xmlns:a16="http://schemas.microsoft.com/office/drawing/2014/main" id="{7346453D-AFEB-45C8-8AA8-A69A25E1C4D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9" name="Text Box 19">
          <a:extLst>
            <a:ext uri="{FF2B5EF4-FFF2-40B4-BE49-F238E27FC236}">
              <a16:creationId xmlns:a16="http://schemas.microsoft.com/office/drawing/2014/main" id="{8A7631D1-9B0C-4796-B142-E7B2607566A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162</xdr:row>
      <xdr:rowOff>504825</xdr:rowOff>
    </xdr:from>
    <xdr:ext cx="95250" cy="442269"/>
    <xdr:sp macro="" textlink="">
      <xdr:nvSpPr>
        <xdr:cNvPr id="7240" name="Text Box 15">
          <a:extLst>
            <a:ext uri="{FF2B5EF4-FFF2-40B4-BE49-F238E27FC236}">
              <a16:creationId xmlns:a16="http://schemas.microsoft.com/office/drawing/2014/main" id="{3C9DA92C-F635-4D37-B0C2-E82BAA4C0C05}"/>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41" name="Text Box 16">
          <a:extLst>
            <a:ext uri="{FF2B5EF4-FFF2-40B4-BE49-F238E27FC236}">
              <a16:creationId xmlns:a16="http://schemas.microsoft.com/office/drawing/2014/main" id="{24D118B8-E7BE-49C9-9032-7A59F633F75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42" name="Text Box 17">
          <a:extLst>
            <a:ext uri="{FF2B5EF4-FFF2-40B4-BE49-F238E27FC236}">
              <a16:creationId xmlns:a16="http://schemas.microsoft.com/office/drawing/2014/main" id="{57EEF380-C462-485A-ACBC-F60BC85D1E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43" name="Text Box 18">
          <a:extLst>
            <a:ext uri="{FF2B5EF4-FFF2-40B4-BE49-F238E27FC236}">
              <a16:creationId xmlns:a16="http://schemas.microsoft.com/office/drawing/2014/main" id="{5710EDEC-07EE-4390-833C-B2F21BA553D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4" name="Text Box 16">
          <a:extLst>
            <a:ext uri="{FF2B5EF4-FFF2-40B4-BE49-F238E27FC236}">
              <a16:creationId xmlns:a16="http://schemas.microsoft.com/office/drawing/2014/main" id="{42F138F0-28A2-4D8E-9256-CFE3BF65443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5" name="Text Box 17">
          <a:extLst>
            <a:ext uri="{FF2B5EF4-FFF2-40B4-BE49-F238E27FC236}">
              <a16:creationId xmlns:a16="http://schemas.microsoft.com/office/drawing/2014/main" id="{F26395EC-FCAE-4E54-A4FD-989DD254ED4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6" name="Text Box 18">
          <a:extLst>
            <a:ext uri="{FF2B5EF4-FFF2-40B4-BE49-F238E27FC236}">
              <a16:creationId xmlns:a16="http://schemas.microsoft.com/office/drawing/2014/main" id="{8AD7F451-845C-48A4-A765-3B2F46806D8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7" name="Text Box 19">
          <a:extLst>
            <a:ext uri="{FF2B5EF4-FFF2-40B4-BE49-F238E27FC236}">
              <a16:creationId xmlns:a16="http://schemas.microsoft.com/office/drawing/2014/main" id="{BF011834-CA17-4A6B-8646-D173B3D707E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8" name="Text Box 16">
          <a:extLst>
            <a:ext uri="{FF2B5EF4-FFF2-40B4-BE49-F238E27FC236}">
              <a16:creationId xmlns:a16="http://schemas.microsoft.com/office/drawing/2014/main" id="{5337B35E-C666-422A-9F73-A0054EB2854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9" name="Text Box 17">
          <a:extLst>
            <a:ext uri="{FF2B5EF4-FFF2-40B4-BE49-F238E27FC236}">
              <a16:creationId xmlns:a16="http://schemas.microsoft.com/office/drawing/2014/main" id="{A7176325-818C-4FE4-948B-C64F2B12488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50" name="Text Box 18">
          <a:extLst>
            <a:ext uri="{FF2B5EF4-FFF2-40B4-BE49-F238E27FC236}">
              <a16:creationId xmlns:a16="http://schemas.microsoft.com/office/drawing/2014/main" id="{F0656ACB-4C79-4342-AD61-19573974C1B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251" name="Text Box 15">
          <a:extLst>
            <a:ext uri="{FF2B5EF4-FFF2-40B4-BE49-F238E27FC236}">
              <a16:creationId xmlns:a16="http://schemas.microsoft.com/office/drawing/2014/main" id="{9F75B3E2-7E72-48C6-BCFA-C5A2391D162F}"/>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2" name="Text Box 16">
          <a:extLst>
            <a:ext uri="{FF2B5EF4-FFF2-40B4-BE49-F238E27FC236}">
              <a16:creationId xmlns:a16="http://schemas.microsoft.com/office/drawing/2014/main" id="{405A169A-F556-4B9C-AB51-3480F51226E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3" name="Text Box 17">
          <a:extLst>
            <a:ext uri="{FF2B5EF4-FFF2-40B4-BE49-F238E27FC236}">
              <a16:creationId xmlns:a16="http://schemas.microsoft.com/office/drawing/2014/main" id="{D4A34DB7-AD61-44D8-A74F-38255D287BC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4" name="Text Box 18">
          <a:extLst>
            <a:ext uri="{FF2B5EF4-FFF2-40B4-BE49-F238E27FC236}">
              <a16:creationId xmlns:a16="http://schemas.microsoft.com/office/drawing/2014/main" id="{AF387BCE-B8BB-498D-94E2-065A6B83A35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5" name="Text Box 19">
          <a:extLst>
            <a:ext uri="{FF2B5EF4-FFF2-40B4-BE49-F238E27FC236}">
              <a16:creationId xmlns:a16="http://schemas.microsoft.com/office/drawing/2014/main" id="{4698D181-9F67-4E32-93AC-CD9065089F0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6" name="Text Box 16">
          <a:extLst>
            <a:ext uri="{FF2B5EF4-FFF2-40B4-BE49-F238E27FC236}">
              <a16:creationId xmlns:a16="http://schemas.microsoft.com/office/drawing/2014/main" id="{D94835D2-51EF-4D73-924B-DAF6EE89D37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7" name="Text Box 17">
          <a:extLst>
            <a:ext uri="{FF2B5EF4-FFF2-40B4-BE49-F238E27FC236}">
              <a16:creationId xmlns:a16="http://schemas.microsoft.com/office/drawing/2014/main" id="{A1510E47-04EA-447C-BB28-6E115D8E208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8" name="Text Box 18">
          <a:extLst>
            <a:ext uri="{FF2B5EF4-FFF2-40B4-BE49-F238E27FC236}">
              <a16:creationId xmlns:a16="http://schemas.microsoft.com/office/drawing/2014/main" id="{83FEE3C1-EF88-4282-9254-F58FA47355B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9" name="Text Box 19">
          <a:extLst>
            <a:ext uri="{FF2B5EF4-FFF2-40B4-BE49-F238E27FC236}">
              <a16:creationId xmlns:a16="http://schemas.microsoft.com/office/drawing/2014/main" id="{E967C4A5-9457-4B84-A9A6-C4EF5EA51FF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0" name="Text Box 16">
          <a:extLst>
            <a:ext uri="{FF2B5EF4-FFF2-40B4-BE49-F238E27FC236}">
              <a16:creationId xmlns:a16="http://schemas.microsoft.com/office/drawing/2014/main" id="{4E0BD90C-9414-4C31-AE6A-33F4607EC288}"/>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1" name="Text Box 17">
          <a:extLst>
            <a:ext uri="{FF2B5EF4-FFF2-40B4-BE49-F238E27FC236}">
              <a16:creationId xmlns:a16="http://schemas.microsoft.com/office/drawing/2014/main" id="{DD236846-1DFD-44E8-B97E-BD7B9D09F485}"/>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2" name="Text Box 18">
          <a:extLst>
            <a:ext uri="{FF2B5EF4-FFF2-40B4-BE49-F238E27FC236}">
              <a16:creationId xmlns:a16="http://schemas.microsoft.com/office/drawing/2014/main" id="{4EA03181-C41C-4680-B6E7-6C573787CC0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3" name="Text Box 19">
          <a:extLst>
            <a:ext uri="{FF2B5EF4-FFF2-40B4-BE49-F238E27FC236}">
              <a16:creationId xmlns:a16="http://schemas.microsoft.com/office/drawing/2014/main" id="{BD3625A6-B9CE-47C4-A2FD-0FFA6D5940C8}"/>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014"/>
    <xdr:sp macro="" textlink="">
      <xdr:nvSpPr>
        <xdr:cNvPr id="7264" name="Text Box 15">
          <a:extLst>
            <a:ext uri="{FF2B5EF4-FFF2-40B4-BE49-F238E27FC236}">
              <a16:creationId xmlns:a16="http://schemas.microsoft.com/office/drawing/2014/main" id="{0E1DB20F-E056-42A8-B3CB-B151C3897BF0}"/>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5" name="Text Box 16">
          <a:extLst>
            <a:ext uri="{FF2B5EF4-FFF2-40B4-BE49-F238E27FC236}">
              <a16:creationId xmlns:a16="http://schemas.microsoft.com/office/drawing/2014/main" id="{97448B89-9E4E-40B1-8C24-CDC8EB04DC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6" name="Text Box 17">
          <a:extLst>
            <a:ext uri="{FF2B5EF4-FFF2-40B4-BE49-F238E27FC236}">
              <a16:creationId xmlns:a16="http://schemas.microsoft.com/office/drawing/2014/main" id="{E94D914B-8A48-42F3-AF69-DD0AAA55ADF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7" name="Text Box 18">
          <a:extLst>
            <a:ext uri="{FF2B5EF4-FFF2-40B4-BE49-F238E27FC236}">
              <a16:creationId xmlns:a16="http://schemas.microsoft.com/office/drawing/2014/main" id="{DF48A302-DC1B-441D-80F4-11609BACFE7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8" name="Text Box 19">
          <a:extLst>
            <a:ext uri="{FF2B5EF4-FFF2-40B4-BE49-F238E27FC236}">
              <a16:creationId xmlns:a16="http://schemas.microsoft.com/office/drawing/2014/main" id="{563BC549-383E-4C13-8EE3-7684D257343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69" name="Text Box 16">
          <a:extLst>
            <a:ext uri="{FF2B5EF4-FFF2-40B4-BE49-F238E27FC236}">
              <a16:creationId xmlns:a16="http://schemas.microsoft.com/office/drawing/2014/main" id="{63143B36-61C4-4457-AB0A-261D04BD80E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70" name="Text Box 17">
          <a:extLst>
            <a:ext uri="{FF2B5EF4-FFF2-40B4-BE49-F238E27FC236}">
              <a16:creationId xmlns:a16="http://schemas.microsoft.com/office/drawing/2014/main" id="{A0602C30-A837-4A4E-B081-692023D014D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164</xdr:row>
      <xdr:rowOff>15875</xdr:rowOff>
    </xdr:from>
    <xdr:ext cx="95250" cy="171450"/>
    <xdr:sp macro="" textlink="">
      <xdr:nvSpPr>
        <xdr:cNvPr id="7271" name="Text Box 18">
          <a:extLst>
            <a:ext uri="{FF2B5EF4-FFF2-40B4-BE49-F238E27FC236}">
              <a16:creationId xmlns:a16="http://schemas.microsoft.com/office/drawing/2014/main" id="{19BD3074-866D-42F1-B532-EBB97EC0B947}"/>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2" name="Text Box 16">
          <a:extLst>
            <a:ext uri="{FF2B5EF4-FFF2-40B4-BE49-F238E27FC236}">
              <a16:creationId xmlns:a16="http://schemas.microsoft.com/office/drawing/2014/main" id="{D533F672-15DD-4068-A986-4475EA9857D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3" name="Text Box 17">
          <a:extLst>
            <a:ext uri="{FF2B5EF4-FFF2-40B4-BE49-F238E27FC236}">
              <a16:creationId xmlns:a16="http://schemas.microsoft.com/office/drawing/2014/main" id="{DBB152ED-2F02-4357-A102-2BDF1AAC44D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4" name="Text Box 18">
          <a:extLst>
            <a:ext uri="{FF2B5EF4-FFF2-40B4-BE49-F238E27FC236}">
              <a16:creationId xmlns:a16="http://schemas.microsoft.com/office/drawing/2014/main" id="{766A92D1-B29E-4D49-8C27-366FBA1EECE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5" name="Text Box 19">
          <a:extLst>
            <a:ext uri="{FF2B5EF4-FFF2-40B4-BE49-F238E27FC236}">
              <a16:creationId xmlns:a16="http://schemas.microsoft.com/office/drawing/2014/main" id="{B80660F6-7F46-41C3-AF4E-6721532C958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6" name="Text Box 16">
          <a:extLst>
            <a:ext uri="{FF2B5EF4-FFF2-40B4-BE49-F238E27FC236}">
              <a16:creationId xmlns:a16="http://schemas.microsoft.com/office/drawing/2014/main" id="{474374DB-ABF2-4E3C-9FD3-D676E6DA44A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277" name="Text Box 15">
          <a:extLst>
            <a:ext uri="{FF2B5EF4-FFF2-40B4-BE49-F238E27FC236}">
              <a16:creationId xmlns:a16="http://schemas.microsoft.com/office/drawing/2014/main" id="{D9983C78-19F5-4C1B-88A7-8B4ABC05BC2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278" name="Text Box 15">
          <a:extLst>
            <a:ext uri="{FF2B5EF4-FFF2-40B4-BE49-F238E27FC236}">
              <a16:creationId xmlns:a16="http://schemas.microsoft.com/office/drawing/2014/main" id="{C37C7100-1730-4BB1-A56D-7A8F94387D1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279" name="Text Box 15">
          <a:extLst>
            <a:ext uri="{FF2B5EF4-FFF2-40B4-BE49-F238E27FC236}">
              <a16:creationId xmlns:a16="http://schemas.microsoft.com/office/drawing/2014/main" id="{4BEEB556-20A5-4830-BA41-B1D8C8B4E4C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280" name="Text Box 15">
          <a:extLst>
            <a:ext uri="{FF2B5EF4-FFF2-40B4-BE49-F238E27FC236}">
              <a16:creationId xmlns:a16="http://schemas.microsoft.com/office/drawing/2014/main" id="{85931313-41CA-4B6C-B744-4F7B3C00127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281" name="Text Box 15">
          <a:extLst>
            <a:ext uri="{FF2B5EF4-FFF2-40B4-BE49-F238E27FC236}">
              <a16:creationId xmlns:a16="http://schemas.microsoft.com/office/drawing/2014/main" id="{58BD8563-3CDB-45DD-8929-85D44B83F46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2" name="Text Box 15">
          <a:extLst>
            <a:ext uri="{FF2B5EF4-FFF2-40B4-BE49-F238E27FC236}">
              <a16:creationId xmlns:a16="http://schemas.microsoft.com/office/drawing/2014/main" id="{9C1A5176-0942-4ADE-83AF-3C935947418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3" name="Text Box 15">
          <a:extLst>
            <a:ext uri="{FF2B5EF4-FFF2-40B4-BE49-F238E27FC236}">
              <a16:creationId xmlns:a16="http://schemas.microsoft.com/office/drawing/2014/main" id="{301C24A1-3EB8-48E0-90D9-6993AC94605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4" name="Text Box 15">
          <a:extLst>
            <a:ext uri="{FF2B5EF4-FFF2-40B4-BE49-F238E27FC236}">
              <a16:creationId xmlns:a16="http://schemas.microsoft.com/office/drawing/2014/main" id="{941AF74C-CB90-44CD-AB62-A19E12F457B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5" name="Text Box 15">
          <a:extLst>
            <a:ext uri="{FF2B5EF4-FFF2-40B4-BE49-F238E27FC236}">
              <a16:creationId xmlns:a16="http://schemas.microsoft.com/office/drawing/2014/main" id="{DE93C816-58F9-4275-BBC9-81C6A81AADF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6" name="Text Box 15">
          <a:extLst>
            <a:ext uri="{FF2B5EF4-FFF2-40B4-BE49-F238E27FC236}">
              <a16:creationId xmlns:a16="http://schemas.microsoft.com/office/drawing/2014/main" id="{CDE78C4E-1C6A-4EF7-9D05-916603F8CD2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7" name="Text Box 15">
          <a:extLst>
            <a:ext uri="{FF2B5EF4-FFF2-40B4-BE49-F238E27FC236}">
              <a16:creationId xmlns:a16="http://schemas.microsoft.com/office/drawing/2014/main" id="{39582235-D3BC-424D-BFBB-66E56CB4CD1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48496"/>
    <xdr:sp macro="" textlink="">
      <xdr:nvSpPr>
        <xdr:cNvPr id="7288" name="Text Box 15">
          <a:extLst>
            <a:ext uri="{FF2B5EF4-FFF2-40B4-BE49-F238E27FC236}">
              <a16:creationId xmlns:a16="http://schemas.microsoft.com/office/drawing/2014/main" id="{3ABEFAB6-64D5-4178-87C0-ABF2134334D4}"/>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89" name="Text Box 15">
          <a:extLst>
            <a:ext uri="{FF2B5EF4-FFF2-40B4-BE49-F238E27FC236}">
              <a16:creationId xmlns:a16="http://schemas.microsoft.com/office/drawing/2014/main" id="{5543C92E-5583-43D8-A510-580ADE10382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44331"/>
    <xdr:sp macro="" textlink="">
      <xdr:nvSpPr>
        <xdr:cNvPr id="7290" name="Text Box 15">
          <a:extLst>
            <a:ext uri="{FF2B5EF4-FFF2-40B4-BE49-F238E27FC236}">
              <a16:creationId xmlns:a16="http://schemas.microsoft.com/office/drawing/2014/main" id="{27133044-4EBC-457A-864D-A21FD418E480}"/>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56743"/>
    <xdr:sp macro="" textlink="">
      <xdr:nvSpPr>
        <xdr:cNvPr id="7291" name="Text Box 15">
          <a:extLst>
            <a:ext uri="{FF2B5EF4-FFF2-40B4-BE49-F238E27FC236}">
              <a16:creationId xmlns:a16="http://schemas.microsoft.com/office/drawing/2014/main" id="{5D755C41-7990-42D5-98B3-74831DB094A4}"/>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2" name="Text Box 15">
          <a:extLst>
            <a:ext uri="{FF2B5EF4-FFF2-40B4-BE49-F238E27FC236}">
              <a16:creationId xmlns:a16="http://schemas.microsoft.com/office/drawing/2014/main" id="{40828B34-41D8-4775-A4D6-F7C7FF30EEA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44331"/>
    <xdr:sp macro="" textlink="">
      <xdr:nvSpPr>
        <xdr:cNvPr id="7293" name="Text Box 15">
          <a:extLst>
            <a:ext uri="{FF2B5EF4-FFF2-40B4-BE49-F238E27FC236}">
              <a16:creationId xmlns:a16="http://schemas.microsoft.com/office/drawing/2014/main" id="{708B16C9-C820-4DF1-98AD-15659C242F83}"/>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4" name="Text Box 15">
          <a:extLst>
            <a:ext uri="{FF2B5EF4-FFF2-40B4-BE49-F238E27FC236}">
              <a16:creationId xmlns:a16="http://schemas.microsoft.com/office/drawing/2014/main" id="{CABCB03D-2921-4C1C-AB1E-9333E14BD6A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5" name="Text Box 15">
          <a:extLst>
            <a:ext uri="{FF2B5EF4-FFF2-40B4-BE49-F238E27FC236}">
              <a16:creationId xmlns:a16="http://schemas.microsoft.com/office/drawing/2014/main" id="{A4EFDF6B-3D64-49D5-91E9-9B89986290C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6" name="Text Box 15">
          <a:extLst>
            <a:ext uri="{FF2B5EF4-FFF2-40B4-BE49-F238E27FC236}">
              <a16:creationId xmlns:a16="http://schemas.microsoft.com/office/drawing/2014/main" id="{CFC233B2-D6D7-4DF0-BA23-3D244FE7E09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7" name="Text Box 15">
          <a:extLst>
            <a:ext uri="{FF2B5EF4-FFF2-40B4-BE49-F238E27FC236}">
              <a16:creationId xmlns:a16="http://schemas.microsoft.com/office/drawing/2014/main" id="{1304486A-BFF2-4D82-8343-26CB362CE78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8" name="Text Box 15">
          <a:extLst>
            <a:ext uri="{FF2B5EF4-FFF2-40B4-BE49-F238E27FC236}">
              <a16:creationId xmlns:a16="http://schemas.microsoft.com/office/drawing/2014/main" id="{74F3287C-06F5-426F-8503-D11BE34E5B2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9" name="Text Box 15">
          <a:extLst>
            <a:ext uri="{FF2B5EF4-FFF2-40B4-BE49-F238E27FC236}">
              <a16:creationId xmlns:a16="http://schemas.microsoft.com/office/drawing/2014/main" id="{D194CFCF-090A-49CC-AF83-DF2EF788699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8496"/>
    <xdr:sp macro="" textlink="">
      <xdr:nvSpPr>
        <xdr:cNvPr id="7300" name="Text Box 15">
          <a:extLst>
            <a:ext uri="{FF2B5EF4-FFF2-40B4-BE49-F238E27FC236}">
              <a16:creationId xmlns:a16="http://schemas.microsoft.com/office/drawing/2014/main" id="{A659F035-6181-45FF-8534-B6CECA62DA24}"/>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1" name="Text Box 15">
          <a:extLst>
            <a:ext uri="{FF2B5EF4-FFF2-40B4-BE49-F238E27FC236}">
              <a16:creationId xmlns:a16="http://schemas.microsoft.com/office/drawing/2014/main" id="{5CE51BCF-2065-46B5-8FD6-0C4738D13F74}"/>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331"/>
    <xdr:sp macro="" textlink="">
      <xdr:nvSpPr>
        <xdr:cNvPr id="7302" name="Text Box 15">
          <a:extLst>
            <a:ext uri="{FF2B5EF4-FFF2-40B4-BE49-F238E27FC236}">
              <a16:creationId xmlns:a16="http://schemas.microsoft.com/office/drawing/2014/main" id="{14A3989B-942A-4BDD-A0EF-8C7AC5B7393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56743"/>
    <xdr:sp macro="" textlink="">
      <xdr:nvSpPr>
        <xdr:cNvPr id="7303" name="Text Box 15">
          <a:extLst>
            <a:ext uri="{FF2B5EF4-FFF2-40B4-BE49-F238E27FC236}">
              <a16:creationId xmlns:a16="http://schemas.microsoft.com/office/drawing/2014/main" id="{90D40F50-7F84-4CF9-8BA9-8CAE204819EE}"/>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4" name="Text Box 15">
          <a:extLst>
            <a:ext uri="{FF2B5EF4-FFF2-40B4-BE49-F238E27FC236}">
              <a16:creationId xmlns:a16="http://schemas.microsoft.com/office/drawing/2014/main" id="{1B5D6AF9-F66B-4CD5-9FB6-208A2F86D25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331"/>
    <xdr:sp macro="" textlink="">
      <xdr:nvSpPr>
        <xdr:cNvPr id="7305" name="Text Box 15">
          <a:extLst>
            <a:ext uri="{FF2B5EF4-FFF2-40B4-BE49-F238E27FC236}">
              <a16:creationId xmlns:a16="http://schemas.microsoft.com/office/drawing/2014/main" id="{3DA00D59-8663-4F5D-8FAE-2B22FD58C891}"/>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6" name="Text Box 15">
          <a:extLst>
            <a:ext uri="{FF2B5EF4-FFF2-40B4-BE49-F238E27FC236}">
              <a16:creationId xmlns:a16="http://schemas.microsoft.com/office/drawing/2014/main" id="{CBB8F1D3-984E-427F-95E9-0D8F65A21F3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7" name="Text Box 15">
          <a:extLst>
            <a:ext uri="{FF2B5EF4-FFF2-40B4-BE49-F238E27FC236}">
              <a16:creationId xmlns:a16="http://schemas.microsoft.com/office/drawing/2014/main" id="{A6012E60-0585-4651-8E5E-BC7CC7F7DEC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8" name="Text Box 15">
          <a:extLst>
            <a:ext uri="{FF2B5EF4-FFF2-40B4-BE49-F238E27FC236}">
              <a16:creationId xmlns:a16="http://schemas.microsoft.com/office/drawing/2014/main" id="{6E0EECC4-E88E-4512-8FD7-6E8CCCC6A040}"/>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9" name="Text Box 15">
          <a:extLst>
            <a:ext uri="{FF2B5EF4-FFF2-40B4-BE49-F238E27FC236}">
              <a16:creationId xmlns:a16="http://schemas.microsoft.com/office/drawing/2014/main" id="{78CC520F-9363-477F-8CC7-F54FCF5B0C3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10" name="Text Box 15">
          <a:extLst>
            <a:ext uri="{FF2B5EF4-FFF2-40B4-BE49-F238E27FC236}">
              <a16:creationId xmlns:a16="http://schemas.microsoft.com/office/drawing/2014/main" id="{104F0C2C-5BCA-4E08-B11E-1756F2BE498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11" name="Text Box 15">
          <a:extLst>
            <a:ext uri="{FF2B5EF4-FFF2-40B4-BE49-F238E27FC236}">
              <a16:creationId xmlns:a16="http://schemas.microsoft.com/office/drawing/2014/main" id="{B84A4F6D-EC40-4C25-B8DF-A898691AE3D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2" name="Text Box 15">
          <a:extLst>
            <a:ext uri="{FF2B5EF4-FFF2-40B4-BE49-F238E27FC236}">
              <a16:creationId xmlns:a16="http://schemas.microsoft.com/office/drawing/2014/main" id="{CAF8727D-5B66-4AE4-BF30-AE4527DADC0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3" name="Text Box 15">
          <a:extLst>
            <a:ext uri="{FF2B5EF4-FFF2-40B4-BE49-F238E27FC236}">
              <a16:creationId xmlns:a16="http://schemas.microsoft.com/office/drawing/2014/main" id="{90C14B17-2122-490C-8F33-A22BB31EAA7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4" name="Text Box 15">
          <a:extLst>
            <a:ext uri="{FF2B5EF4-FFF2-40B4-BE49-F238E27FC236}">
              <a16:creationId xmlns:a16="http://schemas.microsoft.com/office/drawing/2014/main" id="{1AF1A666-F482-4A9E-9310-AC32910B72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5" name="Text Box 15">
          <a:extLst>
            <a:ext uri="{FF2B5EF4-FFF2-40B4-BE49-F238E27FC236}">
              <a16:creationId xmlns:a16="http://schemas.microsoft.com/office/drawing/2014/main" id="{D95BCF2A-2A5D-4E30-883E-1EFB2AD6E37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6" name="Text Box 15">
          <a:extLst>
            <a:ext uri="{FF2B5EF4-FFF2-40B4-BE49-F238E27FC236}">
              <a16:creationId xmlns:a16="http://schemas.microsoft.com/office/drawing/2014/main" id="{F543575B-92BC-4659-AEC7-0424FD36D92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7" name="Text Box 15">
          <a:extLst>
            <a:ext uri="{FF2B5EF4-FFF2-40B4-BE49-F238E27FC236}">
              <a16:creationId xmlns:a16="http://schemas.microsoft.com/office/drawing/2014/main" id="{591493A0-2F91-49A8-9BBC-5E525DBB572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8" name="Text Box 15">
          <a:extLst>
            <a:ext uri="{FF2B5EF4-FFF2-40B4-BE49-F238E27FC236}">
              <a16:creationId xmlns:a16="http://schemas.microsoft.com/office/drawing/2014/main" id="{1A4F2818-644C-4E66-A230-BD3001CA5E8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9" name="Text Box 15">
          <a:extLst>
            <a:ext uri="{FF2B5EF4-FFF2-40B4-BE49-F238E27FC236}">
              <a16:creationId xmlns:a16="http://schemas.microsoft.com/office/drawing/2014/main" id="{AA2AD94F-4A82-4526-85E5-D8564FB0282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20" name="Text Box 15">
          <a:extLst>
            <a:ext uri="{FF2B5EF4-FFF2-40B4-BE49-F238E27FC236}">
              <a16:creationId xmlns:a16="http://schemas.microsoft.com/office/drawing/2014/main" id="{ED99C5F3-F457-4B78-BF65-72CF787F7B7B}"/>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21" name="Text Box 15">
          <a:extLst>
            <a:ext uri="{FF2B5EF4-FFF2-40B4-BE49-F238E27FC236}">
              <a16:creationId xmlns:a16="http://schemas.microsoft.com/office/drawing/2014/main" id="{09A0FA85-5CD6-4FCB-A290-345711816792}"/>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2" name="Text Box 15">
          <a:extLst>
            <a:ext uri="{FF2B5EF4-FFF2-40B4-BE49-F238E27FC236}">
              <a16:creationId xmlns:a16="http://schemas.microsoft.com/office/drawing/2014/main" id="{2D2CEE9D-8B88-4708-AE67-CBAF42FA41F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23" name="Text Box 15">
          <a:extLst>
            <a:ext uri="{FF2B5EF4-FFF2-40B4-BE49-F238E27FC236}">
              <a16:creationId xmlns:a16="http://schemas.microsoft.com/office/drawing/2014/main" id="{50275FBC-9AC9-4393-BCC3-7A4D31404E8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4" name="Text Box 15">
          <a:extLst>
            <a:ext uri="{FF2B5EF4-FFF2-40B4-BE49-F238E27FC236}">
              <a16:creationId xmlns:a16="http://schemas.microsoft.com/office/drawing/2014/main" id="{A6F1045D-F4DC-4D74-A857-E862DD3200F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325" name="Text Box 15">
          <a:extLst>
            <a:ext uri="{FF2B5EF4-FFF2-40B4-BE49-F238E27FC236}">
              <a16:creationId xmlns:a16="http://schemas.microsoft.com/office/drawing/2014/main" id="{3E521176-2064-41F2-B536-0AFA7095C512}"/>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6" name="Text Box 15">
          <a:extLst>
            <a:ext uri="{FF2B5EF4-FFF2-40B4-BE49-F238E27FC236}">
              <a16:creationId xmlns:a16="http://schemas.microsoft.com/office/drawing/2014/main" id="{C1D0E457-C43A-444A-80A0-3A5CB690C61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7" name="Text Box 15">
          <a:extLst>
            <a:ext uri="{FF2B5EF4-FFF2-40B4-BE49-F238E27FC236}">
              <a16:creationId xmlns:a16="http://schemas.microsoft.com/office/drawing/2014/main" id="{EEFBDFEA-04A4-49C4-894B-1867E163099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8" name="Text Box 15">
          <a:extLst>
            <a:ext uri="{FF2B5EF4-FFF2-40B4-BE49-F238E27FC236}">
              <a16:creationId xmlns:a16="http://schemas.microsoft.com/office/drawing/2014/main" id="{0F0F748E-8B33-430C-A8D8-BE162ED6B56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9" name="Text Box 15">
          <a:extLst>
            <a:ext uri="{FF2B5EF4-FFF2-40B4-BE49-F238E27FC236}">
              <a16:creationId xmlns:a16="http://schemas.microsoft.com/office/drawing/2014/main" id="{EA7AC547-C3CD-4D9E-BD9C-C1DD56A34B1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30" name="Text Box 15">
          <a:extLst>
            <a:ext uri="{FF2B5EF4-FFF2-40B4-BE49-F238E27FC236}">
              <a16:creationId xmlns:a16="http://schemas.microsoft.com/office/drawing/2014/main" id="{A416152B-2AB7-4C22-B5A2-CD3429B6901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31" name="Text Box 15">
          <a:extLst>
            <a:ext uri="{FF2B5EF4-FFF2-40B4-BE49-F238E27FC236}">
              <a16:creationId xmlns:a16="http://schemas.microsoft.com/office/drawing/2014/main" id="{3178F61B-3FD7-4255-BDA3-791FFD72707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2" name="Text Box 16">
          <a:extLst>
            <a:ext uri="{FF2B5EF4-FFF2-40B4-BE49-F238E27FC236}">
              <a16:creationId xmlns:a16="http://schemas.microsoft.com/office/drawing/2014/main" id="{8F02AFE0-4F50-43A5-8310-827EB6E55FF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3" name="Text Box 17">
          <a:extLst>
            <a:ext uri="{FF2B5EF4-FFF2-40B4-BE49-F238E27FC236}">
              <a16:creationId xmlns:a16="http://schemas.microsoft.com/office/drawing/2014/main" id="{463FB636-1CB1-45B9-A212-08560E5A633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4" name="Text Box 18">
          <a:extLst>
            <a:ext uri="{FF2B5EF4-FFF2-40B4-BE49-F238E27FC236}">
              <a16:creationId xmlns:a16="http://schemas.microsoft.com/office/drawing/2014/main" id="{3D871651-36FC-4EDC-BAA2-17B66513FB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5" name="Text Box 19">
          <a:extLst>
            <a:ext uri="{FF2B5EF4-FFF2-40B4-BE49-F238E27FC236}">
              <a16:creationId xmlns:a16="http://schemas.microsoft.com/office/drawing/2014/main" id="{3F883BB3-9596-4915-889A-243D9A36F2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6" name="Text Box 16">
          <a:extLst>
            <a:ext uri="{FF2B5EF4-FFF2-40B4-BE49-F238E27FC236}">
              <a16:creationId xmlns:a16="http://schemas.microsoft.com/office/drawing/2014/main" id="{98047938-C01A-4FD6-B0BF-376616D3749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7" name="Text Box 17">
          <a:extLst>
            <a:ext uri="{FF2B5EF4-FFF2-40B4-BE49-F238E27FC236}">
              <a16:creationId xmlns:a16="http://schemas.microsoft.com/office/drawing/2014/main" id="{CDD5A861-0F7D-42BC-B11C-1327F9047F6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8" name="Text Box 18">
          <a:extLst>
            <a:ext uri="{FF2B5EF4-FFF2-40B4-BE49-F238E27FC236}">
              <a16:creationId xmlns:a16="http://schemas.microsoft.com/office/drawing/2014/main" id="{45DA41FB-65A1-4AED-9BDF-FC6C238CB43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9" name="Text Box 19">
          <a:extLst>
            <a:ext uri="{FF2B5EF4-FFF2-40B4-BE49-F238E27FC236}">
              <a16:creationId xmlns:a16="http://schemas.microsoft.com/office/drawing/2014/main" id="{7FF8C172-C84B-43CA-A832-921FFAB75C4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0" name="Text Box 16">
          <a:extLst>
            <a:ext uri="{FF2B5EF4-FFF2-40B4-BE49-F238E27FC236}">
              <a16:creationId xmlns:a16="http://schemas.microsoft.com/office/drawing/2014/main" id="{EE5F7783-2BC7-45E5-B861-B7E3B004CC0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1" name="Text Box 17">
          <a:extLst>
            <a:ext uri="{FF2B5EF4-FFF2-40B4-BE49-F238E27FC236}">
              <a16:creationId xmlns:a16="http://schemas.microsoft.com/office/drawing/2014/main" id="{6B0B0D89-78DC-453D-A878-A71C52382FE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2" name="Text Box 18">
          <a:extLst>
            <a:ext uri="{FF2B5EF4-FFF2-40B4-BE49-F238E27FC236}">
              <a16:creationId xmlns:a16="http://schemas.microsoft.com/office/drawing/2014/main" id="{0CB4155C-87C8-4FA5-8421-9FE4D610EE6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3" name="Text Box 19">
          <a:extLst>
            <a:ext uri="{FF2B5EF4-FFF2-40B4-BE49-F238E27FC236}">
              <a16:creationId xmlns:a16="http://schemas.microsoft.com/office/drawing/2014/main" id="{11104B44-192F-4905-9DC4-1B74B2B7A40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169</xdr:row>
      <xdr:rowOff>504825</xdr:rowOff>
    </xdr:from>
    <xdr:ext cx="95250" cy="444014"/>
    <xdr:sp macro="" textlink="">
      <xdr:nvSpPr>
        <xdr:cNvPr id="7344" name="Text Box 15">
          <a:extLst>
            <a:ext uri="{FF2B5EF4-FFF2-40B4-BE49-F238E27FC236}">
              <a16:creationId xmlns:a16="http://schemas.microsoft.com/office/drawing/2014/main" id="{33462201-D557-4903-B352-CB115DCF0583}"/>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5" name="Text Box 16">
          <a:extLst>
            <a:ext uri="{FF2B5EF4-FFF2-40B4-BE49-F238E27FC236}">
              <a16:creationId xmlns:a16="http://schemas.microsoft.com/office/drawing/2014/main" id="{CBAD1E78-615C-4C82-BC7A-85A783CE20B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6" name="Text Box 17">
          <a:extLst>
            <a:ext uri="{FF2B5EF4-FFF2-40B4-BE49-F238E27FC236}">
              <a16:creationId xmlns:a16="http://schemas.microsoft.com/office/drawing/2014/main" id="{5E4CD507-685E-4267-9F9B-6009534DAA7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7" name="Text Box 18">
          <a:extLst>
            <a:ext uri="{FF2B5EF4-FFF2-40B4-BE49-F238E27FC236}">
              <a16:creationId xmlns:a16="http://schemas.microsoft.com/office/drawing/2014/main" id="{C4488A31-1B4C-42BD-AD9E-FD7B676112A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8" name="Text Box 19">
          <a:extLst>
            <a:ext uri="{FF2B5EF4-FFF2-40B4-BE49-F238E27FC236}">
              <a16:creationId xmlns:a16="http://schemas.microsoft.com/office/drawing/2014/main" id="{DCD07F8D-5E76-4911-955C-0A2E8F6B4A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349" name="Text Box 15">
          <a:extLst>
            <a:ext uri="{FF2B5EF4-FFF2-40B4-BE49-F238E27FC236}">
              <a16:creationId xmlns:a16="http://schemas.microsoft.com/office/drawing/2014/main" id="{78A9146A-5FE8-4FF6-87CD-A14C686A7CD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169</xdr:row>
      <xdr:rowOff>504825</xdr:rowOff>
    </xdr:from>
    <xdr:ext cx="95250" cy="442269"/>
    <xdr:sp macro="" textlink="">
      <xdr:nvSpPr>
        <xdr:cNvPr id="7350" name="Text Box 15">
          <a:extLst>
            <a:ext uri="{FF2B5EF4-FFF2-40B4-BE49-F238E27FC236}">
              <a16:creationId xmlns:a16="http://schemas.microsoft.com/office/drawing/2014/main" id="{69812A4C-982D-46DD-8A16-077DBDDBA16B}"/>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51" name="Text Box 16">
          <a:extLst>
            <a:ext uri="{FF2B5EF4-FFF2-40B4-BE49-F238E27FC236}">
              <a16:creationId xmlns:a16="http://schemas.microsoft.com/office/drawing/2014/main" id="{283F2152-5779-4DBF-BF47-17245598954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52" name="Text Box 17">
          <a:extLst>
            <a:ext uri="{FF2B5EF4-FFF2-40B4-BE49-F238E27FC236}">
              <a16:creationId xmlns:a16="http://schemas.microsoft.com/office/drawing/2014/main" id="{82B167F1-F424-4A9B-B467-E4B9E2D6F8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53" name="Text Box 18">
          <a:extLst>
            <a:ext uri="{FF2B5EF4-FFF2-40B4-BE49-F238E27FC236}">
              <a16:creationId xmlns:a16="http://schemas.microsoft.com/office/drawing/2014/main" id="{C1DEA114-5FDC-417E-B8E2-FC8493E1584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354" name="Text Box 15">
          <a:extLst>
            <a:ext uri="{FF2B5EF4-FFF2-40B4-BE49-F238E27FC236}">
              <a16:creationId xmlns:a16="http://schemas.microsoft.com/office/drawing/2014/main" id="{C5DD55C0-4F4C-4387-8CB7-1A3A4665762D}"/>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5" name="Text Box 16">
          <a:extLst>
            <a:ext uri="{FF2B5EF4-FFF2-40B4-BE49-F238E27FC236}">
              <a16:creationId xmlns:a16="http://schemas.microsoft.com/office/drawing/2014/main" id="{5842B5A3-CB04-434C-BD60-B1D69F742B4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6" name="Text Box 17">
          <a:extLst>
            <a:ext uri="{FF2B5EF4-FFF2-40B4-BE49-F238E27FC236}">
              <a16:creationId xmlns:a16="http://schemas.microsoft.com/office/drawing/2014/main" id="{1E3AAFF6-C909-4EC9-A47F-643D996D25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7" name="Text Box 18">
          <a:extLst>
            <a:ext uri="{FF2B5EF4-FFF2-40B4-BE49-F238E27FC236}">
              <a16:creationId xmlns:a16="http://schemas.microsoft.com/office/drawing/2014/main" id="{264A6F14-9556-4FD0-BD23-74185DB9FA2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8" name="Text Box 19">
          <a:extLst>
            <a:ext uri="{FF2B5EF4-FFF2-40B4-BE49-F238E27FC236}">
              <a16:creationId xmlns:a16="http://schemas.microsoft.com/office/drawing/2014/main" id="{3E34B9BF-D06B-4F11-827C-6C385D3AD10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9" name="Text Box 16">
          <a:extLst>
            <a:ext uri="{FF2B5EF4-FFF2-40B4-BE49-F238E27FC236}">
              <a16:creationId xmlns:a16="http://schemas.microsoft.com/office/drawing/2014/main" id="{49F9E217-EE37-41AE-BF4D-7A388079D69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60" name="Text Box 17">
          <a:extLst>
            <a:ext uri="{FF2B5EF4-FFF2-40B4-BE49-F238E27FC236}">
              <a16:creationId xmlns:a16="http://schemas.microsoft.com/office/drawing/2014/main" id="{C4D256EA-071B-402A-B835-1247F30489A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61" name="Text Box 18">
          <a:extLst>
            <a:ext uri="{FF2B5EF4-FFF2-40B4-BE49-F238E27FC236}">
              <a16:creationId xmlns:a16="http://schemas.microsoft.com/office/drawing/2014/main" id="{BEEB8129-6E94-45E3-85C7-DF26F8E5BC8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62" name="Text Box 19">
          <a:extLst>
            <a:ext uri="{FF2B5EF4-FFF2-40B4-BE49-F238E27FC236}">
              <a16:creationId xmlns:a16="http://schemas.microsoft.com/office/drawing/2014/main" id="{A61BD5B4-6E0F-4D58-B992-9AB183E9A0C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63" name="Text Box 15">
          <a:extLst>
            <a:ext uri="{FF2B5EF4-FFF2-40B4-BE49-F238E27FC236}">
              <a16:creationId xmlns:a16="http://schemas.microsoft.com/office/drawing/2014/main" id="{573BEA69-B10B-483E-8F04-8A17E75F1679}"/>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64" name="Text Box 15">
          <a:extLst>
            <a:ext uri="{FF2B5EF4-FFF2-40B4-BE49-F238E27FC236}">
              <a16:creationId xmlns:a16="http://schemas.microsoft.com/office/drawing/2014/main" id="{EEBE1788-9F7C-4E47-8ADE-FAE7884453E1}"/>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48496"/>
    <xdr:sp macro="" textlink="">
      <xdr:nvSpPr>
        <xdr:cNvPr id="7365" name="Text Box 15">
          <a:extLst>
            <a:ext uri="{FF2B5EF4-FFF2-40B4-BE49-F238E27FC236}">
              <a16:creationId xmlns:a16="http://schemas.microsoft.com/office/drawing/2014/main" id="{6BDFDE5A-DD45-4762-A03B-45E05C5CC87E}"/>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442269"/>
    <xdr:sp macro="" textlink="">
      <xdr:nvSpPr>
        <xdr:cNvPr id="7366" name="Text Box 15">
          <a:extLst>
            <a:ext uri="{FF2B5EF4-FFF2-40B4-BE49-F238E27FC236}">
              <a16:creationId xmlns:a16="http://schemas.microsoft.com/office/drawing/2014/main" id="{031574AA-E4C9-4BB9-8942-4464251CF46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504825</xdr:rowOff>
    </xdr:from>
    <xdr:ext cx="95250" cy="442269"/>
    <xdr:sp macro="" textlink="">
      <xdr:nvSpPr>
        <xdr:cNvPr id="7367" name="Text Box 15">
          <a:extLst>
            <a:ext uri="{FF2B5EF4-FFF2-40B4-BE49-F238E27FC236}">
              <a16:creationId xmlns:a16="http://schemas.microsoft.com/office/drawing/2014/main" id="{503703B0-C72E-4730-AED2-B209827BE683}"/>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68" name="Text Box 15">
          <a:extLst>
            <a:ext uri="{FF2B5EF4-FFF2-40B4-BE49-F238E27FC236}">
              <a16:creationId xmlns:a16="http://schemas.microsoft.com/office/drawing/2014/main" id="{40A5D50B-D433-435C-962C-C2F260DD831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44331"/>
    <xdr:sp macro="" textlink="">
      <xdr:nvSpPr>
        <xdr:cNvPr id="7369" name="Text Box 15">
          <a:extLst>
            <a:ext uri="{FF2B5EF4-FFF2-40B4-BE49-F238E27FC236}">
              <a16:creationId xmlns:a16="http://schemas.microsoft.com/office/drawing/2014/main" id="{5AD43358-7F10-407A-9D4D-2AD238637E60}"/>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70" name="Text Box 15">
          <a:extLst>
            <a:ext uri="{FF2B5EF4-FFF2-40B4-BE49-F238E27FC236}">
              <a16:creationId xmlns:a16="http://schemas.microsoft.com/office/drawing/2014/main" id="{5AA6C398-EEE1-457B-A550-36DE1B1277CC}"/>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1" name="Text Box 16">
          <a:extLst>
            <a:ext uri="{FF2B5EF4-FFF2-40B4-BE49-F238E27FC236}">
              <a16:creationId xmlns:a16="http://schemas.microsoft.com/office/drawing/2014/main" id="{701C6D4B-7390-45C4-BC27-95F285A3288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2" name="Text Box 17">
          <a:extLst>
            <a:ext uri="{FF2B5EF4-FFF2-40B4-BE49-F238E27FC236}">
              <a16:creationId xmlns:a16="http://schemas.microsoft.com/office/drawing/2014/main" id="{D91B0350-886C-4368-B901-B51E7730B2E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3" name="Text Box 18">
          <a:extLst>
            <a:ext uri="{FF2B5EF4-FFF2-40B4-BE49-F238E27FC236}">
              <a16:creationId xmlns:a16="http://schemas.microsoft.com/office/drawing/2014/main" id="{10BEF337-4E20-4BC4-B2F8-19716DBC5B3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4" name="Text Box 19">
          <a:extLst>
            <a:ext uri="{FF2B5EF4-FFF2-40B4-BE49-F238E27FC236}">
              <a16:creationId xmlns:a16="http://schemas.microsoft.com/office/drawing/2014/main" id="{B0484803-BB2F-4647-A455-21BF291BBBF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5" name="Text Box 16">
          <a:extLst>
            <a:ext uri="{FF2B5EF4-FFF2-40B4-BE49-F238E27FC236}">
              <a16:creationId xmlns:a16="http://schemas.microsoft.com/office/drawing/2014/main" id="{267EE0DF-94F9-4E75-9CED-70C155C162D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6" name="Text Box 17">
          <a:extLst>
            <a:ext uri="{FF2B5EF4-FFF2-40B4-BE49-F238E27FC236}">
              <a16:creationId xmlns:a16="http://schemas.microsoft.com/office/drawing/2014/main" id="{5E8122D0-7D2D-4541-B1DC-C7F6911A7DB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7" name="Text Box 18">
          <a:extLst>
            <a:ext uri="{FF2B5EF4-FFF2-40B4-BE49-F238E27FC236}">
              <a16:creationId xmlns:a16="http://schemas.microsoft.com/office/drawing/2014/main" id="{3FF89E90-EBF1-4B10-A6F5-F75AA06699C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8" name="Text Box 19">
          <a:extLst>
            <a:ext uri="{FF2B5EF4-FFF2-40B4-BE49-F238E27FC236}">
              <a16:creationId xmlns:a16="http://schemas.microsoft.com/office/drawing/2014/main" id="{7CA9D50B-8224-44AE-B260-E6E6B8AD159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79" name="Text Box 16">
          <a:extLst>
            <a:ext uri="{FF2B5EF4-FFF2-40B4-BE49-F238E27FC236}">
              <a16:creationId xmlns:a16="http://schemas.microsoft.com/office/drawing/2014/main" id="{DB431F7E-CAB7-4046-94EA-894F979588E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80" name="Text Box 17">
          <a:extLst>
            <a:ext uri="{FF2B5EF4-FFF2-40B4-BE49-F238E27FC236}">
              <a16:creationId xmlns:a16="http://schemas.microsoft.com/office/drawing/2014/main" id="{48917744-CBEB-4BB4-92C5-2487137F676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81" name="Text Box 18">
          <a:extLst>
            <a:ext uri="{FF2B5EF4-FFF2-40B4-BE49-F238E27FC236}">
              <a16:creationId xmlns:a16="http://schemas.microsoft.com/office/drawing/2014/main" id="{3D941D89-F4EF-4543-92E6-581FACCC9F0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82" name="Text Box 19">
          <a:extLst>
            <a:ext uri="{FF2B5EF4-FFF2-40B4-BE49-F238E27FC236}">
              <a16:creationId xmlns:a16="http://schemas.microsoft.com/office/drawing/2014/main" id="{5384C6ED-DC08-45C4-B8DB-CB48A2F1379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014"/>
    <xdr:sp macro="" textlink="">
      <xdr:nvSpPr>
        <xdr:cNvPr id="7383" name="Text Box 15">
          <a:extLst>
            <a:ext uri="{FF2B5EF4-FFF2-40B4-BE49-F238E27FC236}">
              <a16:creationId xmlns:a16="http://schemas.microsoft.com/office/drawing/2014/main" id="{A0A502FC-179D-4EA3-B50A-1F0CEAB5A38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4" name="Text Box 16">
          <a:extLst>
            <a:ext uri="{FF2B5EF4-FFF2-40B4-BE49-F238E27FC236}">
              <a16:creationId xmlns:a16="http://schemas.microsoft.com/office/drawing/2014/main" id="{3B3C7B7C-1D63-4B27-BF7A-F07E721477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5" name="Text Box 17">
          <a:extLst>
            <a:ext uri="{FF2B5EF4-FFF2-40B4-BE49-F238E27FC236}">
              <a16:creationId xmlns:a16="http://schemas.microsoft.com/office/drawing/2014/main" id="{882868F1-4A8F-40B3-AB41-05A73A472ED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6" name="Text Box 18">
          <a:extLst>
            <a:ext uri="{FF2B5EF4-FFF2-40B4-BE49-F238E27FC236}">
              <a16:creationId xmlns:a16="http://schemas.microsoft.com/office/drawing/2014/main" id="{441889FD-DCA0-4586-8DFB-BEB731E732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7" name="Text Box 19">
          <a:extLst>
            <a:ext uri="{FF2B5EF4-FFF2-40B4-BE49-F238E27FC236}">
              <a16:creationId xmlns:a16="http://schemas.microsoft.com/office/drawing/2014/main" id="{CB5B4BCF-0819-45EF-B5ED-79C9F12C6F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88" name="Text Box 16">
          <a:extLst>
            <a:ext uri="{FF2B5EF4-FFF2-40B4-BE49-F238E27FC236}">
              <a16:creationId xmlns:a16="http://schemas.microsoft.com/office/drawing/2014/main" id="{20F3FDB8-E7A4-4E9E-8BA5-91AF40D75E5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89" name="Text Box 17">
          <a:extLst>
            <a:ext uri="{FF2B5EF4-FFF2-40B4-BE49-F238E27FC236}">
              <a16:creationId xmlns:a16="http://schemas.microsoft.com/office/drawing/2014/main" id="{D5397990-F2E9-4D32-AA02-83FDA178FF5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90" name="Text Box 18">
          <a:extLst>
            <a:ext uri="{FF2B5EF4-FFF2-40B4-BE49-F238E27FC236}">
              <a16:creationId xmlns:a16="http://schemas.microsoft.com/office/drawing/2014/main" id="{BA7CF0AC-4282-4277-91D3-1FA15BFFF30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1" name="Text Box 16">
          <a:extLst>
            <a:ext uri="{FF2B5EF4-FFF2-40B4-BE49-F238E27FC236}">
              <a16:creationId xmlns:a16="http://schemas.microsoft.com/office/drawing/2014/main" id="{832F2693-DC73-4683-BCF9-B505AF4799F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2" name="Text Box 17">
          <a:extLst>
            <a:ext uri="{FF2B5EF4-FFF2-40B4-BE49-F238E27FC236}">
              <a16:creationId xmlns:a16="http://schemas.microsoft.com/office/drawing/2014/main" id="{954CF81A-B842-4F02-948F-1C54DA82543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3" name="Text Box 18">
          <a:extLst>
            <a:ext uri="{FF2B5EF4-FFF2-40B4-BE49-F238E27FC236}">
              <a16:creationId xmlns:a16="http://schemas.microsoft.com/office/drawing/2014/main" id="{A6DBF11D-D674-4578-8A8A-F271019455F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4" name="Text Box 19">
          <a:extLst>
            <a:ext uri="{FF2B5EF4-FFF2-40B4-BE49-F238E27FC236}">
              <a16:creationId xmlns:a16="http://schemas.microsoft.com/office/drawing/2014/main" id="{4BCFB8E6-10BF-40B8-B62E-57CB54A33A2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5" name="Text Box 16">
          <a:extLst>
            <a:ext uri="{FF2B5EF4-FFF2-40B4-BE49-F238E27FC236}">
              <a16:creationId xmlns:a16="http://schemas.microsoft.com/office/drawing/2014/main" id="{59F27FA2-76C9-4954-8654-9DAF2CBF95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6" name="Text Box 17">
          <a:extLst>
            <a:ext uri="{FF2B5EF4-FFF2-40B4-BE49-F238E27FC236}">
              <a16:creationId xmlns:a16="http://schemas.microsoft.com/office/drawing/2014/main" id="{1F3B975B-AF18-4DF1-954E-345C0EE1E0B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7" name="Text Box 18">
          <a:extLst>
            <a:ext uri="{FF2B5EF4-FFF2-40B4-BE49-F238E27FC236}">
              <a16:creationId xmlns:a16="http://schemas.microsoft.com/office/drawing/2014/main" id="{8924637F-3756-446A-AF3F-28861F4DBEA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8" name="Text Box 19">
          <a:extLst>
            <a:ext uri="{FF2B5EF4-FFF2-40B4-BE49-F238E27FC236}">
              <a16:creationId xmlns:a16="http://schemas.microsoft.com/office/drawing/2014/main" id="{6718FE6B-8AC4-4430-AB44-71C1B060473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56743"/>
    <xdr:sp macro="" textlink="">
      <xdr:nvSpPr>
        <xdr:cNvPr id="7399" name="Text Box 15">
          <a:extLst>
            <a:ext uri="{FF2B5EF4-FFF2-40B4-BE49-F238E27FC236}">
              <a16:creationId xmlns:a16="http://schemas.microsoft.com/office/drawing/2014/main" id="{F13746DF-D66A-4D05-BA66-FE77C3FED569}"/>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442269"/>
    <xdr:sp macro="" textlink="">
      <xdr:nvSpPr>
        <xdr:cNvPr id="7400" name="Text Box 15">
          <a:extLst>
            <a:ext uri="{FF2B5EF4-FFF2-40B4-BE49-F238E27FC236}">
              <a16:creationId xmlns:a16="http://schemas.microsoft.com/office/drawing/2014/main" id="{E27208FD-8583-40B7-90AB-D247C431DDC4}"/>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504825</xdr:rowOff>
    </xdr:from>
    <xdr:ext cx="95250" cy="442269"/>
    <xdr:sp macro="" textlink="">
      <xdr:nvSpPr>
        <xdr:cNvPr id="7401" name="Text Box 15">
          <a:extLst>
            <a:ext uri="{FF2B5EF4-FFF2-40B4-BE49-F238E27FC236}">
              <a16:creationId xmlns:a16="http://schemas.microsoft.com/office/drawing/2014/main" id="{7606B10E-0F7A-46F0-BE13-0C7EADA61BA8}"/>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02" name="Text Box 15">
          <a:extLst>
            <a:ext uri="{FF2B5EF4-FFF2-40B4-BE49-F238E27FC236}">
              <a16:creationId xmlns:a16="http://schemas.microsoft.com/office/drawing/2014/main" id="{ABEAEA49-3547-4BEB-AB63-2BB5185FD35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44331"/>
    <xdr:sp macro="" textlink="">
      <xdr:nvSpPr>
        <xdr:cNvPr id="7403" name="Text Box 15">
          <a:extLst>
            <a:ext uri="{FF2B5EF4-FFF2-40B4-BE49-F238E27FC236}">
              <a16:creationId xmlns:a16="http://schemas.microsoft.com/office/drawing/2014/main" id="{7FC7C0B0-A3DF-40D5-903F-EDB4AA0CFD06}"/>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404" name="Text Box 15">
          <a:extLst>
            <a:ext uri="{FF2B5EF4-FFF2-40B4-BE49-F238E27FC236}">
              <a16:creationId xmlns:a16="http://schemas.microsoft.com/office/drawing/2014/main" id="{356EA5F2-27AF-4B70-8BAA-F7854A16297C}"/>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5" name="Text Box 16">
          <a:extLst>
            <a:ext uri="{FF2B5EF4-FFF2-40B4-BE49-F238E27FC236}">
              <a16:creationId xmlns:a16="http://schemas.microsoft.com/office/drawing/2014/main" id="{FFF785C2-BE89-4D52-BE7E-452D3E8A6FB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6" name="Text Box 17">
          <a:extLst>
            <a:ext uri="{FF2B5EF4-FFF2-40B4-BE49-F238E27FC236}">
              <a16:creationId xmlns:a16="http://schemas.microsoft.com/office/drawing/2014/main" id="{7902F1BB-0BA6-4436-B398-8D42F87D8CC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7" name="Text Box 18">
          <a:extLst>
            <a:ext uri="{FF2B5EF4-FFF2-40B4-BE49-F238E27FC236}">
              <a16:creationId xmlns:a16="http://schemas.microsoft.com/office/drawing/2014/main" id="{695990CB-9424-45C7-BD61-65FDF68C0CA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8" name="Text Box 19">
          <a:extLst>
            <a:ext uri="{FF2B5EF4-FFF2-40B4-BE49-F238E27FC236}">
              <a16:creationId xmlns:a16="http://schemas.microsoft.com/office/drawing/2014/main" id="{C7BE8D8F-4A12-4527-8A65-DB4B96E9B4D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09" name="Text Box 16">
          <a:extLst>
            <a:ext uri="{FF2B5EF4-FFF2-40B4-BE49-F238E27FC236}">
              <a16:creationId xmlns:a16="http://schemas.microsoft.com/office/drawing/2014/main" id="{C03F5B7D-5AD4-47A7-BA1A-A5A803750C0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10" name="Text Box 17">
          <a:extLst>
            <a:ext uri="{FF2B5EF4-FFF2-40B4-BE49-F238E27FC236}">
              <a16:creationId xmlns:a16="http://schemas.microsoft.com/office/drawing/2014/main" id="{17895171-71CC-4D82-8EA1-E0987F76053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11" name="Text Box 18">
          <a:extLst>
            <a:ext uri="{FF2B5EF4-FFF2-40B4-BE49-F238E27FC236}">
              <a16:creationId xmlns:a16="http://schemas.microsoft.com/office/drawing/2014/main" id="{D76A01A0-D0B0-419C-9370-02B5FC4D52E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12" name="Text Box 19">
          <a:extLst>
            <a:ext uri="{FF2B5EF4-FFF2-40B4-BE49-F238E27FC236}">
              <a16:creationId xmlns:a16="http://schemas.microsoft.com/office/drawing/2014/main" id="{D87CFBD2-427E-44A5-B5E9-0F8503B2CCF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3" name="Text Box 16">
          <a:extLst>
            <a:ext uri="{FF2B5EF4-FFF2-40B4-BE49-F238E27FC236}">
              <a16:creationId xmlns:a16="http://schemas.microsoft.com/office/drawing/2014/main" id="{6EE06565-C8BC-4B22-B1FE-B39F6D09F41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4" name="Text Box 17">
          <a:extLst>
            <a:ext uri="{FF2B5EF4-FFF2-40B4-BE49-F238E27FC236}">
              <a16:creationId xmlns:a16="http://schemas.microsoft.com/office/drawing/2014/main" id="{2FEB5A3D-2DEE-41FF-A11C-A2B40914189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5" name="Text Box 18">
          <a:extLst>
            <a:ext uri="{FF2B5EF4-FFF2-40B4-BE49-F238E27FC236}">
              <a16:creationId xmlns:a16="http://schemas.microsoft.com/office/drawing/2014/main" id="{53BA7F08-A12E-4141-BF4A-BC2F9D4EE92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6" name="Text Box 19">
          <a:extLst>
            <a:ext uri="{FF2B5EF4-FFF2-40B4-BE49-F238E27FC236}">
              <a16:creationId xmlns:a16="http://schemas.microsoft.com/office/drawing/2014/main" id="{D7B90424-6B73-46B0-9187-D7E6FB273CF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014"/>
    <xdr:sp macro="" textlink="">
      <xdr:nvSpPr>
        <xdr:cNvPr id="7417" name="Text Box 15">
          <a:extLst>
            <a:ext uri="{FF2B5EF4-FFF2-40B4-BE49-F238E27FC236}">
              <a16:creationId xmlns:a16="http://schemas.microsoft.com/office/drawing/2014/main" id="{016E4ABC-486C-4601-8225-D43470989DDF}"/>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18" name="Text Box 16">
          <a:extLst>
            <a:ext uri="{FF2B5EF4-FFF2-40B4-BE49-F238E27FC236}">
              <a16:creationId xmlns:a16="http://schemas.microsoft.com/office/drawing/2014/main" id="{7A53427A-F97B-4235-BA81-868AA27FEB4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19" name="Text Box 17">
          <a:extLst>
            <a:ext uri="{FF2B5EF4-FFF2-40B4-BE49-F238E27FC236}">
              <a16:creationId xmlns:a16="http://schemas.microsoft.com/office/drawing/2014/main" id="{50C14C99-2B63-46DF-92B4-31CBCB1A467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20" name="Text Box 18">
          <a:extLst>
            <a:ext uri="{FF2B5EF4-FFF2-40B4-BE49-F238E27FC236}">
              <a16:creationId xmlns:a16="http://schemas.microsoft.com/office/drawing/2014/main" id="{688F3D26-3AD1-4A61-AD63-8C0A67DDAB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21" name="Text Box 19">
          <a:extLst>
            <a:ext uri="{FF2B5EF4-FFF2-40B4-BE49-F238E27FC236}">
              <a16:creationId xmlns:a16="http://schemas.microsoft.com/office/drawing/2014/main" id="{63662F3D-F5F3-4F8F-9EA1-AD729E8D6D8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168</xdr:row>
      <xdr:rowOff>504825</xdr:rowOff>
    </xdr:from>
    <xdr:ext cx="95250" cy="442269"/>
    <xdr:sp macro="" textlink="">
      <xdr:nvSpPr>
        <xdr:cNvPr id="7422" name="Text Box 15">
          <a:extLst>
            <a:ext uri="{FF2B5EF4-FFF2-40B4-BE49-F238E27FC236}">
              <a16:creationId xmlns:a16="http://schemas.microsoft.com/office/drawing/2014/main" id="{1E3A29C3-94D7-4D93-80C1-B0C3185FCFF7}"/>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23" name="Text Box 16">
          <a:extLst>
            <a:ext uri="{FF2B5EF4-FFF2-40B4-BE49-F238E27FC236}">
              <a16:creationId xmlns:a16="http://schemas.microsoft.com/office/drawing/2014/main" id="{FC762282-0554-4FB7-A503-1450A4C077E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24" name="Text Box 17">
          <a:extLst>
            <a:ext uri="{FF2B5EF4-FFF2-40B4-BE49-F238E27FC236}">
              <a16:creationId xmlns:a16="http://schemas.microsoft.com/office/drawing/2014/main" id="{FACE5F9A-DA14-4C8A-9EEA-FF7582D1896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25" name="Text Box 18">
          <a:extLst>
            <a:ext uri="{FF2B5EF4-FFF2-40B4-BE49-F238E27FC236}">
              <a16:creationId xmlns:a16="http://schemas.microsoft.com/office/drawing/2014/main" id="{65B3E399-2BAA-4342-99DE-80286AA9AC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6" name="Text Box 16">
          <a:extLst>
            <a:ext uri="{FF2B5EF4-FFF2-40B4-BE49-F238E27FC236}">
              <a16:creationId xmlns:a16="http://schemas.microsoft.com/office/drawing/2014/main" id="{22AD701D-01B9-4BD8-A771-EBD44108C79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7" name="Text Box 17">
          <a:extLst>
            <a:ext uri="{FF2B5EF4-FFF2-40B4-BE49-F238E27FC236}">
              <a16:creationId xmlns:a16="http://schemas.microsoft.com/office/drawing/2014/main" id="{A28934B8-4D27-47A5-9FB2-494F44F30AD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8" name="Text Box 18">
          <a:extLst>
            <a:ext uri="{FF2B5EF4-FFF2-40B4-BE49-F238E27FC236}">
              <a16:creationId xmlns:a16="http://schemas.microsoft.com/office/drawing/2014/main" id="{44E0C3B0-F8B8-4BDB-B92B-4FDC720CBCD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9" name="Text Box 19">
          <a:extLst>
            <a:ext uri="{FF2B5EF4-FFF2-40B4-BE49-F238E27FC236}">
              <a16:creationId xmlns:a16="http://schemas.microsoft.com/office/drawing/2014/main" id="{3E7913F8-9D34-47A1-8A54-14F5EE89250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30" name="Text Box 16">
          <a:extLst>
            <a:ext uri="{FF2B5EF4-FFF2-40B4-BE49-F238E27FC236}">
              <a16:creationId xmlns:a16="http://schemas.microsoft.com/office/drawing/2014/main" id="{A9576E21-69D4-4172-A603-9C753C54419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31" name="Text Box 17">
          <a:extLst>
            <a:ext uri="{FF2B5EF4-FFF2-40B4-BE49-F238E27FC236}">
              <a16:creationId xmlns:a16="http://schemas.microsoft.com/office/drawing/2014/main" id="{F4A0371D-A902-49F9-B239-6BC180D9A54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32" name="Text Box 18">
          <a:extLst>
            <a:ext uri="{FF2B5EF4-FFF2-40B4-BE49-F238E27FC236}">
              <a16:creationId xmlns:a16="http://schemas.microsoft.com/office/drawing/2014/main" id="{7ADC9F41-0B0E-4345-8F32-241A9E577D4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433" name="Text Box 15">
          <a:extLst>
            <a:ext uri="{FF2B5EF4-FFF2-40B4-BE49-F238E27FC236}">
              <a16:creationId xmlns:a16="http://schemas.microsoft.com/office/drawing/2014/main" id="{6C9CE9B7-9303-4E4E-A141-EC1E8712299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4" name="Text Box 16">
          <a:extLst>
            <a:ext uri="{FF2B5EF4-FFF2-40B4-BE49-F238E27FC236}">
              <a16:creationId xmlns:a16="http://schemas.microsoft.com/office/drawing/2014/main" id="{6BB55314-BE14-485A-A53C-75B06933B2F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5" name="Text Box 17">
          <a:extLst>
            <a:ext uri="{FF2B5EF4-FFF2-40B4-BE49-F238E27FC236}">
              <a16:creationId xmlns:a16="http://schemas.microsoft.com/office/drawing/2014/main" id="{F34D4E4C-1389-4B0F-86DF-B2B5B8F2110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6" name="Text Box 18">
          <a:extLst>
            <a:ext uri="{FF2B5EF4-FFF2-40B4-BE49-F238E27FC236}">
              <a16:creationId xmlns:a16="http://schemas.microsoft.com/office/drawing/2014/main" id="{482482DA-7E12-452F-B1C6-92B294E477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7" name="Text Box 19">
          <a:extLst>
            <a:ext uri="{FF2B5EF4-FFF2-40B4-BE49-F238E27FC236}">
              <a16:creationId xmlns:a16="http://schemas.microsoft.com/office/drawing/2014/main" id="{97AE6535-B49D-4894-8112-790F46040D2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38" name="Text Box 16">
          <a:extLst>
            <a:ext uri="{FF2B5EF4-FFF2-40B4-BE49-F238E27FC236}">
              <a16:creationId xmlns:a16="http://schemas.microsoft.com/office/drawing/2014/main" id="{50F41DE2-A884-4436-B059-9A92E0AF82D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39" name="Text Box 17">
          <a:extLst>
            <a:ext uri="{FF2B5EF4-FFF2-40B4-BE49-F238E27FC236}">
              <a16:creationId xmlns:a16="http://schemas.microsoft.com/office/drawing/2014/main" id="{279FC746-1F6D-4056-91A1-964A03C3B7D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40" name="Text Box 18">
          <a:extLst>
            <a:ext uri="{FF2B5EF4-FFF2-40B4-BE49-F238E27FC236}">
              <a16:creationId xmlns:a16="http://schemas.microsoft.com/office/drawing/2014/main" id="{70333005-3B66-430C-B225-26F791B52A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41" name="Text Box 19">
          <a:extLst>
            <a:ext uri="{FF2B5EF4-FFF2-40B4-BE49-F238E27FC236}">
              <a16:creationId xmlns:a16="http://schemas.microsoft.com/office/drawing/2014/main" id="{99DD3807-57C5-42D0-9878-AF78BB20E1B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2" name="Text Box 16">
          <a:extLst>
            <a:ext uri="{FF2B5EF4-FFF2-40B4-BE49-F238E27FC236}">
              <a16:creationId xmlns:a16="http://schemas.microsoft.com/office/drawing/2014/main" id="{6722BAF5-5CFB-49CB-AC8A-D9FACE41D3C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3" name="Text Box 17">
          <a:extLst>
            <a:ext uri="{FF2B5EF4-FFF2-40B4-BE49-F238E27FC236}">
              <a16:creationId xmlns:a16="http://schemas.microsoft.com/office/drawing/2014/main" id="{C6F9F87A-9C4E-439E-AAEB-C4BCC3157AC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4" name="Text Box 18">
          <a:extLst>
            <a:ext uri="{FF2B5EF4-FFF2-40B4-BE49-F238E27FC236}">
              <a16:creationId xmlns:a16="http://schemas.microsoft.com/office/drawing/2014/main" id="{40B29A9E-A6D2-493D-8697-7C1C204F16C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5" name="Text Box 19">
          <a:extLst>
            <a:ext uri="{FF2B5EF4-FFF2-40B4-BE49-F238E27FC236}">
              <a16:creationId xmlns:a16="http://schemas.microsoft.com/office/drawing/2014/main" id="{B6A4F94F-8633-4A78-B362-986386326A0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014"/>
    <xdr:sp macro="" textlink="">
      <xdr:nvSpPr>
        <xdr:cNvPr id="7446" name="Text Box 15">
          <a:extLst>
            <a:ext uri="{FF2B5EF4-FFF2-40B4-BE49-F238E27FC236}">
              <a16:creationId xmlns:a16="http://schemas.microsoft.com/office/drawing/2014/main" id="{700EF591-22BC-44A3-A58D-C0F076765D5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47" name="Text Box 16">
          <a:extLst>
            <a:ext uri="{FF2B5EF4-FFF2-40B4-BE49-F238E27FC236}">
              <a16:creationId xmlns:a16="http://schemas.microsoft.com/office/drawing/2014/main" id="{F11164B8-2031-4CEE-94FD-5363D760FD2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48" name="Text Box 17">
          <a:extLst>
            <a:ext uri="{FF2B5EF4-FFF2-40B4-BE49-F238E27FC236}">
              <a16:creationId xmlns:a16="http://schemas.microsoft.com/office/drawing/2014/main" id="{B4672851-FE79-4FC7-BB8F-7D282785B0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49" name="Text Box 18">
          <a:extLst>
            <a:ext uri="{FF2B5EF4-FFF2-40B4-BE49-F238E27FC236}">
              <a16:creationId xmlns:a16="http://schemas.microsoft.com/office/drawing/2014/main" id="{50E27189-CCE8-4C0C-A89B-054C8A470B5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50" name="Text Box 19">
          <a:extLst>
            <a:ext uri="{FF2B5EF4-FFF2-40B4-BE49-F238E27FC236}">
              <a16:creationId xmlns:a16="http://schemas.microsoft.com/office/drawing/2014/main" id="{2B2E4835-F08F-4BEC-BF1A-C828A04BC28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51" name="Text Box 16">
          <a:extLst>
            <a:ext uri="{FF2B5EF4-FFF2-40B4-BE49-F238E27FC236}">
              <a16:creationId xmlns:a16="http://schemas.microsoft.com/office/drawing/2014/main" id="{C66AE01D-4A62-4426-AB86-50AB1A92D4F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52" name="Text Box 17">
          <a:extLst>
            <a:ext uri="{FF2B5EF4-FFF2-40B4-BE49-F238E27FC236}">
              <a16:creationId xmlns:a16="http://schemas.microsoft.com/office/drawing/2014/main" id="{93983D0A-6DB1-4BE0-A046-039525D13B5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170</xdr:row>
      <xdr:rowOff>15875</xdr:rowOff>
    </xdr:from>
    <xdr:ext cx="95250" cy="171450"/>
    <xdr:sp macro="" textlink="">
      <xdr:nvSpPr>
        <xdr:cNvPr id="7453" name="Text Box 18">
          <a:extLst>
            <a:ext uri="{FF2B5EF4-FFF2-40B4-BE49-F238E27FC236}">
              <a16:creationId xmlns:a16="http://schemas.microsoft.com/office/drawing/2014/main" id="{0543EACD-8871-4B43-9323-A1899536D0AE}"/>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4" name="Text Box 16">
          <a:extLst>
            <a:ext uri="{FF2B5EF4-FFF2-40B4-BE49-F238E27FC236}">
              <a16:creationId xmlns:a16="http://schemas.microsoft.com/office/drawing/2014/main" id="{363FA3B3-E1BD-415E-91AF-0FA6837E9B9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5" name="Text Box 17">
          <a:extLst>
            <a:ext uri="{FF2B5EF4-FFF2-40B4-BE49-F238E27FC236}">
              <a16:creationId xmlns:a16="http://schemas.microsoft.com/office/drawing/2014/main" id="{B051589D-5B5B-4B65-99AA-0747AC42622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6" name="Text Box 18">
          <a:extLst>
            <a:ext uri="{FF2B5EF4-FFF2-40B4-BE49-F238E27FC236}">
              <a16:creationId xmlns:a16="http://schemas.microsoft.com/office/drawing/2014/main" id="{DB890863-DD54-47B3-958E-4A87104607C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7" name="Text Box 19">
          <a:extLst>
            <a:ext uri="{FF2B5EF4-FFF2-40B4-BE49-F238E27FC236}">
              <a16:creationId xmlns:a16="http://schemas.microsoft.com/office/drawing/2014/main" id="{A0321122-997D-451D-9957-BBAC8272AAE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8" name="Text Box 16">
          <a:extLst>
            <a:ext uri="{FF2B5EF4-FFF2-40B4-BE49-F238E27FC236}">
              <a16:creationId xmlns:a16="http://schemas.microsoft.com/office/drawing/2014/main" id="{D5AA061D-71A3-414E-8446-13245F8792F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459" name="Text Box 15">
          <a:extLst>
            <a:ext uri="{FF2B5EF4-FFF2-40B4-BE49-F238E27FC236}">
              <a16:creationId xmlns:a16="http://schemas.microsoft.com/office/drawing/2014/main" id="{38E159AB-956D-452F-8B10-6DC533EB0A95}"/>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60" name="Text Box 15">
          <a:extLst>
            <a:ext uri="{FF2B5EF4-FFF2-40B4-BE49-F238E27FC236}">
              <a16:creationId xmlns:a16="http://schemas.microsoft.com/office/drawing/2014/main" id="{D62A641C-4B9C-4889-B367-D8CDE6EDDE2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461" name="Text Box 15">
          <a:extLst>
            <a:ext uri="{FF2B5EF4-FFF2-40B4-BE49-F238E27FC236}">
              <a16:creationId xmlns:a16="http://schemas.microsoft.com/office/drawing/2014/main" id="{EB9F7846-5ADE-4714-BB70-D1F73BB5CE75}"/>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62" name="Text Box 15">
          <a:extLst>
            <a:ext uri="{FF2B5EF4-FFF2-40B4-BE49-F238E27FC236}">
              <a16:creationId xmlns:a16="http://schemas.microsoft.com/office/drawing/2014/main" id="{5F223DE4-91BC-46B5-8FA7-44AFE3F7BF4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463" name="Text Box 15">
          <a:extLst>
            <a:ext uri="{FF2B5EF4-FFF2-40B4-BE49-F238E27FC236}">
              <a16:creationId xmlns:a16="http://schemas.microsoft.com/office/drawing/2014/main" id="{9F988C07-41C8-46FC-92E3-96F1E64B5D4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4" name="Text Box 15">
          <a:extLst>
            <a:ext uri="{FF2B5EF4-FFF2-40B4-BE49-F238E27FC236}">
              <a16:creationId xmlns:a16="http://schemas.microsoft.com/office/drawing/2014/main" id="{52D1F0AB-4452-43F8-BF57-82CA460039B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5" name="Text Box 15">
          <a:extLst>
            <a:ext uri="{FF2B5EF4-FFF2-40B4-BE49-F238E27FC236}">
              <a16:creationId xmlns:a16="http://schemas.microsoft.com/office/drawing/2014/main" id="{EA8A56E1-A695-4EA1-96F5-955FAB0B48C7}"/>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6" name="Text Box 15">
          <a:extLst>
            <a:ext uri="{FF2B5EF4-FFF2-40B4-BE49-F238E27FC236}">
              <a16:creationId xmlns:a16="http://schemas.microsoft.com/office/drawing/2014/main" id="{AB8835F9-22E2-4D66-9917-FCEFF58568C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7" name="Text Box 15">
          <a:extLst>
            <a:ext uri="{FF2B5EF4-FFF2-40B4-BE49-F238E27FC236}">
              <a16:creationId xmlns:a16="http://schemas.microsoft.com/office/drawing/2014/main" id="{7C3AEEC8-CBC1-4D0C-ACD9-9903A6588B9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8" name="Text Box 15">
          <a:extLst>
            <a:ext uri="{FF2B5EF4-FFF2-40B4-BE49-F238E27FC236}">
              <a16:creationId xmlns:a16="http://schemas.microsoft.com/office/drawing/2014/main" id="{AC6E4A49-2EA6-49ED-816E-821373E326D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9" name="Text Box 15">
          <a:extLst>
            <a:ext uri="{FF2B5EF4-FFF2-40B4-BE49-F238E27FC236}">
              <a16:creationId xmlns:a16="http://schemas.microsoft.com/office/drawing/2014/main" id="{073352DF-9878-4AA1-BE49-68DB3319680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48496"/>
    <xdr:sp macro="" textlink="">
      <xdr:nvSpPr>
        <xdr:cNvPr id="7470" name="Text Box 15">
          <a:extLst>
            <a:ext uri="{FF2B5EF4-FFF2-40B4-BE49-F238E27FC236}">
              <a16:creationId xmlns:a16="http://schemas.microsoft.com/office/drawing/2014/main" id="{6E6DABF3-6FCB-412A-9368-A96E555447C5}"/>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1" name="Text Box 15">
          <a:extLst>
            <a:ext uri="{FF2B5EF4-FFF2-40B4-BE49-F238E27FC236}">
              <a16:creationId xmlns:a16="http://schemas.microsoft.com/office/drawing/2014/main" id="{DD77F9FE-F1FC-48C3-A3CE-08A227BC8B0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44331"/>
    <xdr:sp macro="" textlink="">
      <xdr:nvSpPr>
        <xdr:cNvPr id="7472" name="Text Box 15">
          <a:extLst>
            <a:ext uri="{FF2B5EF4-FFF2-40B4-BE49-F238E27FC236}">
              <a16:creationId xmlns:a16="http://schemas.microsoft.com/office/drawing/2014/main" id="{5D6B881B-6445-433E-B60D-FECE84C64140}"/>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56743"/>
    <xdr:sp macro="" textlink="">
      <xdr:nvSpPr>
        <xdr:cNvPr id="7473" name="Text Box 15">
          <a:extLst>
            <a:ext uri="{FF2B5EF4-FFF2-40B4-BE49-F238E27FC236}">
              <a16:creationId xmlns:a16="http://schemas.microsoft.com/office/drawing/2014/main" id="{311F7F05-1B7C-40F4-9EAF-2253C67E15CB}"/>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4" name="Text Box 15">
          <a:extLst>
            <a:ext uri="{FF2B5EF4-FFF2-40B4-BE49-F238E27FC236}">
              <a16:creationId xmlns:a16="http://schemas.microsoft.com/office/drawing/2014/main" id="{B14E0104-2B21-486E-A401-6002AA691D5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44331"/>
    <xdr:sp macro="" textlink="">
      <xdr:nvSpPr>
        <xdr:cNvPr id="7475" name="Text Box 15">
          <a:extLst>
            <a:ext uri="{FF2B5EF4-FFF2-40B4-BE49-F238E27FC236}">
              <a16:creationId xmlns:a16="http://schemas.microsoft.com/office/drawing/2014/main" id="{3D5EA0EB-71B2-4955-B28D-37BD8A8441BA}"/>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6" name="Text Box 15">
          <a:extLst>
            <a:ext uri="{FF2B5EF4-FFF2-40B4-BE49-F238E27FC236}">
              <a16:creationId xmlns:a16="http://schemas.microsoft.com/office/drawing/2014/main" id="{1959BFC8-2B9F-495E-BC6D-76E098AC282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7" name="Text Box 15">
          <a:extLst>
            <a:ext uri="{FF2B5EF4-FFF2-40B4-BE49-F238E27FC236}">
              <a16:creationId xmlns:a16="http://schemas.microsoft.com/office/drawing/2014/main" id="{C9271CD1-CD3D-44FA-A252-FAC3F9BE248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8" name="Text Box 15">
          <a:extLst>
            <a:ext uri="{FF2B5EF4-FFF2-40B4-BE49-F238E27FC236}">
              <a16:creationId xmlns:a16="http://schemas.microsoft.com/office/drawing/2014/main" id="{E19BB6C0-0719-4365-8C0C-2D7F3DC9C05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9" name="Text Box 15">
          <a:extLst>
            <a:ext uri="{FF2B5EF4-FFF2-40B4-BE49-F238E27FC236}">
              <a16:creationId xmlns:a16="http://schemas.microsoft.com/office/drawing/2014/main" id="{54E5AD42-EEC4-439A-8402-C3B49D43E91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80" name="Text Box 15">
          <a:extLst>
            <a:ext uri="{FF2B5EF4-FFF2-40B4-BE49-F238E27FC236}">
              <a16:creationId xmlns:a16="http://schemas.microsoft.com/office/drawing/2014/main" id="{8585853C-D200-40A4-A000-C1A14B3FC04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81" name="Text Box 15">
          <a:extLst>
            <a:ext uri="{FF2B5EF4-FFF2-40B4-BE49-F238E27FC236}">
              <a16:creationId xmlns:a16="http://schemas.microsoft.com/office/drawing/2014/main" id="{78E4F472-1860-4524-ADD8-0203C77532C6}"/>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8496"/>
    <xdr:sp macro="" textlink="">
      <xdr:nvSpPr>
        <xdr:cNvPr id="7482" name="Text Box 15">
          <a:extLst>
            <a:ext uri="{FF2B5EF4-FFF2-40B4-BE49-F238E27FC236}">
              <a16:creationId xmlns:a16="http://schemas.microsoft.com/office/drawing/2014/main" id="{EF125EF9-06AD-42B9-A69D-6B665CAD4484}"/>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3" name="Text Box 15">
          <a:extLst>
            <a:ext uri="{FF2B5EF4-FFF2-40B4-BE49-F238E27FC236}">
              <a16:creationId xmlns:a16="http://schemas.microsoft.com/office/drawing/2014/main" id="{6FF21C0C-9652-4ED2-97E4-D2F2370030E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331"/>
    <xdr:sp macro="" textlink="">
      <xdr:nvSpPr>
        <xdr:cNvPr id="7484" name="Text Box 15">
          <a:extLst>
            <a:ext uri="{FF2B5EF4-FFF2-40B4-BE49-F238E27FC236}">
              <a16:creationId xmlns:a16="http://schemas.microsoft.com/office/drawing/2014/main" id="{DD81DAD1-945E-4491-BA17-D2478D559C36}"/>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56743"/>
    <xdr:sp macro="" textlink="">
      <xdr:nvSpPr>
        <xdr:cNvPr id="7485" name="Text Box 15">
          <a:extLst>
            <a:ext uri="{FF2B5EF4-FFF2-40B4-BE49-F238E27FC236}">
              <a16:creationId xmlns:a16="http://schemas.microsoft.com/office/drawing/2014/main" id="{52CC17EB-D5DA-4A63-901E-E0A29AC42B8B}"/>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6" name="Text Box 15">
          <a:extLst>
            <a:ext uri="{FF2B5EF4-FFF2-40B4-BE49-F238E27FC236}">
              <a16:creationId xmlns:a16="http://schemas.microsoft.com/office/drawing/2014/main" id="{D398EEA2-B0B3-4AD3-B871-095EEE841F9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331"/>
    <xdr:sp macro="" textlink="">
      <xdr:nvSpPr>
        <xdr:cNvPr id="7487" name="Text Box 15">
          <a:extLst>
            <a:ext uri="{FF2B5EF4-FFF2-40B4-BE49-F238E27FC236}">
              <a16:creationId xmlns:a16="http://schemas.microsoft.com/office/drawing/2014/main" id="{93DFA362-F19D-41E9-BAA3-A5743E37AF15}"/>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8" name="Text Box 15">
          <a:extLst>
            <a:ext uri="{FF2B5EF4-FFF2-40B4-BE49-F238E27FC236}">
              <a16:creationId xmlns:a16="http://schemas.microsoft.com/office/drawing/2014/main" id="{4AB32DE1-A5A7-4693-949E-7BD06DF8B19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9" name="Text Box 15">
          <a:extLst>
            <a:ext uri="{FF2B5EF4-FFF2-40B4-BE49-F238E27FC236}">
              <a16:creationId xmlns:a16="http://schemas.microsoft.com/office/drawing/2014/main" id="{42BBD2AD-F8FA-44B5-ABCD-D14A306779B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0" name="Text Box 15">
          <a:extLst>
            <a:ext uri="{FF2B5EF4-FFF2-40B4-BE49-F238E27FC236}">
              <a16:creationId xmlns:a16="http://schemas.microsoft.com/office/drawing/2014/main" id="{F35623B8-AEF1-49D6-A7A8-0DD70862D6A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1" name="Text Box 15">
          <a:extLst>
            <a:ext uri="{FF2B5EF4-FFF2-40B4-BE49-F238E27FC236}">
              <a16:creationId xmlns:a16="http://schemas.microsoft.com/office/drawing/2014/main" id="{05708936-8BF0-4C0A-84DC-021B6EB1E1D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2" name="Text Box 15">
          <a:extLst>
            <a:ext uri="{FF2B5EF4-FFF2-40B4-BE49-F238E27FC236}">
              <a16:creationId xmlns:a16="http://schemas.microsoft.com/office/drawing/2014/main" id="{F7DFD589-F185-4D07-859E-D2CDDBA5B0F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3" name="Text Box 15">
          <a:extLst>
            <a:ext uri="{FF2B5EF4-FFF2-40B4-BE49-F238E27FC236}">
              <a16:creationId xmlns:a16="http://schemas.microsoft.com/office/drawing/2014/main" id="{0E23975C-7206-4D0F-8465-CB3793B4AE1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4" name="Text Box 15">
          <a:extLst>
            <a:ext uri="{FF2B5EF4-FFF2-40B4-BE49-F238E27FC236}">
              <a16:creationId xmlns:a16="http://schemas.microsoft.com/office/drawing/2014/main" id="{756021FB-01CA-4CD0-AFC8-0001C463EF2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5" name="Text Box 15">
          <a:extLst>
            <a:ext uri="{FF2B5EF4-FFF2-40B4-BE49-F238E27FC236}">
              <a16:creationId xmlns:a16="http://schemas.microsoft.com/office/drawing/2014/main" id="{DC217CB1-DCB3-494E-8100-F2EF707CF78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6" name="Text Box 15">
          <a:extLst>
            <a:ext uri="{FF2B5EF4-FFF2-40B4-BE49-F238E27FC236}">
              <a16:creationId xmlns:a16="http://schemas.microsoft.com/office/drawing/2014/main" id="{D917570C-423F-4778-916C-085DF04473D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7" name="Text Box 15">
          <a:extLst>
            <a:ext uri="{FF2B5EF4-FFF2-40B4-BE49-F238E27FC236}">
              <a16:creationId xmlns:a16="http://schemas.microsoft.com/office/drawing/2014/main" id="{5333D406-D175-4BB6-8CBD-49E72779998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8" name="Text Box 15">
          <a:extLst>
            <a:ext uri="{FF2B5EF4-FFF2-40B4-BE49-F238E27FC236}">
              <a16:creationId xmlns:a16="http://schemas.microsoft.com/office/drawing/2014/main" id="{B19DF14A-4ADF-4C2A-B290-0584A079E89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9" name="Text Box 15">
          <a:extLst>
            <a:ext uri="{FF2B5EF4-FFF2-40B4-BE49-F238E27FC236}">
              <a16:creationId xmlns:a16="http://schemas.microsoft.com/office/drawing/2014/main" id="{B788A26F-354B-4171-947E-E9074D012B7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0" name="Text Box 15">
          <a:extLst>
            <a:ext uri="{FF2B5EF4-FFF2-40B4-BE49-F238E27FC236}">
              <a16:creationId xmlns:a16="http://schemas.microsoft.com/office/drawing/2014/main" id="{A20CB019-4C32-46CB-BBD0-578DECEF3C4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1" name="Text Box 15">
          <a:extLst>
            <a:ext uri="{FF2B5EF4-FFF2-40B4-BE49-F238E27FC236}">
              <a16:creationId xmlns:a16="http://schemas.microsoft.com/office/drawing/2014/main" id="{81156678-0773-4B19-97AD-D6760CE33D7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02" name="Text Box 15">
          <a:extLst>
            <a:ext uri="{FF2B5EF4-FFF2-40B4-BE49-F238E27FC236}">
              <a16:creationId xmlns:a16="http://schemas.microsoft.com/office/drawing/2014/main" id="{E0D74C1A-E88E-4A6B-ABD5-797E67392FC5}"/>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03" name="Text Box 15">
          <a:extLst>
            <a:ext uri="{FF2B5EF4-FFF2-40B4-BE49-F238E27FC236}">
              <a16:creationId xmlns:a16="http://schemas.microsoft.com/office/drawing/2014/main" id="{52D8FE5D-1A6F-49C2-8525-DBD2B1043BA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4" name="Text Box 15">
          <a:extLst>
            <a:ext uri="{FF2B5EF4-FFF2-40B4-BE49-F238E27FC236}">
              <a16:creationId xmlns:a16="http://schemas.microsoft.com/office/drawing/2014/main" id="{1679F326-6432-489C-B665-2BAAADCF636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05" name="Text Box 15">
          <a:extLst>
            <a:ext uri="{FF2B5EF4-FFF2-40B4-BE49-F238E27FC236}">
              <a16:creationId xmlns:a16="http://schemas.microsoft.com/office/drawing/2014/main" id="{27A11B73-6FAB-40E9-A50F-5D3D336F5192}"/>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6" name="Text Box 15">
          <a:extLst>
            <a:ext uri="{FF2B5EF4-FFF2-40B4-BE49-F238E27FC236}">
              <a16:creationId xmlns:a16="http://schemas.microsoft.com/office/drawing/2014/main" id="{FDCA786E-759C-4E09-B254-12F108C407E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507" name="Text Box 15">
          <a:extLst>
            <a:ext uri="{FF2B5EF4-FFF2-40B4-BE49-F238E27FC236}">
              <a16:creationId xmlns:a16="http://schemas.microsoft.com/office/drawing/2014/main" id="{1A4490E3-C07C-4519-A6BF-C750A6748082}"/>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8" name="Text Box 15">
          <a:extLst>
            <a:ext uri="{FF2B5EF4-FFF2-40B4-BE49-F238E27FC236}">
              <a16:creationId xmlns:a16="http://schemas.microsoft.com/office/drawing/2014/main" id="{625A168E-D648-4AAB-843C-8897D1F8007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9" name="Text Box 15">
          <a:extLst>
            <a:ext uri="{FF2B5EF4-FFF2-40B4-BE49-F238E27FC236}">
              <a16:creationId xmlns:a16="http://schemas.microsoft.com/office/drawing/2014/main" id="{33574C15-A9F5-4F65-83B9-91C6357B617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0" name="Text Box 15">
          <a:extLst>
            <a:ext uri="{FF2B5EF4-FFF2-40B4-BE49-F238E27FC236}">
              <a16:creationId xmlns:a16="http://schemas.microsoft.com/office/drawing/2014/main" id="{53C84C60-EB73-4370-98B7-8E56FD51ACA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1" name="Text Box 15">
          <a:extLst>
            <a:ext uri="{FF2B5EF4-FFF2-40B4-BE49-F238E27FC236}">
              <a16:creationId xmlns:a16="http://schemas.microsoft.com/office/drawing/2014/main" id="{31CFD64A-5D47-4B94-816D-6C1FC3A261B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2" name="Text Box 15">
          <a:extLst>
            <a:ext uri="{FF2B5EF4-FFF2-40B4-BE49-F238E27FC236}">
              <a16:creationId xmlns:a16="http://schemas.microsoft.com/office/drawing/2014/main" id="{8DD03A69-9D3A-4F58-9CEA-1F5E46E217A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3" name="Text Box 15">
          <a:extLst>
            <a:ext uri="{FF2B5EF4-FFF2-40B4-BE49-F238E27FC236}">
              <a16:creationId xmlns:a16="http://schemas.microsoft.com/office/drawing/2014/main" id="{8F77BFDB-A92B-497E-BB39-AE54F948D3B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4" name="Text Box 16">
          <a:extLst>
            <a:ext uri="{FF2B5EF4-FFF2-40B4-BE49-F238E27FC236}">
              <a16:creationId xmlns:a16="http://schemas.microsoft.com/office/drawing/2014/main" id="{2DC57BFF-9AC9-4023-9FE6-ADB5B561D84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5" name="Text Box 17">
          <a:extLst>
            <a:ext uri="{FF2B5EF4-FFF2-40B4-BE49-F238E27FC236}">
              <a16:creationId xmlns:a16="http://schemas.microsoft.com/office/drawing/2014/main" id="{8457249F-BA78-40CE-8B40-0C7B2F2A4BB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6" name="Text Box 18">
          <a:extLst>
            <a:ext uri="{FF2B5EF4-FFF2-40B4-BE49-F238E27FC236}">
              <a16:creationId xmlns:a16="http://schemas.microsoft.com/office/drawing/2014/main" id="{8A2172C4-D938-40C9-957B-E1795940CB9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7" name="Text Box 19">
          <a:extLst>
            <a:ext uri="{FF2B5EF4-FFF2-40B4-BE49-F238E27FC236}">
              <a16:creationId xmlns:a16="http://schemas.microsoft.com/office/drawing/2014/main" id="{FC56598A-0529-4967-8E44-D4AF8E6BA0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18" name="Text Box 16">
          <a:extLst>
            <a:ext uri="{FF2B5EF4-FFF2-40B4-BE49-F238E27FC236}">
              <a16:creationId xmlns:a16="http://schemas.microsoft.com/office/drawing/2014/main" id="{31ECC4D5-359F-4A8A-8A6E-F49A241F25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19" name="Text Box 17">
          <a:extLst>
            <a:ext uri="{FF2B5EF4-FFF2-40B4-BE49-F238E27FC236}">
              <a16:creationId xmlns:a16="http://schemas.microsoft.com/office/drawing/2014/main" id="{AA5229D5-9EC3-49CF-B413-90ADDD1DA4A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20" name="Text Box 18">
          <a:extLst>
            <a:ext uri="{FF2B5EF4-FFF2-40B4-BE49-F238E27FC236}">
              <a16:creationId xmlns:a16="http://schemas.microsoft.com/office/drawing/2014/main" id="{770F9C5B-4F4F-4B04-B512-28765FF20A0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21" name="Text Box 19">
          <a:extLst>
            <a:ext uri="{FF2B5EF4-FFF2-40B4-BE49-F238E27FC236}">
              <a16:creationId xmlns:a16="http://schemas.microsoft.com/office/drawing/2014/main" id="{6B71DFD4-ABC5-4962-BC72-5EBDB407D7A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2" name="Text Box 16">
          <a:extLst>
            <a:ext uri="{FF2B5EF4-FFF2-40B4-BE49-F238E27FC236}">
              <a16:creationId xmlns:a16="http://schemas.microsoft.com/office/drawing/2014/main" id="{BA65CA1C-D38F-4A95-99F4-B236E328B52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3" name="Text Box 17">
          <a:extLst>
            <a:ext uri="{FF2B5EF4-FFF2-40B4-BE49-F238E27FC236}">
              <a16:creationId xmlns:a16="http://schemas.microsoft.com/office/drawing/2014/main" id="{709D4A8E-033E-4D68-BA48-2A8C29F9012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4" name="Text Box 18">
          <a:extLst>
            <a:ext uri="{FF2B5EF4-FFF2-40B4-BE49-F238E27FC236}">
              <a16:creationId xmlns:a16="http://schemas.microsoft.com/office/drawing/2014/main" id="{773E9965-326B-43EC-9F4F-FD60C33FA7B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5" name="Text Box 19">
          <a:extLst>
            <a:ext uri="{FF2B5EF4-FFF2-40B4-BE49-F238E27FC236}">
              <a16:creationId xmlns:a16="http://schemas.microsoft.com/office/drawing/2014/main" id="{23DD1116-AEB1-40BC-A9FF-946778D2B3D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175</xdr:row>
      <xdr:rowOff>504825</xdr:rowOff>
    </xdr:from>
    <xdr:ext cx="95250" cy="444014"/>
    <xdr:sp macro="" textlink="">
      <xdr:nvSpPr>
        <xdr:cNvPr id="7526" name="Text Box 15">
          <a:extLst>
            <a:ext uri="{FF2B5EF4-FFF2-40B4-BE49-F238E27FC236}">
              <a16:creationId xmlns:a16="http://schemas.microsoft.com/office/drawing/2014/main" id="{7DDE9707-159A-444E-8403-B5806C584164}"/>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27" name="Text Box 16">
          <a:extLst>
            <a:ext uri="{FF2B5EF4-FFF2-40B4-BE49-F238E27FC236}">
              <a16:creationId xmlns:a16="http://schemas.microsoft.com/office/drawing/2014/main" id="{23B38FD2-3299-4F48-908E-2951C84F58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28" name="Text Box 17">
          <a:extLst>
            <a:ext uri="{FF2B5EF4-FFF2-40B4-BE49-F238E27FC236}">
              <a16:creationId xmlns:a16="http://schemas.microsoft.com/office/drawing/2014/main" id="{4D41BA22-4CCD-4606-8E10-8C8FFEF40F0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29" name="Text Box 18">
          <a:extLst>
            <a:ext uri="{FF2B5EF4-FFF2-40B4-BE49-F238E27FC236}">
              <a16:creationId xmlns:a16="http://schemas.microsoft.com/office/drawing/2014/main" id="{581C7C3A-39A4-40FB-BDA8-8F277CAF693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30" name="Text Box 19">
          <a:extLst>
            <a:ext uri="{FF2B5EF4-FFF2-40B4-BE49-F238E27FC236}">
              <a16:creationId xmlns:a16="http://schemas.microsoft.com/office/drawing/2014/main" id="{E405A5CA-6BB4-4587-A91E-B4334A25E68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531" name="Text Box 15">
          <a:extLst>
            <a:ext uri="{FF2B5EF4-FFF2-40B4-BE49-F238E27FC236}">
              <a16:creationId xmlns:a16="http://schemas.microsoft.com/office/drawing/2014/main" id="{6CE9B93A-7920-4EFE-B23A-D39AE9AF7C2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175</xdr:row>
      <xdr:rowOff>504825</xdr:rowOff>
    </xdr:from>
    <xdr:ext cx="95250" cy="442269"/>
    <xdr:sp macro="" textlink="">
      <xdr:nvSpPr>
        <xdr:cNvPr id="7532" name="Text Box 15">
          <a:extLst>
            <a:ext uri="{FF2B5EF4-FFF2-40B4-BE49-F238E27FC236}">
              <a16:creationId xmlns:a16="http://schemas.microsoft.com/office/drawing/2014/main" id="{E9430541-18BA-41AE-B938-BD31962A0C2D}"/>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33" name="Text Box 16">
          <a:extLst>
            <a:ext uri="{FF2B5EF4-FFF2-40B4-BE49-F238E27FC236}">
              <a16:creationId xmlns:a16="http://schemas.microsoft.com/office/drawing/2014/main" id="{9966D040-B0AF-46C2-B76B-43448DF5F58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34" name="Text Box 17">
          <a:extLst>
            <a:ext uri="{FF2B5EF4-FFF2-40B4-BE49-F238E27FC236}">
              <a16:creationId xmlns:a16="http://schemas.microsoft.com/office/drawing/2014/main" id="{DEEECF3D-5A5B-41C2-889A-EAF0B8B564F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35" name="Text Box 18">
          <a:extLst>
            <a:ext uri="{FF2B5EF4-FFF2-40B4-BE49-F238E27FC236}">
              <a16:creationId xmlns:a16="http://schemas.microsoft.com/office/drawing/2014/main" id="{8A9544D7-5B46-4DB9-AA7F-0815146EFE9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536" name="Text Box 15">
          <a:extLst>
            <a:ext uri="{FF2B5EF4-FFF2-40B4-BE49-F238E27FC236}">
              <a16:creationId xmlns:a16="http://schemas.microsoft.com/office/drawing/2014/main" id="{140F22EA-49EB-4963-A4DF-684C9E15F490}"/>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37" name="Text Box 16">
          <a:extLst>
            <a:ext uri="{FF2B5EF4-FFF2-40B4-BE49-F238E27FC236}">
              <a16:creationId xmlns:a16="http://schemas.microsoft.com/office/drawing/2014/main" id="{20CB9931-1556-45E6-93B1-FDC509B4194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38" name="Text Box 17">
          <a:extLst>
            <a:ext uri="{FF2B5EF4-FFF2-40B4-BE49-F238E27FC236}">
              <a16:creationId xmlns:a16="http://schemas.microsoft.com/office/drawing/2014/main" id="{7CB644EB-E0AB-41DC-86C5-37C3A218C1F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39" name="Text Box 18">
          <a:extLst>
            <a:ext uri="{FF2B5EF4-FFF2-40B4-BE49-F238E27FC236}">
              <a16:creationId xmlns:a16="http://schemas.microsoft.com/office/drawing/2014/main" id="{CC28C685-F00B-4548-8CA4-549CBE5A0CD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0" name="Text Box 19">
          <a:extLst>
            <a:ext uri="{FF2B5EF4-FFF2-40B4-BE49-F238E27FC236}">
              <a16:creationId xmlns:a16="http://schemas.microsoft.com/office/drawing/2014/main" id="{A355EC0D-7DC5-4A56-A135-681A3DD138D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1" name="Text Box 16">
          <a:extLst>
            <a:ext uri="{FF2B5EF4-FFF2-40B4-BE49-F238E27FC236}">
              <a16:creationId xmlns:a16="http://schemas.microsoft.com/office/drawing/2014/main" id="{872BBB9C-1A25-4D11-AAB1-3D5FBDEA9C3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2" name="Text Box 17">
          <a:extLst>
            <a:ext uri="{FF2B5EF4-FFF2-40B4-BE49-F238E27FC236}">
              <a16:creationId xmlns:a16="http://schemas.microsoft.com/office/drawing/2014/main" id="{F27B558E-A2E9-4FC3-B685-49CC419DF60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3" name="Text Box 18">
          <a:extLst>
            <a:ext uri="{FF2B5EF4-FFF2-40B4-BE49-F238E27FC236}">
              <a16:creationId xmlns:a16="http://schemas.microsoft.com/office/drawing/2014/main" id="{C27DE7E1-EF09-4EE1-AE06-F2B34109EA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4" name="Text Box 19">
          <a:extLst>
            <a:ext uri="{FF2B5EF4-FFF2-40B4-BE49-F238E27FC236}">
              <a16:creationId xmlns:a16="http://schemas.microsoft.com/office/drawing/2014/main" id="{2D2ACC72-F12D-45C6-8D3D-A287923C95B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45" name="Text Box 15">
          <a:extLst>
            <a:ext uri="{FF2B5EF4-FFF2-40B4-BE49-F238E27FC236}">
              <a16:creationId xmlns:a16="http://schemas.microsoft.com/office/drawing/2014/main" id="{C7BA77C6-A384-41FA-BED3-3F690C5C33FA}"/>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46" name="Text Box 15">
          <a:extLst>
            <a:ext uri="{FF2B5EF4-FFF2-40B4-BE49-F238E27FC236}">
              <a16:creationId xmlns:a16="http://schemas.microsoft.com/office/drawing/2014/main" id="{5B5CD99C-19FA-447F-9643-D2AD37ABED15}"/>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48496"/>
    <xdr:sp macro="" textlink="">
      <xdr:nvSpPr>
        <xdr:cNvPr id="7547" name="Text Box 15">
          <a:extLst>
            <a:ext uri="{FF2B5EF4-FFF2-40B4-BE49-F238E27FC236}">
              <a16:creationId xmlns:a16="http://schemas.microsoft.com/office/drawing/2014/main" id="{80CC9C40-30A0-49D1-828E-E2AFB0866628}"/>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442269"/>
    <xdr:sp macro="" textlink="">
      <xdr:nvSpPr>
        <xdr:cNvPr id="7548" name="Text Box 15">
          <a:extLst>
            <a:ext uri="{FF2B5EF4-FFF2-40B4-BE49-F238E27FC236}">
              <a16:creationId xmlns:a16="http://schemas.microsoft.com/office/drawing/2014/main" id="{789239FA-A4E8-4C06-9423-76AB3B37FC38}"/>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504825</xdr:rowOff>
    </xdr:from>
    <xdr:ext cx="95250" cy="442269"/>
    <xdr:sp macro="" textlink="">
      <xdr:nvSpPr>
        <xdr:cNvPr id="7549" name="Text Box 15">
          <a:extLst>
            <a:ext uri="{FF2B5EF4-FFF2-40B4-BE49-F238E27FC236}">
              <a16:creationId xmlns:a16="http://schemas.microsoft.com/office/drawing/2014/main" id="{58454F54-76B4-4495-A51A-B93FE6F43C5A}"/>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50" name="Text Box 15">
          <a:extLst>
            <a:ext uri="{FF2B5EF4-FFF2-40B4-BE49-F238E27FC236}">
              <a16:creationId xmlns:a16="http://schemas.microsoft.com/office/drawing/2014/main" id="{5BE8B9A9-5EA8-4432-956D-F846D84091B7}"/>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44331"/>
    <xdr:sp macro="" textlink="">
      <xdr:nvSpPr>
        <xdr:cNvPr id="7551" name="Text Box 15">
          <a:extLst>
            <a:ext uri="{FF2B5EF4-FFF2-40B4-BE49-F238E27FC236}">
              <a16:creationId xmlns:a16="http://schemas.microsoft.com/office/drawing/2014/main" id="{2513EB89-5437-42B3-837F-6203C403BC24}"/>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52" name="Text Box 15">
          <a:extLst>
            <a:ext uri="{FF2B5EF4-FFF2-40B4-BE49-F238E27FC236}">
              <a16:creationId xmlns:a16="http://schemas.microsoft.com/office/drawing/2014/main" id="{CB27D458-1089-445B-A892-F717D899698D}"/>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3" name="Text Box 16">
          <a:extLst>
            <a:ext uri="{FF2B5EF4-FFF2-40B4-BE49-F238E27FC236}">
              <a16:creationId xmlns:a16="http://schemas.microsoft.com/office/drawing/2014/main" id="{AFFDC714-B01F-49DA-8E2E-E18E376DB4C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4" name="Text Box 17">
          <a:extLst>
            <a:ext uri="{FF2B5EF4-FFF2-40B4-BE49-F238E27FC236}">
              <a16:creationId xmlns:a16="http://schemas.microsoft.com/office/drawing/2014/main" id="{196AEF96-70E4-48E6-9EAF-9FEDA880F01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5" name="Text Box 18">
          <a:extLst>
            <a:ext uri="{FF2B5EF4-FFF2-40B4-BE49-F238E27FC236}">
              <a16:creationId xmlns:a16="http://schemas.microsoft.com/office/drawing/2014/main" id="{D5A543A2-097A-4489-BA06-B8E277D2BDA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6" name="Text Box 19">
          <a:extLst>
            <a:ext uri="{FF2B5EF4-FFF2-40B4-BE49-F238E27FC236}">
              <a16:creationId xmlns:a16="http://schemas.microsoft.com/office/drawing/2014/main" id="{97469C7F-2DF1-4E18-9AD6-39A2A3B2AE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57" name="Text Box 16">
          <a:extLst>
            <a:ext uri="{FF2B5EF4-FFF2-40B4-BE49-F238E27FC236}">
              <a16:creationId xmlns:a16="http://schemas.microsoft.com/office/drawing/2014/main" id="{831A122C-CAE3-429B-A944-11AD6788023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58" name="Text Box 17">
          <a:extLst>
            <a:ext uri="{FF2B5EF4-FFF2-40B4-BE49-F238E27FC236}">
              <a16:creationId xmlns:a16="http://schemas.microsoft.com/office/drawing/2014/main" id="{4F469838-ADE6-4FAA-B165-A09278FE5FA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59" name="Text Box 18">
          <a:extLst>
            <a:ext uri="{FF2B5EF4-FFF2-40B4-BE49-F238E27FC236}">
              <a16:creationId xmlns:a16="http://schemas.microsoft.com/office/drawing/2014/main" id="{FD2DE9CC-74A6-4F5A-8E4B-FEC0DD17EDF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60" name="Text Box 19">
          <a:extLst>
            <a:ext uri="{FF2B5EF4-FFF2-40B4-BE49-F238E27FC236}">
              <a16:creationId xmlns:a16="http://schemas.microsoft.com/office/drawing/2014/main" id="{68978191-7F4C-4E82-A27B-44963F793E1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1" name="Text Box 16">
          <a:extLst>
            <a:ext uri="{FF2B5EF4-FFF2-40B4-BE49-F238E27FC236}">
              <a16:creationId xmlns:a16="http://schemas.microsoft.com/office/drawing/2014/main" id="{67D21E86-A73A-46ED-AA0A-F243D302B4F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2" name="Text Box 17">
          <a:extLst>
            <a:ext uri="{FF2B5EF4-FFF2-40B4-BE49-F238E27FC236}">
              <a16:creationId xmlns:a16="http://schemas.microsoft.com/office/drawing/2014/main" id="{4D298E53-B535-4446-84AC-D9CE1FBCE8B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3" name="Text Box 18">
          <a:extLst>
            <a:ext uri="{FF2B5EF4-FFF2-40B4-BE49-F238E27FC236}">
              <a16:creationId xmlns:a16="http://schemas.microsoft.com/office/drawing/2014/main" id="{0CDF61B1-CAE8-46A1-9C61-3728DB74FDE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4" name="Text Box 19">
          <a:extLst>
            <a:ext uri="{FF2B5EF4-FFF2-40B4-BE49-F238E27FC236}">
              <a16:creationId xmlns:a16="http://schemas.microsoft.com/office/drawing/2014/main" id="{9545AB0B-A637-4981-830B-398B5B776DE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014"/>
    <xdr:sp macro="" textlink="">
      <xdr:nvSpPr>
        <xdr:cNvPr id="7565" name="Text Box 15">
          <a:extLst>
            <a:ext uri="{FF2B5EF4-FFF2-40B4-BE49-F238E27FC236}">
              <a16:creationId xmlns:a16="http://schemas.microsoft.com/office/drawing/2014/main" id="{484EA7F2-9764-442D-B33F-648F65532FD4}"/>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6" name="Text Box 16">
          <a:extLst>
            <a:ext uri="{FF2B5EF4-FFF2-40B4-BE49-F238E27FC236}">
              <a16:creationId xmlns:a16="http://schemas.microsoft.com/office/drawing/2014/main" id="{06736498-F2B4-4F83-B84D-97FCA5B19F5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7" name="Text Box 17">
          <a:extLst>
            <a:ext uri="{FF2B5EF4-FFF2-40B4-BE49-F238E27FC236}">
              <a16:creationId xmlns:a16="http://schemas.microsoft.com/office/drawing/2014/main" id="{32ACA1D0-8F5A-432A-9543-598F2E70141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8" name="Text Box 18">
          <a:extLst>
            <a:ext uri="{FF2B5EF4-FFF2-40B4-BE49-F238E27FC236}">
              <a16:creationId xmlns:a16="http://schemas.microsoft.com/office/drawing/2014/main" id="{C3D8EFFC-E187-4B68-AC8C-B3BE6D7BD9E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9" name="Text Box 19">
          <a:extLst>
            <a:ext uri="{FF2B5EF4-FFF2-40B4-BE49-F238E27FC236}">
              <a16:creationId xmlns:a16="http://schemas.microsoft.com/office/drawing/2014/main" id="{75107839-EB6E-4F0D-BA9B-DF9D77D3FB6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70" name="Text Box 16">
          <a:extLst>
            <a:ext uri="{FF2B5EF4-FFF2-40B4-BE49-F238E27FC236}">
              <a16:creationId xmlns:a16="http://schemas.microsoft.com/office/drawing/2014/main" id="{EE9DFB44-DBF2-49CC-B8B8-0BBB68E952C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71" name="Text Box 17">
          <a:extLst>
            <a:ext uri="{FF2B5EF4-FFF2-40B4-BE49-F238E27FC236}">
              <a16:creationId xmlns:a16="http://schemas.microsoft.com/office/drawing/2014/main" id="{8CF899F0-69CB-4196-BE1B-DBEE0EF1F3B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72" name="Text Box 18">
          <a:extLst>
            <a:ext uri="{FF2B5EF4-FFF2-40B4-BE49-F238E27FC236}">
              <a16:creationId xmlns:a16="http://schemas.microsoft.com/office/drawing/2014/main" id="{22685CD2-CC44-4F26-B4D7-E9827D4B9FB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3" name="Text Box 16">
          <a:extLst>
            <a:ext uri="{FF2B5EF4-FFF2-40B4-BE49-F238E27FC236}">
              <a16:creationId xmlns:a16="http://schemas.microsoft.com/office/drawing/2014/main" id="{C37314A1-4BDF-49D3-8956-7DD5CA5B549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4" name="Text Box 17">
          <a:extLst>
            <a:ext uri="{FF2B5EF4-FFF2-40B4-BE49-F238E27FC236}">
              <a16:creationId xmlns:a16="http://schemas.microsoft.com/office/drawing/2014/main" id="{3923FA9E-5840-4E4F-BF0E-3617845C3E0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5" name="Text Box 18">
          <a:extLst>
            <a:ext uri="{FF2B5EF4-FFF2-40B4-BE49-F238E27FC236}">
              <a16:creationId xmlns:a16="http://schemas.microsoft.com/office/drawing/2014/main" id="{FACFC897-AACF-43FA-BABA-D3158409C3D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6" name="Text Box 19">
          <a:extLst>
            <a:ext uri="{FF2B5EF4-FFF2-40B4-BE49-F238E27FC236}">
              <a16:creationId xmlns:a16="http://schemas.microsoft.com/office/drawing/2014/main" id="{FA80271C-F81A-4F3B-A73A-7FDB018EF6E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7" name="Text Box 16">
          <a:extLst>
            <a:ext uri="{FF2B5EF4-FFF2-40B4-BE49-F238E27FC236}">
              <a16:creationId xmlns:a16="http://schemas.microsoft.com/office/drawing/2014/main" id="{8218533F-BA0E-49F0-B56C-94A0F37887B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8" name="Text Box 17">
          <a:extLst>
            <a:ext uri="{FF2B5EF4-FFF2-40B4-BE49-F238E27FC236}">
              <a16:creationId xmlns:a16="http://schemas.microsoft.com/office/drawing/2014/main" id="{9886E497-ED2F-429F-913D-E6EDD459AFA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9" name="Text Box 18">
          <a:extLst>
            <a:ext uri="{FF2B5EF4-FFF2-40B4-BE49-F238E27FC236}">
              <a16:creationId xmlns:a16="http://schemas.microsoft.com/office/drawing/2014/main" id="{5F2E7F16-D456-42BA-9DCE-2CB0F6F0BE7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80" name="Text Box 19">
          <a:extLst>
            <a:ext uri="{FF2B5EF4-FFF2-40B4-BE49-F238E27FC236}">
              <a16:creationId xmlns:a16="http://schemas.microsoft.com/office/drawing/2014/main" id="{22BF4AB4-5004-4F41-B58A-A142AD75A7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56743"/>
    <xdr:sp macro="" textlink="">
      <xdr:nvSpPr>
        <xdr:cNvPr id="7581" name="Text Box 15">
          <a:extLst>
            <a:ext uri="{FF2B5EF4-FFF2-40B4-BE49-F238E27FC236}">
              <a16:creationId xmlns:a16="http://schemas.microsoft.com/office/drawing/2014/main" id="{7A50117F-FFBD-4CFD-A954-BED1A1C9AA70}"/>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442269"/>
    <xdr:sp macro="" textlink="">
      <xdr:nvSpPr>
        <xdr:cNvPr id="7582" name="Text Box 15">
          <a:extLst>
            <a:ext uri="{FF2B5EF4-FFF2-40B4-BE49-F238E27FC236}">
              <a16:creationId xmlns:a16="http://schemas.microsoft.com/office/drawing/2014/main" id="{2EC025FC-ECCC-42C7-B72C-8CC5AD2F5756}"/>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504825</xdr:rowOff>
    </xdr:from>
    <xdr:ext cx="95250" cy="442269"/>
    <xdr:sp macro="" textlink="">
      <xdr:nvSpPr>
        <xdr:cNvPr id="7583" name="Text Box 15">
          <a:extLst>
            <a:ext uri="{FF2B5EF4-FFF2-40B4-BE49-F238E27FC236}">
              <a16:creationId xmlns:a16="http://schemas.microsoft.com/office/drawing/2014/main" id="{1BA6DC2F-A527-4ACD-B015-60BF5E60F91E}"/>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84" name="Text Box 15">
          <a:extLst>
            <a:ext uri="{FF2B5EF4-FFF2-40B4-BE49-F238E27FC236}">
              <a16:creationId xmlns:a16="http://schemas.microsoft.com/office/drawing/2014/main" id="{3963592C-E94F-4A9D-A950-429B4FA4A97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44331"/>
    <xdr:sp macro="" textlink="">
      <xdr:nvSpPr>
        <xdr:cNvPr id="7585" name="Text Box 15">
          <a:extLst>
            <a:ext uri="{FF2B5EF4-FFF2-40B4-BE49-F238E27FC236}">
              <a16:creationId xmlns:a16="http://schemas.microsoft.com/office/drawing/2014/main" id="{3AC766E2-0D8E-44F1-B15B-C04CF8E73CB7}"/>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586" name="Text Box 15">
          <a:extLst>
            <a:ext uri="{FF2B5EF4-FFF2-40B4-BE49-F238E27FC236}">
              <a16:creationId xmlns:a16="http://schemas.microsoft.com/office/drawing/2014/main" id="{CA1603A8-8FF0-4D28-8E45-17BBD696F134}"/>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87" name="Text Box 16">
          <a:extLst>
            <a:ext uri="{FF2B5EF4-FFF2-40B4-BE49-F238E27FC236}">
              <a16:creationId xmlns:a16="http://schemas.microsoft.com/office/drawing/2014/main" id="{CB2B7318-B57F-4ABD-9A94-647DB41F22A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88" name="Text Box 17">
          <a:extLst>
            <a:ext uri="{FF2B5EF4-FFF2-40B4-BE49-F238E27FC236}">
              <a16:creationId xmlns:a16="http://schemas.microsoft.com/office/drawing/2014/main" id="{5B66C168-E50A-4EDA-A074-196B44B6565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89" name="Text Box 18">
          <a:extLst>
            <a:ext uri="{FF2B5EF4-FFF2-40B4-BE49-F238E27FC236}">
              <a16:creationId xmlns:a16="http://schemas.microsoft.com/office/drawing/2014/main" id="{90C15DA2-76F7-485F-B97F-AB1DC828A9C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90" name="Text Box 19">
          <a:extLst>
            <a:ext uri="{FF2B5EF4-FFF2-40B4-BE49-F238E27FC236}">
              <a16:creationId xmlns:a16="http://schemas.microsoft.com/office/drawing/2014/main" id="{E7D34DDA-DA09-46DA-903E-643933C3863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1" name="Text Box 16">
          <a:extLst>
            <a:ext uri="{FF2B5EF4-FFF2-40B4-BE49-F238E27FC236}">
              <a16:creationId xmlns:a16="http://schemas.microsoft.com/office/drawing/2014/main" id="{5E38A38A-6629-498A-AFB8-E3DF809C053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2" name="Text Box 17">
          <a:extLst>
            <a:ext uri="{FF2B5EF4-FFF2-40B4-BE49-F238E27FC236}">
              <a16:creationId xmlns:a16="http://schemas.microsoft.com/office/drawing/2014/main" id="{15094D25-B323-40F4-B505-5028C80FB76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3" name="Text Box 18">
          <a:extLst>
            <a:ext uri="{FF2B5EF4-FFF2-40B4-BE49-F238E27FC236}">
              <a16:creationId xmlns:a16="http://schemas.microsoft.com/office/drawing/2014/main" id="{BF38899F-631C-473C-9A7A-FAE57196A0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4" name="Text Box 19">
          <a:extLst>
            <a:ext uri="{FF2B5EF4-FFF2-40B4-BE49-F238E27FC236}">
              <a16:creationId xmlns:a16="http://schemas.microsoft.com/office/drawing/2014/main" id="{42C2DFF6-55AD-4E83-9247-B1D1A6F1FF9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5" name="Text Box 16">
          <a:extLst>
            <a:ext uri="{FF2B5EF4-FFF2-40B4-BE49-F238E27FC236}">
              <a16:creationId xmlns:a16="http://schemas.microsoft.com/office/drawing/2014/main" id="{290A575B-0297-41D0-AB12-615764720B3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6" name="Text Box 17">
          <a:extLst>
            <a:ext uri="{FF2B5EF4-FFF2-40B4-BE49-F238E27FC236}">
              <a16:creationId xmlns:a16="http://schemas.microsoft.com/office/drawing/2014/main" id="{D3349903-7508-496B-95E9-3207F120C68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7" name="Text Box 18">
          <a:extLst>
            <a:ext uri="{FF2B5EF4-FFF2-40B4-BE49-F238E27FC236}">
              <a16:creationId xmlns:a16="http://schemas.microsoft.com/office/drawing/2014/main" id="{C39E00EA-2436-4F6A-9F18-29C7D5548AB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8" name="Text Box 19">
          <a:extLst>
            <a:ext uri="{FF2B5EF4-FFF2-40B4-BE49-F238E27FC236}">
              <a16:creationId xmlns:a16="http://schemas.microsoft.com/office/drawing/2014/main" id="{57DDF8BA-2072-4002-93F1-0C57813178B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014"/>
    <xdr:sp macro="" textlink="">
      <xdr:nvSpPr>
        <xdr:cNvPr id="7599" name="Text Box 15">
          <a:extLst>
            <a:ext uri="{FF2B5EF4-FFF2-40B4-BE49-F238E27FC236}">
              <a16:creationId xmlns:a16="http://schemas.microsoft.com/office/drawing/2014/main" id="{C75D7D52-F3AC-4E20-9517-902FB2E0973F}"/>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0" name="Text Box 16">
          <a:extLst>
            <a:ext uri="{FF2B5EF4-FFF2-40B4-BE49-F238E27FC236}">
              <a16:creationId xmlns:a16="http://schemas.microsoft.com/office/drawing/2014/main" id="{7A1858CC-67BC-4622-A16C-041A8D9BAE3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1" name="Text Box 17">
          <a:extLst>
            <a:ext uri="{FF2B5EF4-FFF2-40B4-BE49-F238E27FC236}">
              <a16:creationId xmlns:a16="http://schemas.microsoft.com/office/drawing/2014/main" id="{6603B573-9450-486C-90F0-1746B4FD306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2" name="Text Box 18">
          <a:extLst>
            <a:ext uri="{FF2B5EF4-FFF2-40B4-BE49-F238E27FC236}">
              <a16:creationId xmlns:a16="http://schemas.microsoft.com/office/drawing/2014/main" id="{8BB8D895-AED8-4E85-8A50-E8C33458F8B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3" name="Text Box 19">
          <a:extLst>
            <a:ext uri="{FF2B5EF4-FFF2-40B4-BE49-F238E27FC236}">
              <a16:creationId xmlns:a16="http://schemas.microsoft.com/office/drawing/2014/main" id="{B41BCFE9-3E52-4B5E-9B8E-CB548B8ECA9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174</xdr:row>
      <xdr:rowOff>504825</xdr:rowOff>
    </xdr:from>
    <xdr:ext cx="95250" cy="442269"/>
    <xdr:sp macro="" textlink="">
      <xdr:nvSpPr>
        <xdr:cNvPr id="7604" name="Text Box 15">
          <a:extLst>
            <a:ext uri="{FF2B5EF4-FFF2-40B4-BE49-F238E27FC236}">
              <a16:creationId xmlns:a16="http://schemas.microsoft.com/office/drawing/2014/main" id="{84736976-B159-48C7-8A25-06463433D7BF}"/>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05" name="Text Box 16">
          <a:extLst>
            <a:ext uri="{FF2B5EF4-FFF2-40B4-BE49-F238E27FC236}">
              <a16:creationId xmlns:a16="http://schemas.microsoft.com/office/drawing/2014/main" id="{4F8D2EEF-3205-4976-A794-34EC425AB2E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06" name="Text Box 17">
          <a:extLst>
            <a:ext uri="{FF2B5EF4-FFF2-40B4-BE49-F238E27FC236}">
              <a16:creationId xmlns:a16="http://schemas.microsoft.com/office/drawing/2014/main" id="{E6E6E871-7F66-4A0C-B6DC-057DEB75091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07" name="Text Box 18">
          <a:extLst>
            <a:ext uri="{FF2B5EF4-FFF2-40B4-BE49-F238E27FC236}">
              <a16:creationId xmlns:a16="http://schemas.microsoft.com/office/drawing/2014/main" id="{2EA19226-4B2F-4C12-9CCA-A51B802730A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08" name="Text Box 16">
          <a:extLst>
            <a:ext uri="{FF2B5EF4-FFF2-40B4-BE49-F238E27FC236}">
              <a16:creationId xmlns:a16="http://schemas.microsoft.com/office/drawing/2014/main" id="{1A904A2F-5E85-4653-8C7D-CE708060831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09" name="Text Box 17">
          <a:extLst>
            <a:ext uri="{FF2B5EF4-FFF2-40B4-BE49-F238E27FC236}">
              <a16:creationId xmlns:a16="http://schemas.microsoft.com/office/drawing/2014/main" id="{8F0CFD2A-1D98-46BB-8A99-CFD8EC773E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0" name="Text Box 18">
          <a:extLst>
            <a:ext uri="{FF2B5EF4-FFF2-40B4-BE49-F238E27FC236}">
              <a16:creationId xmlns:a16="http://schemas.microsoft.com/office/drawing/2014/main" id="{68B2DD68-3E4B-4BFF-AF6A-C82E32BBF70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1" name="Text Box 19">
          <a:extLst>
            <a:ext uri="{FF2B5EF4-FFF2-40B4-BE49-F238E27FC236}">
              <a16:creationId xmlns:a16="http://schemas.microsoft.com/office/drawing/2014/main" id="{D0B66DCD-2201-4E97-8861-216987C209C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2" name="Text Box 16">
          <a:extLst>
            <a:ext uri="{FF2B5EF4-FFF2-40B4-BE49-F238E27FC236}">
              <a16:creationId xmlns:a16="http://schemas.microsoft.com/office/drawing/2014/main" id="{CAC2BB11-96AC-47AF-B9DC-E414B52DDB8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3" name="Text Box 17">
          <a:extLst>
            <a:ext uri="{FF2B5EF4-FFF2-40B4-BE49-F238E27FC236}">
              <a16:creationId xmlns:a16="http://schemas.microsoft.com/office/drawing/2014/main" id="{2EBAE5EB-4F8F-437C-96CA-452B8ED0212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4" name="Text Box 18">
          <a:extLst>
            <a:ext uri="{FF2B5EF4-FFF2-40B4-BE49-F238E27FC236}">
              <a16:creationId xmlns:a16="http://schemas.microsoft.com/office/drawing/2014/main" id="{D666BE6F-635B-480E-8D4B-0B657C75A3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15" name="Text Box 15">
          <a:extLst>
            <a:ext uri="{FF2B5EF4-FFF2-40B4-BE49-F238E27FC236}">
              <a16:creationId xmlns:a16="http://schemas.microsoft.com/office/drawing/2014/main" id="{4ED230C3-3EA8-4807-A9FA-5CE03BE5AFE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6" name="Text Box 16">
          <a:extLst>
            <a:ext uri="{FF2B5EF4-FFF2-40B4-BE49-F238E27FC236}">
              <a16:creationId xmlns:a16="http://schemas.microsoft.com/office/drawing/2014/main" id="{7EBD9636-5BBC-498D-9CC1-E1AF77139B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7" name="Text Box 17">
          <a:extLst>
            <a:ext uri="{FF2B5EF4-FFF2-40B4-BE49-F238E27FC236}">
              <a16:creationId xmlns:a16="http://schemas.microsoft.com/office/drawing/2014/main" id="{0FF94C70-AFF7-4DEB-9658-CA6A727C4CF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8" name="Text Box 18">
          <a:extLst>
            <a:ext uri="{FF2B5EF4-FFF2-40B4-BE49-F238E27FC236}">
              <a16:creationId xmlns:a16="http://schemas.microsoft.com/office/drawing/2014/main" id="{BDC0192E-5A94-4D5E-92FB-3D046466C13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9" name="Text Box 19">
          <a:extLst>
            <a:ext uri="{FF2B5EF4-FFF2-40B4-BE49-F238E27FC236}">
              <a16:creationId xmlns:a16="http://schemas.microsoft.com/office/drawing/2014/main" id="{A51FE7AF-D811-4D30-A18C-2543CC46F9C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0" name="Text Box 16">
          <a:extLst>
            <a:ext uri="{FF2B5EF4-FFF2-40B4-BE49-F238E27FC236}">
              <a16:creationId xmlns:a16="http://schemas.microsoft.com/office/drawing/2014/main" id="{C6968ABE-DDA2-4AD2-AA72-DA7BFE1F052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1" name="Text Box 17">
          <a:extLst>
            <a:ext uri="{FF2B5EF4-FFF2-40B4-BE49-F238E27FC236}">
              <a16:creationId xmlns:a16="http://schemas.microsoft.com/office/drawing/2014/main" id="{00C7485F-528C-4ABA-A7EC-175E0ADCA37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2" name="Text Box 18">
          <a:extLst>
            <a:ext uri="{FF2B5EF4-FFF2-40B4-BE49-F238E27FC236}">
              <a16:creationId xmlns:a16="http://schemas.microsoft.com/office/drawing/2014/main" id="{73533521-E3BE-4974-9DFA-4F13C88B97C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3" name="Text Box 19">
          <a:extLst>
            <a:ext uri="{FF2B5EF4-FFF2-40B4-BE49-F238E27FC236}">
              <a16:creationId xmlns:a16="http://schemas.microsoft.com/office/drawing/2014/main" id="{788C1301-F879-4DE3-B871-7430F427C04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4" name="Text Box 16">
          <a:extLst>
            <a:ext uri="{FF2B5EF4-FFF2-40B4-BE49-F238E27FC236}">
              <a16:creationId xmlns:a16="http://schemas.microsoft.com/office/drawing/2014/main" id="{F785B3B8-D215-46F4-8126-6228FFF194B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5" name="Text Box 17">
          <a:extLst>
            <a:ext uri="{FF2B5EF4-FFF2-40B4-BE49-F238E27FC236}">
              <a16:creationId xmlns:a16="http://schemas.microsoft.com/office/drawing/2014/main" id="{04FF0C39-6CFD-49FF-AF30-231CD289F33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6" name="Text Box 18">
          <a:extLst>
            <a:ext uri="{FF2B5EF4-FFF2-40B4-BE49-F238E27FC236}">
              <a16:creationId xmlns:a16="http://schemas.microsoft.com/office/drawing/2014/main" id="{C10A9CD6-4A92-4DDC-8B4D-C2805D8FB22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7" name="Text Box 19">
          <a:extLst>
            <a:ext uri="{FF2B5EF4-FFF2-40B4-BE49-F238E27FC236}">
              <a16:creationId xmlns:a16="http://schemas.microsoft.com/office/drawing/2014/main" id="{1967C856-1B94-42B1-8D6D-9F74F54D6F8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014"/>
    <xdr:sp macro="" textlink="">
      <xdr:nvSpPr>
        <xdr:cNvPr id="7628" name="Text Box 15">
          <a:extLst>
            <a:ext uri="{FF2B5EF4-FFF2-40B4-BE49-F238E27FC236}">
              <a16:creationId xmlns:a16="http://schemas.microsoft.com/office/drawing/2014/main" id="{992791D4-6ADE-40AE-9A38-B58E84E533D3}"/>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29" name="Text Box 16">
          <a:extLst>
            <a:ext uri="{FF2B5EF4-FFF2-40B4-BE49-F238E27FC236}">
              <a16:creationId xmlns:a16="http://schemas.microsoft.com/office/drawing/2014/main" id="{415F0062-8DB8-4F7C-85B2-E5A6C8238C9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30" name="Text Box 17">
          <a:extLst>
            <a:ext uri="{FF2B5EF4-FFF2-40B4-BE49-F238E27FC236}">
              <a16:creationId xmlns:a16="http://schemas.microsoft.com/office/drawing/2014/main" id="{F0A90B9E-3035-4D3A-828A-53695D6A61C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31" name="Text Box 18">
          <a:extLst>
            <a:ext uri="{FF2B5EF4-FFF2-40B4-BE49-F238E27FC236}">
              <a16:creationId xmlns:a16="http://schemas.microsoft.com/office/drawing/2014/main" id="{7050BAB5-A232-4CC2-B4BE-9C5CFA4569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32" name="Text Box 19">
          <a:extLst>
            <a:ext uri="{FF2B5EF4-FFF2-40B4-BE49-F238E27FC236}">
              <a16:creationId xmlns:a16="http://schemas.microsoft.com/office/drawing/2014/main" id="{F3E49823-02B3-4207-B4F4-EC53EC153D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33" name="Text Box 16">
          <a:extLst>
            <a:ext uri="{FF2B5EF4-FFF2-40B4-BE49-F238E27FC236}">
              <a16:creationId xmlns:a16="http://schemas.microsoft.com/office/drawing/2014/main" id="{D11B863F-5C79-4284-B726-C96CA097C7B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34" name="Text Box 17">
          <a:extLst>
            <a:ext uri="{FF2B5EF4-FFF2-40B4-BE49-F238E27FC236}">
              <a16:creationId xmlns:a16="http://schemas.microsoft.com/office/drawing/2014/main" id="{BBF41E26-226D-4204-9467-77D59137FF5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176</xdr:row>
      <xdr:rowOff>15875</xdr:rowOff>
    </xdr:from>
    <xdr:ext cx="95250" cy="171450"/>
    <xdr:sp macro="" textlink="">
      <xdr:nvSpPr>
        <xdr:cNvPr id="7635" name="Text Box 18">
          <a:extLst>
            <a:ext uri="{FF2B5EF4-FFF2-40B4-BE49-F238E27FC236}">
              <a16:creationId xmlns:a16="http://schemas.microsoft.com/office/drawing/2014/main" id="{DFED8F4E-6E6E-44A9-8154-AB2106C1066C}"/>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6" name="Text Box 16">
          <a:extLst>
            <a:ext uri="{FF2B5EF4-FFF2-40B4-BE49-F238E27FC236}">
              <a16:creationId xmlns:a16="http://schemas.microsoft.com/office/drawing/2014/main" id="{E4B075A2-3CC2-4194-829C-44EF603286A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7" name="Text Box 17">
          <a:extLst>
            <a:ext uri="{FF2B5EF4-FFF2-40B4-BE49-F238E27FC236}">
              <a16:creationId xmlns:a16="http://schemas.microsoft.com/office/drawing/2014/main" id="{46C8D43E-24C0-4933-B10B-07BDBD4D848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8" name="Text Box 18">
          <a:extLst>
            <a:ext uri="{FF2B5EF4-FFF2-40B4-BE49-F238E27FC236}">
              <a16:creationId xmlns:a16="http://schemas.microsoft.com/office/drawing/2014/main" id="{630A3B19-1D0E-4CAF-BFF8-285457F937D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9" name="Text Box 19">
          <a:extLst>
            <a:ext uri="{FF2B5EF4-FFF2-40B4-BE49-F238E27FC236}">
              <a16:creationId xmlns:a16="http://schemas.microsoft.com/office/drawing/2014/main" id="{CCE058D2-EA30-4EA2-B427-FD9E762C605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40" name="Text Box 16">
          <a:extLst>
            <a:ext uri="{FF2B5EF4-FFF2-40B4-BE49-F238E27FC236}">
              <a16:creationId xmlns:a16="http://schemas.microsoft.com/office/drawing/2014/main" id="{DAFD560E-1C9F-4FB6-9499-AE6868212CA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41" name="Text Box 15">
          <a:extLst>
            <a:ext uri="{FF2B5EF4-FFF2-40B4-BE49-F238E27FC236}">
              <a16:creationId xmlns:a16="http://schemas.microsoft.com/office/drawing/2014/main" id="{D01A3220-BA34-4C8A-809A-A83F1177DF7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42" name="Text Box 15">
          <a:extLst>
            <a:ext uri="{FF2B5EF4-FFF2-40B4-BE49-F238E27FC236}">
              <a16:creationId xmlns:a16="http://schemas.microsoft.com/office/drawing/2014/main" id="{1CBCB94F-2D15-4EC0-A74F-8E9B92CF0EF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43" name="Text Box 15">
          <a:extLst>
            <a:ext uri="{FF2B5EF4-FFF2-40B4-BE49-F238E27FC236}">
              <a16:creationId xmlns:a16="http://schemas.microsoft.com/office/drawing/2014/main" id="{AEB9A32E-58BE-4D8F-958B-304C74FCDF5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44" name="Text Box 15">
          <a:extLst>
            <a:ext uri="{FF2B5EF4-FFF2-40B4-BE49-F238E27FC236}">
              <a16:creationId xmlns:a16="http://schemas.microsoft.com/office/drawing/2014/main" id="{17396B80-537A-4198-B91B-D5DAE873A12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645" name="Text Box 15">
          <a:extLst>
            <a:ext uri="{FF2B5EF4-FFF2-40B4-BE49-F238E27FC236}">
              <a16:creationId xmlns:a16="http://schemas.microsoft.com/office/drawing/2014/main" id="{98A3D9AC-B9A1-4B50-BC5F-E1F70C31DB4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6" name="Text Box 15">
          <a:extLst>
            <a:ext uri="{FF2B5EF4-FFF2-40B4-BE49-F238E27FC236}">
              <a16:creationId xmlns:a16="http://schemas.microsoft.com/office/drawing/2014/main" id="{A5DF5BC0-4604-415C-94F3-C51B92EA4E4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7" name="Text Box 15">
          <a:extLst>
            <a:ext uri="{FF2B5EF4-FFF2-40B4-BE49-F238E27FC236}">
              <a16:creationId xmlns:a16="http://schemas.microsoft.com/office/drawing/2014/main" id="{90476892-93E2-44E0-9710-697FB62F280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8" name="Text Box 15">
          <a:extLst>
            <a:ext uri="{FF2B5EF4-FFF2-40B4-BE49-F238E27FC236}">
              <a16:creationId xmlns:a16="http://schemas.microsoft.com/office/drawing/2014/main" id="{8BA188B2-9EAE-4993-BDE5-8BF39DB0ECC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9" name="Text Box 15">
          <a:extLst>
            <a:ext uri="{FF2B5EF4-FFF2-40B4-BE49-F238E27FC236}">
              <a16:creationId xmlns:a16="http://schemas.microsoft.com/office/drawing/2014/main" id="{5AA3AC5A-B373-4B6B-876D-C42A0596CE3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50" name="Text Box 15">
          <a:extLst>
            <a:ext uri="{FF2B5EF4-FFF2-40B4-BE49-F238E27FC236}">
              <a16:creationId xmlns:a16="http://schemas.microsoft.com/office/drawing/2014/main" id="{6A1D9B79-CCDE-4C08-932B-3513D4BD287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51" name="Text Box 15">
          <a:extLst>
            <a:ext uri="{FF2B5EF4-FFF2-40B4-BE49-F238E27FC236}">
              <a16:creationId xmlns:a16="http://schemas.microsoft.com/office/drawing/2014/main" id="{72948C45-3894-438A-AA46-3A134164282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48496"/>
    <xdr:sp macro="" textlink="">
      <xdr:nvSpPr>
        <xdr:cNvPr id="7652" name="Text Box 15">
          <a:extLst>
            <a:ext uri="{FF2B5EF4-FFF2-40B4-BE49-F238E27FC236}">
              <a16:creationId xmlns:a16="http://schemas.microsoft.com/office/drawing/2014/main" id="{18A7E3F9-E8C3-497C-B27C-80E93904AF67}"/>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3" name="Text Box 15">
          <a:extLst>
            <a:ext uri="{FF2B5EF4-FFF2-40B4-BE49-F238E27FC236}">
              <a16:creationId xmlns:a16="http://schemas.microsoft.com/office/drawing/2014/main" id="{5FC36211-F764-4104-9200-9B6770CC872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44331"/>
    <xdr:sp macro="" textlink="">
      <xdr:nvSpPr>
        <xdr:cNvPr id="7654" name="Text Box 15">
          <a:extLst>
            <a:ext uri="{FF2B5EF4-FFF2-40B4-BE49-F238E27FC236}">
              <a16:creationId xmlns:a16="http://schemas.microsoft.com/office/drawing/2014/main" id="{BDD98C3E-88BA-45E6-8428-5ABB7133E213}"/>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56743"/>
    <xdr:sp macro="" textlink="">
      <xdr:nvSpPr>
        <xdr:cNvPr id="7655" name="Text Box 15">
          <a:extLst>
            <a:ext uri="{FF2B5EF4-FFF2-40B4-BE49-F238E27FC236}">
              <a16:creationId xmlns:a16="http://schemas.microsoft.com/office/drawing/2014/main" id="{5B418C18-1C09-43B4-B4DE-9BFCB12067EB}"/>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6" name="Text Box 15">
          <a:extLst>
            <a:ext uri="{FF2B5EF4-FFF2-40B4-BE49-F238E27FC236}">
              <a16:creationId xmlns:a16="http://schemas.microsoft.com/office/drawing/2014/main" id="{6417B53D-852B-4DC0-94E5-20DFD3BA484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44331"/>
    <xdr:sp macro="" textlink="">
      <xdr:nvSpPr>
        <xdr:cNvPr id="7657" name="Text Box 15">
          <a:extLst>
            <a:ext uri="{FF2B5EF4-FFF2-40B4-BE49-F238E27FC236}">
              <a16:creationId xmlns:a16="http://schemas.microsoft.com/office/drawing/2014/main" id="{BC28FD13-9414-4548-AD43-A7A6BF61CDC1}"/>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8" name="Text Box 15">
          <a:extLst>
            <a:ext uri="{FF2B5EF4-FFF2-40B4-BE49-F238E27FC236}">
              <a16:creationId xmlns:a16="http://schemas.microsoft.com/office/drawing/2014/main" id="{A630CDBA-112B-4A5A-B00C-9B9B4B27231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9" name="Text Box 15">
          <a:extLst>
            <a:ext uri="{FF2B5EF4-FFF2-40B4-BE49-F238E27FC236}">
              <a16:creationId xmlns:a16="http://schemas.microsoft.com/office/drawing/2014/main" id="{4106A94E-3CAA-4CDA-85F2-382D302C0D1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0" name="Text Box 15">
          <a:extLst>
            <a:ext uri="{FF2B5EF4-FFF2-40B4-BE49-F238E27FC236}">
              <a16:creationId xmlns:a16="http://schemas.microsoft.com/office/drawing/2014/main" id="{28DC0139-FF68-416F-BF17-B1D8CF5A1D6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1" name="Text Box 15">
          <a:extLst>
            <a:ext uri="{FF2B5EF4-FFF2-40B4-BE49-F238E27FC236}">
              <a16:creationId xmlns:a16="http://schemas.microsoft.com/office/drawing/2014/main" id="{C2FB58F9-CEB3-4F7C-864A-FB063F78A20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2" name="Text Box 15">
          <a:extLst>
            <a:ext uri="{FF2B5EF4-FFF2-40B4-BE49-F238E27FC236}">
              <a16:creationId xmlns:a16="http://schemas.microsoft.com/office/drawing/2014/main" id="{276D1229-F9A6-4553-811E-CBB01DF4050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3" name="Text Box 15">
          <a:extLst>
            <a:ext uri="{FF2B5EF4-FFF2-40B4-BE49-F238E27FC236}">
              <a16:creationId xmlns:a16="http://schemas.microsoft.com/office/drawing/2014/main" id="{D73FA7FC-ECC6-4756-994A-97693F32E29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8496"/>
    <xdr:sp macro="" textlink="">
      <xdr:nvSpPr>
        <xdr:cNvPr id="7664" name="Text Box 15">
          <a:extLst>
            <a:ext uri="{FF2B5EF4-FFF2-40B4-BE49-F238E27FC236}">
              <a16:creationId xmlns:a16="http://schemas.microsoft.com/office/drawing/2014/main" id="{4FBCC536-7FAF-4BF3-BFF4-B2EFD419DD97}"/>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65" name="Text Box 15">
          <a:extLst>
            <a:ext uri="{FF2B5EF4-FFF2-40B4-BE49-F238E27FC236}">
              <a16:creationId xmlns:a16="http://schemas.microsoft.com/office/drawing/2014/main" id="{091CC10E-6643-4EAE-8DF1-01EC85D28A8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331"/>
    <xdr:sp macro="" textlink="">
      <xdr:nvSpPr>
        <xdr:cNvPr id="7666" name="Text Box 15">
          <a:extLst>
            <a:ext uri="{FF2B5EF4-FFF2-40B4-BE49-F238E27FC236}">
              <a16:creationId xmlns:a16="http://schemas.microsoft.com/office/drawing/2014/main" id="{FAC552D0-C878-4255-B0D7-B209E24D35C2}"/>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56743"/>
    <xdr:sp macro="" textlink="">
      <xdr:nvSpPr>
        <xdr:cNvPr id="7667" name="Text Box 15">
          <a:extLst>
            <a:ext uri="{FF2B5EF4-FFF2-40B4-BE49-F238E27FC236}">
              <a16:creationId xmlns:a16="http://schemas.microsoft.com/office/drawing/2014/main" id="{EC667A16-1E1F-4DA7-928B-6DA95CE4A8B3}"/>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68" name="Text Box 15">
          <a:extLst>
            <a:ext uri="{FF2B5EF4-FFF2-40B4-BE49-F238E27FC236}">
              <a16:creationId xmlns:a16="http://schemas.microsoft.com/office/drawing/2014/main" id="{F221BBA2-E580-4C32-9CD7-3644F4E303D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331"/>
    <xdr:sp macro="" textlink="">
      <xdr:nvSpPr>
        <xdr:cNvPr id="7669" name="Text Box 15">
          <a:extLst>
            <a:ext uri="{FF2B5EF4-FFF2-40B4-BE49-F238E27FC236}">
              <a16:creationId xmlns:a16="http://schemas.microsoft.com/office/drawing/2014/main" id="{383C5A5F-A175-4F16-AB6E-62CD0B4135E2}"/>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0" name="Text Box 15">
          <a:extLst>
            <a:ext uri="{FF2B5EF4-FFF2-40B4-BE49-F238E27FC236}">
              <a16:creationId xmlns:a16="http://schemas.microsoft.com/office/drawing/2014/main" id="{2A69E816-C64F-4E55-9857-6A39894F3FB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1" name="Text Box 15">
          <a:extLst>
            <a:ext uri="{FF2B5EF4-FFF2-40B4-BE49-F238E27FC236}">
              <a16:creationId xmlns:a16="http://schemas.microsoft.com/office/drawing/2014/main" id="{8AEFDD73-E7B9-49D9-94B5-B8D320AF7B9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2" name="Text Box 15">
          <a:extLst>
            <a:ext uri="{FF2B5EF4-FFF2-40B4-BE49-F238E27FC236}">
              <a16:creationId xmlns:a16="http://schemas.microsoft.com/office/drawing/2014/main" id="{B972D5F7-D9E8-47C9-8BDF-32EFAF6A3FC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3" name="Text Box 15">
          <a:extLst>
            <a:ext uri="{FF2B5EF4-FFF2-40B4-BE49-F238E27FC236}">
              <a16:creationId xmlns:a16="http://schemas.microsoft.com/office/drawing/2014/main" id="{38524870-F63F-45B2-A833-BB838299E6B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4" name="Text Box 15">
          <a:extLst>
            <a:ext uri="{FF2B5EF4-FFF2-40B4-BE49-F238E27FC236}">
              <a16:creationId xmlns:a16="http://schemas.microsoft.com/office/drawing/2014/main" id="{F7FCDF65-1671-47B2-92E6-60825198960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5" name="Text Box 15">
          <a:extLst>
            <a:ext uri="{FF2B5EF4-FFF2-40B4-BE49-F238E27FC236}">
              <a16:creationId xmlns:a16="http://schemas.microsoft.com/office/drawing/2014/main" id="{789CBE53-8169-4F4A-9B9C-8B97D54D448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6" name="Text Box 15">
          <a:extLst>
            <a:ext uri="{FF2B5EF4-FFF2-40B4-BE49-F238E27FC236}">
              <a16:creationId xmlns:a16="http://schemas.microsoft.com/office/drawing/2014/main" id="{0884F288-274A-417C-B63A-13DC5574565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7" name="Text Box 15">
          <a:extLst>
            <a:ext uri="{FF2B5EF4-FFF2-40B4-BE49-F238E27FC236}">
              <a16:creationId xmlns:a16="http://schemas.microsoft.com/office/drawing/2014/main" id="{66A1986C-EC39-4567-95DC-FB1C44ADAA3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8" name="Text Box 15">
          <a:extLst>
            <a:ext uri="{FF2B5EF4-FFF2-40B4-BE49-F238E27FC236}">
              <a16:creationId xmlns:a16="http://schemas.microsoft.com/office/drawing/2014/main" id="{C900D184-E862-4B29-9D71-573E9908924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9" name="Text Box 15">
          <a:extLst>
            <a:ext uri="{FF2B5EF4-FFF2-40B4-BE49-F238E27FC236}">
              <a16:creationId xmlns:a16="http://schemas.microsoft.com/office/drawing/2014/main" id="{9285713F-EC44-4C72-9720-06F8A8A3A9A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0" name="Text Box 15">
          <a:extLst>
            <a:ext uri="{FF2B5EF4-FFF2-40B4-BE49-F238E27FC236}">
              <a16:creationId xmlns:a16="http://schemas.microsoft.com/office/drawing/2014/main" id="{CA9F63A3-D66F-4E0D-8A7C-3448EFF8C39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1" name="Text Box 15">
          <a:extLst>
            <a:ext uri="{FF2B5EF4-FFF2-40B4-BE49-F238E27FC236}">
              <a16:creationId xmlns:a16="http://schemas.microsoft.com/office/drawing/2014/main" id="{A6BB533B-FE0C-4C2A-92A6-A1B2974769D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2" name="Text Box 15">
          <a:extLst>
            <a:ext uri="{FF2B5EF4-FFF2-40B4-BE49-F238E27FC236}">
              <a16:creationId xmlns:a16="http://schemas.microsoft.com/office/drawing/2014/main" id="{BBA20395-1171-4206-9065-4E8FD95C103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3" name="Text Box 15">
          <a:extLst>
            <a:ext uri="{FF2B5EF4-FFF2-40B4-BE49-F238E27FC236}">
              <a16:creationId xmlns:a16="http://schemas.microsoft.com/office/drawing/2014/main" id="{F51BBDBB-743B-4BED-9325-5876CD18545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84" name="Text Box 15">
          <a:extLst>
            <a:ext uri="{FF2B5EF4-FFF2-40B4-BE49-F238E27FC236}">
              <a16:creationId xmlns:a16="http://schemas.microsoft.com/office/drawing/2014/main" id="{9A335ECB-F565-498C-AC83-5C14DECDA04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85" name="Text Box 15">
          <a:extLst>
            <a:ext uri="{FF2B5EF4-FFF2-40B4-BE49-F238E27FC236}">
              <a16:creationId xmlns:a16="http://schemas.microsoft.com/office/drawing/2014/main" id="{057DA94C-5223-4AAF-A0BF-CBE51F25D3E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6" name="Text Box 15">
          <a:extLst>
            <a:ext uri="{FF2B5EF4-FFF2-40B4-BE49-F238E27FC236}">
              <a16:creationId xmlns:a16="http://schemas.microsoft.com/office/drawing/2014/main" id="{08CFD653-757B-4ECE-B318-1A2E54317A2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87" name="Text Box 15">
          <a:extLst>
            <a:ext uri="{FF2B5EF4-FFF2-40B4-BE49-F238E27FC236}">
              <a16:creationId xmlns:a16="http://schemas.microsoft.com/office/drawing/2014/main" id="{B1CED790-7E46-446C-A302-FCAE36666B6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8" name="Text Box 15">
          <a:extLst>
            <a:ext uri="{FF2B5EF4-FFF2-40B4-BE49-F238E27FC236}">
              <a16:creationId xmlns:a16="http://schemas.microsoft.com/office/drawing/2014/main" id="{9D17D376-FB80-432B-8C27-11FFA1FE95C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689" name="Text Box 15">
          <a:extLst>
            <a:ext uri="{FF2B5EF4-FFF2-40B4-BE49-F238E27FC236}">
              <a16:creationId xmlns:a16="http://schemas.microsoft.com/office/drawing/2014/main" id="{016BD1BC-5D6F-4406-B47F-05BE76FFA005}"/>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0" name="Text Box 15">
          <a:extLst>
            <a:ext uri="{FF2B5EF4-FFF2-40B4-BE49-F238E27FC236}">
              <a16:creationId xmlns:a16="http://schemas.microsoft.com/office/drawing/2014/main" id="{B47CC219-D142-46C2-B080-2563B0BA7CB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1" name="Text Box 15">
          <a:extLst>
            <a:ext uri="{FF2B5EF4-FFF2-40B4-BE49-F238E27FC236}">
              <a16:creationId xmlns:a16="http://schemas.microsoft.com/office/drawing/2014/main" id="{B0889463-02D9-4928-9F9F-09E3C9D4AF0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2" name="Text Box 15">
          <a:extLst>
            <a:ext uri="{FF2B5EF4-FFF2-40B4-BE49-F238E27FC236}">
              <a16:creationId xmlns:a16="http://schemas.microsoft.com/office/drawing/2014/main" id="{C0823ED9-D6BE-4F86-A826-7FAB8C93451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3" name="Text Box 15">
          <a:extLst>
            <a:ext uri="{FF2B5EF4-FFF2-40B4-BE49-F238E27FC236}">
              <a16:creationId xmlns:a16="http://schemas.microsoft.com/office/drawing/2014/main" id="{0148B257-5A02-47FC-9648-9D1BBC00334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4" name="Text Box 15">
          <a:extLst>
            <a:ext uri="{FF2B5EF4-FFF2-40B4-BE49-F238E27FC236}">
              <a16:creationId xmlns:a16="http://schemas.microsoft.com/office/drawing/2014/main" id="{C6F4CC35-E827-41CB-8B34-7B007204404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5" name="Text Box 15">
          <a:extLst>
            <a:ext uri="{FF2B5EF4-FFF2-40B4-BE49-F238E27FC236}">
              <a16:creationId xmlns:a16="http://schemas.microsoft.com/office/drawing/2014/main" id="{C5A8DBF9-9E68-4D0A-B860-497FBD00834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6" name="Text Box 16">
          <a:extLst>
            <a:ext uri="{FF2B5EF4-FFF2-40B4-BE49-F238E27FC236}">
              <a16:creationId xmlns:a16="http://schemas.microsoft.com/office/drawing/2014/main" id="{7D44C2A1-FF82-4428-8CBA-89A8F4AF13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7" name="Text Box 17">
          <a:extLst>
            <a:ext uri="{FF2B5EF4-FFF2-40B4-BE49-F238E27FC236}">
              <a16:creationId xmlns:a16="http://schemas.microsoft.com/office/drawing/2014/main" id="{58EC30F3-0FAF-4559-A3CD-C1FBDDF5D27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8" name="Text Box 18">
          <a:extLst>
            <a:ext uri="{FF2B5EF4-FFF2-40B4-BE49-F238E27FC236}">
              <a16:creationId xmlns:a16="http://schemas.microsoft.com/office/drawing/2014/main" id="{F65ACCEF-D17B-40E3-8A2E-21276E0F10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9" name="Text Box 19">
          <a:extLst>
            <a:ext uri="{FF2B5EF4-FFF2-40B4-BE49-F238E27FC236}">
              <a16:creationId xmlns:a16="http://schemas.microsoft.com/office/drawing/2014/main" id="{BB486B21-3E08-4673-95F2-280A6D69BF9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0" name="Text Box 16">
          <a:extLst>
            <a:ext uri="{FF2B5EF4-FFF2-40B4-BE49-F238E27FC236}">
              <a16:creationId xmlns:a16="http://schemas.microsoft.com/office/drawing/2014/main" id="{C87A4086-2AA1-4F46-97A8-0ADE06E46CF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1" name="Text Box 17">
          <a:extLst>
            <a:ext uri="{FF2B5EF4-FFF2-40B4-BE49-F238E27FC236}">
              <a16:creationId xmlns:a16="http://schemas.microsoft.com/office/drawing/2014/main" id="{6B0FB1A0-FB8C-40D7-8991-942E6D99BDD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2" name="Text Box 18">
          <a:extLst>
            <a:ext uri="{FF2B5EF4-FFF2-40B4-BE49-F238E27FC236}">
              <a16:creationId xmlns:a16="http://schemas.microsoft.com/office/drawing/2014/main" id="{76C864E3-0500-409D-AD76-430ED7F2019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3" name="Text Box 19">
          <a:extLst>
            <a:ext uri="{FF2B5EF4-FFF2-40B4-BE49-F238E27FC236}">
              <a16:creationId xmlns:a16="http://schemas.microsoft.com/office/drawing/2014/main" id="{CE83674E-B342-46E4-BFC7-D517E955160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4" name="Text Box 16">
          <a:extLst>
            <a:ext uri="{FF2B5EF4-FFF2-40B4-BE49-F238E27FC236}">
              <a16:creationId xmlns:a16="http://schemas.microsoft.com/office/drawing/2014/main" id="{9242E8C9-AADC-4BCC-BFE0-096066F3A4B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5" name="Text Box 17">
          <a:extLst>
            <a:ext uri="{FF2B5EF4-FFF2-40B4-BE49-F238E27FC236}">
              <a16:creationId xmlns:a16="http://schemas.microsoft.com/office/drawing/2014/main" id="{FC243D29-87D9-4393-9BDA-A88ABF6F50A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6" name="Text Box 18">
          <a:extLst>
            <a:ext uri="{FF2B5EF4-FFF2-40B4-BE49-F238E27FC236}">
              <a16:creationId xmlns:a16="http://schemas.microsoft.com/office/drawing/2014/main" id="{34FFD414-DBCA-4548-B5D4-B6D7A7AB4C6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7" name="Text Box 19">
          <a:extLst>
            <a:ext uri="{FF2B5EF4-FFF2-40B4-BE49-F238E27FC236}">
              <a16:creationId xmlns:a16="http://schemas.microsoft.com/office/drawing/2014/main" id="{5E43980A-5546-4A1D-B72D-357503AEB4D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181</xdr:row>
      <xdr:rowOff>504825</xdr:rowOff>
    </xdr:from>
    <xdr:ext cx="95250" cy="444014"/>
    <xdr:sp macro="" textlink="">
      <xdr:nvSpPr>
        <xdr:cNvPr id="7708" name="Text Box 15">
          <a:extLst>
            <a:ext uri="{FF2B5EF4-FFF2-40B4-BE49-F238E27FC236}">
              <a16:creationId xmlns:a16="http://schemas.microsoft.com/office/drawing/2014/main" id="{11C0A6CD-E53C-41EA-905F-84A347A4CBCD}"/>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09" name="Text Box 16">
          <a:extLst>
            <a:ext uri="{FF2B5EF4-FFF2-40B4-BE49-F238E27FC236}">
              <a16:creationId xmlns:a16="http://schemas.microsoft.com/office/drawing/2014/main" id="{5DFAB43C-EE08-41AB-8192-15F1B283C0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10" name="Text Box 17">
          <a:extLst>
            <a:ext uri="{FF2B5EF4-FFF2-40B4-BE49-F238E27FC236}">
              <a16:creationId xmlns:a16="http://schemas.microsoft.com/office/drawing/2014/main" id="{BC4F8AED-0C58-4648-881E-0C13FF4983C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11" name="Text Box 18">
          <a:extLst>
            <a:ext uri="{FF2B5EF4-FFF2-40B4-BE49-F238E27FC236}">
              <a16:creationId xmlns:a16="http://schemas.microsoft.com/office/drawing/2014/main" id="{9643DE30-3411-4387-85C8-013FC9C3A2D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12" name="Text Box 19">
          <a:extLst>
            <a:ext uri="{FF2B5EF4-FFF2-40B4-BE49-F238E27FC236}">
              <a16:creationId xmlns:a16="http://schemas.microsoft.com/office/drawing/2014/main" id="{2306E1B7-F973-4D82-8B5A-23AADF44804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713" name="Text Box 15">
          <a:extLst>
            <a:ext uri="{FF2B5EF4-FFF2-40B4-BE49-F238E27FC236}">
              <a16:creationId xmlns:a16="http://schemas.microsoft.com/office/drawing/2014/main" id="{F1EAE523-CFB9-430D-A700-F1EB7DFB5FA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181</xdr:row>
      <xdr:rowOff>504825</xdr:rowOff>
    </xdr:from>
    <xdr:ext cx="95250" cy="442269"/>
    <xdr:sp macro="" textlink="">
      <xdr:nvSpPr>
        <xdr:cNvPr id="7714" name="Text Box 15">
          <a:extLst>
            <a:ext uri="{FF2B5EF4-FFF2-40B4-BE49-F238E27FC236}">
              <a16:creationId xmlns:a16="http://schemas.microsoft.com/office/drawing/2014/main" id="{F67F3814-3567-41B2-BA44-3213EF06448A}"/>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15" name="Text Box 16">
          <a:extLst>
            <a:ext uri="{FF2B5EF4-FFF2-40B4-BE49-F238E27FC236}">
              <a16:creationId xmlns:a16="http://schemas.microsoft.com/office/drawing/2014/main" id="{50B89A88-8C33-489C-82B5-FFA73F5FAB0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16" name="Text Box 17">
          <a:extLst>
            <a:ext uri="{FF2B5EF4-FFF2-40B4-BE49-F238E27FC236}">
              <a16:creationId xmlns:a16="http://schemas.microsoft.com/office/drawing/2014/main" id="{41BDA929-62AB-4C8D-A4C6-F62C1E4AFC7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17" name="Text Box 18">
          <a:extLst>
            <a:ext uri="{FF2B5EF4-FFF2-40B4-BE49-F238E27FC236}">
              <a16:creationId xmlns:a16="http://schemas.microsoft.com/office/drawing/2014/main" id="{8A480AD1-5D9F-4390-87C2-44E867604D4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504825</xdr:rowOff>
    </xdr:from>
    <xdr:ext cx="95250" cy="213632"/>
    <xdr:sp macro="" textlink="">
      <xdr:nvSpPr>
        <xdr:cNvPr id="7718" name="Text Box 15">
          <a:extLst>
            <a:ext uri="{FF2B5EF4-FFF2-40B4-BE49-F238E27FC236}">
              <a16:creationId xmlns:a16="http://schemas.microsoft.com/office/drawing/2014/main" id="{F5B31757-89AB-4A64-8988-61DC895D91F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19" name="Text Box 16">
          <a:extLst>
            <a:ext uri="{FF2B5EF4-FFF2-40B4-BE49-F238E27FC236}">
              <a16:creationId xmlns:a16="http://schemas.microsoft.com/office/drawing/2014/main" id="{6A96B894-5568-4DFF-91CE-0EF7943F8F4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0" name="Text Box 17">
          <a:extLst>
            <a:ext uri="{FF2B5EF4-FFF2-40B4-BE49-F238E27FC236}">
              <a16:creationId xmlns:a16="http://schemas.microsoft.com/office/drawing/2014/main" id="{BE255F41-F37D-469A-A8B8-666BB24E062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1" name="Text Box 18">
          <a:extLst>
            <a:ext uri="{FF2B5EF4-FFF2-40B4-BE49-F238E27FC236}">
              <a16:creationId xmlns:a16="http://schemas.microsoft.com/office/drawing/2014/main" id="{57FCCEA5-9D2E-4766-9B70-5F0658B4711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2" name="Text Box 19">
          <a:extLst>
            <a:ext uri="{FF2B5EF4-FFF2-40B4-BE49-F238E27FC236}">
              <a16:creationId xmlns:a16="http://schemas.microsoft.com/office/drawing/2014/main" id="{9B9CCB26-723C-42E6-B35C-8B9D427D8A4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3" name="Text Box 16">
          <a:extLst>
            <a:ext uri="{FF2B5EF4-FFF2-40B4-BE49-F238E27FC236}">
              <a16:creationId xmlns:a16="http://schemas.microsoft.com/office/drawing/2014/main" id="{4E9B83DD-B23B-4825-B29F-693746B69F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4" name="Text Box 17">
          <a:extLst>
            <a:ext uri="{FF2B5EF4-FFF2-40B4-BE49-F238E27FC236}">
              <a16:creationId xmlns:a16="http://schemas.microsoft.com/office/drawing/2014/main" id="{B78616B0-A2E4-4691-9B0C-B408CA6D1F4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5" name="Text Box 18">
          <a:extLst>
            <a:ext uri="{FF2B5EF4-FFF2-40B4-BE49-F238E27FC236}">
              <a16:creationId xmlns:a16="http://schemas.microsoft.com/office/drawing/2014/main" id="{B1C015EE-40B6-4639-8B35-50223D852D9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6" name="Text Box 19">
          <a:extLst>
            <a:ext uri="{FF2B5EF4-FFF2-40B4-BE49-F238E27FC236}">
              <a16:creationId xmlns:a16="http://schemas.microsoft.com/office/drawing/2014/main" id="{DDE4C36F-2C1E-4CB0-B176-9FBEFB3251C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727" name="Text Box 15">
          <a:extLst>
            <a:ext uri="{FF2B5EF4-FFF2-40B4-BE49-F238E27FC236}">
              <a16:creationId xmlns:a16="http://schemas.microsoft.com/office/drawing/2014/main" id="{97AC279A-B550-472E-A5B5-78B73E8FBA29}"/>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728" name="Text Box 15">
          <a:extLst>
            <a:ext uri="{FF2B5EF4-FFF2-40B4-BE49-F238E27FC236}">
              <a16:creationId xmlns:a16="http://schemas.microsoft.com/office/drawing/2014/main" id="{B47EA19E-D392-4B31-9AB0-123F06C8403F}"/>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48496"/>
    <xdr:sp macro="" textlink="">
      <xdr:nvSpPr>
        <xdr:cNvPr id="7729" name="Text Box 15">
          <a:extLst>
            <a:ext uri="{FF2B5EF4-FFF2-40B4-BE49-F238E27FC236}">
              <a16:creationId xmlns:a16="http://schemas.microsoft.com/office/drawing/2014/main" id="{6A81DDA9-5CFD-41BD-BE8F-2AB44DEBDD06}"/>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442269"/>
    <xdr:sp macro="" textlink="">
      <xdr:nvSpPr>
        <xdr:cNvPr id="7730" name="Text Box 15">
          <a:extLst>
            <a:ext uri="{FF2B5EF4-FFF2-40B4-BE49-F238E27FC236}">
              <a16:creationId xmlns:a16="http://schemas.microsoft.com/office/drawing/2014/main" id="{54A99C40-ECCD-41BC-AC88-07F4CE81CEC2}"/>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504825</xdr:rowOff>
    </xdr:from>
    <xdr:ext cx="95250" cy="442269"/>
    <xdr:sp macro="" textlink="">
      <xdr:nvSpPr>
        <xdr:cNvPr id="7731" name="Text Box 15">
          <a:extLst>
            <a:ext uri="{FF2B5EF4-FFF2-40B4-BE49-F238E27FC236}">
              <a16:creationId xmlns:a16="http://schemas.microsoft.com/office/drawing/2014/main" id="{72D82C7D-5FA4-457F-A294-A3DB74DA4515}"/>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732" name="Text Box 15">
          <a:extLst>
            <a:ext uri="{FF2B5EF4-FFF2-40B4-BE49-F238E27FC236}">
              <a16:creationId xmlns:a16="http://schemas.microsoft.com/office/drawing/2014/main" id="{814857CE-3F01-44A1-AE70-6413993983A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44331"/>
    <xdr:sp macro="" textlink="">
      <xdr:nvSpPr>
        <xdr:cNvPr id="7733" name="Text Box 15">
          <a:extLst>
            <a:ext uri="{FF2B5EF4-FFF2-40B4-BE49-F238E27FC236}">
              <a16:creationId xmlns:a16="http://schemas.microsoft.com/office/drawing/2014/main" id="{8BC28B74-9D88-475A-B282-B7E243AE6101}"/>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734" name="Text Box 15">
          <a:extLst>
            <a:ext uri="{FF2B5EF4-FFF2-40B4-BE49-F238E27FC236}">
              <a16:creationId xmlns:a16="http://schemas.microsoft.com/office/drawing/2014/main" id="{59BF417D-AA93-44E6-8994-EE44EB22126A}"/>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5" name="Text Box 16">
          <a:extLst>
            <a:ext uri="{FF2B5EF4-FFF2-40B4-BE49-F238E27FC236}">
              <a16:creationId xmlns:a16="http://schemas.microsoft.com/office/drawing/2014/main" id="{0C2B1459-62AD-4C4B-BABA-92F6D2B49BB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6" name="Text Box 17">
          <a:extLst>
            <a:ext uri="{FF2B5EF4-FFF2-40B4-BE49-F238E27FC236}">
              <a16:creationId xmlns:a16="http://schemas.microsoft.com/office/drawing/2014/main" id="{5D91FFCC-7328-43DA-8D0F-AC7508CC08C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7" name="Text Box 18">
          <a:extLst>
            <a:ext uri="{FF2B5EF4-FFF2-40B4-BE49-F238E27FC236}">
              <a16:creationId xmlns:a16="http://schemas.microsoft.com/office/drawing/2014/main" id="{1E94C1CE-7367-43D3-B864-BC960EF5D0D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8" name="Text Box 19">
          <a:extLst>
            <a:ext uri="{FF2B5EF4-FFF2-40B4-BE49-F238E27FC236}">
              <a16:creationId xmlns:a16="http://schemas.microsoft.com/office/drawing/2014/main" id="{51610279-9CE8-44A3-A7E7-DAE2B820754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39" name="Text Box 16">
          <a:extLst>
            <a:ext uri="{FF2B5EF4-FFF2-40B4-BE49-F238E27FC236}">
              <a16:creationId xmlns:a16="http://schemas.microsoft.com/office/drawing/2014/main" id="{DFDE8EA8-0BA6-4288-8101-8BC2E89E1CB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40" name="Text Box 17">
          <a:extLst>
            <a:ext uri="{FF2B5EF4-FFF2-40B4-BE49-F238E27FC236}">
              <a16:creationId xmlns:a16="http://schemas.microsoft.com/office/drawing/2014/main" id="{BAA6764E-815A-4303-ABDC-5BC4AABD37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41" name="Text Box 18">
          <a:extLst>
            <a:ext uri="{FF2B5EF4-FFF2-40B4-BE49-F238E27FC236}">
              <a16:creationId xmlns:a16="http://schemas.microsoft.com/office/drawing/2014/main" id="{96DFD956-CE0F-435A-BA95-AE3C227196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42" name="Text Box 19">
          <a:extLst>
            <a:ext uri="{FF2B5EF4-FFF2-40B4-BE49-F238E27FC236}">
              <a16:creationId xmlns:a16="http://schemas.microsoft.com/office/drawing/2014/main" id="{C1997F60-B11A-4382-A7C0-6A69D9C2A8D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3" name="Text Box 16">
          <a:extLst>
            <a:ext uri="{FF2B5EF4-FFF2-40B4-BE49-F238E27FC236}">
              <a16:creationId xmlns:a16="http://schemas.microsoft.com/office/drawing/2014/main" id="{70164380-EB83-44E8-B131-6F1ED18505D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4" name="Text Box 17">
          <a:extLst>
            <a:ext uri="{FF2B5EF4-FFF2-40B4-BE49-F238E27FC236}">
              <a16:creationId xmlns:a16="http://schemas.microsoft.com/office/drawing/2014/main" id="{CEC7B0BA-3B44-46FB-9B63-9407D1DA481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5" name="Text Box 18">
          <a:extLst>
            <a:ext uri="{FF2B5EF4-FFF2-40B4-BE49-F238E27FC236}">
              <a16:creationId xmlns:a16="http://schemas.microsoft.com/office/drawing/2014/main" id="{25AF47E6-785E-448E-ACC6-2F20331C1D0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6" name="Text Box 19">
          <a:extLst>
            <a:ext uri="{FF2B5EF4-FFF2-40B4-BE49-F238E27FC236}">
              <a16:creationId xmlns:a16="http://schemas.microsoft.com/office/drawing/2014/main" id="{99B71739-3EA8-4790-B42E-FCD29885313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014"/>
    <xdr:sp macro="" textlink="">
      <xdr:nvSpPr>
        <xdr:cNvPr id="7747" name="Text Box 15">
          <a:extLst>
            <a:ext uri="{FF2B5EF4-FFF2-40B4-BE49-F238E27FC236}">
              <a16:creationId xmlns:a16="http://schemas.microsoft.com/office/drawing/2014/main" id="{40269099-35AA-461F-8521-7FF75A8C916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48" name="Text Box 16">
          <a:extLst>
            <a:ext uri="{FF2B5EF4-FFF2-40B4-BE49-F238E27FC236}">
              <a16:creationId xmlns:a16="http://schemas.microsoft.com/office/drawing/2014/main" id="{79C7D018-4298-437E-BFF9-49664845CCF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49" name="Text Box 17">
          <a:extLst>
            <a:ext uri="{FF2B5EF4-FFF2-40B4-BE49-F238E27FC236}">
              <a16:creationId xmlns:a16="http://schemas.microsoft.com/office/drawing/2014/main" id="{5830E441-DB5F-44C0-B6A9-43F39109A73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50" name="Text Box 18">
          <a:extLst>
            <a:ext uri="{FF2B5EF4-FFF2-40B4-BE49-F238E27FC236}">
              <a16:creationId xmlns:a16="http://schemas.microsoft.com/office/drawing/2014/main" id="{750FFB1B-3A39-4CF7-8117-B531A4D7C5F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51" name="Text Box 19">
          <a:extLst>
            <a:ext uri="{FF2B5EF4-FFF2-40B4-BE49-F238E27FC236}">
              <a16:creationId xmlns:a16="http://schemas.microsoft.com/office/drawing/2014/main" id="{BEBB3AE4-756F-4ECE-9B92-1EC9396EE09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52" name="Text Box 16">
          <a:extLst>
            <a:ext uri="{FF2B5EF4-FFF2-40B4-BE49-F238E27FC236}">
              <a16:creationId xmlns:a16="http://schemas.microsoft.com/office/drawing/2014/main" id="{9E018697-754F-4B4D-A29E-86DBA84E858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53" name="Text Box 17">
          <a:extLst>
            <a:ext uri="{FF2B5EF4-FFF2-40B4-BE49-F238E27FC236}">
              <a16:creationId xmlns:a16="http://schemas.microsoft.com/office/drawing/2014/main" id="{1AEE7C7C-32D6-485C-9B9B-574B4503058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54" name="Text Box 18">
          <a:extLst>
            <a:ext uri="{FF2B5EF4-FFF2-40B4-BE49-F238E27FC236}">
              <a16:creationId xmlns:a16="http://schemas.microsoft.com/office/drawing/2014/main" id="{AEA8DF99-2155-4BA1-AB33-D04A10FFCC7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5" name="Text Box 16">
          <a:extLst>
            <a:ext uri="{FF2B5EF4-FFF2-40B4-BE49-F238E27FC236}">
              <a16:creationId xmlns:a16="http://schemas.microsoft.com/office/drawing/2014/main" id="{ADCA22E2-262B-4939-9434-1AA41BFB250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6" name="Text Box 17">
          <a:extLst>
            <a:ext uri="{FF2B5EF4-FFF2-40B4-BE49-F238E27FC236}">
              <a16:creationId xmlns:a16="http://schemas.microsoft.com/office/drawing/2014/main" id="{62BC0E27-B2B8-4630-BABB-13E315D7BB4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7" name="Text Box 18">
          <a:extLst>
            <a:ext uri="{FF2B5EF4-FFF2-40B4-BE49-F238E27FC236}">
              <a16:creationId xmlns:a16="http://schemas.microsoft.com/office/drawing/2014/main" id="{4D38A48E-8C6A-43FF-B1FB-0EAE4E743C4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8" name="Text Box 19">
          <a:extLst>
            <a:ext uri="{FF2B5EF4-FFF2-40B4-BE49-F238E27FC236}">
              <a16:creationId xmlns:a16="http://schemas.microsoft.com/office/drawing/2014/main" id="{3170A745-BCCB-40C7-8722-2614D2FE893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9" name="Text Box 16">
          <a:extLst>
            <a:ext uri="{FF2B5EF4-FFF2-40B4-BE49-F238E27FC236}">
              <a16:creationId xmlns:a16="http://schemas.microsoft.com/office/drawing/2014/main" id="{21811E6F-B82F-4D09-98F1-62C7F631014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60" name="Text Box 17">
          <a:extLst>
            <a:ext uri="{FF2B5EF4-FFF2-40B4-BE49-F238E27FC236}">
              <a16:creationId xmlns:a16="http://schemas.microsoft.com/office/drawing/2014/main" id="{6EE578E4-6236-461E-B3EB-D1735C3291B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61" name="Text Box 18">
          <a:extLst>
            <a:ext uri="{FF2B5EF4-FFF2-40B4-BE49-F238E27FC236}">
              <a16:creationId xmlns:a16="http://schemas.microsoft.com/office/drawing/2014/main" id="{9CA97887-7420-43B1-90CF-5CD3CCF8304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62" name="Text Box 19">
          <a:extLst>
            <a:ext uri="{FF2B5EF4-FFF2-40B4-BE49-F238E27FC236}">
              <a16:creationId xmlns:a16="http://schemas.microsoft.com/office/drawing/2014/main" id="{15B4D29D-1189-4379-9C9E-2E77007BAD0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56743"/>
    <xdr:sp macro="" textlink="">
      <xdr:nvSpPr>
        <xdr:cNvPr id="7763" name="Text Box 15">
          <a:extLst>
            <a:ext uri="{FF2B5EF4-FFF2-40B4-BE49-F238E27FC236}">
              <a16:creationId xmlns:a16="http://schemas.microsoft.com/office/drawing/2014/main" id="{971320F7-FA5B-42C0-A814-B30359A71E54}"/>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442269"/>
    <xdr:sp macro="" textlink="">
      <xdr:nvSpPr>
        <xdr:cNvPr id="7764" name="Text Box 15">
          <a:extLst>
            <a:ext uri="{FF2B5EF4-FFF2-40B4-BE49-F238E27FC236}">
              <a16:creationId xmlns:a16="http://schemas.microsoft.com/office/drawing/2014/main" id="{2F438626-D1DF-447E-BD25-CF19A83E9176}"/>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504825</xdr:rowOff>
    </xdr:from>
    <xdr:ext cx="95250" cy="442269"/>
    <xdr:sp macro="" textlink="">
      <xdr:nvSpPr>
        <xdr:cNvPr id="7765" name="Text Box 15">
          <a:extLst>
            <a:ext uri="{FF2B5EF4-FFF2-40B4-BE49-F238E27FC236}">
              <a16:creationId xmlns:a16="http://schemas.microsoft.com/office/drawing/2014/main" id="{2FBD42FC-AB82-4F58-8DA5-7764A61A9C77}"/>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766" name="Text Box 15">
          <a:extLst>
            <a:ext uri="{FF2B5EF4-FFF2-40B4-BE49-F238E27FC236}">
              <a16:creationId xmlns:a16="http://schemas.microsoft.com/office/drawing/2014/main" id="{B0A36D7E-13D8-4955-B12C-850BD03B6D2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44331"/>
    <xdr:sp macro="" textlink="">
      <xdr:nvSpPr>
        <xdr:cNvPr id="7767" name="Text Box 15">
          <a:extLst>
            <a:ext uri="{FF2B5EF4-FFF2-40B4-BE49-F238E27FC236}">
              <a16:creationId xmlns:a16="http://schemas.microsoft.com/office/drawing/2014/main" id="{0CAED8B7-9FD7-4AD0-A705-3A682E3459CD}"/>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768" name="Text Box 15">
          <a:extLst>
            <a:ext uri="{FF2B5EF4-FFF2-40B4-BE49-F238E27FC236}">
              <a16:creationId xmlns:a16="http://schemas.microsoft.com/office/drawing/2014/main" id="{ABA761EE-8499-4361-A08B-D11840B44CFE}"/>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69" name="Text Box 16">
          <a:extLst>
            <a:ext uri="{FF2B5EF4-FFF2-40B4-BE49-F238E27FC236}">
              <a16:creationId xmlns:a16="http://schemas.microsoft.com/office/drawing/2014/main" id="{A6928F6E-BE27-4E86-BA61-DEC185D2893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70" name="Text Box 17">
          <a:extLst>
            <a:ext uri="{FF2B5EF4-FFF2-40B4-BE49-F238E27FC236}">
              <a16:creationId xmlns:a16="http://schemas.microsoft.com/office/drawing/2014/main" id="{11FD3CC0-511D-4B02-81E2-A55DA8FDEE2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71" name="Text Box 18">
          <a:extLst>
            <a:ext uri="{FF2B5EF4-FFF2-40B4-BE49-F238E27FC236}">
              <a16:creationId xmlns:a16="http://schemas.microsoft.com/office/drawing/2014/main" id="{8CC5EA8C-8EDE-423C-85B0-3A55DAADB74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72" name="Text Box 19">
          <a:extLst>
            <a:ext uri="{FF2B5EF4-FFF2-40B4-BE49-F238E27FC236}">
              <a16:creationId xmlns:a16="http://schemas.microsoft.com/office/drawing/2014/main" id="{96F0F803-00E8-4F95-8C78-1A25E140816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3" name="Text Box 16">
          <a:extLst>
            <a:ext uri="{FF2B5EF4-FFF2-40B4-BE49-F238E27FC236}">
              <a16:creationId xmlns:a16="http://schemas.microsoft.com/office/drawing/2014/main" id="{86EC6A0D-B3FB-46CE-B484-4F21D22672B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4" name="Text Box 17">
          <a:extLst>
            <a:ext uri="{FF2B5EF4-FFF2-40B4-BE49-F238E27FC236}">
              <a16:creationId xmlns:a16="http://schemas.microsoft.com/office/drawing/2014/main" id="{344B0B38-EF56-4EFE-A051-1F13FDBA7D0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5" name="Text Box 18">
          <a:extLst>
            <a:ext uri="{FF2B5EF4-FFF2-40B4-BE49-F238E27FC236}">
              <a16:creationId xmlns:a16="http://schemas.microsoft.com/office/drawing/2014/main" id="{4329A58B-AA00-4437-963B-AE15DC7EF9F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6" name="Text Box 19">
          <a:extLst>
            <a:ext uri="{FF2B5EF4-FFF2-40B4-BE49-F238E27FC236}">
              <a16:creationId xmlns:a16="http://schemas.microsoft.com/office/drawing/2014/main" id="{5EE5119C-7E59-4950-BC5D-A6811FC0E2E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77" name="Text Box 16">
          <a:extLst>
            <a:ext uri="{FF2B5EF4-FFF2-40B4-BE49-F238E27FC236}">
              <a16:creationId xmlns:a16="http://schemas.microsoft.com/office/drawing/2014/main" id="{091FC402-15E0-4FBE-84B0-6E95372C858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78" name="Text Box 17">
          <a:extLst>
            <a:ext uri="{FF2B5EF4-FFF2-40B4-BE49-F238E27FC236}">
              <a16:creationId xmlns:a16="http://schemas.microsoft.com/office/drawing/2014/main" id="{03FD5A91-8732-4124-AC57-DB2A6A79CAB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79" name="Text Box 18">
          <a:extLst>
            <a:ext uri="{FF2B5EF4-FFF2-40B4-BE49-F238E27FC236}">
              <a16:creationId xmlns:a16="http://schemas.microsoft.com/office/drawing/2014/main" id="{746577D9-F76E-4A10-A24D-DC79B22D993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80" name="Text Box 19">
          <a:extLst>
            <a:ext uri="{FF2B5EF4-FFF2-40B4-BE49-F238E27FC236}">
              <a16:creationId xmlns:a16="http://schemas.microsoft.com/office/drawing/2014/main" id="{42E67B5C-C8E4-4033-A27B-43A49715DAD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014"/>
    <xdr:sp macro="" textlink="">
      <xdr:nvSpPr>
        <xdr:cNvPr id="7781" name="Text Box 15">
          <a:extLst>
            <a:ext uri="{FF2B5EF4-FFF2-40B4-BE49-F238E27FC236}">
              <a16:creationId xmlns:a16="http://schemas.microsoft.com/office/drawing/2014/main" id="{BA786CA6-A061-4407-B204-673CB757F417}"/>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2" name="Text Box 16">
          <a:extLst>
            <a:ext uri="{FF2B5EF4-FFF2-40B4-BE49-F238E27FC236}">
              <a16:creationId xmlns:a16="http://schemas.microsoft.com/office/drawing/2014/main" id="{71D4523C-D601-4029-A586-99F256B8FC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3" name="Text Box 17">
          <a:extLst>
            <a:ext uri="{FF2B5EF4-FFF2-40B4-BE49-F238E27FC236}">
              <a16:creationId xmlns:a16="http://schemas.microsoft.com/office/drawing/2014/main" id="{FA3B7F3F-9FD4-4214-8C1B-0089185E56F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4" name="Text Box 18">
          <a:extLst>
            <a:ext uri="{FF2B5EF4-FFF2-40B4-BE49-F238E27FC236}">
              <a16:creationId xmlns:a16="http://schemas.microsoft.com/office/drawing/2014/main" id="{7E10DB10-6449-411E-A50C-5369691795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5" name="Text Box 19">
          <a:extLst>
            <a:ext uri="{FF2B5EF4-FFF2-40B4-BE49-F238E27FC236}">
              <a16:creationId xmlns:a16="http://schemas.microsoft.com/office/drawing/2014/main" id="{DC88D138-48F5-47B9-8017-2E4FA071220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180</xdr:row>
      <xdr:rowOff>504825</xdr:rowOff>
    </xdr:from>
    <xdr:ext cx="95250" cy="442269"/>
    <xdr:sp macro="" textlink="">
      <xdr:nvSpPr>
        <xdr:cNvPr id="7786" name="Text Box 15">
          <a:extLst>
            <a:ext uri="{FF2B5EF4-FFF2-40B4-BE49-F238E27FC236}">
              <a16:creationId xmlns:a16="http://schemas.microsoft.com/office/drawing/2014/main" id="{1C3AE29D-8342-43ED-BD78-16B021BBC0EE}"/>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87" name="Text Box 16">
          <a:extLst>
            <a:ext uri="{FF2B5EF4-FFF2-40B4-BE49-F238E27FC236}">
              <a16:creationId xmlns:a16="http://schemas.microsoft.com/office/drawing/2014/main" id="{1E1FDD27-B71E-4FDD-8CD6-AF678371A1F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88" name="Text Box 17">
          <a:extLst>
            <a:ext uri="{FF2B5EF4-FFF2-40B4-BE49-F238E27FC236}">
              <a16:creationId xmlns:a16="http://schemas.microsoft.com/office/drawing/2014/main" id="{6BFC47CB-1C81-4F71-BDD0-23118EFB7FE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89" name="Text Box 18">
          <a:extLst>
            <a:ext uri="{FF2B5EF4-FFF2-40B4-BE49-F238E27FC236}">
              <a16:creationId xmlns:a16="http://schemas.microsoft.com/office/drawing/2014/main" id="{94411E23-3BA5-4919-9BC0-EE6AF804C4A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0" name="Text Box 16">
          <a:extLst>
            <a:ext uri="{FF2B5EF4-FFF2-40B4-BE49-F238E27FC236}">
              <a16:creationId xmlns:a16="http://schemas.microsoft.com/office/drawing/2014/main" id="{A02E4E68-ACA4-434C-88D0-FE5CC25D3F9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1" name="Text Box 17">
          <a:extLst>
            <a:ext uri="{FF2B5EF4-FFF2-40B4-BE49-F238E27FC236}">
              <a16:creationId xmlns:a16="http://schemas.microsoft.com/office/drawing/2014/main" id="{5875F569-8EC6-4EA7-A5A5-2661FE9101E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2" name="Text Box 18">
          <a:extLst>
            <a:ext uri="{FF2B5EF4-FFF2-40B4-BE49-F238E27FC236}">
              <a16:creationId xmlns:a16="http://schemas.microsoft.com/office/drawing/2014/main" id="{5EEE75C1-1D31-4A0E-AA86-8A742CE1B4A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3" name="Text Box 19">
          <a:extLst>
            <a:ext uri="{FF2B5EF4-FFF2-40B4-BE49-F238E27FC236}">
              <a16:creationId xmlns:a16="http://schemas.microsoft.com/office/drawing/2014/main" id="{B91993C8-F740-4754-AFC4-E58365D4824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4" name="Text Box 16">
          <a:extLst>
            <a:ext uri="{FF2B5EF4-FFF2-40B4-BE49-F238E27FC236}">
              <a16:creationId xmlns:a16="http://schemas.microsoft.com/office/drawing/2014/main" id="{E30506DF-8FEB-469C-9E43-B4BD97E2B1C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5" name="Text Box 17">
          <a:extLst>
            <a:ext uri="{FF2B5EF4-FFF2-40B4-BE49-F238E27FC236}">
              <a16:creationId xmlns:a16="http://schemas.microsoft.com/office/drawing/2014/main" id="{5F493839-9FE2-4FDA-BD45-1EF8C66732E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6" name="Text Box 18">
          <a:extLst>
            <a:ext uri="{FF2B5EF4-FFF2-40B4-BE49-F238E27FC236}">
              <a16:creationId xmlns:a16="http://schemas.microsoft.com/office/drawing/2014/main" id="{EE525911-240F-438E-858F-47C7AEBD7B6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797" name="Text Box 15">
          <a:extLst>
            <a:ext uri="{FF2B5EF4-FFF2-40B4-BE49-F238E27FC236}">
              <a16:creationId xmlns:a16="http://schemas.microsoft.com/office/drawing/2014/main" id="{F1FF388C-5DD0-4BBB-8C7D-6FA4E7D4DBF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98" name="Text Box 16">
          <a:extLst>
            <a:ext uri="{FF2B5EF4-FFF2-40B4-BE49-F238E27FC236}">
              <a16:creationId xmlns:a16="http://schemas.microsoft.com/office/drawing/2014/main" id="{4A34E2F8-D214-4240-AE61-EBBEBC98F96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99" name="Text Box 17">
          <a:extLst>
            <a:ext uri="{FF2B5EF4-FFF2-40B4-BE49-F238E27FC236}">
              <a16:creationId xmlns:a16="http://schemas.microsoft.com/office/drawing/2014/main" id="{9E14E4BF-0B25-4502-91E3-5C623F903FB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00" name="Text Box 18">
          <a:extLst>
            <a:ext uri="{FF2B5EF4-FFF2-40B4-BE49-F238E27FC236}">
              <a16:creationId xmlns:a16="http://schemas.microsoft.com/office/drawing/2014/main" id="{168EC057-7625-4FE9-8926-E35F64AF635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01" name="Text Box 19">
          <a:extLst>
            <a:ext uri="{FF2B5EF4-FFF2-40B4-BE49-F238E27FC236}">
              <a16:creationId xmlns:a16="http://schemas.microsoft.com/office/drawing/2014/main" id="{CBAD791B-70B9-411F-B2C7-460D4485F23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2" name="Text Box 16">
          <a:extLst>
            <a:ext uri="{FF2B5EF4-FFF2-40B4-BE49-F238E27FC236}">
              <a16:creationId xmlns:a16="http://schemas.microsoft.com/office/drawing/2014/main" id="{B281F3E7-055D-4BCB-97A9-5223A53EDC1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3" name="Text Box 17">
          <a:extLst>
            <a:ext uri="{FF2B5EF4-FFF2-40B4-BE49-F238E27FC236}">
              <a16:creationId xmlns:a16="http://schemas.microsoft.com/office/drawing/2014/main" id="{14096E28-E2F0-4F2F-BE4B-DACAC1C2E41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4" name="Text Box 18">
          <a:extLst>
            <a:ext uri="{FF2B5EF4-FFF2-40B4-BE49-F238E27FC236}">
              <a16:creationId xmlns:a16="http://schemas.microsoft.com/office/drawing/2014/main" id="{9BF93AAF-2F62-4B3A-8E7E-C28C9EB6E6B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5" name="Text Box 19">
          <a:extLst>
            <a:ext uri="{FF2B5EF4-FFF2-40B4-BE49-F238E27FC236}">
              <a16:creationId xmlns:a16="http://schemas.microsoft.com/office/drawing/2014/main" id="{DC0D398A-840F-406B-8CA8-0C9F13CB271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6" name="Text Box 16">
          <a:extLst>
            <a:ext uri="{FF2B5EF4-FFF2-40B4-BE49-F238E27FC236}">
              <a16:creationId xmlns:a16="http://schemas.microsoft.com/office/drawing/2014/main" id="{C0392FA3-C6AD-415A-8808-BB2DE258324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7" name="Text Box 17">
          <a:extLst>
            <a:ext uri="{FF2B5EF4-FFF2-40B4-BE49-F238E27FC236}">
              <a16:creationId xmlns:a16="http://schemas.microsoft.com/office/drawing/2014/main" id="{7CAD8036-6234-447E-A11B-2712628C6C4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8" name="Text Box 18">
          <a:extLst>
            <a:ext uri="{FF2B5EF4-FFF2-40B4-BE49-F238E27FC236}">
              <a16:creationId xmlns:a16="http://schemas.microsoft.com/office/drawing/2014/main" id="{9498B1FE-BD10-4358-BF0C-81B3E449B16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9" name="Text Box 19">
          <a:extLst>
            <a:ext uri="{FF2B5EF4-FFF2-40B4-BE49-F238E27FC236}">
              <a16:creationId xmlns:a16="http://schemas.microsoft.com/office/drawing/2014/main" id="{BC4A458C-5E45-4FE7-B89C-823A4C86E6B0}"/>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014"/>
    <xdr:sp macro="" textlink="">
      <xdr:nvSpPr>
        <xdr:cNvPr id="7810" name="Text Box 15">
          <a:extLst>
            <a:ext uri="{FF2B5EF4-FFF2-40B4-BE49-F238E27FC236}">
              <a16:creationId xmlns:a16="http://schemas.microsoft.com/office/drawing/2014/main" id="{A59055BB-531D-4D98-8142-8D832FE3D361}"/>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1" name="Text Box 16">
          <a:extLst>
            <a:ext uri="{FF2B5EF4-FFF2-40B4-BE49-F238E27FC236}">
              <a16:creationId xmlns:a16="http://schemas.microsoft.com/office/drawing/2014/main" id="{B21ECFDC-58F7-4AFE-8B8F-7F82E3C3232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2" name="Text Box 17">
          <a:extLst>
            <a:ext uri="{FF2B5EF4-FFF2-40B4-BE49-F238E27FC236}">
              <a16:creationId xmlns:a16="http://schemas.microsoft.com/office/drawing/2014/main" id="{9536C1DB-CC1D-4916-87A1-3B0FABCEC51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3" name="Text Box 18">
          <a:extLst>
            <a:ext uri="{FF2B5EF4-FFF2-40B4-BE49-F238E27FC236}">
              <a16:creationId xmlns:a16="http://schemas.microsoft.com/office/drawing/2014/main" id="{061F371B-3FC1-4C8E-AD24-361E1928AD6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4" name="Text Box 19">
          <a:extLst>
            <a:ext uri="{FF2B5EF4-FFF2-40B4-BE49-F238E27FC236}">
              <a16:creationId xmlns:a16="http://schemas.microsoft.com/office/drawing/2014/main" id="{BC6BA8E5-3732-478B-8D7F-F3898D1A4EB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15" name="Text Box 16">
          <a:extLst>
            <a:ext uri="{FF2B5EF4-FFF2-40B4-BE49-F238E27FC236}">
              <a16:creationId xmlns:a16="http://schemas.microsoft.com/office/drawing/2014/main" id="{663860BD-DD52-4BFB-B58C-AE0E660E6E8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16" name="Text Box 17">
          <a:extLst>
            <a:ext uri="{FF2B5EF4-FFF2-40B4-BE49-F238E27FC236}">
              <a16:creationId xmlns:a16="http://schemas.microsoft.com/office/drawing/2014/main" id="{3E88D071-DE2A-4A02-B1A8-A53409213A3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182</xdr:row>
      <xdr:rowOff>15875</xdr:rowOff>
    </xdr:from>
    <xdr:ext cx="95250" cy="171450"/>
    <xdr:sp macro="" textlink="">
      <xdr:nvSpPr>
        <xdr:cNvPr id="7817" name="Text Box 18">
          <a:extLst>
            <a:ext uri="{FF2B5EF4-FFF2-40B4-BE49-F238E27FC236}">
              <a16:creationId xmlns:a16="http://schemas.microsoft.com/office/drawing/2014/main" id="{D9D875A0-17D2-4AAD-B280-78C5E2D91EA1}"/>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18" name="Text Box 16">
          <a:extLst>
            <a:ext uri="{FF2B5EF4-FFF2-40B4-BE49-F238E27FC236}">
              <a16:creationId xmlns:a16="http://schemas.microsoft.com/office/drawing/2014/main" id="{7E98393B-4485-4A82-8A52-BE30938EC52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19" name="Text Box 17">
          <a:extLst>
            <a:ext uri="{FF2B5EF4-FFF2-40B4-BE49-F238E27FC236}">
              <a16:creationId xmlns:a16="http://schemas.microsoft.com/office/drawing/2014/main" id="{19CE38AD-5789-404B-923F-F4B242F7D16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20" name="Text Box 18">
          <a:extLst>
            <a:ext uri="{FF2B5EF4-FFF2-40B4-BE49-F238E27FC236}">
              <a16:creationId xmlns:a16="http://schemas.microsoft.com/office/drawing/2014/main" id="{693C40BB-945F-46E7-88F5-96328CE3D5C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21" name="Text Box 19">
          <a:extLst>
            <a:ext uri="{FF2B5EF4-FFF2-40B4-BE49-F238E27FC236}">
              <a16:creationId xmlns:a16="http://schemas.microsoft.com/office/drawing/2014/main" id="{F8140924-74F6-4DAD-AB84-0961EAF3502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22" name="Text Box 16">
          <a:extLst>
            <a:ext uri="{FF2B5EF4-FFF2-40B4-BE49-F238E27FC236}">
              <a16:creationId xmlns:a16="http://schemas.microsoft.com/office/drawing/2014/main" id="{282A8C34-67EE-43D9-9B2A-C12D26E8CD6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23" name="Text Box 15">
          <a:extLst>
            <a:ext uri="{FF2B5EF4-FFF2-40B4-BE49-F238E27FC236}">
              <a16:creationId xmlns:a16="http://schemas.microsoft.com/office/drawing/2014/main" id="{AAF826CB-1F55-4353-AC51-8E10862FBF03}"/>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24" name="Text Box 15">
          <a:extLst>
            <a:ext uri="{FF2B5EF4-FFF2-40B4-BE49-F238E27FC236}">
              <a16:creationId xmlns:a16="http://schemas.microsoft.com/office/drawing/2014/main" id="{9E331E44-1DB0-45E6-9F96-84B17C6D8BA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25" name="Text Box 15">
          <a:extLst>
            <a:ext uri="{FF2B5EF4-FFF2-40B4-BE49-F238E27FC236}">
              <a16:creationId xmlns:a16="http://schemas.microsoft.com/office/drawing/2014/main" id="{5926316E-A29E-4966-89B9-72AC9390BA51}"/>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26" name="Text Box 15">
          <a:extLst>
            <a:ext uri="{FF2B5EF4-FFF2-40B4-BE49-F238E27FC236}">
              <a16:creationId xmlns:a16="http://schemas.microsoft.com/office/drawing/2014/main" id="{E649D6EA-BD82-432A-9D70-0D66EE07CF3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504825</xdr:rowOff>
    </xdr:from>
    <xdr:ext cx="95250" cy="213632"/>
    <xdr:sp macro="" textlink="">
      <xdr:nvSpPr>
        <xdr:cNvPr id="7827" name="Text Box 15">
          <a:extLst>
            <a:ext uri="{FF2B5EF4-FFF2-40B4-BE49-F238E27FC236}">
              <a16:creationId xmlns:a16="http://schemas.microsoft.com/office/drawing/2014/main" id="{458EB980-3087-4B7D-A298-2BD11BD76365}"/>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28" name="Text Box 15">
          <a:extLst>
            <a:ext uri="{FF2B5EF4-FFF2-40B4-BE49-F238E27FC236}">
              <a16:creationId xmlns:a16="http://schemas.microsoft.com/office/drawing/2014/main" id="{4FE0EEBF-5F48-4EC6-8655-7E68AA57302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29" name="Text Box 15">
          <a:extLst>
            <a:ext uri="{FF2B5EF4-FFF2-40B4-BE49-F238E27FC236}">
              <a16:creationId xmlns:a16="http://schemas.microsoft.com/office/drawing/2014/main" id="{2849F09E-0B3E-482C-A02D-A8F9EC75D575}"/>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0" name="Text Box 15">
          <a:extLst>
            <a:ext uri="{FF2B5EF4-FFF2-40B4-BE49-F238E27FC236}">
              <a16:creationId xmlns:a16="http://schemas.microsoft.com/office/drawing/2014/main" id="{608C500B-0465-4188-BF02-8479AF3ACF3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1" name="Text Box 15">
          <a:extLst>
            <a:ext uri="{FF2B5EF4-FFF2-40B4-BE49-F238E27FC236}">
              <a16:creationId xmlns:a16="http://schemas.microsoft.com/office/drawing/2014/main" id="{4620389A-9409-4EF9-9B5B-8BA4FF45CFF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2" name="Text Box 15">
          <a:extLst>
            <a:ext uri="{FF2B5EF4-FFF2-40B4-BE49-F238E27FC236}">
              <a16:creationId xmlns:a16="http://schemas.microsoft.com/office/drawing/2014/main" id="{336EF623-7F49-4040-8C88-3D57605690F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3" name="Text Box 15">
          <a:extLst>
            <a:ext uri="{FF2B5EF4-FFF2-40B4-BE49-F238E27FC236}">
              <a16:creationId xmlns:a16="http://schemas.microsoft.com/office/drawing/2014/main" id="{A87F8707-9EB6-40EA-9033-CF421B1AE51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48496"/>
    <xdr:sp macro="" textlink="">
      <xdr:nvSpPr>
        <xdr:cNvPr id="7834" name="Text Box 15">
          <a:extLst>
            <a:ext uri="{FF2B5EF4-FFF2-40B4-BE49-F238E27FC236}">
              <a16:creationId xmlns:a16="http://schemas.microsoft.com/office/drawing/2014/main" id="{CD130CD9-3466-4C3C-A115-903C3C62C681}"/>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35" name="Text Box 15">
          <a:extLst>
            <a:ext uri="{FF2B5EF4-FFF2-40B4-BE49-F238E27FC236}">
              <a16:creationId xmlns:a16="http://schemas.microsoft.com/office/drawing/2014/main" id="{078D8FBC-F043-4645-8F40-17412786779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44331"/>
    <xdr:sp macro="" textlink="">
      <xdr:nvSpPr>
        <xdr:cNvPr id="7836" name="Text Box 15">
          <a:extLst>
            <a:ext uri="{FF2B5EF4-FFF2-40B4-BE49-F238E27FC236}">
              <a16:creationId xmlns:a16="http://schemas.microsoft.com/office/drawing/2014/main" id="{85637FA3-2151-43F9-8C29-0B77FCCD542D}"/>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56743"/>
    <xdr:sp macro="" textlink="">
      <xdr:nvSpPr>
        <xdr:cNvPr id="7837" name="Text Box 15">
          <a:extLst>
            <a:ext uri="{FF2B5EF4-FFF2-40B4-BE49-F238E27FC236}">
              <a16:creationId xmlns:a16="http://schemas.microsoft.com/office/drawing/2014/main" id="{B892A500-DBE9-43FE-9401-D1F5954AF420}"/>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38" name="Text Box 15">
          <a:extLst>
            <a:ext uri="{FF2B5EF4-FFF2-40B4-BE49-F238E27FC236}">
              <a16:creationId xmlns:a16="http://schemas.microsoft.com/office/drawing/2014/main" id="{130C011C-C1CB-4F03-BADB-2529A4B41E5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44331"/>
    <xdr:sp macro="" textlink="">
      <xdr:nvSpPr>
        <xdr:cNvPr id="7839" name="Text Box 15">
          <a:extLst>
            <a:ext uri="{FF2B5EF4-FFF2-40B4-BE49-F238E27FC236}">
              <a16:creationId xmlns:a16="http://schemas.microsoft.com/office/drawing/2014/main" id="{444CAE06-9551-49F7-A40C-8A95E1F5CA42}"/>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0" name="Text Box 15">
          <a:extLst>
            <a:ext uri="{FF2B5EF4-FFF2-40B4-BE49-F238E27FC236}">
              <a16:creationId xmlns:a16="http://schemas.microsoft.com/office/drawing/2014/main" id="{89AADFA4-E864-4470-A31E-A32B7E5BDBE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1" name="Text Box 15">
          <a:extLst>
            <a:ext uri="{FF2B5EF4-FFF2-40B4-BE49-F238E27FC236}">
              <a16:creationId xmlns:a16="http://schemas.microsoft.com/office/drawing/2014/main" id="{AD0EB999-3DBB-4498-854E-A054A7A71FF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2" name="Text Box 15">
          <a:extLst>
            <a:ext uri="{FF2B5EF4-FFF2-40B4-BE49-F238E27FC236}">
              <a16:creationId xmlns:a16="http://schemas.microsoft.com/office/drawing/2014/main" id="{BF7B288D-B8ED-4E29-9978-5C753187CD2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3" name="Text Box 15">
          <a:extLst>
            <a:ext uri="{FF2B5EF4-FFF2-40B4-BE49-F238E27FC236}">
              <a16:creationId xmlns:a16="http://schemas.microsoft.com/office/drawing/2014/main" id="{630E204C-4F35-43A8-B84B-A9887AD3A94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4" name="Text Box 15">
          <a:extLst>
            <a:ext uri="{FF2B5EF4-FFF2-40B4-BE49-F238E27FC236}">
              <a16:creationId xmlns:a16="http://schemas.microsoft.com/office/drawing/2014/main" id="{5224F4CB-8C3C-4B98-B84C-ACABD66EC28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5" name="Text Box 15">
          <a:extLst>
            <a:ext uri="{FF2B5EF4-FFF2-40B4-BE49-F238E27FC236}">
              <a16:creationId xmlns:a16="http://schemas.microsoft.com/office/drawing/2014/main" id="{4AC3EED4-6FEA-400B-8E0A-E5147A8FFF5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8496"/>
    <xdr:sp macro="" textlink="">
      <xdr:nvSpPr>
        <xdr:cNvPr id="7846" name="Text Box 15">
          <a:extLst>
            <a:ext uri="{FF2B5EF4-FFF2-40B4-BE49-F238E27FC236}">
              <a16:creationId xmlns:a16="http://schemas.microsoft.com/office/drawing/2014/main" id="{A56DEEC6-3840-4C23-B41F-8CF3B73E0842}"/>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47" name="Text Box 15">
          <a:extLst>
            <a:ext uri="{FF2B5EF4-FFF2-40B4-BE49-F238E27FC236}">
              <a16:creationId xmlns:a16="http://schemas.microsoft.com/office/drawing/2014/main" id="{63B8BE5C-E8D7-4C63-A179-693668EA8A3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331"/>
    <xdr:sp macro="" textlink="">
      <xdr:nvSpPr>
        <xdr:cNvPr id="7848" name="Text Box 15">
          <a:extLst>
            <a:ext uri="{FF2B5EF4-FFF2-40B4-BE49-F238E27FC236}">
              <a16:creationId xmlns:a16="http://schemas.microsoft.com/office/drawing/2014/main" id="{3B4BA055-D388-4A4F-B321-F25D56637CEE}"/>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56743"/>
    <xdr:sp macro="" textlink="">
      <xdr:nvSpPr>
        <xdr:cNvPr id="7849" name="Text Box 15">
          <a:extLst>
            <a:ext uri="{FF2B5EF4-FFF2-40B4-BE49-F238E27FC236}">
              <a16:creationId xmlns:a16="http://schemas.microsoft.com/office/drawing/2014/main" id="{517A349C-3EF4-415E-8D60-FDA33050AA24}"/>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0" name="Text Box 15">
          <a:extLst>
            <a:ext uri="{FF2B5EF4-FFF2-40B4-BE49-F238E27FC236}">
              <a16:creationId xmlns:a16="http://schemas.microsoft.com/office/drawing/2014/main" id="{82181FFE-6282-481B-B44A-3C9CE5C9355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331"/>
    <xdr:sp macro="" textlink="">
      <xdr:nvSpPr>
        <xdr:cNvPr id="7851" name="Text Box 15">
          <a:extLst>
            <a:ext uri="{FF2B5EF4-FFF2-40B4-BE49-F238E27FC236}">
              <a16:creationId xmlns:a16="http://schemas.microsoft.com/office/drawing/2014/main" id="{B74E7C63-129A-4ED9-92E2-EAA5E830E9E9}"/>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2" name="Text Box 15">
          <a:extLst>
            <a:ext uri="{FF2B5EF4-FFF2-40B4-BE49-F238E27FC236}">
              <a16:creationId xmlns:a16="http://schemas.microsoft.com/office/drawing/2014/main" id="{1C61E67B-86B6-4004-AB0A-DC685462011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3" name="Text Box 15">
          <a:extLst>
            <a:ext uri="{FF2B5EF4-FFF2-40B4-BE49-F238E27FC236}">
              <a16:creationId xmlns:a16="http://schemas.microsoft.com/office/drawing/2014/main" id="{F74399DD-C6A4-4182-AD7B-88FA1EB6C51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4" name="Text Box 15">
          <a:extLst>
            <a:ext uri="{FF2B5EF4-FFF2-40B4-BE49-F238E27FC236}">
              <a16:creationId xmlns:a16="http://schemas.microsoft.com/office/drawing/2014/main" id="{85AA3D32-3F09-4231-A386-7E5B8933D07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5" name="Text Box 15">
          <a:extLst>
            <a:ext uri="{FF2B5EF4-FFF2-40B4-BE49-F238E27FC236}">
              <a16:creationId xmlns:a16="http://schemas.microsoft.com/office/drawing/2014/main" id="{74C96A22-CFAB-474C-8023-FB11A2DCE57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6" name="Text Box 15">
          <a:extLst>
            <a:ext uri="{FF2B5EF4-FFF2-40B4-BE49-F238E27FC236}">
              <a16:creationId xmlns:a16="http://schemas.microsoft.com/office/drawing/2014/main" id="{C6986C88-47D2-4D9C-90F3-70F40ED50B4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7" name="Text Box 15">
          <a:extLst>
            <a:ext uri="{FF2B5EF4-FFF2-40B4-BE49-F238E27FC236}">
              <a16:creationId xmlns:a16="http://schemas.microsoft.com/office/drawing/2014/main" id="{362B5A4F-9F6F-42FC-9922-C2F73B855CE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58" name="Text Box 15">
          <a:extLst>
            <a:ext uri="{FF2B5EF4-FFF2-40B4-BE49-F238E27FC236}">
              <a16:creationId xmlns:a16="http://schemas.microsoft.com/office/drawing/2014/main" id="{F13AA95D-2816-4427-9F32-207FBAD8BC9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59" name="Text Box 15">
          <a:extLst>
            <a:ext uri="{FF2B5EF4-FFF2-40B4-BE49-F238E27FC236}">
              <a16:creationId xmlns:a16="http://schemas.microsoft.com/office/drawing/2014/main" id="{F7BD14B8-8154-453D-A6A4-662EF8AC484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0" name="Text Box 15">
          <a:extLst>
            <a:ext uri="{FF2B5EF4-FFF2-40B4-BE49-F238E27FC236}">
              <a16:creationId xmlns:a16="http://schemas.microsoft.com/office/drawing/2014/main" id="{E35CC817-3342-42C0-8D7E-ED69463B846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1" name="Text Box 15">
          <a:extLst>
            <a:ext uri="{FF2B5EF4-FFF2-40B4-BE49-F238E27FC236}">
              <a16:creationId xmlns:a16="http://schemas.microsoft.com/office/drawing/2014/main" id="{02D25C9C-600B-4931-9DAB-5540F8BD2D4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2" name="Text Box 15">
          <a:extLst>
            <a:ext uri="{FF2B5EF4-FFF2-40B4-BE49-F238E27FC236}">
              <a16:creationId xmlns:a16="http://schemas.microsoft.com/office/drawing/2014/main" id="{A12482D1-D505-4160-87BE-7F5F8726DF4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3" name="Text Box 15">
          <a:extLst>
            <a:ext uri="{FF2B5EF4-FFF2-40B4-BE49-F238E27FC236}">
              <a16:creationId xmlns:a16="http://schemas.microsoft.com/office/drawing/2014/main" id="{05F66010-EF24-4AEE-AD69-8EB91BD189D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4" name="Text Box 15">
          <a:extLst>
            <a:ext uri="{FF2B5EF4-FFF2-40B4-BE49-F238E27FC236}">
              <a16:creationId xmlns:a16="http://schemas.microsoft.com/office/drawing/2014/main" id="{A4AF07F1-CCF8-4DC7-AF29-A41A03299E1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5" name="Text Box 15">
          <a:extLst>
            <a:ext uri="{FF2B5EF4-FFF2-40B4-BE49-F238E27FC236}">
              <a16:creationId xmlns:a16="http://schemas.microsoft.com/office/drawing/2014/main" id="{0924DA4E-64FC-476E-80CD-C22A22F262D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66" name="Text Box 15">
          <a:extLst>
            <a:ext uri="{FF2B5EF4-FFF2-40B4-BE49-F238E27FC236}">
              <a16:creationId xmlns:a16="http://schemas.microsoft.com/office/drawing/2014/main" id="{B50BF3EF-B300-431B-82C8-5A98C18B291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67" name="Text Box 15">
          <a:extLst>
            <a:ext uri="{FF2B5EF4-FFF2-40B4-BE49-F238E27FC236}">
              <a16:creationId xmlns:a16="http://schemas.microsoft.com/office/drawing/2014/main" id="{B27F4F27-5DAD-406C-85D6-9D0E445DCCD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8" name="Text Box 15">
          <a:extLst>
            <a:ext uri="{FF2B5EF4-FFF2-40B4-BE49-F238E27FC236}">
              <a16:creationId xmlns:a16="http://schemas.microsoft.com/office/drawing/2014/main" id="{2C8F9F8C-7BA1-49F4-8B59-E6B433E6CBA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69" name="Text Box 15">
          <a:extLst>
            <a:ext uri="{FF2B5EF4-FFF2-40B4-BE49-F238E27FC236}">
              <a16:creationId xmlns:a16="http://schemas.microsoft.com/office/drawing/2014/main" id="{546E2060-4F2E-46C1-A14B-1B660CA31007}"/>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0" name="Text Box 15">
          <a:extLst>
            <a:ext uri="{FF2B5EF4-FFF2-40B4-BE49-F238E27FC236}">
              <a16:creationId xmlns:a16="http://schemas.microsoft.com/office/drawing/2014/main" id="{6FA80CEC-0B9B-4BDB-8A21-7501B54B1E9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504825</xdr:rowOff>
    </xdr:from>
    <xdr:ext cx="95250" cy="213632"/>
    <xdr:sp macro="" textlink="">
      <xdr:nvSpPr>
        <xdr:cNvPr id="7871" name="Text Box 15">
          <a:extLst>
            <a:ext uri="{FF2B5EF4-FFF2-40B4-BE49-F238E27FC236}">
              <a16:creationId xmlns:a16="http://schemas.microsoft.com/office/drawing/2014/main" id="{FB392739-3CA8-4135-9386-6304C6C83A7A}"/>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2" name="Text Box 15">
          <a:extLst>
            <a:ext uri="{FF2B5EF4-FFF2-40B4-BE49-F238E27FC236}">
              <a16:creationId xmlns:a16="http://schemas.microsoft.com/office/drawing/2014/main" id="{BCF50586-9C30-4135-AC5D-4D1FA1D3B50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3" name="Text Box 15">
          <a:extLst>
            <a:ext uri="{FF2B5EF4-FFF2-40B4-BE49-F238E27FC236}">
              <a16:creationId xmlns:a16="http://schemas.microsoft.com/office/drawing/2014/main" id="{31B6EC45-686F-4194-AD15-5772B95A58D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4" name="Text Box 15">
          <a:extLst>
            <a:ext uri="{FF2B5EF4-FFF2-40B4-BE49-F238E27FC236}">
              <a16:creationId xmlns:a16="http://schemas.microsoft.com/office/drawing/2014/main" id="{6AC57A43-1F5E-4786-93B0-FAB2200AC31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5" name="Text Box 15">
          <a:extLst>
            <a:ext uri="{FF2B5EF4-FFF2-40B4-BE49-F238E27FC236}">
              <a16:creationId xmlns:a16="http://schemas.microsoft.com/office/drawing/2014/main" id="{33B03EA0-18E9-4115-8CB2-137C0AF5CA5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6" name="Text Box 15">
          <a:extLst>
            <a:ext uri="{FF2B5EF4-FFF2-40B4-BE49-F238E27FC236}">
              <a16:creationId xmlns:a16="http://schemas.microsoft.com/office/drawing/2014/main" id="{6E6FD478-448F-4CAB-A442-BDE5DA727E8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7" name="Text Box 15">
          <a:extLst>
            <a:ext uri="{FF2B5EF4-FFF2-40B4-BE49-F238E27FC236}">
              <a16:creationId xmlns:a16="http://schemas.microsoft.com/office/drawing/2014/main" id="{D86E3E47-E1AE-4495-A222-A0AEDE5B5E1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0</xdr:col>
      <xdr:colOff>171450</xdr:colOff>
      <xdr:row>0</xdr:row>
      <xdr:rowOff>12700</xdr:rowOff>
    </xdr:from>
    <xdr:to>
      <xdr:col>0</xdr:col>
      <xdr:colOff>900731</xdr:colOff>
      <xdr:row>2</xdr:row>
      <xdr:rowOff>124637</xdr:rowOff>
    </xdr:to>
    <xdr:pic>
      <xdr:nvPicPr>
        <xdr:cNvPr id="7878" name="Imagen 7877">
          <a:extLst>
            <a:ext uri="{FF2B5EF4-FFF2-40B4-BE49-F238E27FC236}">
              <a16:creationId xmlns:a16="http://schemas.microsoft.com/office/drawing/2014/main" id="{E8FD90FC-1001-4485-B86C-39754CDBF2E5}"/>
            </a:ext>
          </a:extLst>
        </xdr:cNvPr>
        <xdr:cNvPicPr>
          <a:picLocks noChangeAspect="1"/>
        </xdr:cNvPicPr>
      </xdr:nvPicPr>
      <xdr:blipFill>
        <a:blip xmlns:r="http://schemas.openxmlformats.org/officeDocument/2006/relationships" r:embed="rId1"/>
        <a:stretch>
          <a:fillRect/>
        </a:stretch>
      </xdr:blipFill>
      <xdr:spPr>
        <a:xfrm>
          <a:off x="171450" y="12700"/>
          <a:ext cx="729281" cy="61993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25</xdr:col>
      <xdr:colOff>0</xdr:colOff>
      <xdr:row>27</xdr:row>
      <xdr:rowOff>128588</xdr:rowOff>
    </xdr:from>
    <xdr:to>
      <xdr:col>25</xdr:col>
      <xdr:colOff>0</xdr:colOff>
      <xdr:row>1048576</xdr:row>
      <xdr:rowOff>902353</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20431918" y="5360988"/>
          <a:ext cx="7516517" cy="7110992"/>
        </a:xfrm>
        <a:prstGeom prst="rect">
          <a:avLst/>
        </a:prstGeom>
      </xdr:spPr>
    </xdr:pic>
    <xdr:clientData/>
  </xdr:twoCellAnchor>
  <xdr:twoCellAnchor editAs="oneCell">
    <xdr:from>
      <xdr:col>25</xdr:col>
      <xdr:colOff>0</xdr:colOff>
      <xdr:row>42</xdr:row>
      <xdr:rowOff>0</xdr:rowOff>
    </xdr:from>
    <xdr:to>
      <xdr:col>25</xdr:col>
      <xdr:colOff>0</xdr:colOff>
      <xdr:row>42</xdr:row>
      <xdr:rowOff>186764</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rotWithShape="1">
        <a:blip xmlns:r="http://schemas.openxmlformats.org/officeDocument/2006/relationships" r:embed="rId2"/>
        <a:srcRect l="6425" t="17904" r="5370" b="16965"/>
        <a:stretch/>
      </xdr:blipFill>
      <xdr:spPr>
        <a:xfrm>
          <a:off x="25768300" y="5549900"/>
          <a:ext cx="16163927" cy="6387232"/>
        </a:xfrm>
        <a:prstGeom prst="rect">
          <a:avLst/>
        </a:prstGeom>
      </xdr:spPr>
    </xdr:pic>
    <xdr:clientData/>
  </xdr:twoCellAnchor>
  <xdr:twoCellAnchor editAs="oneCell">
    <xdr:from>
      <xdr:col>0</xdr:col>
      <xdr:colOff>29883</xdr:colOff>
      <xdr:row>0</xdr:row>
      <xdr:rowOff>29883</xdr:rowOff>
    </xdr:from>
    <xdr:to>
      <xdr:col>0</xdr:col>
      <xdr:colOff>759164</xdr:colOff>
      <xdr:row>2</xdr:row>
      <xdr:rowOff>141820</xdr:rowOff>
    </xdr:to>
    <xdr:pic>
      <xdr:nvPicPr>
        <xdr:cNvPr id="5" name="Imagen 4">
          <a:extLst>
            <a:ext uri="{FF2B5EF4-FFF2-40B4-BE49-F238E27FC236}">
              <a16:creationId xmlns:a16="http://schemas.microsoft.com/office/drawing/2014/main" id="{7AB04B87-BD45-423E-B5F1-8E19F95C749D}"/>
            </a:ext>
          </a:extLst>
        </xdr:cNvPr>
        <xdr:cNvPicPr>
          <a:picLocks noChangeAspect="1"/>
        </xdr:cNvPicPr>
      </xdr:nvPicPr>
      <xdr:blipFill>
        <a:blip xmlns:r="http://schemas.openxmlformats.org/officeDocument/2006/relationships" r:embed="rId3"/>
        <a:stretch>
          <a:fillRect/>
        </a:stretch>
      </xdr:blipFill>
      <xdr:spPr>
        <a:xfrm>
          <a:off x="29883" y="29883"/>
          <a:ext cx="729281" cy="619937"/>
        </a:xfrm>
        <a:prstGeom prst="rect">
          <a:avLst/>
        </a:prstGeom>
      </xdr:spPr>
    </xdr:pic>
    <xdr:clientData/>
  </xdr:twoCellAnchor>
  <xdr:twoCellAnchor editAs="oneCell">
    <xdr:from>
      <xdr:col>4</xdr:col>
      <xdr:colOff>0</xdr:colOff>
      <xdr:row>39</xdr:row>
      <xdr:rowOff>0</xdr:rowOff>
    </xdr:from>
    <xdr:to>
      <xdr:col>4</xdr:col>
      <xdr:colOff>90438</xdr:colOff>
      <xdr:row>42</xdr:row>
      <xdr:rowOff>342522</xdr:rowOff>
    </xdr:to>
    <xdr:sp macro="" textlink="">
      <xdr:nvSpPr>
        <xdr:cNvPr id="844" name="Text Box 15">
          <a:extLst>
            <a:ext uri="{FF2B5EF4-FFF2-40B4-BE49-F238E27FC236}">
              <a16:creationId xmlns:a16="http://schemas.microsoft.com/office/drawing/2014/main" id="{FD1A3BB9-F905-4DCE-A6D3-A78FF53E1C60}"/>
            </a:ext>
          </a:extLst>
        </xdr:cNvPr>
        <xdr:cNvSpPr txBox="1">
          <a:spLocks noChangeArrowheads="1"/>
        </xdr:cNvSpPr>
      </xdr:nvSpPr>
      <xdr:spPr bwMode="auto">
        <a:xfrm>
          <a:off x="4972050" y="71183500"/>
          <a:ext cx="90438" cy="9304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39</xdr:row>
      <xdr:rowOff>0</xdr:rowOff>
    </xdr:from>
    <xdr:ext cx="95250" cy="213632"/>
    <xdr:sp macro="" textlink="">
      <xdr:nvSpPr>
        <xdr:cNvPr id="845" name="Text Box 15">
          <a:extLst>
            <a:ext uri="{FF2B5EF4-FFF2-40B4-BE49-F238E27FC236}">
              <a16:creationId xmlns:a16="http://schemas.microsoft.com/office/drawing/2014/main" id="{57779C93-617C-40FA-BCE2-5EA68E619D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6" name="Text Box 15">
          <a:extLst>
            <a:ext uri="{FF2B5EF4-FFF2-40B4-BE49-F238E27FC236}">
              <a16:creationId xmlns:a16="http://schemas.microsoft.com/office/drawing/2014/main" id="{FD1A284A-27B1-47DA-B516-60375B38D8F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7" name="Text Box 15">
          <a:extLst>
            <a:ext uri="{FF2B5EF4-FFF2-40B4-BE49-F238E27FC236}">
              <a16:creationId xmlns:a16="http://schemas.microsoft.com/office/drawing/2014/main" id="{A54772D9-C17B-4DA3-8134-1FDCAFB5415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8" name="Text Box 15">
          <a:extLst>
            <a:ext uri="{FF2B5EF4-FFF2-40B4-BE49-F238E27FC236}">
              <a16:creationId xmlns:a16="http://schemas.microsoft.com/office/drawing/2014/main" id="{335BC840-3753-4727-AB2C-48562FEEB6A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9" name="Text Box 15">
          <a:extLst>
            <a:ext uri="{FF2B5EF4-FFF2-40B4-BE49-F238E27FC236}">
              <a16:creationId xmlns:a16="http://schemas.microsoft.com/office/drawing/2014/main" id="{A97C5D61-007F-4A93-98C0-9FB802CFCA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0" name="Text Box 15">
          <a:extLst>
            <a:ext uri="{FF2B5EF4-FFF2-40B4-BE49-F238E27FC236}">
              <a16:creationId xmlns:a16="http://schemas.microsoft.com/office/drawing/2014/main" id="{4FDD1732-7B75-4A55-B286-A8B94F289E1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1" name="Text Box 15">
          <a:extLst>
            <a:ext uri="{FF2B5EF4-FFF2-40B4-BE49-F238E27FC236}">
              <a16:creationId xmlns:a16="http://schemas.microsoft.com/office/drawing/2014/main" id="{B18861B1-D366-4008-8098-0CE2DC12C81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2" name="Text Box 15">
          <a:extLst>
            <a:ext uri="{FF2B5EF4-FFF2-40B4-BE49-F238E27FC236}">
              <a16:creationId xmlns:a16="http://schemas.microsoft.com/office/drawing/2014/main" id="{F0C88AA0-8AA4-42E7-B105-F64AFBC98A6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3" name="Text Box 15">
          <a:extLst>
            <a:ext uri="{FF2B5EF4-FFF2-40B4-BE49-F238E27FC236}">
              <a16:creationId xmlns:a16="http://schemas.microsoft.com/office/drawing/2014/main" id="{89223E3B-1805-451B-B241-580A36EB6FE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4" name="Text Box 15">
          <a:extLst>
            <a:ext uri="{FF2B5EF4-FFF2-40B4-BE49-F238E27FC236}">
              <a16:creationId xmlns:a16="http://schemas.microsoft.com/office/drawing/2014/main" id="{104BB93D-01D3-475C-92FA-3943D102047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5" name="Text Box 15">
          <a:extLst>
            <a:ext uri="{FF2B5EF4-FFF2-40B4-BE49-F238E27FC236}">
              <a16:creationId xmlns:a16="http://schemas.microsoft.com/office/drawing/2014/main" id="{FB6338BE-0D60-496B-ADC4-25C8D257CD4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6" name="Text Box 15">
          <a:extLst>
            <a:ext uri="{FF2B5EF4-FFF2-40B4-BE49-F238E27FC236}">
              <a16:creationId xmlns:a16="http://schemas.microsoft.com/office/drawing/2014/main" id="{5EA70E6E-39AB-4BB0-B0AE-4AEEDE04B14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7" name="Text Box 15">
          <a:extLst>
            <a:ext uri="{FF2B5EF4-FFF2-40B4-BE49-F238E27FC236}">
              <a16:creationId xmlns:a16="http://schemas.microsoft.com/office/drawing/2014/main" id="{0846F3A6-2574-46E2-840E-D3045E2AAA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8" name="Text Box 15">
          <a:extLst>
            <a:ext uri="{FF2B5EF4-FFF2-40B4-BE49-F238E27FC236}">
              <a16:creationId xmlns:a16="http://schemas.microsoft.com/office/drawing/2014/main" id="{FFF603C4-9D09-4B2F-BD92-93992DE7C0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39</xdr:row>
      <xdr:rowOff>0</xdr:rowOff>
    </xdr:from>
    <xdr:ext cx="95250" cy="213632"/>
    <xdr:sp macro="" textlink="">
      <xdr:nvSpPr>
        <xdr:cNvPr id="859" name="Text Box 15">
          <a:extLst>
            <a:ext uri="{FF2B5EF4-FFF2-40B4-BE49-F238E27FC236}">
              <a16:creationId xmlns:a16="http://schemas.microsoft.com/office/drawing/2014/main" id="{7D117334-5347-4F14-B8A1-41762D26E3D7}"/>
            </a:ext>
          </a:extLst>
        </xdr:cNvPr>
        <xdr:cNvSpPr txBox="1">
          <a:spLocks noChangeArrowheads="1"/>
        </xdr:cNvSpPr>
      </xdr:nvSpPr>
      <xdr:spPr bwMode="auto">
        <a:xfrm>
          <a:off x="5682343"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0" name="Text Box 15">
          <a:extLst>
            <a:ext uri="{FF2B5EF4-FFF2-40B4-BE49-F238E27FC236}">
              <a16:creationId xmlns:a16="http://schemas.microsoft.com/office/drawing/2014/main" id="{D9CCBE9B-4EDB-4DAC-8F9A-765BA324CE7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1" name="Text Box 15">
          <a:extLst>
            <a:ext uri="{FF2B5EF4-FFF2-40B4-BE49-F238E27FC236}">
              <a16:creationId xmlns:a16="http://schemas.microsoft.com/office/drawing/2014/main" id="{CFD4EFC0-D51D-4356-9315-A0C90010BB0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2" name="Text Box 15">
          <a:extLst>
            <a:ext uri="{FF2B5EF4-FFF2-40B4-BE49-F238E27FC236}">
              <a16:creationId xmlns:a16="http://schemas.microsoft.com/office/drawing/2014/main" id="{D6C10C5F-BBA1-4668-B0CA-E5CBF60D609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3" name="Text Box 15">
          <a:extLst>
            <a:ext uri="{FF2B5EF4-FFF2-40B4-BE49-F238E27FC236}">
              <a16:creationId xmlns:a16="http://schemas.microsoft.com/office/drawing/2014/main" id="{165EEE3E-A1C5-4287-B8B7-A1E36A9BE43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4" name="Text Box 15">
          <a:extLst>
            <a:ext uri="{FF2B5EF4-FFF2-40B4-BE49-F238E27FC236}">
              <a16:creationId xmlns:a16="http://schemas.microsoft.com/office/drawing/2014/main" id="{1F05419C-47D0-41D9-90B6-0D3F1807979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5" name="Text Box 15">
          <a:extLst>
            <a:ext uri="{FF2B5EF4-FFF2-40B4-BE49-F238E27FC236}">
              <a16:creationId xmlns:a16="http://schemas.microsoft.com/office/drawing/2014/main" id="{841916BA-B9EC-4E3B-8260-252847432E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6" name="Text Box 15">
          <a:extLst>
            <a:ext uri="{FF2B5EF4-FFF2-40B4-BE49-F238E27FC236}">
              <a16:creationId xmlns:a16="http://schemas.microsoft.com/office/drawing/2014/main" id="{B90CF522-2CDD-4082-B6B1-99EFC6B8FD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7" name="Text Box 15">
          <a:extLst>
            <a:ext uri="{FF2B5EF4-FFF2-40B4-BE49-F238E27FC236}">
              <a16:creationId xmlns:a16="http://schemas.microsoft.com/office/drawing/2014/main" id="{472E81AA-47E3-4BA1-9F67-67D6A713F5C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8" name="Text Box 15">
          <a:extLst>
            <a:ext uri="{FF2B5EF4-FFF2-40B4-BE49-F238E27FC236}">
              <a16:creationId xmlns:a16="http://schemas.microsoft.com/office/drawing/2014/main" id="{BEF80A2A-FD39-45D9-B2F3-EAF828589D0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9" name="Text Box 15">
          <a:extLst>
            <a:ext uri="{FF2B5EF4-FFF2-40B4-BE49-F238E27FC236}">
              <a16:creationId xmlns:a16="http://schemas.microsoft.com/office/drawing/2014/main" id="{5F03FDA4-11FA-4F60-9E03-8F00E922E7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0" name="Text Box 15">
          <a:extLst>
            <a:ext uri="{FF2B5EF4-FFF2-40B4-BE49-F238E27FC236}">
              <a16:creationId xmlns:a16="http://schemas.microsoft.com/office/drawing/2014/main" id="{D1294201-C8DF-4DD5-AE75-2E144A8A6F2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1" name="Text Box 15">
          <a:extLst>
            <a:ext uri="{FF2B5EF4-FFF2-40B4-BE49-F238E27FC236}">
              <a16:creationId xmlns:a16="http://schemas.microsoft.com/office/drawing/2014/main" id="{E7033362-6419-46CD-A0FE-1128E492F34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2" name="Text Box 15">
          <a:extLst>
            <a:ext uri="{FF2B5EF4-FFF2-40B4-BE49-F238E27FC236}">
              <a16:creationId xmlns:a16="http://schemas.microsoft.com/office/drawing/2014/main" id="{F8FB4039-EE08-4D25-8B25-395421F6956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3" name="Text Box 15">
          <a:extLst>
            <a:ext uri="{FF2B5EF4-FFF2-40B4-BE49-F238E27FC236}">
              <a16:creationId xmlns:a16="http://schemas.microsoft.com/office/drawing/2014/main" id="{BBE43A86-F223-4D9A-BD1C-2DBDF77E0CE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4" name="Text Box 15">
          <a:extLst>
            <a:ext uri="{FF2B5EF4-FFF2-40B4-BE49-F238E27FC236}">
              <a16:creationId xmlns:a16="http://schemas.microsoft.com/office/drawing/2014/main" id="{42BD174F-BB6E-41C5-83C6-F63191B3E0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5" name="Text Box 15">
          <a:extLst>
            <a:ext uri="{FF2B5EF4-FFF2-40B4-BE49-F238E27FC236}">
              <a16:creationId xmlns:a16="http://schemas.microsoft.com/office/drawing/2014/main" id="{7B824257-4280-4F41-ACE6-1ADCCE8AD93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6" name="Text Box 15">
          <a:extLst>
            <a:ext uri="{FF2B5EF4-FFF2-40B4-BE49-F238E27FC236}">
              <a16:creationId xmlns:a16="http://schemas.microsoft.com/office/drawing/2014/main" id="{EB30631A-7799-4E67-9DD4-B7F3A197EA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7" name="Text Box 15">
          <a:extLst>
            <a:ext uri="{FF2B5EF4-FFF2-40B4-BE49-F238E27FC236}">
              <a16:creationId xmlns:a16="http://schemas.microsoft.com/office/drawing/2014/main" id="{7A66BA76-E268-4025-8D40-3A56B0CA3CB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8" name="Text Box 15">
          <a:extLst>
            <a:ext uri="{FF2B5EF4-FFF2-40B4-BE49-F238E27FC236}">
              <a16:creationId xmlns:a16="http://schemas.microsoft.com/office/drawing/2014/main" id="{ECF5B2C3-38A7-4C6F-87F7-1B34F757534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9" name="Text Box 15">
          <a:extLst>
            <a:ext uri="{FF2B5EF4-FFF2-40B4-BE49-F238E27FC236}">
              <a16:creationId xmlns:a16="http://schemas.microsoft.com/office/drawing/2014/main" id="{1D506DA2-8477-4896-A1E0-6773D48BCD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0" name="Text Box 15">
          <a:extLst>
            <a:ext uri="{FF2B5EF4-FFF2-40B4-BE49-F238E27FC236}">
              <a16:creationId xmlns:a16="http://schemas.microsoft.com/office/drawing/2014/main" id="{8FDBC35D-D6E5-4A6E-9027-0D0F4B82CD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1" name="Text Box 15">
          <a:extLst>
            <a:ext uri="{FF2B5EF4-FFF2-40B4-BE49-F238E27FC236}">
              <a16:creationId xmlns:a16="http://schemas.microsoft.com/office/drawing/2014/main" id="{4B2032AE-6BDE-4D2B-AD8D-5DAAF34D337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2" name="Text Box 15">
          <a:extLst>
            <a:ext uri="{FF2B5EF4-FFF2-40B4-BE49-F238E27FC236}">
              <a16:creationId xmlns:a16="http://schemas.microsoft.com/office/drawing/2014/main" id="{F67F5DBC-6AF8-4503-95F6-EBD5C9A2C9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3" name="Text Box 15">
          <a:extLst>
            <a:ext uri="{FF2B5EF4-FFF2-40B4-BE49-F238E27FC236}">
              <a16:creationId xmlns:a16="http://schemas.microsoft.com/office/drawing/2014/main" id="{8E6040CC-6A81-406E-A3AB-7B794BA7A6A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4" name="Text Box 15">
          <a:extLst>
            <a:ext uri="{FF2B5EF4-FFF2-40B4-BE49-F238E27FC236}">
              <a16:creationId xmlns:a16="http://schemas.microsoft.com/office/drawing/2014/main" id="{C19FF0DF-2B46-4288-8AD9-7E212F522F3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5" name="Text Box 15">
          <a:extLst>
            <a:ext uri="{FF2B5EF4-FFF2-40B4-BE49-F238E27FC236}">
              <a16:creationId xmlns:a16="http://schemas.microsoft.com/office/drawing/2014/main" id="{662DF051-8344-4719-8AEB-7F1A106842B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6" name="Text Box 15">
          <a:extLst>
            <a:ext uri="{FF2B5EF4-FFF2-40B4-BE49-F238E27FC236}">
              <a16:creationId xmlns:a16="http://schemas.microsoft.com/office/drawing/2014/main" id="{78D2EE8E-B3E3-48BD-8046-9F7BDF2D265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7" name="Text Box 15">
          <a:extLst>
            <a:ext uri="{FF2B5EF4-FFF2-40B4-BE49-F238E27FC236}">
              <a16:creationId xmlns:a16="http://schemas.microsoft.com/office/drawing/2014/main" id="{1168FB59-2007-4241-A26B-FC6ED201B62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8" name="Text Box 15">
          <a:extLst>
            <a:ext uri="{FF2B5EF4-FFF2-40B4-BE49-F238E27FC236}">
              <a16:creationId xmlns:a16="http://schemas.microsoft.com/office/drawing/2014/main" id="{421639D4-FAB7-40C9-AE64-AE5C23E75AC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9" name="Text Box 15">
          <a:extLst>
            <a:ext uri="{FF2B5EF4-FFF2-40B4-BE49-F238E27FC236}">
              <a16:creationId xmlns:a16="http://schemas.microsoft.com/office/drawing/2014/main" id="{A2F03678-BD35-4660-89BF-1571B531172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0" name="Text Box 15">
          <a:extLst>
            <a:ext uri="{FF2B5EF4-FFF2-40B4-BE49-F238E27FC236}">
              <a16:creationId xmlns:a16="http://schemas.microsoft.com/office/drawing/2014/main" id="{8339D636-A84B-420E-8F18-64F9B485CD5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1" name="Text Box 15">
          <a:extLst>
            <a:ext uri="{FF2B5EF4-FFF2-40B4-BE49-F238E27FC236}">
              <a16:creationId xmlns:a16="http://schemas.microsoft.com/office/drawing/2014/main" id="{F36395F1-3EA4-4BEA-8544-49560CA3054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2" name="Text Box 15">
          <a:extLst>
            <a:ext uri="{FF2B5EF4-FFF2-40B4-BE49-F238E27FC236}">
              <a16:creationId xmlns:a16="http://schemas.microsoft.com/office/drawing/2014/main" id="{63867802-96CF-4A39-9D0D-DFE9948F7FD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3" name="Text Box 15">
          <a:extLst>
            <a:ext uri="{FF2B5EF4-FFF2-40B4-BE49-F238E27FC236}">
              <a16:creationId xmlns:a16="http://schemas.microsoft.com/office/drawing/2014/main" id="{8C9C1099-F4ED-40D6-A262-FA41476A73A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4" name="Text Box 15">
          <a:extLst>
            <a:ext uri="{FF2B5EF4-FFF2-40B4-BE49-F238E27FC236}">
              <a16:creationId xmlns:a16="http://schemas.microsoft.com/office/drawing/2014/main" id="{6560AE4B-375C-4742-ACF2-231CE56264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5" name="Text Box 15">
          <a:extLst>
            <a:ext uri="{FF2B5EF4-FFF2-40B4-BE49-F238E27FC236}">
              <a16:creationId xmlns:a16="http://schemas.microsoft.com/office/drawing/2014/main" id="{430B27F0-FA82-495D-BC5E-CEA6445C580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6" name="Text Box 15">
          <a:extLst>
            <a:ext uri="{FF2B5EF4-FFF2-40B4-BE49-F238E27FC236}">
              <a16:creationId xmlns:a16="http://schemas.microsoft.com/office/drawing/2014/main" id="{92A1052A-9454-435F-8059-510F49D39F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7" name="Text Box 15">
          <a:extLst>
            <a:ext uri="{FF2B5EF4-FFF2-40B4-BE49-F238E27FC236}">
              <a16:creationId xmlns:a16="http://schemas.microsoft.com/office/drawing/2014/main" id="{1DF65D22-966C-4E29-BC29-5829F1FB110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8" name="Text Box 15">
          <a:extLst>
            <a:ext uri="{FF2B5EF4-FFF2-40B4-BE49-F238E27FC236}">
              <a16:creationId xmlns:a16="http://schemas.microsoft.com/office/drawing/2014/main" id="{23D8CD76-8268-4894-B61A-83C2D04FEF5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9" name="Text Box 15">
          <a:extLst>
            <a:ext uri="{FF2B5EF4-FFF2-40B4-BE49-F238E27FC236}">
              <a16:creationId xmlns:a16="http://schemas.microsoft.com/office/drawing/2014/main" id="{007D06E2-77CC-47C2-AA04-5CC66D82D49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0" name="Text Box 15">
          <a:extLst>
            <a:ext uri="{FF2B5EF4-FFF2-40B4-BE49-F238E27FC236}">
              <a16:creationId xmlns:a16="http://schemas.microsoft.com/office/drawing/2014/main" id="{CB29FA17-A736-4B4A-B61B-43A740C646F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1" name="Text Box 15">
          <a:extLst>
            <a:ext uri="{FF2B5EF4-FFF2-40B4-BE49-F238E27FC236}">
              <a16:creationId xmlns:a16="http://schemas.microsoft.com/office/drawing/2014/main" id="{A6BC6B8C-6A86-4B32-BC44-2F95941B541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2" name="Text Box 15">
          <a:extLst>
            <a:ext uri="{FF2B5EF4-FFF2-40B4-BE49-F238E27FC236}">
              <a16:creationId xmlns:a16="http://schemas.microsoft.com/office/drawing/2014/main" id="{FBD06EE6-7D8A-4727-9D29-D880631FA27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3" name="Text Box 15">
          <a:extLst>
            <a:ext uri="{FF2B5EF4-FFF2-40B4-BE49-F238E27FC236}">
              <a16:creationId xmlns:a16="http://schemas.microsoft.com/office/drawing/2014/main" id="{47532B68-9B5F-4B9C-AF92-4314DC62593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4" name="Text Box 15">
          <a:extLst>
            <a:ext uri="{FF2B5EF4-FFF2-40B4-BE49-F238E27FC236}">
              <a16:creationId xmlns:a16="http://schemas.microsoft.com/office/drawing/2014/main" id="{A5B3F01D-FDDB-405C-9282-09C522206F3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5" name="Text Box 15">
          <a:extLst>
            <a:ext uri="{FF2B5EF4-FFF2-40B4-BE49-F238E27FC236}">
              <a16:creationId xmlns:a16="http://schemas.microsoft.com/office/drawing/2014/main" id="{D6187EA6-0876-41B9-AEF4-E179E20F08C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6" name="Text Box 15">
          <a:extLst>
            <a:ext uri="{FF2B5EF4-FFF2-40B4-BE49-F238E27FC236}">
              <a16:creationId xmlns:a16="http://schemas.microsoft.com/office/drawing/2014/main" id="{12691CB7-B463-43DA-A43E-17A1E2621F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7" name="Text Box 15">
          <a:extLst>
            <a:ext uri="{FF2B5EF4-FFF2-40B4-BE49-F238E27FC236}">
              <a16:creationId xmlns:a16="http://schemas.microsoft.com/office/drawing/2014/main" id="{9E3BC68D-DC13-4699-B2AF-56073EFDEC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8" name="Text Box 15">
          <a:extLst>
            <a:ext uri="{FF2B5EF4-FFF2-40B4-BE49-F238E27FC236}">
              <a16:creationId xmlns:a16="http://schemas.microsoft.com/office/drawing/2014/main" id="{67394917-DAAB-4FED-9E0C-CDAB2890203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9" name="Text Box 15">
          <a:extLst>
            <a:ext uri="{FF2B5EF4-FFF2-40B4-BE49-F238E27FC236}">
              <a16:creationId xmlns:a16="http://schemas.microsoft.com/office/drawing/2014/main" id="{29EFE047-3F4F-46AA-B777-9F34DFAE3F5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0" name="Text Box 15">
          <a:extLst>
            <a:ext uri="{FF2B5EF4-FFF2-40B4-BE49-F238E27FC236}">
              <a16:creationId xmlns:a16="http://schemas.microsoft.com/office/drawing/2014/main" id="{27A355AE-4B14-4C62-A46D-3A57813F5B4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1" name="Text Box 15">
          <a:extLst>
            <a:ext uri="{FF2B5EF4-FFF2-40B4-BE49-F238E27FC236}">
              <a16:creationId xmlns:a16="http://schemas.microsoft.com/office/drawing/2014/main" id="{40B1504F-BEE2-4CA6-8318-02167B8CED3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2" name="Text Box 15">
          <a:extLst>
            <a:ext uri="{FF2B5EF4-FFF2-40B4-BE49-F238E27FC236}">
              <a16:creationId xmlns:a16="http://schemas.microsoft.com/office/drawing/2014/main" id="{B7C1BF58-80DE-4A70-8DC1-B91C279768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3" name="Text Box 15">
          <a:extLst>
            <a:ext uri="{FF2B5EF4-FFF2-40B4-BE49-F238E27FC236}">
              <a16:creationId xmlns:a16="http://schemas.microsoft.com/office/drawing/2014/main" id="{B2A509A4-A715-4ACD-B243-1F96BEF016D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4" name="Text Box 15">
          <a:extLst>
            <a:ext uri="{FF2B5EF4-FFF2-40B4-BE49-F238E27FC236}">
              <a16:creationId xmlns:a16="http://schemas.microsoft.com/office/drawing/2014/main" id="{C9F5CB86-49CC-496D-94E0-FE2BB9100A9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5" name="Text Box 15">
          <a:extLst>
            <a:ext uri="{FF2B5EF4-FFF2-40B4-BE49-F238E27FC236}">
              <a16:creationId xmlns:a16="http://schemas.microsoft.com/office/drawing/2014/main" id="{E1AEA5B2-6183-451E-8285-05E819FDED8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6" name="Text Box 15">
          <a:extLst>
            <a:ext uri="{FF2B5EF4-FFF2-40B4-BE49-F238E27FC236}">
              <a16:creationId xmlns:a16="http://schemas.microsoft.com/office/drawing/2014/main" id="{16F0F2B8-6BD4-4233-A885-E3D645A6CF3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7" name="Text Box 15">
          <a:extLst>
            <a:ext uri="{FF2B5EF4-FFF2-40B4-BE49-F238E27FC236}">
              <a16:creationId xmlns:a16="http://schemas.microsoft.com/office/drawing/2014/main" id="{C32E3033-68CE-4305-B729-ADE48A63BF6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8" name="Text Box 15">
          <a:extLst>
            <a:ext uri="{FF2B5EF4-FFF2-40B4-BE49-F238E27FC236}">
              <a16:creationId xmlns:a16="http://schemas.microsoft.com/office/drawing/2014/main" id="{F5B4B165-1B79-46D5-8DE4-38E9994178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9" name="Text Box 15">
          <a:extLst>
            <a:ext uri="{FF2B5EF4-FFF2-40B4-BE49-F238E27FC236}">
              <a16:creationId xmlns:a16="http://schemas.microsoft.com/office/drawing/2014/main" id="{4109FAB4-2C52-488D-8118-D24E20D8624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0" name="Text Box 15">
          <a:extLst>
            <a:ext uri="{FF2B5EF4-FFF2-40B4-BE49-F238E27FC236}">
              <a16:creationId xmlns:a16="http://schemas.microsoft.com/office/drawing/2014/main" id="{25817F6A-7036-44AB-B8F5-DDB7B523776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1" name="Text Box 15">
          <a:extLst>
            <a:ext uri="{FF2B5EF4-FFF2-40B4-BE49-F238E27FC236}">
              <a16:creationId xmlns:a16="http://schemas.microsoft.com/office/drawing/2014/main" id="{BE8BB711-2E7B-46B3-8B9E-E425DA62801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2" name="Text Box 15">
          <a:extLst>
            <a:ext uri="{FF2B5EF4-FFF2-40B4-BE49-F238E27FC236}">
              <a16:creationId xmlns:a16="http://schemas.microsoft.com/office/drawing/2014/main" id="{D7A62074-2659-452F-A541-2315E4BD4EB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3" name="Text Box 15">
          <a:extLst>
            <a:ext uri="{FF2B5EF4-FFF2-40B4-BE49-F238E27FC236}">
              <a16:creationId xmlns:a16="http://schemas.microsoft.com/office/drawing/2014/main" id="{26E471FF-6763-43BD-8412-30002801077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4" name="Text Box 15">
          <a:extLst>
            <a:ext uri="{FF2B5EF4-FFF2-40B4-BE49-F238E27FC236}">
              <a16:creationId xmlns:a16="http://schemas.microsoft.com/office/drawing/2014/main" id="{94C8DC93-DF92-4502-8911-A8C3CF9F5A4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5" name="Text Box 15">
          <a:extLst>
            <a:ext uri="{FF2B5EF4-FFF2-40B4-BE49-F238E27FC236}">
              <a16:creationId xmlns:a16="http://schemas.microsoft.com/office/drawing/2014/main" id="{91AD7DDE-8532-4CE2-98E4-9CE09C32F37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6" name="Text Box 15">
          <a:extLst>
            <a:ext uri="{FF2B5EF4-FFF2-40B4-BE49-F238E27FC236}">
              <a16:creationId xmlns:a16="http://schemas.microsoft.com/office/drawing/2014/main" id="{4E185158-0703-4EA3-B602-E584C280461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7" name="Text Box 15">
          <a:extLst>
            <a:ext uri="{FF2B5EF4-FFF2-40B4-BE49-F238E27FC236}">
              <a16:creationId xmlns:a16="http://schemas.microsoft.com/office/drawing/2014/main" id="{C198776B-3124-4520-B7A5-F8CAF9FA0F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8" name="Text Box 15">
          <a:extLst>
            <a:ext uri="{FF2B5EF4-FFF2-40B4-BE49-F238E27FC236}">
              <a16:creationId xmlns:a16="http://schemas.microsoft.com/office/drawing/2014/main" id="{A8236899-40C3-45DF-B25A-6359A66D6D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9" name="Text Box 15">
          <a:extLst>
            <a:ext uri="{FF2B5EF4-FFF2-40B4-BE49-F238E27FC236}">
              <a16:creationId xmlns:a16="http://schemas.microsoft.com/office/drawing/2014/main" id="{86ED8B05-4232-4568-AE5A-8ABC1CA9B4C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0" name="Text Box 15">
          <a:extLst>
            <a:ext uri="{FF2B5EF4-FFF2-40B4-BE49-F238E27FC236}">
              <a16:creationId xmlns:a16="http://schemas.microsoft.com/office/drawing/2014/main" id="{1304E501-4353-4916-98F9-7C3E6F7655B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1" name="Text Box 15">
          <a:extLst>
            <a:ext uri="{FF2B5EF4-FFF2-40B4-BE49-F238E27FC236}">
              <a16:creationId xmlns:a16="http://schemas.microsoft.com/office/drawing/2014/main" id="{CCCADFB0-88ED-4A65-AB13-DD6C213D8CC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2" name="Text Box 15">
          <a:extLst>
            <a:ext uri="{FF2B5EF4-FFF2-40B4-BE49-F238E27FC236}">
              <a16:creationId xmlns:a16="http://schemas.microsoft.com/office/drawing/2014/main" id="{F20C0BED-66FC-4F7E-A3C7-662CB8D87F2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3" name="Text Box 15">
          <a:extLst>
            <a:ext uri="{FF2B5EF4-FFF2-40B4-BE49-F238E27FC236}">
              <a16:creationId xmlns:a16="http://schemas.microsoft.com/office/drawing/2014/main" id="{F27A3211-852B-4B9A-9862-0C9BE0362B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4" name="Text Box 15">
          <a:extLst>
            <a:ext uri="{FF2B5EF4-FFF2-40B4-BE49-F238E27FC236}">
              <a16:creationId xmlns:a16="http://schemas.microsoft.com/office/drawing/2014/main" id="{50ED9EA1-2739-4326-8F81-F28EEECC137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5" name="Text Box 15">
          <a:extLst>
            <a:ext uri="{FF2B5EF4-FFF2-40B4-BE49-F238E27FC236}">
              <a16:creationId xmlns:a16="http://schemas.microsoft.com/office/drawing/2014/main" id="{9EA9848D-BB38-4B11-9FD3-A17991CACEF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6" name="Text Box 15">
          <a:extLst>
            <a:ext uri="{FF2B5EF4-FFF2-40B4-BE49-F238E27FC236}">
              <a16:creationId xmlns:a16="http://schemas.microsoft.com/office/drawing/2014/main" id="{96DFF0BD-B852-42BB-868C-9D461250B6E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7" name="Text Box 15">
          <a:extLst>
            <a:ext uri="{FF2B5EF4-FFF2-40B4-BE49-F238E27FC236}">
              <a16:creationId xmlns:a16="http://schemas.microsoft.com/office/drawing/2014/main" id="{27F4DA6C-1DAB-4390-A933-923C36E9EAF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8" name="Text Box 15">
          <a:extLst>
            <a:ext uri="{FF2B5EF4-FFF2-40B4-BE49-F238E27FC236}">
              <a16:creationId xmlns:a16="http://schemas.microsoft.com/office/drawing/2014/main" id="{4A3B7923-D9CA-4011-973D-4021CDD4B8B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9" name="Text Box 15">
          <a:extLst>
            <a:ext uri="{FF2B5EF4-FFF2-40B4-BE49-F238E27FC236}">
              <a16:creationId xmlns:a16="http://schemas.microsoft.com/office/drawing/2014/main" id="{BE869D1B-59E3-4FCF-8D7F-95C7B90A77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0" name="Text Box 15">
          <a:extLst>
            <a:ext uri="{FF2B5EF4-FFF2-40B4-BE49-F238E27FC236}">
              <a16:creationId xmlns:a16="http://schemas.microsoft.com/office/drawing/2014/main" id="{1B76A5FC-3F0C-48B0-8EFA-735A5648892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1" name="Text Box 15">
          <a:extLst>
            <a:ext uri="{FF2B5EF4-FFF2-40B4-BE49-F238E27FC236}">
              <a16:creationId xmlns:a16="http://schemas.microsoft.com/office/drawing/2014/main" id="{FF9B1610-E447-4E02-9E2B-A68ACFED16B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2" name="Text Box 15">
          <a:extLst>
            <a:ext uri="{FF2B5EF4-FFF2-40B4-BE49-F238E27FC236}">
              <a16:creationId xmlns:a16="http://schemas.microsoft.com/office/drawing/2014/main" id="{053C6EF0-3F90-4A2A-9F80-B99F0A8BACA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3" name="Text Box 15">
          <a:extLst>
            <a:ext uri="{FF2B5EF4-FFF2-40B4-BE49-F238E27FC236}">
              <a16:creationId xmlns:a16="http://schemas.microsoft.com/office/drawing/2014/main" id="{272F2CFF-5F25-47FA-98B1-B47D48EB59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4" name="Text Box 15">
          <a:extLst>
            <a:ext uri="{FF2B5EF4-FFF2-40B4-BE49-F238E27FC236}">
              <a16:creationId xmlns:a16="http://schemas.microsoft.com/office/drawing/2014/main" id="{DC3561E8-8BB1-41A9-A98A-0447D0F4A7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5" name="Text Box 15">
          <a:extLst>
            <a:ext uri="{FF2B5EF4-FFF2-40B4-BE49-F238E27FC236}">
              <a16:creationId xmlns:a16="http://schemas.microsoft.com/office/drawing/2014/main" id="{65BEA708-A704-4F77-9880-4715C987266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6" name="Text Box 15">
          <a:extLst>
            <a:ext uri="{FF2B5EF4-FFF2-40B4-BE49-F238E27FC236}">
              <a16:creationId xmlns:a16="http://schemas.microsoft.com/office/drawing/2014/main" id="{41629930-4596-4284-901C-F632CFFC5E9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7" name="Text Box 15">
          <a:extLst>
            <a:ext uri="{FF2B5EF4-FFF2-40B4-BE49-F238E27FC236}">
              <a16:creationId xmlns:a16="http://schemas.microsoft.com/office/drawing/2014/main" id="{78E7ABEB-6D6C-4080-91DE-F87A4E5970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8" name="Text Box 15">
          <a:extLst>
            <a:ext uri="{FF2B5EF4-FFF2-40B4-BE49-F238E27FC236}">
              <a16:creationId xmlns:a16="http://schemas.microsoft.com/office/drawing/2014/main" id="{C218A493-B9D3-4D5A-BDFE-0C2A69D33F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9" name="Text Box 15">
          <a:extLst>
            <a:ext uri="{FF2B5EF4-FFF2-40B4-BE49-F238E27FC236}">
              <a16:creationId xmlns:a16="http://schemas.microsoft.com/office/drawing/2014/main" id="{7C7D62C6-FE6D-4BBF-A219-514FE45A773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0" name="Text Box 15">
          <a:extLst>
            <a:ext uri="{FF2B5EF4-FFF2-40B4-BE49-F238E27FC236}">
              <a16:creationId xmlns:a16="http://schemas.microsoft.com/office/drawing/2014/main" id="{FB7DA211-0F5E-42D1-BEB9-828BE7CE775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1" name="Text Box 15">
          <a:extLst>
            <a:ext uri="{FF2B5EF4-FFF2-40B4-BE49-F238E27FC236}">
              <a16:creationId xmlns:a16="http://schemas.microsoft.com/office/drawing/2014/main" id="{758A6180-CD9F-4AF0-AF84-039CCD3404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2" name="Text Box 15">
          <a:extLst>
            <a:ext uri="{FF2B5EF4-FFF2-40B4-BE49-F238E27FC236}">
              <a16:creationId xmlns:a16="http://schemas.microsoft.com/office/drawing/2014/main" id="{BDFDB4B1-7452-44D2-AC36-32877FF5759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3" name="Text Box 15">
          <a:extLst>
            <a:ext uri="{FF2B5EF4-FFF2-40B4-BE49-F238E27FC236}">
              <a16:creationId xmlns:a16="http://schemas.microsoft.com/office/drawing/2014/main" id="{13A67780-8B67-4419-A3B4-94AF64012FB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4" name="Text Box 15">
          <a:extLst>
            <a:ext uri="{FF2B5EF4-FFF2-40B4-BE49-F238E27FC236}">
              <a16:creationId xmlns:a16="http://schemas.microsoft.com/office/drawing/2014/main" id="{EEA8EA5D-F8FD-4BA0-AE74-297472072E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5" name="Text Box 15">
          <a:extLst>
            <a:ext uri="{FF2B5EF4-FFF2-40B4-BE49-F238E27FC236}">
              <a16:creationId xmlns:a16="http://schemas.microsoft.com/office/drawing/2014/main" id="{EC0731C9-0CA4-43C2-AD55-89D178DC19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6" name="Text Box 15">
          <a:extLst>
            <a:ext uri="{FF2B5EF4-FFF2-40B4-BE49-F238E27FC236}">
              <a16:creationId xmlns:a16="http://schemas.microsoft.com/office/drawing/2014/main" id="{D25E2B33-D3A4-4F98-962C-119AD775FA2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7" name="Text Box 15">
          <a:extLst>
            <a:ext uri="{FF2B5EF4-FFF2-40B4-BE49-F238E27FC236}">
              <a16:creationId xmlns:a16="http://schemas.microsoft.com/office/drawing/2014/main" id="{63BE9A9F-9576-4023-A10A-66BE3AFE0D7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8" name="Text Box 15">
          <a:extLst>
            <a:ext uri="{FF2B5EF4-FFF2-40B4-BE49-F238E27FC236}">
              <a16:creationId xmlns:a16="http://schemas.microsoft.com/office/drawing/2014/main" id="{F395666F-6394-4E3F-B239-E4FB164411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9" name="Text Box 15">
          <a:extLst>
            <a:ext uri="{FF2B5EF4-FFF2-40B4-BE49-F238E27FC236}">
              <a16:creationId xmlns:a16="http://schemas.microsoft.com/office/drawing/2014/main" id="{FBEE6A21-CECF-4F13-9EFE-E47AB540CAD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0" name="Text Box 15">
          <a:extLst>
            <a:ext uri="{FF2B5EF4-FFF2-40B4-BE49-F238E27FC236}">
              <a16:creationId xmlns:a16="http://schemas.microsoft.com/office/drawing/2014/main" id="{6C3A85B4-3BC5-42BD-B430-9A87A4FC95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1" name="Text Box 15">
          <a:extLst>
            <a:ext uri="{FF2B5EF4-FFF2-40B4-BE49-F238E27FC236}">
              <a16:creationId xmlns:a16="http://schemas.microsoft.com/office/drawing/2014/main" id="{6A4DE7C6-C413-46D6-8A15-E2BFFDCB2BD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2" name="Text Box 15">
          <a:extLst>
            <a:ext uri="{FF2B5EF4-FFF2-40B4-BE49-F238E27FC236}">
              <a16:creationId xmlns:a16="http://schemas.microsoft.com/office/drawing/2014/main" id="{0297F486-01C3-421A-894E-FA0F4D9CED3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3" name="Text Box 15">
          <a:extLst>
            <a:ext uri="{FF2B5EF4-FFF2-40B4-BE49-F238E27FC236}">
              <a16:creationId xmlns:a16="http://schemas.microsoft.com/office/drawing/2014/main" id="{E0BD37F5-6EA4-4676-B1F1-40E27135BCD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4" name="Text Box 15">
          <a:extLst>
            <a:ext uri="{FF2B5EF4-FFF2-40B4-BE49-F238E27FC236}">
              <a16:creationId xmlns:a16="http://schemas.microsoft.com/office/drawing/2014/main" id="{B83E57A7-92CF-4B76-9ED8-D19DDB570A6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5" name="Text Box 15">
          <a:extLst>
            <a:ext uri="{FF2B5EF4-FFF2-40B4-BE49-F238E27FC236}">
              <a16:creationId xmlns:a16="http://schemas.microsoft.com/office/drawing/2014/main" id="{1ED172C0-65A7-4E82-A898-E4B7C7E189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6" name="Text Box 15">
          <a:extLst>
            <a:ext uri="{FF2B5EF4-FFF2-40B4-BE49-F238E27FC236}">
              <a16:creationId xmlns:a16="http://schemas.microsoft.com/office/drawing/2014/main" id="{6C6E88D3-1D9E-44C7-8D41-37EF7309A1F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7" name="Text Box 15">
          <a:extLst>
            <a:ext uri="{FF2B5EF4-FFF2-40B4-BE49-F238E27FC236}">
              <a16:creationId xmlns:a16="http://schemas.microsoft.com/office/drawing/2014/main" id="{1EEBBA5B-E5BE-48EF-9422-6BFB1852891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8" name="Text Box 15">
          <a:extLst>
            <a:ext uri="{FF2B5EF4-FFF2-40B4-BE49-F238E27FC236}">
              <a16:creationId xmlns:a16="http://schemas.microsoft.com/office/drawing/2014/main" id="{E61F9486-BAFB-4312-869E-5F0353CC6D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9" name="Text Box 15">
          <a:extLst>
            <a:ext uri="{FF2B5EF4-FFF2-40B4-BE49-F238E27FC236}">
              <a16:creationId xmlns:a16="http://schemas.microsoft.com/office/drawing/2014/main" id="{F69DF7E5-DE2D-46B8-87BB-8244CAB61D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0" name="Text Box 15">
          <a:extLst>
            <a:ext uri="{FF2B5EF4-FFF2-40B4-BE49-F238E27FC236}">
              <a16:creationId xmlns:a16="http://schemas.microsoft.com/office/drawing/2014/main" id="{E9144857-256F-4646-98D5-793B8112A2B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1" name="Text Box 15">
          <a:extLst>
            <a:ext uri="{FF2B5EF4-FFF2-40B4-BE49-F238E27FC236}">
              <a16:creationId xmlns:a16="http://schemas.microsoft.com/office/drawing/2014/main" id="{458995BC-DEBE-41C7-9EAC-200C6429A38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2" name="Text Box 15">
          <a:extLst>
            <a:ext uri="{FF2B5EF4-FFF2-40B4-BE49-F238E27FC236}">
              <a16:creationId xmlns:a16="http://schemas.microsoft.com/office/drawing/2014/main" id="{73C27F6C-85CA-4603-B891-7FB817B049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3" name="Text Box 15">
          <a:extLst>
            <a:ext uri="{FF2B5EF4-FFF2-40B4-BE49-F238E27FC236}">
              <a16:creationId xmlns:a16="http://schemas.microsoft.com/office/drawing/2014/main" id="{29AED93D-2FB4-4929-96FF-91AE18BAE0A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4" name="Text Box 15">
          <a:extLst>
            <a:ext uri="{FF2B5EF4-FFF2-40B4-BE49-F238E27FC236}">
              <a16:creationId xmlns:a16="http://schemas.microsoft.com/office/drawing/2014/main" id="{A078AB48-D923-4F61-BEBF-46C8270C658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5" name="Text Box 15">
          <a:extLst>
            <a:ext uri="{FF2B5EF4-FFF2-40B4-BE49-F238E27FC236}">
              <a16:creationId xmlns:a16="http://schemas.microsoft.com/office/drawing/2014/main" id="{C42B78FE-04AB-4E83-9FD8-F749ADE9A2F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6" name="Text Box 15">
          <a:extLst>
            <a:ext uri="{FF2B5EF4-FFF2-40B4-BE49-F238E27FC236}">
              <a16:creationId xmlns:a16="http://schemas.microsoft.com/office/drawing/2014/main" id="{0A1C4688-AF5A-4202-9A7B-671C186162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7" name="Text Box 15">
          <a:extLst>
            <a:ext uri="{FF2B5EF4-FFF2-40B4-BE49-F238E27FC236}">
              <a16:creationId xmlns:a16="http://schemas.microsoft.com/office/drawing/2014/main" id="{CEA094FF-C5FE-4D23-8161-3BCCCCFF647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8" name="Text Box 15">
          <a:extLst>
            <a:ext uri="{FF2B5EF4-FFF2-40B4-BE49-F238E27FC236}">
              <a16:creationId xmlns:a16="http://schemas.microsoft.com/office/drawing/2014/main" id="{26DFB66E-D9DC-4D1F-A8BC-581A14A366C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9" name="Text Box 15">
          <a:extLst>
            <a:ext uri="{FF2B5EF4-FFF2-40B4-BE49-F238E27FC236}">
              <a16:creationId xmlns:a16="http://schemas.microsoft.com/office/drawing/2014/main" id="{209872CE-0FC0-497D-A18E-DE881F57F91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0" name="Text Box 15">
          <a:extLst>
            <a:ext uri="{FF2B5EF4-FFF2-40B4-BE49-F238E27FC236}">
              <a16:creationId xmlns:a16="http://schemas.microsoft.com/office/drawing/2014/main" id="{546CCC0C-951B-4DF9-A0A2-852D5D0DAB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1" name="Text Box 15">
          <a:extLst>
            <a:ext uri="{FF2B5EF4-FFF2-40B4-BE49-F238E27FC236}">
              <a16:creationId xmlns:a16="http://schemas.microsoft.com/office/drawing/2014/main" id="{ED571D5B-D852-48F4-8759-9F7427FDF53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2" name="Text Box 15">
          <a:extLst>
            <a:ext uri="{FF2B5EF4-FFF2-40B4-BE49-F238E27FC236}">
              <a16:creationId xmlns:a16="http://schemas.microsoft.com/office/drawing/2014/main" id="{E4C0FAE3-77DA-41EC-BC81-DA334751D55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3" name="Text Box 15">
          <a:extLst>
            <a:ext uri="{FF2B5EF4-FFF2-40B4-BE49-F238E27FC236}">
              <a16:creationId xmlns:a16="http://schemas.microsoft.com/office/drawing/2014/main" id="{7C3CB029-AC7F-4B21-8BF1-38B604650A3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4" name="Text Box 15">
          <a:extLst>
            <a:ext uri="{FF2B5EF4-FFF2-40B4-BE49-F238E27FC236}">
              <a16:creationId xmlns:a16="http://schemas.microsoft.com/office/drawing/2014/main" id="{2073DD62-36CA-43B4-8AB8-77CEE1DB87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5" name="Text Box 15">
          <a:extLst>
            <a:ext uri="{FF2B5EF4-FFF2-40B4-BE49-F238E27FC236}">
              <a16:creationId xmlns:a16="http://schemas.microsoft.com/office/drawing/2014/main" id="{AD08F3BE-DF7C-4C81-A169-E6633B36F9A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6" name="Text Box 15">
          <a:extLst>
            <a:ext uri="{FF2B5EF4-FFF2-40B4-BE49-F238E27FC236}">
              <a16:creationId xmlns:a16="http://schemas.microsoft.com/office/drawing/2014/main" id="{CECAC358-711C-488B-AD81-F03DD175C94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7" name="Text Box 15">
          <a:extLst>
            <a:ext uri="{FF2B5EF4-FFF2-40B4-BE49-F238E27FC236}">
              <a16:creationId xmlns:a16="http://schemas.microsoft.com/office/drawing/2014/main" id="{68AF436D-FCF1-4B19-892B-9EB6EA9757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8" name="Text Box 15">
          <a:extLst>
            <a:ext uri="{FF2B5EF4-FFF2-40B4-BE49-F238E27FC236}">
              <a16:creationId xmlns:a16="http://schemas.microsoft.com/office/drawing/2014/main" id="{3455E76A-E56F-40BF-843D-EFA5F386573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9" name="Text Box 15">
          <a:extLst>
            <a:ext uri="{FF2B5EF4-FFF2-40B4-BE49-F238E27FC236}">
              <a16:creationId xmlns:a16="http://schemas.microsoft.com/office/drawing/2014/main" id="{270A1A62-0886-44BD-B900-AA8CBDCC31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0" name="Text Box 15">
          <a:extLst>
            <a:ext uri="{FF2B5EF4-FFF2-40B4-BE49-F238E27FC236}">
              <a16:creationId xmlns:a16="http://schemas.microsoft.com/office/drawing/2014/main" id="{96BD9E76-7717-47E7-B969-DA8CE76F335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1" name="Text Box 15">
          <a:extLst>
            <a:ext uri="{FF2B5EF4-FFF2-40B4-BE49-F238E27FC236}">
              <a16:creationId xmlns:a16="http://schemas.microsoft.com/office/drawing/2014/main" id="{BC3D18BB-C61F-4355-92FA-3D954B4EBDC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2" name="Text Box 15">
          <a:extLst>
            <a:ext uri="{FF2B5EF4-FFF2-40B4-BE49-F238E27FC236}">
              <a16:creationId xmlns:a16="http://schemas.microsoft.com/office/drawing/2014/main" id="{5471AFAA-2478-4B86-8AD4-27E77CAC3F8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3" name="Text Box 15">
          <a:extLst>
            <a:ext uri="{FF2B5EF4-FFF2-40B4-BE49-F238E27FC236}">
              <a16:creationId xmlns:a16="http://schemas.microsoft.com/office/drawing/2014/main" id="{B32ADCD1-9CDF-47F4-A9E0-0CC5A409EB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4" name="Text Box 15">
          <a:extLst>
            <a:ext uri="{FF2B5EF4-FFF2-40B4-BE49-F238E27FC236}">
              <a16:creationId xmlns:a16="http://schemas.microsoft.com/office/drawing/2014/main" id="{59190B79-167A-48A8-B74B-7757D4FFA76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5" name="Text Box 15">
          <a:extLst>
            <a:ext uri="{FF2B5EF4-FFF2-40B4-BE49-F238E27FC236}">
              <a16:creationId xmlns:a16="http://schemas.microsoft.com/office/drawing/2014/main" id="{762A4385-460A-4F36-9240-27786BC3BBE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6" name="Text Box 15">
          <a:extLst>
            <a:ext uri="{FF2B5EF4-FFF2-40B4-BE49-F238E27FC236}">
              <a16:creationId xmlns:a16="http://schemas.microsoft.com/office/drawing/2014/main" id="{55061674-BD20-46FB-AF02-1B9A72C6E65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7" name="Text Box 15">
          <a:extLst>
            <a:ext uri="{FF2B5EF4-FFF2-40B4-BE49-F238E27FC236}">
              <a16:creationId xmlns:a16="http://schemas.microsoft.com/office/drawing/2014/main" id="{EAF1377C-A237-4405-88EA-40BA323FC69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8" name="Text Box 15">
          <a:extLst>
            <a:ext uri="{FF2B5EF4-FFF2-40B4-BE49-F238E27FC236}">
              <a16:creationId xmlns:a16="http://schemas.microsoft.com/office/drawing/2014/main" id="{403E0795-15FB-4C9A-BBE9-CC5568738ED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9" name="Text Box 15">
          <a:extLst>
            <a:ext uri="{FF2B5EF4-FFF2-40B4-BE49-F238E27FC236}">
              <a16:creationId xmlns:a16="http://schemas.microsoft.com/office/drawing/2014/main" id="{86D8E413-C748-4F39-8E67-770FD019421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0" name="Text Box 15">
          <a:extLst>
            <a:ext uri="{FF2B5EF4-FFF2-40B4-BE49-F238E27FC236}">
              <a16:creationId xmlns:a16="http://schemas.microsoft.com/office/drawing/2014/main" id="{C2469D93-2483-4056-8B22-32BA6640D5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1" name="Text Box 15">
          <a:extLst>
            <a:ext uri="{FF2B5EF4-FFF2-40B4-BE49-F238E27FC236}">
              <a16:creationId xmlns:a16="http://schemas.microsoft.com/office/drawing/2014/main" id="{105ABC50-5300-47F8-9BAF-D2BCDDEC3D7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2" name="Text Box 15">
          <a:extLst>
            <a:ext uri="{FF2B5EF4-FFF2-40B4-BE49-F238E27FC236}">
              <a16:creationId xmlns:a16="http://schemas.microsoft.com/office/drawing/2014/main" id="{527FD80B-49AE-4A84-95E3-9CF8FA2422D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3" name="Text Box 15">
          <a:extLst>
            <a:ext uri="{FF2B5EF4-FFF2-40B4-BE49-F238E27FC236}">
              <a16:creationId xmlns:a16="http://schemas.microsoft.com/office/drawing/2014/main" id="{7E4B38EF-4BB0-4573-870A-954629D620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4" name="Text Box 15">
          <a:extLst>
            <a:ext uri="{FF2B5EF4-FFF2-40B4-BE49-F238E27FC236}">
              <a16:creationId xmlns:a16="http://schemas.microsoft.com/office/drawing/2014/main" id="{56540F5F-D6B7-4BF3-91B3-985983C22C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5" name="Text Box 15">
          <a:extLst>
            <a:ext uri="{FF2B5EF4-FFF2-40B4-BE49-F238E27FC236}">
              <a16:creationId xmlns:a16="http://schemas.microsoft.com/office/drawing/2014/main" id="{78C1C8E3-41E9-4471-A9CB-97B694DE174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6" name="Text Box 15">
          <a:extLst>
            <a:ext uri="{FF2B5EF4-FFF2-40B4-BE49-F238E27FC236}">
              <a16:creationId xmlns:a16="http://schemas.microsoft.com/office/drawing/2014/main" id="{E7E88F2C-B941-4677-9DE8-A154D260851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7" name="Text Box 15">
          <a:extLst>
            <a:ext uri="{FF2B5EF4-FFF2-40B4-BE49-F238E27FC236}">
              <a16:creationId xmlns:a16="http://schemas.microsoft.com/office/drawing/2014/main" id="{18304D0F-4C27-4AA1-B7F3-585E41C76A8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8" name="Text Box 15">
          <a:extLst>
            <a:ext uri="{FF2B5EF4-FFF2-40B4-BE49-F238E27FC236}">
              <a16:creationId xmlns:a16="http://schemas.microsoft.com/office/drawing/2014/main" id="{7F54588D-7AC0-4164-A4BB-C7232DE5E66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9" name="Text Box 15">
          <a:extLst>
            <a:ext uri="{FF2B5EF4-FFF2-40B4-BE49-F238E27FC236}">
              <a16:creationId xmlns:a16="http://schemas.microsoft.com/office/drawing/2014/main" id="{0F0AC934-8E6E-486C-BE7D-3FF5A7526F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0" name="Text Box 15">
          <a:extLst>
            <a:ext uri="{FF2B5EF4-FFF2-40B4-BE49-F238E27FC236}">
              <a16:creationId xmlns:a16="http://schemas.microsoft.com/office/drawing/2014/main" id="{A019D97F-303F-4DA5-B8E6-FA762075FB2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1" name="Text Box 15">
          <a:extLst>
            <a:ext uri="{FF2B5EF4-FFF2-40B4-BE49-F238E27FC236}">
              <a16:creationId xmlns:a16="http://schemas.microsoft.com/office/drawing/2014/main" id="{E892E59C-FAC5-47D3-A778-709D848A333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2" name="Text Box 15">
          <a:extLst>
            <a:ext uri="{FF2B5EF4-FFF2-40B4-BE49-F238E27FC236}">
              <a16:creationId xmlns:a16="http://schemas.microsoft.com/office/drawing/2014/main" id="{48789FD9-8033-4C25-B4D7-0F62B3F85D9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3" name="Text Box 15">
          <a:extLst>
            <a:ext uri="{FF2B5EF4-FFF2-40B4-BE49-F238E27FC236}">
              <a16:creationId xmlns:a16="http://schemas.microsoft.com/office/drawing/2014/main" id="{D81A5855-ECC8-4F35-AF91-210F262A3C6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4" name="Text Box 15">
          <a:extLst>
            <a:ext uri="{FF2B5EF4-FFF2-40B4-BE49-F238E27FC236}">
              <a16:creationId xmlns:a16="http://schemas.microsoft.com/office/drawing/2014/main" id="{92311016-7322-4530-BDBC-A37505C207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5" name="Text Box 15">
          <a:extLst>
            <a:ext uri="{FF2B5EF4-FFF2-40B4-BE49-F238E27FC236}">
              <a16:creationId xmlns:a16="http://schemas.microsoft.com/office/drawing/2014/main" id="{4AD540C6-4919-4A94-9A82-9EBF904CCC2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6" name="Text Box 15">
          <a:extLst>
            <a:ext uri="{FF2B5EF4-FFF2-40B4-BE49-F238E27FC236}">
              <a16:creationId xmlns:a16="http://schemas.microsoft.com/office/drawing/2014/main" id="{58D9ED6A-5388-4002-BF2D-A0C5C2DED57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7" name="Text Box 15">
          <a:extLst>
            <a:ext uri="{FF2B5EF4-FFF2-40B4-BE49-F238E27FC236}">
              <a16:creationId xmlns:a16="http://schemas.microsoft.com/office/drawing/2014/main" id="{B3C98DAE-69E6-4BB0-9D6B-A15EAD310C5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8" name="Text Box 15">
          <a:extLst>
            <a:ext uri="{FF2B5EF4-FFF2-40B4-BE49-F238E27FC236}">
              <a16:creationId xmlns:a16="http://schemas.microsoft.com/office/drawing/2014/main" id="{23E8FE03-9D71-44CB-897F-DACD843F00C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9" name="Text Box 15">
          <a:extLst>
            <a:ext uri="{FF2B5EF4-FFF2-40B4-BE49-F238E27FC236}">
              <a16:creationId xmlns:a16="http://schemas.microsoft.com/office/drawing/2014/main" id="{9CE22A3D-8A37-43DC-B401-9FBC114D8C0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0" name="Text Box 15">
          <a:extLst>
            <a:ext uri="{FF2B5EF4-FFF2-40B4-BE49-F238E27FC236}">
              <a16:creationId xmlns:a16="http://schemas.microsoft.com/office/drawing/2014/main" id="{419146F2-52FE-4253-BC64-A18F0550818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1" name="Text Box 15">
          <a:extLst>
            <a:ext uri="{FF2B5EF4-FFF2-40B4-BE49-F238E27FC236}">
              <a16:creationId xmlns:a16="http://schemas.microsoft.com/office/drawing/2014/main" id="{DBA8752F-A300-4384-9BDC-B094FC9E40B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2" name="Text Box 15">
          <a:extLst>
            <a:ext uri="{FF2B5EF4-FFF2-40B4-BE49-F238E27FC236}">
              <a16:creationId xmlns:a16="http://schemas.microsoft.com/office/drawing/2014/main" id="{A918CD1C-1FB3-428C-8EEA-05601BC4EFA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3" name="Text Box 15">
          <a:extLst>
            <a:ext uri="{FF2B5EF4-FFF2-40B4-BE49-F238E27FC236}">
              <a16:creationId xmlns:a16="http://schemas.microsoft.com/office/drawing/2014/main" id="{C8C318C9-1D0E-415E-BD20-4FAC74F5ADA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4" name="Text Box 15">
          <a:extLst>
            <a:ext uri="{FF2B5EF4-FFF2-40B4-BE49-F238E27FC236}">
              <a16:creationId xmlns:a16="http://schemas.microsoft.com/office/drawing/2014/main" id="{FC8113F5-5ECF-45DD-940B-14098B7EE47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5" name="Text Box 15">
          <a:extLst>
            <a:ext uri="{FF2B5EF4-FFF2-40B4-BE49-F238E27FC236}">
              <a16:creationId xmlns:a16="http://schemas.microsoft.com/office/drawing/2014/main" id="{45D465F3-CA12-4EDF-ABE9-A8820C3E446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6" name="Text Box 15">
          <a:extLst>
            <a:ext uri="{FF2B5EF4-FFF2-40B4-BE49-F238E27FC236}">
              <a16:creationId xmlns:a16="http://schemas.microsoft.com/office/drawing/2014/main" id="{6906713D-28D7-4CAA-B894-E27CE5B931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7" name="Text Box 15">
          <a:extLst>
            <a:ext uri="{FF2B5EF4-FFF2-40B4-BE49-F238E27FC236}">
              <a16:creationId xmlns:a16="http://schemas.microsoft.com/office/drawing/2014/main" id="{DB681C2B-0F8F-463E-B8EF-FB0500C419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8" name="Text Box 15">
          <a:extLst>
            <a:ext uri="{FF2B5EF4-FFF2-40B4-BE49-F238E27FC236}">
              <a16:creationId xmlns:a16="http://schemas.microsoft.com/office/drawing/2014/main" id="{744D5051-E31C-4952-9C81-4B50EB2C56C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9" name="Text Box 15">
          <a:extLst>
            <a:ext uri="{FF2B5EF4-FFF2-40B4-BE49-F238E27FC236}">
              <a16:creationId xmlns:a16="http://schemas.microsoft.com/office/drawing/2014/main" id="{20179445-50BE-44B7-AB03-1360B1DCB50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0" name="Text Box 15">
          <a:extLst>
            <a:ext uri="{FF2B5EF4-FFF2-40B4-BE49-F238E27FC236}">
              <a16:creationId xmlns:a16="http://schemas.microsoft.com/office/drawing/2014/main" id="{4C6300D5-EB3B-425A-93E6-FD57A2710D6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1" name="Text Box 15">
          <a:extLst>
            <a:ext uri="{FF2B5EF4-FFF2-40B4-BE49-F238E27FC236}">
              <a16:creationId xmlns:a16="http://schemas.microsoft.com/office/drawing/2014/main" id="{42F9661F-7EF4-47A6-8A25-44665A641BD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2" name="Text Box 15">
          <a:extLst>
            <a:ext uri="{FF2B5EF4-FFF2-40B4-BE49-F238E27FC236}">
              <a16:creationId xmlns:a16="http://schemas.microsoft.com/office/drawing/2014/main" id="{0336077C-000D-47E2-BB26-3B30EE012D7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3" name="Text Box 15">
          <a:extLst>
            <a:ext uri="{FF2B5EF4-FFF2-40B4-BE49-F238E27FC236}">
              <a16:creationId xmlns:a16="http://schemas.microsoft.com/office/drawing/2014/main" id="{A6C313AF-1887-46B0-B792-30C331AEE8D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4" name="Text Box 15">
          <a:extLst>
            <a:ext uri="{FF2B5EF4-FFF2-40B4-BE49-F238E27FC236}">
              <a16:creationId xmlns:a16="http://schemas.microsoft.com/office/drawing/2014/main" id="{8668004B-6B2F-4321-966E-3F00D6E088D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5" name="Text Box 15">
          <a:extLst>
            <a:ext uri="{FF2B5EF4-FFF2-40B4-BE49-F238E27FC236}">
              <a16:creationId xmlns:a16="http://schemas.microsoft.com/office/drawing/2014/main" id="{ABC02411-C8B6-4E3B-B3B8-2CEE7DF8766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6" name="Text Box 15">
          <a:extLst>
            <a:ext uri="{FF2B5EF4-FFF2-40B4-BE49-F238E27FC236}">
              <a16:creationId xmlns:a16="http://schemas.microsoft.com/office/drawing/2014/main" id="{73247016-F94A-4131-84C4-41C759E5C5E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7" name="Text Box 15">
          <a:extLst>
            <a:ext uri="{FF2B5EF4-FFF2-40B4-BE49-F238E27FC236}">
              <a16:creationId xmlns:a16="http://schemas.microsoft.com/office/drawing/2014/main" id="{17A879C4-82F6-430A-B878-3566D7E02F8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8" name="Text Box 15">
          <a:extLst>
            <a:ext uri="{FF2B5EF4-FFF2-40B4-BE49-F238E27FC236}">
              <a16:creationId xmlns:a16="http://schemas.microsoft.com/office/drawing/2014/main" id="{44AD2C0E-1EBE-4B5B-ADAF-7D55D13D99B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9" name="Text Box 15">
          <a:extLst>
            <a:ext uri="{FF2B5EF4-FFF2-40B4-BE49-F238E27FC236}">
              <a16:creationId xmlns:a16="http://schemas.microsoft.com/office/drawing/2014/main" id="{0DB507C2-3801-4424-9545-1321ED42477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0" name="Text Box 15">
          <a:extLst>
            <a:ext uri="{FF2B5EF4-FFF2-40B4-BE49-F238E27FC236}">
              <a16:creationId xmlns:a16="http://schemas.microsoft.com/office/drawing/2014/main" id="{9B303A3E-3301-48D6-90F5-8126F3A6DB2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1" name="Text Box 15">
          <a:extLst>
            <a:ext uri="{FF2B5EF4-FFF2-40B4-BE49-F238E27FC236}">
              <a16:creationId xmlns:a16="http://schemas.microsoft.com/office/drawing/2014/main" id="{16A06832-1F20-4B4F-B2BD-F250D8C404F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2" name="Text Box 15">
          <a:extLst>
            <a:ext uri="{FF2B5EF4-FFF2-40B4-BE49-F238E27FC236}">
              <a16:creationId xmlns:a16="http://schemas.microsoft.com/office/drawing/2014/main" id="{0ECA664A-595E-410F-9767-0E16198CE48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3" name="Text Box 15">
          <a:extLst>
            <a:ext uri="{FF2B5EF4-FFF2-40B4-BE49-F238E27FC236}">
              <a16:creationId xmlns:a16="http://schemas.microsoft.com/office/drawing/2014/main" id="{794EF9EA-77B2-4F93-8ABA-C948E3EE217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4" name="Text Box 15">
          <a:extLst>
            <a:ext uri="{FF2B5EF4-FFF2-40B4-BE49-F238E27FC236}">
              <a16:creationId xmlns:a16="http://schemas.microsoft.com/office/drawing/2014/main" id="{14ED1418-7CEF-4F82-A7B2-F9B12851D16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5" name="Text Box 15">
          <a:extLst>
            <a:ext uri="{FF2B5EF4-FFF2-40B4-BE49-F238E27FC236}">
              <a16:creationId xmlns:a16="http://schemas.microsoft.com/office/drawing/2014/main" id="{9C88E25B-6D72-4B14-8A26-F575930F31B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6" name="Text Box 15">
          <a:extLst>
            <a:ext uri="{FF2B5EF4-FFF2-40B4-BE49-F238E27FC236}">
              <a16:creationId xmlns:a16="http://schemas.microsoft.com/office/drawing/2014/main" id="{F5AE29F2-88A5-4152-90E1-A040801A38C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7" name="Text Box 15">
          <a:extLst>
            <a:ext uri="{FF2B5EF4-FFF2-40B4-BE49-F238E27FC236}">
              <a16:creationId xmlns:a16="http://schemas.microsoft.com/office/drawing/2014/main" id="{0A932C5E-ED82-427A-AFB7-573A5D21345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8" name="Text Box 15">
          <a:extLst>
            <a:ext uri="{FF2B5EF4-FFF2-40B4-BE49-F238E27FC236}">
              <a16:creationId xmlns:a16="http://schemas.microsoft.com/office/drawing/2014/main" id="{A289A989-EAD3-45C2-A994-A1ECF366CA2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9" name="Text Box 15">
          <a:extLst>
            <a:ext uri="{FF2B5EF4-FFF2-40B4-BE49-F238E27FC236}">
              <a16:creationId xmlns:a16="http://schemas.microsoft.com/office/drawing/2014/main" id="{917A4ACB-EE05-4F43-BABD-BBFAD6E1FC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0" name="Text Box 15">
          <a:extLst>
            <a:ext uri="{FF2B5EF4-FFF2-40B4-BE49-F238E27FC236}">
              <a16:creationId xmlns:a16="http://schemas.microsoft.com/office/drawing/2014/main" id="{394D83C0-EDDB-4E5D-83F3-A9EFC3DC02F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1" name="Text Box 15">
          <a:extLst>
            <a:ext uri="{FF2B5EF4-FFF2-40B4-BE49-F238E27FC236}">
              <a16:creationId xmlns:a16="http://schemas.microsoft.com/office/drawing/2014/main" id="{C8E60033-F1D2-4B42-AA42-311E434B08E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2" name="Text Box 15">
          <a:extLst>
            <a:ext uri="{FF2B5EF4-FFF2-40B4-BE49-F238E27FC236}">
              <a16:creationId xmlns:a16="http://schemas.microsoft.com/office/drawing/2014/main" id="{5DE68B44-E3AB-4363-B80D-70537B122B0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3" name="Text Box 15">
          <a:extLst>
            <a:ext uri="{FF2B5EF4-FFF2-40B4-BE49-F238E27FC236}">
              <a16:creationId xmlns:a16="http://schemas.microsoft.com/office/drawing/2014/main" id="{4EEE53E6-EF3B-4798-830E-9E8242CE937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4" name="Text Box 15">
          <a:extLst>
            <a:ext uri="{FF2B5EF4-FFF2-40B4-BE49-F238E27FC236}">
              <a16:creationId xmlns:a16="http://schemas.microsoft.com/office/drawing/2014/main" id="{31E615DE-0BD9-4303-860E-C32478237D2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5" name="Text Box 15">
          <a:extLst>
            <a:ext uri="{FF2B5EF4-FFF2-40B4-BE49-F238E27FC236}">
              <a16:creationId xmlns:a16="http://schemas.microsoft.com/office/drawing/2014/main" id="{EA24748E-7ADD-492B-9CEE-19BC491355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6" name="Text Box 15">
          <a:extLst>
            <a:ext uri="{FF2B5EF4-FFF2-40B4-BE49-F238E27FC236}">
              <a16:creationId xmlns:a16="http://schemas.microsoft.com/office/drawing/2014/main" id="{00913A48-F001-4B32-A155-A0CC8A17721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7" name="Text Box 15">
          <a:extLst>
            <a:ext uri="{FF2B5EF4-FFF2-40B4-BE49-F238E27FC236}">
              <a16:creationId xmlns:a16="http://schemas.microsoft.com/office/drawing/2014/main" id="{BFD32E8A-1990-4787-8B5B-850213F501C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8" name="Text Box 15">
          <a:extLst>
            <a:ext uri="{FF2B5EF4-FFF2-40B4-BE49-F238E27FC236}">
              <a16:creationId xmlns:a16="http://schemas.microsoft.com/office/drawing/2014/main" id="{405CD626-3750-498E-85C7-845AAFD6E5D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9" name="Text Box 15">
          <a:extLst>
            <a:ext uri="{FF2B5EF4-FFF2-40B4-BE49-F238E27FC236}">
              <a16:creationId xmlns:a16="http://schemas.microsoft.com/office/drawing/2014/main" id="{A1F92A4C-A8D9-45A2-B93F-780EBD7341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0" name="Text Box 15">
          <a:extLst>
            <a:ext uri="{FF2B5EF4-FFF2-40B4-BE49-F238E27FC236}">
              <a16:creationId xmlns:a16="http://schemas.microsoft.com/office/drawing/2014/main" id="{005299E5-0230-45B0-A7A0-467506B9E88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1" name="Text Box 15">
          <a:extLst>
            <a:ext uri="{FF2B5EF4-FFF2-40B4-BE49-F238E27FC236}">
              <a16:creationId xmlns:a16="http://schemas.microsoft.com/office/drawing/2014/main" id="{18FA518D-9FDD-4374-A571-2DC9B9C599A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2" name="Text Box 15">
          <a:extLst>
            <a:ext uri="{FF2B5EF4-FFF2-40B4-BE49-F238E27FC236}">
              <a16:creationId xmlns:a16="http://schemas.microsoft.com/office/drawing/2014/main" id="{6007029B-6EAD-4F0F-8FE4-73E497DF44A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3" name="Text Box 15">
          <a:extLst>
            <a:ext uri="{FF2B5EF4-FFF2-40B4-BE49-F238E27FC236}">
              <a16:creationId xmlns:a16="http://schemas.microsoft.com/office/drawing/2014/main" id="{5136F3BF-4AB8-4743-A745-5C4508C2B51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4" name="Text Box 15">
          <a:extLst>
            <a:ext uri="{FF2B5EF4-FFF2-40B4-BE49-F238E27FC236}">
              <a16:creationId xmlns:a16="http://schemas.microsoft.com/office/drawing/2014/main" id="{89F91279-1A7A-42D5-9F66-C3FD471D57A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5" name="Text Box 15">
          <a:extLst>
            <a:ext uri="{FF2B5EF4-FFF2-40B4-BE49-F238E27FC236}">
              <a16:creationId xmlns:a16="http://schemas.microsoft.com/office/drawing/2014/main" id="{B5404643-60FD-4301-9280-5F011B220D9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6" name="Text Box 15">
          <a:extLst>
            <a:ext uri="{FF2B5EF4-FFF2-40B4-BE49-F238E27FC236}">
              <a16:creationId xmlns:a16="http://schemas.microsoft.com/office/drawing/2014/main" id="{3F12E5C3-6408-4CF6-8110-2D0A175791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7" name="Text Box 15">
          <a:extLst>
            <a:ext uri="{FF2B5EF4-FFF2-40B4-BE49-F238E27FC236}">
              <a16:creationId xmlns:a16="http://schemas.microsoft.com/office/drawing/2014/main" id="{3670855E-EDB9-42C4-B033-4D7F3705590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8" name="Text Box 15">
          <a:extLst>
            <a:ext uri="{FF2B5EF4-FFF2-40B4-BE49-F238E27FC236}">
              <a16:creationId xmlns:a16="http://schemas.microsoft.com/office/drawing/2014/main" id="{9EFB79DE-C5EA-44D2-907C-E024EA31B4E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9" name="Text Box 15">
          <a:extLst>
            <a:ext uri="{FF2B5EF4-FFF2-40B4-BE49-F238E27FC236}">
              <a16:creationId xmlns:a16="http://schemas.microsoft.com/office/drawing/2014/main" id="{0071957A-4991-4266-B18B-4159BBA12B0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0" name="Text Box 15">
          <a:extLst>
            <a:ext uri="{FF2B5EF4-FFF2-40B4-BE49-F238E27FC236}">
              <a16:creationId xmlns:a16="http://schemas.microsoft.com/office/drawing/2014/main" id="{6B370839-D509-4B51-8E2A-1DE7C37F9A3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1" name="Text Box 15">
          <a:extLst>
            <a:ext uri="{FF2B5EF4-FFF2-40B4-BE49-F238E27FC236}">
              <a16:creationId xmlns:a16="http://schemas.microsoft.com/office/drawing/2014/main" id="{D2A56CEB-3556-4643-9B4C-08D0F019E14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2" name="Text Box 15">
          <a:extLst>
            <a:ext uri="{FF2B5EF4-FFF2-40B4-BE49-F238E27FC236}">
              <a16:creationId xmlns:a16="http://schemas.microsoft.com/office/drawing/2014/main" id="{CE09DDB0-2BD7-49E8-B426-FF6A9F9F8BB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3" name="Text Box 15">
          <a:extLst>
            <a:ext uri="{FF2B5EF4-FFF2-40B4-BE49-F238E27FC236}">
              <a16:creationId xmlns:a16="http://schemas.microsoft.com/office/drawing/2014/main" id="{5869862F-55C4-4071-81A1-BA5D1A9B33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4" name="Text Box 15">
          <a:extLst>
            <a:ext uri="{FF2B5EF4-FFF2-40B4-BE49-F238E27FC236}">
              <a16:creationId xmlns:a16="http://schemas.microsoft.com/office/drawing/2014/main" id="{160BF5F9-CBC8-46C3-9A08-368B23ECB00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5" name="Text Box 15">
          <a:extLst>
            <a:ext uri="{FF2B5EF4-FFF2-40B4-BE49-F238E27FC236}">
              <a16:creationId xmlns:a16="http://schemas.microsoft.com/office/drawing/2014/main" id="{D61D9EFB-7B97-4B20-8D18-E8B837209BA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6" name="Text Box 15">
          <a:extLst>
            <a:ext uri="{FF2B5EF4-FFF2-40B4-BE49-F238E27FC236}">
              <a16:creationId xmlns:a16="http://schemas.microsoft.com/office/drawing/2014/main" id="{42581ABA-8A54-4FDF-B473-1C39B716BC3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7" name="Text Box 15">
          <a:extLst>
            <a:ext uri="{FF2B5EF4-FFF2-40B4-BE49-F238E27FC236}">
              <a16:creationId xmlns:a16="http://schemas.microsoft.com/office/drawing/2014/main" id="{E93CD379-6136-493E-8935-B83DD61420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8" name="Text Box 15">
          <a:extLst>
            <a:ext uri="{FF2B5EF4-FFF2-40B4-BE49-F238E27FC236}">
              <a16:creationId xmlns:a16="http://schemas.microsoft.com/office/drawing/2014/main" id="{AE7333E0-D312-49B6-A422-6037C092F2C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9" name="Text Box 15">
          <a:extLst>
            <a:ext uri="{FF2B5EF4-FFF2-40B4-BE49-F238E27FC236}">
              <a16:creationId xmlns:a16="http://schemas.microsoft.com/office/drawing/2014/main" id="{F7910C7C-C1E6-4EEE-9B58-7C41E33C4B3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0" name="Text Box 15">
          <a:extLst>
            <a:ext uri="{FF2B5EF4-FFF2-40B4-BE49-F238E27FC236}">
              <a16:creationId xmlns:a16="http://schemas.microsoft.com/office/drawing/2014/main" id="{917A8808-324E-42D0-8F20-88BB057A120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1" name="Text Box 15">
          <a:extLst>
            <a:ext uri="{FF2B5EF4-FFF2-40B4-BE49-F238E27FC236}">
              <a16:creationId xmlns:a16="http://schemas.microsoft.com/office/drawing/2014/main" id="{DF464855-0C92-4B84-86A4-3BB0CD6F828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2" name="Text Box 15">
          <a:extLst>
            <a:ext uri="{FF2B5EF4-FFF2-40B4-BE49-F238E27FC236}">
              <a16:creationId xmlns:a16="http://schemas.microsoft.com/office/drawing/2014/main" id="{E6672E3F-CE7F-4E8A-8C5F-502FECE9C79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3" name="Text Box 15">
          <a:extLst>
            <a:ext uri="{FF2B5EF4-FFF2-40B4-BE49-F238E27FC236}">
              <a16:creationId xmlns:a16="http://schemas.microsoft.com/office/drawing/2014/main" id="{9DEBD3F4-746C-41F7-AE70-B0F3DEBC555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4" name="Text Box 15">
          <a:extLst>
            <a:ext uri="{FF2B5EF4-FFF2-40B4-BE49-F238E27FC236}">
              <a16:creationId xmlns:a16="http://schemas.microsoft.com/office/drawing/2014/main" id="{21DEDB8B-5364-46E0-866C-FB0BC747FFE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5" name="Text Box 15">
          <a:extLst>
            <a:ext uri="{FF2B5EF4-FFF2-40B4-BE49-F238E27FC236}">
              <a16:creationId xmlns:a16="http://schemas.microsoft.com/office/drawing/2014/main" id="{E71EDC3F-54B0-4448-91C0-8763D59437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6" name="Text Box 15">
          <a:extLst>
            <a:ext uri="{FF2B5EF4-FFF2-40B4-BE49-F238E27FC236}">
              <a16:creationId xmlns:a16="http://schemas.microsoft.com/office/drawing/2014/main" id="{DFFFE9E1-CFFC-4343-BF3B-90731A03875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7" name="Text Box 15">
          <a:extLst>
            <a:ext uri="{FF2B5EF4-FFF2-40B4-BE49-F238E27FC236}">
              <a16:creationId xmlns:a16="http://schemas.microsoft.com/office/drawing/2014/main" id="{0462336A-12E0-4973-AE3E-5A729387A7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8" name="Text Box 15">
          <a:extLst>
            <a:ext uri="{FF2B5EF4-FFF2-40B4-BE49-F238E27FC236}">
              <a16:creationId xmlns:a16="http://schemas.microsoft.com/office/drawing/2014/main" id="{B7418451-A9D7-4A43-A785-4EF776C932D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9" name="Text Box 15">
          <a:extLst>
            <a:ext uri="{FF2B5EF4-FFF2-40B4-BE49-F238E27FC236}">
              <a16:creationId xmlns:a16="http://schemas.microsoft.com/office/drawing/2014/main" id="{0F341EDB-3A25-471E-B92D-7E6F0E943C8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0" name="Text Box 15">
          <a:extLst>
            <a:ext uri="{FF2B5EF4-FFF2-40B4-BE49-F238E27FC236}">
              <a16:creationId xmlns:a16="http://schemas.microsoft.com/office/drawing/2014/main" id="{0B078A94-6AAC-4C3F-959F-929F323928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1" name="Text Box 15">
          <a:extLst>
            <a:ext uri="{FF2B5EF4-FFF2-40B4-BE49-F238E27FC236}">
              <a16:creationId xmlns:a16="http://schemas.microsoft.com/office/drawing/2014/main" id="{BA8BB492-B9C3-403B-9F0F-0E87AC27569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2" name="Text Box 15">
          <a:extLst>
            <a:ext uri="{FF2B5EF4-FFF2-40B4-BE49-F238E27FC236}">
              <a16:creationId xmlns:a16="http://schemas.microsoft.com/office/drawing/2014/main" id="{7DEA1305-E05B-4378-9758-A95A9CCCA4B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3" name="Text Box 15">
          <a:extLst>
            <a:ext uri="{FF2B5EF4-FFF2-40B4-BE49-F238E27FC236}">
              <a16:creationId xmlns:a16="http://schemas.microsoft.com/office/drawing/2014/main" id="{11FA437F-04DA-467A-BDAF-7171CFC3DF9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4" name="Text Box 15">
          <a:extLst>
            <a:ext uri="{FF2B5EF4-FFF2-40B4-BE49-F238E27FC236}">
              <a16:creationId xmlns:a16="http://schemas.microsoft.com/office/drawing/2014/main" id="{EAE22AD6-DCDD-4F00-9235-B19227E6CF4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5" name="Text Box 15">
          <a:extLst>
            <a:ext uri="{FF2B5EF4-FFF2-40B4-BE49-F238E27FC236}">
              <a16:creationId xmlns:a16="http://schemas.microsoft.com/office/drawing/2014/main" id="{B70D63C7-5007-48CC-9C31-3D5A2E1978A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6" name="Text Box 15">
          <a:extLst>
            <a:ext uri="{FF2B5EF4-FFF2-40B4-BE49-F238E27FC236}">
              <a16:creationId xmlns:a16="http://schemas.microsoft.com/office/drawing/2014/main" id="{46063290-5455-4957-94BC-DA1F10B3443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7" name="Text Box 15">
          <a:extLst>
            <a:ext uri="{FF2B5EF4-FFF2-40B4-BE49-F238E27FC236}">
              <a16:creationId xmlns:a16="http://schemas.microsoft.com/office/drawing/2014/main" id="{A5B07E5A-34DF-4FB7-BFB2-FCFF10680DB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8" name="Text Box 15">
          <a:extLst>
            <a:ext uri="{FF2B5EF4-FFF2-40B4-BE49-F238E27FC236}">
              <a16:creationId xmlns:a16="http://schemas.microsoft.com/office/drawing/2014/main" id="{DDA173EA-15B6-4C87-A89C-523D20CD0BB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9" name="Text Box 15">
          <a:extLst>
            <a:ext uri="{FF2B5EF4-FFF2-40B4-BE49-F238E27FC236}">
              <a16:creationId xmlns:a16="http://schemas.microsoft.com/office/drawing/2014/main" id="{CCA75E20-DDBB-4A53-978B-313A10B4A1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0" name="Text Box 15">
          <a:extLst>
            <a:ext uri="{FF2B5EF4-FFF2-40B4-BE49-F238E27FC236}">
              <a16:creationId xmlns:a16="http://schemas.microsoft.com/office/drawing/2014/main" id="{EC23B517-C2F8-447D-88ED-8753352F9D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1" name="Text Box 15">
          <a:extLst>
            <a:ext uri="{FF2B5EF4-FFF2-40B4-BE49-F238E27FC236}">
              <a16:creationId xmlns:a16="http://schemas.microsoft.com/office/drawing/2014/main" id="{A00ABD45-C91A-4F0F-997D-17788F1C288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2" name="Text Box 15">
          <a:extLst>
            <a:ext uri="{FF2B5EF4-FFF2-40B4-BE49-F238E27FC236}">
              <a16:creationId xmlns:a16="http://schemas.microsoft.com/office/drawing/2014/main" id="{03D7B730-9566-43A6-899F-A68055EE64C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3" name="Text Box 15">
          <a:extLst>
            <a:ext uri="{FF2B5EF4-FFF2-40B4-BE49-F238E27FC236}">
              <a16:creationId xmlns:a16="http://schemas.microsoft.com/office/drawing/2014/main" id="{C1E0F5A9-7484-4021-BE0A-A044314B3CA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4" name="Text Box 15">
          <a:extLst>
            <a:ext uri="{FF2B5EF4-FFF2-40B4-BE49-F238E27FC236}">
              <a16:creationId xmlns:a16="http://schemas.microsoft.com/office/drawing/2014/main" id="{26D0C76C-AF13-457D-A99F-468F88D4C84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5" name="Text Box 15">
          <a:extLst>
            <a:ext uri="{FF2B5EF4-FFF2-40B4-BE49-F238E27FC236}">
              <a16:creationId xmlns:a16="http://schemas.microsoft.com/office/drawing/2014/main" id="{D6DD4DC7-FF9F-4F22-BE5E-FC8E7A97FD3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6" name="Text Box 15">
          <a:extLst>
            <a:ext uri="{FF2B5EF4-FFF2-40B4-BE49-F238E27FC236}">
              <a16:creationId xmlns:a16="http://schemas.microsoft.com/office/drawing/2014/main" id="{6970FE17-1143-4A98-9B85-AC52395B25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7" name="Text Box 15">
          <a:extLst>
            <a:ext uri="{FF2B5EF4-FFF2-40B4-BE49-F238E27FC236}">
              <a16:creationId xmlns:a16="http://schemas.microsoft.com/office/drawing/2014/main" id="{618856D0-D891-43CC-8191-4DE1358A05C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8" name="Text Box 15">
          <a:extLst>
            <a:ext uri="{FF2B5EF4-FFF2-40B4-BE49-F238E27FC236}">
              <a16:creationId xmlns:a16="http://schemas.microsoft.com/office/drawing/2014/main" id="{81391954-CD44-4C4A-A66F-7B516FC5F12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9" name="Text Box 15">
          <a:extLst>
            <a:ext uri="{FF2B5EF4-FFF2-40B4-BE49-F238E27FC236}">
              <a16:creationId xmlns:a16="http://schemas.microsoft.com/office/drawing/2014/main" id="{EF4B76A8-522A-4A1F-8478-4C8EC1B1045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0" name="Text Box 15">
          <a:extLst>
            <a:ext uri="{FF2B5EF4-FFF2-40B4-BE49-F238E27FC236}">
              <a16:creationId xmlns:a16="http://schemas.microsoft.com/office/drawing/2014/main" id="{B61E7749-7909-4ABF-A1ED-90C1201A6F7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1" name="Text Box 15">
          <a:extLst>
            <a:ext uri="{FF2B5EF4-FFF2-40B4-BE49-F238E27FC236}">
              <a16:creationId xmlns:a16="http://schemas.microsoft.com/office/drawing/2014/main" id="{99718B1B-C077-4E64-90CB-21478A63FF8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2" name="Text Box 15">
          <a:extLst>
            <a:ext uri="{FF2B5EF4-FFF2-40B4-BE49-F238E27FC236}">
              <a16:creationId xmlns:a16="http://schemas.microsoft.com/office/drawing/2014/main" id="{A559391D-EDB1-4DC9-A678-D24E6A15FD9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3" name="Text Box 15">
          <a:extLst>
            <a:ext uri="{FF2B5EF4-FFF2-40B4-BE49-F238E27FC236}">
              <a16:creationId xmlns:a16="http://schemas.microsoft.com/office/drawing/2014/main" id="{45CF7AD6-959D-4178-A113-56310211F6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4" name="Text Box 15">
          <a:extLst>
            <a:ext uri="{FF2B5EF4-FFF2-40B4-BE49-F238E27FC236}">
              <a16:creationId xmlns:a16="http://schemas.microsoft.com/office/drawing/2014/main" id="{81324E79-E97A-4551-A4FA-FB338453409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5" name="Text Box 15">
          <a:extLst>
            <a:ext uri="{FF2B5EF4-FFF2-40B4-BE49-F238E27FC236}">
              <a16:creationId xmlns:a16="http://schemas.microsoft.com/office/drawing/2014/main" id="{B0A0B72E-7CAC-40EF-B9EC-2A029A94DFB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6" name="Text Box 15">
          <a:extLst>
            <a:ext uri="{FF2B5EF4-FFF2-40B4-BE49-F238E27FC236}">
              <a16:creationId xmlns:a16="http://schemas.microsoft.com/office/drawing/2014/main" id="{535B7189-3E05-4AE1-ADEC-98258DA02C1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7" name="Text Box 15">
          <a:extLst>
            <a:ext uri="{FF2B5EF4-FFF2-40B4-BE49-F238E27FC236}">
              <a16:creationId xmlns:a16="http://schemas.microsoft.com/office/drawing/2014/main" id="{D1F78676-7F90-40C8-96E8-78336A6C222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8" name="Text Box 15">
          <a:extLst>
            <a:ext uri="{FF2B5EF4-FFF2-40B4-BE49-F238E27FC236}">
              <a16:creationId xmlns:a16="http://schemas.microsoft.com/office/drawing/2014/main" id="{DE754CF6-D27F-45CB-90F6-658C6111061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9" name="Text Box 15">
          <a:extLst>
            <a:ext uri="{FF2B5EF4-FFF2-40B4-BE49-F238E27FC236}">
              <a16:creationId xmlns:a16="http://schemas.microsoft.com/office/drawing/2014/main" id="{EC94984A-92BF-4442-95FE-3B0D68DD78C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0" name="Text Box 15">
          <a:extLst>
            <a:ext uri="{FF2B5EF4-FFF2-40B4-BE49-F238E27FC236}">
              <a16:creationId xmlns:a16="http://schemas.microsoft.com/office/drawing/2014/main" id="{1FF6669A-CC51-4966-AA5D-8EA37F77BA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1" name="Text Box 15">
          <a:extLst>
            <a:ext uri="{FF2B5EF4-FFF2-40B4-BE49-F238E27FC236}">
              <a16:creationId xmlns:a16="http://schemas.microsoft.com/office/drawing/2014/main" id="{921B7105-B4FB-4F19-BCFB-D8DD35A8E52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2" name="Text Box 15">
          <a:extLst>
            <a:ext uri="{FF2B5EF4-FFF2-40B4-BE49-F238E27FC236}">
              <a16:creationId xmlns:a16="http://schemas.microsoft.com/office/drawing/2014/main" id="{0445AEBE-26FC-4963-A334-1DE1F9470AC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3" name="Text Box 15">
          <a:extLst>
            <a:ext uri="{FF2B5EF4-FFF2-40B4-BE49-F238E27FC236}">
              <a16:creationId xmlns:a16="http://schemas.microsoft.com/office/drawing/2014/main" id="{2FC83D6C-B002-4134-8ECA-A9003A5A45B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4" name="Text Box 15">
          <a:extLst>
            <a:ext uri="{FF2B5EF4-FFF2-40B4-BE49-F238E27FC236}">
              <a16:creationId xmlns:a16="http://schemas.microsoft.com/office/drawing/2014/main" id="{1535FEA5-D96E-4B43-A74E-9B74C0B828A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5" name="Text Box 15">
          <a:extLst>
            <a:ext uri="{FF2B5EF4-FFF2-40B4-BE49-F238E27FC236}">
              <a16:creationId xmlns:a16="http://schemas.microsoft.com/office/drawing/2014/main" id="{4C22BB41-D80B-4875-B3CA-9E179D84C16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6" name="Text Box 15">
          <a:extLst>
            <a:ext uri="{FF2B5EF4-FFF2-40B4-BE49-F238E27FC236}">
              <a16:creationId xmlns:a16="http://schemas.microsoft.com/office/drawing/2014/main" id="{730F1826-A037-49FA-BDAD-5CAD7DE04E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7" name="Text Box 15">
          <a:extLst>
            <a:ext uri="{FF2B5EF4-FFF2-40B4-BE49-F238E27FC236}">
              <a16:creationId xmlns:a16="http://schemas.microsoft.com/office/drawing/2014/main" id="{096AA1DB-8710-4370-8094-D7B8B249E00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8" name="Text Box 15">
          <a:extLst>
            <a:ext uri="{FF2B5EF4-FFF2-40B4-BE49-F238E27FC236}">
              <a16:creationId xmlns:a16="http://schemas.microsoft.com/office/drawing/2014/main" id="{A7A75829-04E2-4532-8D57-3951A877F45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9" name="Text Box 15">
          <a:extLst>
            <a:ext uri="{FF2B5EF4-FFF2-40B4-BE49-F238E27FC236}">
              <a16:creationId xmlns:a16="http://schemas.microsoft.com/office/drawing/2014/main" id="{436C9262-E9B5-40D5-8005-46EEB97ACF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0" name="Text Box 15">
          <a:extLst>
            <a:ext uri="{FF2B5EF4-FFF2-40B4-BE49-F238E27FC236}">
              <a16:creationId xmlns:a16="http://schemas.microsoft.com/office/drawing/2014/main" id="{D54353FB-261E-467E-8276-95C8455073A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1" name="Text Box 15">
          <a:extLst>
            <a:ext uri="{FF2B5EF4-FFF2-40B4-BE49-F238E27FC236}">
              <a16:creationId xmlns:a16="http://schemas.microsoft.com/office/drawing/2014/main" id="{D2F8878B-0C5D-413D-9BC1-502266DF0A7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2" name="Text Box 15">
          <a:extLst>
            <a:ext uri="{FF2B5EF4-FFF2-40B4-BE49-F238E27FC236}">
              <a16:creationId xmlns:a16="http://schemas.microsoft.com/office/drawing/2014/main" id="{92BF3BF3-508E-4F45-9E96-4B74371FE6B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3" name="Text Box 15">
          <a:extLst>
            <a:ext uri="{FF2B5EF4-FFF2-40B4-BE49-F238E27FC236}">
              <a16:creationId xmlns:a16="http://schemas.microsoft.com/office/drawing/2014/main" id="{985ED5B2-C71B-44D2-962A-01F37C6FE43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4" name="Text Box 15">
          <a:extLst>
            <a:ext uri="{FF2B5EF4-FFF2-40B4-BE49-F238E27FC236}">
              <a16:creationId xmlns:a16="http://schemas.microsoft.com/office/drawing/2014/main" id="{33EF3796-60AC-4782-8A1A-D789ACA1127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5" name="Text Box 15">
          <a:extLst>
            <a:ext uri="{FF2B5EF4-FFF2-40B4-BE49-F238E27FC236}">
              <a16:creationId xmlns:a16="http://schemas.microsoft.com/office/drawing/2014/main" id="{1C151A6E-AD8F-45FD-A5B4-5C4EAF89B96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6" name="Text Box 15">
          <a:extLst>
            <a:ext uri="{FF2B5EF4-FFF2-40B4-BE49-F238E27FC236}">
              <a16:creationId xmlns:a16="http://schemas.microsoft.com/office/drawing/2014/main" id="{8363F4B7-B72F-47E7-B4A2-63306F6B469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7" name="Text Box 15">
          <a:extLst>
            <a:ext uri="{FF2B5EF4-FFF2-40B4-BE49-F238E27FC236}">
              <a16:creationId xmlns:a16="http://schemas.microsoft.com/office/drawing/2014/main" id="{4C3CE6E3-84A7-407B-B8E9-72E5617317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8" name="Text Box 15">
          <a:extLst>
            <a:ext uri="{FF2B5EF4-FFF2-40B4-BE49-F238E27FC236}">
              <a16:creationId xmlns:a16="http://schemas.microsoft.com/office/drawing/2014/main" id="{5A927983-E09C-4C87-86B3-4257280A54A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9" name="Text Box 15">
          <a:extLst>
            <a:ext uri="{FF2B5EF4-FFF2-40B4-BE49-F238E27FC236}">
              <a16:creationId xmlns:a16="http://schemas.microsoft.com/office/drawing/2014/main" id="{5F65C100-95CB-4332-B190-6F9D1ADD0B0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0" name="Text Box 15">
          <a:extLst>
            <a:ext uri="{FF2B5EF4-FFF2-40B4-BE49-F238E27FC236}">
              <a16:creationId xmlns:a16="http://schemas.microsoft.com/office/drawing/2014/main" id="{3A760D64-9E3B-407B-8F0B-C978292347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1" name="Text Box 15">
          <a:extLst>
            <a:ext uri="{FF2B5EF4-FFF2-40B4-BE49-F238E27FC236}">
              <a16:creationId xmlns:a16="http://schemas.microsoft.com/office/drawing/2014/main" id="{12258EDA-375D-4AE9-BDE4-C530001015E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2" name="Text Box 15">
          <a:extLst>
            <a:ext uri="{FF2B5EF4-FFF2-40B4-BE49-F238E27FC236}">
              <a16:creationId xmlns:a16="http://schemas.microsoft.com/office/drawing/2014/main" id="{71C1C0D2-84B5-4373-B994-CAA59AFC88A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3" name="Text Box 15">
          <a:extLst>
            <a:ext uri="{FF2B5EF4-FFF2-40B4-BE49-F238E27FC236}">
              <a16:creationId xmlns:a16="http://schemas.microsoft.com/office/drawing/2014/main" id="{8562C7AB-25C2-4FA5-AE0B-516833ECB0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4" name="Text Box 15">
          <a:extLst>
            <a:ext uri="{FF2B5EF4-FFF2-40B4-BE49-F238E27FC236}">
              <a16:creationId xmlns:a16="http://schemas.microsoft.com/office/drawing/2014/main" id="{DAAFB389-B471-440D-A6BB-F8B83316971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5" name="Text Box 15">
          <a:extLst>
            <a:ext uri="{FF2B5EF4-FFF2-40B4-BE49-F238E27FC236}">
              <a16:creationId xmlns:a16="http://schemas.microsoft.com/office/drawing/2014/main" id="{C69F9520-7407-4C8C-A661-5E53BD9F16A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6" name="Text Box 15">
          <a:extLst>
            <a:ext uri="{FF2B5EF4-FFF2-40B4-BE49-F238E27FC236}">
              <a16:creationId xmlns:a16="http://schemas.microsoft.com/office/drawing/2014/main" id="{31CEE411-E5D0-45C3-B47B-02833848467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7" name="Text Box 15">
          <a:extLst>
            <a:ext uri="{FF2B5EF4-FFF2-40B4-BE49-F238E27FC236}">
              <a16:creationId xmlns:a16="http://schemas.microsoft.com/office/drawing/2014/main" id="{D39B5E46-8455-4F7E-AB87-B7022A1BCFD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8" name="Text Box 15">
          <a:extLst>
            <a:ext uri="{FF2B5EF4-FFF2-40B4-BE49-F238E27FC236}">
              <a16:creationId xmlns:a16="http://schemas.microsoft.com/office/drawing/2014/main" id="{C7F55D3C-01B0-48ED-93FC-7E880FF387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9" name="Text Box 15">
          <a:extLst>
            <a:ext uri="{FF2B5EF4-FFF2-40B4-BE49-F238E27FC236}">
              <a16:creationId xmlns:a16="http://schemas.microsoft.com/office/drawing/2014/main" id="{6A68367F-3F58-4E08-873D-95F74F64F25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0" name="Text Box 15">
          <a:extLst>
            <a:ext uri="{FF2B5EF4-FFF2-40B4-BE49-F238E27FC236}">
              <a16:creationId xmlns:a16="http://schemas.microsoft.com/office/drawing/2014/main" id="{8D365F53-F2B0-45DE-A150-C27A75E8D86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1" name="Text Box 15">
          <a:extLst>
            <a:ext uri="{FF2B5EF4-FFF2-40B4-BE49-F238E27FC236}">
              <a16:creationId xmlns:a16="http://schemas.microsoft.com/office/drawing/2014/main" id="{C13AC2D2-8890-4943-93C9-7744333166E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2" name="Text Box 15">
          <a:extLst>
            <a:ext uri="{FF2B5EF4-FFF2-40B4-BE49-F238E27FC236}">
              <a16:creationId xmlns:a16="http://schemas.microsoft.com/office/drawing/2014/main" id="{816337F7-44AD-4689-A8F8-E6C3089844A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3" name="Text Box 15">
          <a:extLst>
            <a:ext uri="{FF2B5EF4-FFF2-40B4-BE49-F238E27FC236}">
              <a16:creationId xmlns:a16="http://schemas.microsoft.com/office/drawing/2014/main" id="{6756AF57-6066-4590-9AEF-2AABA6C955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4" name="Text Box 15">
          <a:extLst>
            <a:ext uri="{FF2B5EF4-FFF2-40B4-BE49-F238E27FC236}">
              <a16:creationId xmlns:a16="http://schemas.microsoft.com/office/drawing/2014/main" id="{ADD8CA2C-8B74-4FFC-85BC-C62220AE9D1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5" name="Text Box 15">
          <a:extLst>
            <a:ext uri="{FF2B5EF4-FFF2-40B4-BE49-F238E27FC236}">
              <a16:creationId xmlns:a16="http://schemas.microsoft.com/office/drawing/2014/main" id="{8B011237-9491-475E-A6CD-506FA6F4F5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6" name="Text Box 15">
          <a:extLst>
            <a:ext uri="{FF2B5EF4-FFF2-40B4-BE49-F238E27FC236}">
              <a16:creationId xmlns:a16="http://schemas.microsoft.com/office/drawing/2014/main" id="{926FE182-6993-4822-9D1F-3A11D7D2BCA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7" name="Text Box 15">
          <a:extLst>
            <a:ext uri="{FF2B5EF4-FFF2-40B4-BE49-F238E27FC236}">
              <a16:creationId xmlns:a16="http://schemas.microsoft.com/office/drawing/2014/main" id="{037DC4A8-E76A-4C37-8911-285FA858F3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8" name="Text Box 15">
          <a:extLst>
            <a:ext uri="{FF2B5EF4-FFF2-40B4-BE49-F238E27FC236}">
              <a16:creationId xmlns:a16="http://schemas.microsoft.com/office/drawing/2014/main" id="{A8378CD3-5EA6-4716-B476-E27F1F8DF3A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331"/>
    <xdr:sp macro="" textlink="">
      <xdr:nvSpPr>
        <xdr:cNvPr id="1159" name="Text Box 15">
          <a:extLst>
            <a:ext uri="{FF2B5EF4-FFF2-40B4-BE49-F238E27FC236}">
              <a16:creationId xmlns:a16="http://schemas.microsoft.com/office/drawing/2014/main" id="{65E3EE2F-5D28-4C49-8208-65BB62C11E66}"/>
            </a:ext>
          </a:extLst>
        </xdr:cNvPr>
        <xdr:cNvSpPr txBox="1">
          <a:spLocks noChangeArrowheads="1"/>
        </xdr:cNvSpPr>
      </xdr:nvSpPr>
      <xdr:spPr bwMode="auto">
        <a:xfrm>
          <a:off x="4972050" y="71183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0" name="Text Box 15">
          <a:extLst>
            <a:ext uri="{FF2B5EF4-FFF2-40B4-BE49-F238E27FC236}">
              <a16:creationId xmlns:a16="http://schemas.microsoft.com/office/drawing/2014/main" id="{3C6FD820-6F53-4FC4-A63F-43E88F1636E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1" name="Text Box 15">
          <a:extLst>
            <a:ext uri="{FF2B5EF4-FFF2-40B4-BE49-F238E27FC236}">
              <a16:creationId xmlns:a16="http://schemas.microsoft.com/office/drawing/2014/main" id="{FFE88B40-ECCA-4793-99B6-B1E8AD9F904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2" name="Text Box 15">
          <a:extLst>
            <a:ext uri="{FF2B5EF4-FFF2-40B4-BE49-F238E27FC236}">
              <a16:creationId xmlns:a16="http://schemas.microsoft.com/office/drawing/2014/main" id="{7B2FE9FC-6BE4-43A9-B31B-B6D5F5F7A05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3" name="Text Box 15">
          <a:extLst>
            <a:ext uri="{FF2B5EF4-FFF2-40B4-BE49-F238E27FC236}">
              <a16:creationId xmlns:a16="http://schemas.microsoft.com/office/drawing/2014/main" id="{C54D7575-50EF-49AD-BF31-47569B80EF4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4" name="Text Box 15">
          <a:extLst>
            <a:ext uri="{FF2B5EF4-FFF2-40B4-BE49-F238E27FC236}">
              <a16:creationId xmlns:a16="http://schemas.microsoft.com/office/drawing/2014/main" id="{013DE565-F341-4B2B-975D-1FB903D8C13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5" name="Text Box 15">
          <a:extLst>
            <a:ext uri="{FF2B5EF4-FFF2-40B4-BE49-F238E27FC236}">
              <a16:creationId xmlns:a16="http://schemas.microsoft.com/office/drawing/2014/main" id="{446F310F-4F3B-444A-B519-2D6C5C0260F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6" name="Text Box 15">
          <a:extLst>
            <a:ext uri="{FF2B5EF4-FFF2-40B4-BE49-F238E27FC236}">
              <a16:creationId xmlns:a16="http://schemas.microsoft.com/office/drawing/2014/main" id="{51E570A7-4C9D-4318-854B-A0D41F8F5FE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7" name="Text Box 15">
          <a:extLst>
            <a:ext uri="{FF2B5EF4-FFF2-40B4-BE49-F238E27FC236}">
              <a16:creationId xmlns:a16="http://schemas.microsoft.com/office/drawing/2014/main" id="{C8BB3A60-063C-4F5B-9B05-6C31607709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8" name="Text Box 15">
          <a:extLst>
            <a:ext uri="{FF2B5EF4-FFF2-40B4-BE49-F238E27FC236}">
              <a16:creationId xmlns:a16="http://schemas.microsoft.com/office/drawing/2014/main" id="{6461796A-D398-4A44-A54C-8A6B717F7DB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9" name="Text Box 15">
          <a:extLst>
            <a:ext uri="{FF2B5EF4-FFF2-40B4-BE49-F238E27FC236}">
              <a16:creationId xmlns:a16="http://schemas.microsoft.com/office/drawing/2014/main" id="{A7D5438E-21A2-454D-9B00-2A81FF91588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0" name="Text Box 15">
          <a:extLst>
            <a:ext uri="{FF2B5EF4-FFF2-40B4-BE49-F238E27FC236}">
              <a16:creationId xmlns:a16="http://schemas.microsoft.com/office/drawing/2014/main" id="{06594373-D069-4048-B6D1-DEB83CF5950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1" name="Text Box 15">
          <a:extLst>
            <a:ext uri="{FF2B5EF4-FFF2-40B4-BE49-F238E27FC236}">
              <a16:creationId xmlns:a16="http://schemas.microsoft.com/office/drawing/2014/main" id="{2ACAD0D1-F2A1-488F-B17C-321A10CF42B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2" name="Text Box 15">
          <a:extLst>
            <a:ext uri="{FF2B5EF4-FFF2-40B4-BE49-F238E27FC236}">
              <a16:creationId xmlns:a16="http://schemas.microsoft.com/office/drawing/2014/main" id="{2412F053-E828-4B1E-BBB7-650A46249D5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3" name="Text Box 15">
          <a:extLst>
            <a:ext uri="{FF2B5EF4-FFF2-40B4-BE49-F238E27FC236}">
              <a16:creationId xmlns:a16="http://schemas.microsoft.com/office/drawing/2014/main" id="{6D091D71-3CF7-4668-AC0B-E61C532141E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4" name="Text Box 15">
          <a:extLst>
            <a:ext uri="{FF2B5EF4-FFF2-40B4-BE49-F238E27FC236}">
              <a16:creationId xmlns:a16="http://schemas.microsoft.com/office/drawing/2014/main" id="{38952C32-FDD5-41C8-BC79-7747379D6F0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5" name="Text Box 15">
          <a:extLst>
            <a:ext uri="{FF2B5EF4-FFF2-40B4-BE49-F238E27FC236}">
              <a16:creationId xmlns:a16="http://schemas.microsoft.com/office/drawing/2014/main" id="{0B1B5480-23D9-4BEB-8C5B-1F612F30F59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6" name="Text Box 15">
          <a:extLst>
            <a:ext uri="{FF2B5EF4-FFF2-40B4-BE49-F238E27FC236}">
              <a16:creationId xmlns:a16="http://schemas.microsoft.com/office/drawing/2014/main" id="{23BFBEE2-6970-4BDD-AC18-D1B9262B346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7" name="Text Box 15">
          <a:extLst>
            <a:ext uri="{FF2B5EF4-FFF2-40B4-BE49-F238E27FC236}">
              <a16:creationId xmlns:a16="http://schemas.microsoft.com/office/drawing/2014/main" id="{BA1AA601-C857-4BC7-B4C3-4E9146639A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8" name="Text Box 15">
          <a:extLst>
            <a:ext uri="{FF2B5EF4-FFF2-40B4-BE49-F238E27FC236}">
              <a16:creationId xmlns:a16="http://schemas.microsoft.com/office/drawing/2014/main" id="{B141F31B-A4C9-4D46-87F8-44E323372C0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9" name="Text Box 15">
          <a:extLst>
            <a:ext uri="{FF2B5EF4-FFF2-40B4-BE49-F238E27FC236}">
              <a16:creationId xmlns:a16="http://schemas.microsoft.com/office/drawing/2014/main" id="{D92E968C-F053-4361-B30C-B4BC12A86ED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0" name="Text Box 15">
          <a:extLst>
            <a:ext uri="{FF2B5EF4-FFF2-40B4-BE49-F238E27FC236}">
              <a16:creationId xmlns:a16="http://schemas.microsoft.com/office/drawing/2014/main" id="{7BF1DBFE-2D51-4FE5-9F3A-42DE02C0936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1" name="Text Box 15">
          <a:extLst>
            <a:ext uri="{FF2B5EF4-FFF2-40B4-BE49-F238E27FC236}">
              <a16:creationId xmlns:a16="http://schemas.microsoft.com/office/drawing/2014/main" id="{855EA0E1-A06B-4EF3-97B9-1F5172BDA9B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2" name="Text Box 15">
          <a:extLst>
            <a:ext uri="{FF2B5EF4-FFF2-40B4-BE49-F238E27FC236}">
              <a16:creationId xmlns:a16="http://schemas.microsoft.com/office/drawing/2014/main" id="{13E8B184-56BB-48C9-BA4D-1DE7A930B8C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3" name="Text Box 15">
          <a:extLst>
            <a:ext uri="{FF2B5EF4-FFF2-40B4-BE49-F238E27FC236}">
              <a16:creationId xmlns:a16="http://schemas.microsoft.com/office/drawing/2014/main" id="{B366EA84-2DA2-4B61-8399-5EC2E357FCD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4" name="Text Box 15">
          <a:extLst>
            <a:ext uri="{FF2B5EF4-FFF2-40B4-BE49-F238E27FC236}">
              <a16:creationId xmlns:a16="http://schemas.microsoft.com/office/drawing/2014/main" id="{30E4AA83-C7CA-4AA7-9E67-E77A656B35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5" name="Text Box 15">
          <a:extLst>
            <a:ext uri="{FF2B5EF4-FFF2-40B4-BE49-F238E27FC236}">
              <a16:creationId xmlns:a16="http://schemas.microsoft.com/office/drawing/2014/main" id="{E95EC9C1-DB20-46B8-8330-4E7DAD09E42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6" name="Text Box 15">
          <a:extLst>
            <a:ext uri="{FF2B5EF4-FFF2-40B4-BE49-F238E27FC236}">
              <a16:creationId xmlns:a16="http://schemas.microsoft.com/office/drawing/2014/main" id="{CAC4F5E1-7552-455B-9E04-97B4246C44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7" name="Text Box 15">
          <a:extLst>
            <a:ext uri="{FF2B5EF4-FFF2-40B4-BE49-F238E27FC236}">
              <a16:creationId xmlns:a16="http://schemas.microsoft.com/office/drawing/2014/main" id="{CC5270A0-3E9A-4808-9998-B25D14227DA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8" name="Text Box 15">
          <a:extLst>
            <a:ext uri="{FF2B5EF4-FFF2-40B4-BE49-F238E27FC236}">
              <a16:creationId xmlns:a16="http://schemas.microsoft.com/office/drawing/2014/main" id="{82C569D6-5424-4AC7-9484-C76AAFABD45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9" name="Text Box 15">
          <a:extLst>
            <a:ext uri="{FF2B5EF4-FFF2-40B4-BE49-F238E27FC236}">
              <a16:creationId xmlns:a16="http://schemas.microsoft.com/office/drawing/2014/main" id="{E111FB46-2F73-44F8-9BC4-5127C90C3B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0" name="Text Box 15">
          <a:extLst>
            <a:ext uri="{FF2B5EF4-FFF2-40B4-BE49-F238E27FC236}">
              <a16:creationId xmlns:a16="http://schemas.microsoft.com/office/drawing/2014/main" id="{7A096807-91F6-4005-91AC-B4E719177F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1" name="Text Box 15">
          <a:extLst>
            <a:ext uri="{FF2B5EF4-FFF2-40B4-BE49-F238E27FC236}">
              <a16:creationId xmlns:a16="http://schemas.microsoft.com/office/drawing/2014/main" id="{938C1B42-134B-4DEF-80BF-34B54A9B5C1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2" name="Text Box 15">
          <a:extLst>
            <a:ext uri="{FF2B5EF4-FFF2-40B4-BE49-F238E27FC236}">
              <a16:creationId xmlns:a16="http://schemas.microsoft.com/office/drawing/2014/main" id="{B22333D1-7EC9-422E-8445-4AD6CE4DF9A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3" name="Text Box 15">
          <a:extLst>
            <a:ext uri="{FF2B5EF4-FFF2-40B4-BE49-F238E27FC236}">
              <a16:creationId xmlns:a16="http://schemas.microsoft.com/office/drawing/2014/main" id="{D965F044-D62E-42AD-9C22-E94FCA85252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4" name="Text Box 15">
          <a:extLst>
            <a:ext uri="{FF2B5EF4-FFF2-40B4-BE49-F238E27FC236}">
              <a16:creationId xmlns:a16="http://schemas.microsoft.com/office/drawing/2014/main" id="{AC4D74B2-AE0D-4FCA-A1AE-1721ADD7C44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5" name="Text Box 15">
          <a:extLst>
            <a:ext uri="{FF2B5EF4-FFF2-40B4-BE49-F238E27FC236}">
              <a16:creationId xmlns:a16="http://schemas.microsoft.com/office/drawing/2014/main" id="{6B5E4A24-BE2D-4C64-9143-A99E758EB7D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6" name="Text Box 15">
          <a:extLst>
            <a:ext uri="{FF2B5EF4-FFF2-40B4-BE49-F238E27FC236}">
              <a16:creationId xmlns:a16="http://schemas.microsoft.com/office/drawing/2014/main" id="{147FB110-3BEA-4FE4-BEA6-10F4D327895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7" name="Text Box 15">
          <a:extLst>
            <a:ext uri="{FF2B5EF4-FFF2-40B4-BE49-F238E27FC236}">
              <a16:creationId xmlns:a16="http://schemas.microsoft.com/office/drawing/2014/main" id="{9EC03B7F-8C7F-4313-A7D5-B9D83EC3A57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8" name="Text Box 15">
          <a:extLst>
            <a:ext uri="{FF2B5EF4-FFF2-40B4-BE49-F238E27FC236}">
              <a16:creationId xmlns:a16="http://schemas.microsoft.com/office/drawing/2014/main" id="{FB127DC8-F548-4D48-B974-86335434EDE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9" name="Text Box 15">
          <a:extLst>
            <a:ext uri="{FF2B5EF4-FFF2-40B4-BE49-F238E27FC236}">
              <a16:creationId xmlns:a16="http://schemas.microsoft.com/office/drawing/2014/main" id="{3261A8AF-5258-4968-AC82-1AC80E8AD2E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0" name="Text Box 15">
          <a:extLst>
            <a:ext uri="{FF2B5EF4-FFF2-40B4-BE49-F238E27FC236}">
              <a16:creationId xmlns:a16="http://schemas.microsoft.com/office/drawing/2014/main" id="{2C1F2FFF-B2CF-4083-B376-527AECD22E1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1" name="Text Box 15">
          <a:extLst>
            <a:ext uri="{FF2B5EF4-FFF2-40B4-BE49-F238E27FC236}">
              <a16:creationId xmlns:a16="http://schemas.microsoft.com/office/drawing/2014/main" id="{664A2948-EADD-4A7F-9080-15E644651EF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2" name="Text Box 15">
          <a:extLst>
            <a:ext uri="{FF2B5EF4-FFF2-40B4-BE49-F238E27FC236}">
              <a16:creationId xmlns:a16="http://schemas.microsoft.com/office/drawing/2014/main" id="{27C7C978-19A9-4629-BC9F-5CFE2DA7D46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3" name="Text Box 15">
          <a:extLst>
            <a:ext uri="{FF2B5EF4-FFF2-40B4-BE49-F238E27FC236}">
              <a16:creationId xmlns:a16="http://schemas.microsoft.com/office/drawing/2014/main" id="{B3B04ACD-68B5-4612-BB39-A3B06A117F2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4" name="Text Box 15">
          <a:extLst>
            <a:ext uri="{FF2B5EF4-FFF2-40B4-BE49-F238E27FC236}">
              <a16:creationId xmlns:a16="http://schemas.microsoft.com/office/drawing/2014/main" id="{DC26E2B6-14C6-4BC5-8BEB-769CBE180CE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5" name="Text Box 15">
          <a:extLst>
            <a:ext uri="{FF2B5EF4-FFF2-40B4-BE49-F238E27FC236}">
              <a16:creationId xmlns:a16="http://schemas.microsoft.com/office/drawing/2014/main" id="{A2F58222-550B-4855-B614-919C44FE40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6" name="Text Box 15">
          <a:extLst>
            <a:ext uri="{FF2B5EF4-FFF2-40B4-BE49-F238E27FC236}">
              <a16:creationId xmlns:a16="http://schemas.microsoft.com/office/drawing/2014/main" id="{D3371602-791A-4A22-B082-B77E59BBD0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7" name="Text Box 15">
          <a:extLst>
            <a:ext uri="{FF2B5EF4-FFF2-40B4-BE49-F238E27FC236}">
              <a16:creationId xmlns:a16="http://schemas.microsoft.com/office/drawing/2014/main" id="{BBE34926-301C-43E7-A83A-E89D82327D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8" name="Text Box 15">
          <a:extLst>
            <a:ext uri="{FF2B5EF4-FFF2-40B4-BE49-F238E27FC236}">
              <a16:creationId xmlns:a16="http://schemas.microsoft.com/office/drawing/2014/main" id="{C41D2F11-4300-40FE-96A7-1AA6E91B1F2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9" name="Text Box 15">
          <a:extLst>
            <a:ext uri="{FF2B5EF4-FFF2-40B4-BE49-F238E27FC236}">
              <a16:creationId xmlns:a16="http://schemas.microsoft.com/office/drawing/2014/main" id="{02C938CC-5FE2-4140-B815-35B1BB5BDE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0" name="Text Box 15">
          <a:extLst>
            <a:ext uri="{FF2B5EF4-FFF2-40B4-BE49-F238E27FC236}">
              <a16:creationId xmlns:a16="http://schemas.microsoft.com/office/drawing/2014/main" id="{910B8229-40E5-4686-BC79-F001BD21722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1" name="Text Box 15">
          <a:extLst>
            <a:ext uri="{FF2B5EF4-FFF2-40B4-BE49-F238E27FC236}">
              <a16:creationId xmlns:a16="http://schemas.microsoft.com/office/drawing/2014/main" id="{9F0B7051-5CBA-46E5-A206-EA141390977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2" name="Text Box 15">
          <a:extLst>
            <a:ext uri="{FF2B5EF4-FFF2-40B4-BE49-F238E27FC236}">
              <a16:creationId xmlns:a16="http://schemas.microsoft.com/office/drawing/2014/main" id="{D2BFECA6-1FB8-48D4-83F2-B0876D9EE77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3" name="Text Box 15">
          <a:extLst>
            <a:ext uri="{FF2B5EF4-FFF2-40B4-BE49-F238E27FC236}">
              <a16:creationId xmlns:a16="http://schemas.microsoft.com/office/drawing/2014/main" id="{DBE76FF4-812C-4B43-B056-AE7136378F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4" name="Text Box 15">
          <a:extLst>
            <a:ext uri="{FF2B5EF4-FFF2-40B4-BE49-F238E27FC236}">
              <a16:creationId xmlns:a16="http://schemas.microsoft.com/office/drawing/2014/main" id="{840B58BD-1CD2-4504-B189-C2B202114F9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5" name="Text Box 15">
          <a:extLst>
            <a:ext uri="{FF2B5EF4-FFF2-40B4-BE49-F238E27FC236}">
              <a16:creationId xmlns:a16="http://schemas.microsoft.com/office/drawing/2014/main" id="{CB6D076B-592B-4845-853D-F8B34FCA6B1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6" name="Text Box 15">
          <a:extLst>
            <a:ext uri="{FF2B5EF4-FFF2-40B4-BE49-F238E27FC236}">
              <a16:creationId xmlns:a16="http://schemas.microsoft.com/office/drawing/2014/main" id="{86454A59-7105-45E3-B7C4-5AF8D4B2752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7" name="Text Box 15">
          <a:extLst>
            <a:ext uri="{FF2B5EF4-FFF2-40B4-BE49-F238E27FC236}">
              <a16:creationId xmlns:a16="http://schemas.microsoft.com/office/drawing/2014/main" id="{C990D53C-6215-4E7F-95E4-634B4ACBC7E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8" name="Text Box 15">
          <a:extLst>
            <a:ext uri="{FF2B5EF4-FFF2-40B4-BE49-F238E27FC236}">
              <a16:creationId xmlns:a16="http://schemas.microsoft.com/office/drawing/2014/main" id="{EC1E18B6-BC34-4993-9D66-622C100D89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9" name="Text Box 15">
          <a:extLst>
            <a:ext uri="{FF2B5EF4-FFF2-40B4-BE49-F238E27FC236}">
              <a16:creationId xmlns:a16="http://schemas.microsoft.com/office/drawing/2014/main" id="{A3ED6486-3824-46D0-8FB3-D2BBBD5E07E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0" name="Text Box 15">
          <a:extLst>
            <a:ext uri="{FF2B5EF4-FFF2-40B4-BE49-F238E27FC236}">
              <a16:creationId xmlns:a16="http://schemas.microsoft.com/office/drawing/2014/main" id="{7338ADB5-C026-4D80-8DBD-C0792A29A76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1" name="Text Box 15">
          <a:extLst>
            <a:ext uri="{FF2B5EF4-FFF2-40B4-BE49-F238E27FC236}">
              <a16:creationId xmlns:a16="http://schemas.microsoft.com/office/drawing/2014/main" id="{9A52EDF5-A075-4CB4-8C34-0363D26DF4E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2" name="Text Box 15">
          <a:extLst>
            <a:ext uri="{FF2B5EF4-FFF2-40B4-BE49-F238E27FC236}">
              <a16:creationId xmlns:a16="http://schemas.microsoft.com/office/drawing/2014/main" id="{6FE1CD53-87C4-4831-86C7-B4D8C2A851E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3" name="Text Box 15">
          <a:extLst>
            <a:ext uri="{FF2B5EF4-FFF2-40B4-BE49-F238E27FC236}">
              <a16:creationId xmlns:a16="http://schemas.microsoft.com/office/drawing/2014/main" id="{CE52D23C-5661-4663-9125-6267CA70D76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4" name="Text Box 15">
          <a:extLst>
            <a:ext uri="{FF2B5EF4-FFF2-40B4-BE49-F238E27FC236}">
              <a16:creationId xmlns:a16="http://schemas.microsoft.com/office/drawing/2014/main" id="{85128877-BF31-4D85-9E9A-E447535F89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5" name="Text Box 15">
          <a:extLst>
            <a:ext uri="{FF2B5EF4-FFF2-40B4-BE49-F238E27FC236}">
              <a16:creationId xmlns:a16="http://schemas.microsoft.com/office/drawing/2014/main" id="{45015D7A-788B-47B9-A9E8-DFAED8C63D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6" name="Text Box 15">
          <a:extLst>
            <a:ext uri="{FF2B5EF4-FFF2-40B4-BE49-F238E27FC236}">
              <a16:creationId xmlns:a16="http://schemas.microsoft.com/office/drawing/2014/main" id="{94A1AD1C-B327-4571-8D18-8E11FE9480D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7" name="Text Box 15">
          <a:extLst>
            <a:ext uri="{FF2B5EF4-FFF2-40B4-BE49-F238E27FC236}">
              <a16:creationId xmlns:a16="http://schemas.microsoft.com/office/drawing/2014/main" id="{125B9660-1910-443F-B472-ACAFEAF9E91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8" name="Text Box 15">
          <a:extLst>
            <a:ext uri="{FF2B5EF4-FFF2-40B4-BE49-F238E27FC236}">
              <a16:creationId xmlns:a16="http://schemas.microsoft.com/office/drawing/2014/main" id="{6E69C819-D9A7-4A50-8865-B1FCD5B5298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9" name="Text Box 15">
          <a:extLst>
            <a:ext uri="{FF2B5EF4-FFF2-40B4-BE49-F238E27FC236}">
              <a16:creationId xmlns:a16="http://schemas.microsoft.com/office/drawing/2014/main" id="{CF2B9F22-5878-4BB7-9C60-6BAF5660A74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0" name="Text Box 15">
          <a:extLst>
            <a:ext uri="{FF2B5EF4-FFF2-40B4-BE49-F238E27FC236}">
              <a16:creationId xmlns:a16="http://schemas.microsoft.com/office/drawing/2014/main" id="{015A3514-A875-4031-921F-E5D48F0F183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1" name="Text Box 15">
          <a:extLst>
            <a:ext uri="{FF2B5EF4-FFF2-40B4-BE49-F238E27FC236}">
              <a16:creationId xmlns:a16="http://schemas.microsoft.com/office/drawing/2014/main" id="{274D5680-1F75-4462-B752-9BCACB8538A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2" name="Text Box 15">
          <a:extLst>
            <a:ext uri="{FF2B5EF4-FFF2-40B4-BE49-F238E27FC236}">
              <a16:creationId xmlns:a16="http://schemas.microsoft.com/office/drawing/2014/main" id="{A01FB79A-E463-49D7-8F9A-21BE934D96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3" name="Text Box 15">
          <a:extLst>
            <a:ext uri="{FF2B5EF4-FFF2-40B4-BE49-F238E27FC236}">
              <a16:creationId xmlns:a16="http://schemas.microsoft.com/office/drawing/2014/main" id="{2CE591F3-FCC5-4D48-8B0E-97271C04495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4" name="Text Box 15">
          <a:extLst>
            <a:ext uri="{FF2B5EF4-FFF2-40B4-BE49-F238E27FC236}">
              <a16:creationId xmlns:a16="http://schemas.microsoft.com/office/drawing/2014/main" id="{899B3D0D-3AFC-426B-A241-753B0C0B39C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5" name="Text Box 15">
          <a:extLst>
            <a:ext uri="{FF2B5EF4-FFF2-40B4-BE49-F238E27FC236}">
              <a16:creationId xmlns:a16="http://schemas.microsoft.com/office/drawing/2014/main" id="{9D8628E3-1819-4E81-A445-208A8D200C8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6" name="Text Box 15">
          <a:extLst>
            <a:ext uri="{FF2B5EF4-FFF2-40B4-BE49-F238E27FC236}">
              <a16:creationId xmlns:a16="http://schemas.microsoft.com/office/drawing/2014/main" id="{E67AAE97-DF90-41B9-A84E-49B200A502C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7" name="Text Box 15">
          <a:extLst>
            <a:ext uri="{FF2B5EF4-FFF2-40B4-BE49-F238E27FC236}">
              <a16:creationId xmlns:a16="http://schemas.microsoft.com/office/drawing/2014/main" id="{2674B8E6-0B61-4A63-8C27-226ABA345E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8" name="Text Box 15">
          <a:extLst>
            <a:ext uri="{FF2B5EF4-FFF2-40B4-BE49-F238E27FC236}">
              <a16:creationId xmlns:a16="http://schemas.microsoft.com/office/drawing/2014/main" id="{950F296C-3EA3-45F1-9E63-D46D6D22CB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9" name="Text Box 15">
          <a:extLst>
            <a:ext uri="{FF2B5EF4-FFF2-40B4-BE49-F238E27FC236}">
              <a16:creationId xmlns:a16="http://schemas.microsoft.com/office/drawing/2014/main" id="{302F91CE-89C0-4704-A90A-0B0A5EA6CA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0" name="Text Box 15">
          <a:extLst>
            <a:ext uri="{FF2B5EF4-FFF2-40B4-BE49-F238E27FC236}">
              <a16:creationId xmlns:a16="http://schemas.microsoft.com/office/drawing/2014/main" id="{985B110F-442D-4990-BAF9-3673A3DE6AE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1" name="Text Box 15">
          <a:extLst>
            <a:ext uri="{FF2B5EF4-FFF2-40B4-BE49-F238E27FC236}">
              <a16:creationId xmlns:a16="http://schemas.microsoft.com/office/drawing/2014/main" id="{DEB03636-B80E-44E6-9CED-106E3313D7C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2" name="Text Box 15">
          <a:extLst>
            <a:ext uri="{FF2B5EF4-FFF2-40B4-BE49-F238E27FC236}">
              <a16:creationId xmlns:a16="http://schemas.microsoft.com/office/drawing/2014/main" id="{92D0E773-BB4E-4D92-A107-623F68D78D8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3" name="Text Box 15">
          <a:extLst>
            <a:ext uri="{FF2B5EF4-FFF2-40B4-BE49-F238E27FC236}">
              <a16:creationId xmlns:a16="http://schemas.microsoft.com/office/drawing/2014/main" id="{07AB2EA1-CA0F-44E8-B35E-7660F87FC66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4" name="Text Box 15">
          <a:extLst>
            <a:ext uri="{FF2B5EF4-FFF2-40B4-BE49-F238E27FC236}">
              <a16:creationId xmlns:a16="http://schemas.microsoft.com/office/drawing/2014/main" id="{EE4DCC5D-E261-4DFD-8008-5F9C40BF49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5" name="Text Box 15">
          <a:extLst>
            <a:ext uri="{FF2B5EF4-FFF2-40B4-BE49-F238E27FC236}">
              <a16:creationId xmlns:a16="http://schemas.microsoft.com/office/drawing/2014/main" id="{878FB4AA-86D3-4E85-83B5-64684B7C8D0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6" name="Text Box 15">
          <a:extLst>
            <a:ext uri="{FF2B5EF4-FFF2-40B4-BE49-F238E27FC236}">
              <a16:creationId xmlns:a16="http://schemas.microsoft.com/office/drawing/2014/main" id="{109B7191-3FF8-459F-92F1-CD6F621A499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7" name="Text Box 15">
          <a:extLst>
            <a:ext uri="{FF2B5EF4-FFF2-40B4-BE49-F238E27FC236}">
              <a16:creationId xmlns:a16="http://schemas.microsoft.com/office/drawing/2014/main" id="{E78A07EF-B877-49B7-AC85-0D281E2A1A7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35713"/>
    <xdr:sp macro="" textlink="">
      <xdr:nvSpPr>
        <xdr:cNvPr id="1248" name="Text Box 15">
          <a:extLst>
            <a:ext uri="{FF2B5EF4-FFF2-40B4-BE49-F238E27FC236}">
              <a16:creationId xmlns:a16="http://schemas.microsoft.com/office/drawing/2014/main" id="{F7671474-2C34-4DEE-8D9A-8A23A2209596}"/>
            </a:ext>
          </a:extLst>
        </xdr:cNvPr>
        <xdr:cNvSpPr txBox="1">
          <a:spLocks noChangeArrowheads="1"/>
        </xdr:cNvSpPr>
      </xdr:nvSpPr>
      <xdr:spPr bwMode="auto">
        <a:xfrm>
          <a:off x="4972050" y="711835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39</xdr:row>
      <xdr:rowOff>0</xdr:rowOff>
    </xdr:from>
    <xdr:ext cx="95250" cy="213632"/>
    <xdr:sp macro="" textlink="">
      <xdr:nvSpPr>
        <xdr:cNvPr id="1249" name="Text Box 15">
          <a:extLst>
            <a:ext uri="{FF2B5EF4-FFF2-40B4-BE49-F238E27FC236}">
              <a16:creationId xmlns:a16="http://schemas.microsoft.com/office/drawing/2014/main" id="{89D1EABD-2641-40E7-B4A9-7E805F68434F}"/>
            </a:ext>
          </a:extLst>
        </xdr:cNvPr>
        <xdr:cNvSpPr txBox="1">
          <a:spLocks noChangeArrowheads="1"/>
        </xdr:cNvSpPr>
      </xdr:nvSpPr>
      <xdr:spPr bwMode="auto">
        <a:xfrm>
          <a:off x="5682343"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50" name="Text Box 15">
          <a:extLst>
            <a:ext uri="{FF2B5EF4-FFF2-40B4-BE49-F238E27FC236}">
              <a16:creationId xmlns:a16="http://schemas.microsoft.com/office/drawing/2014/main" id="{FFCCA213-DF80-40DF-8DC4-EB639BCA7A7B}"/>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1" name="Text Box 15">
          <a:extLst>
            <a:ext uri="{FF2B5EF4-FFF2-40B4-BE49-F238E27FC236}">
              <a16:creationId xmlns:a16="http://schemas.microsoft.com/office/drawing/2014/main" id="{FCB6E829-7554-4B06-B2E1-F9F0DD824EA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2" name="Text Box 15">
          <a:extLst>
            <a:ext uri="{FF2B5EF4-FFF2-40B4-BE49-F238E27FC236}">
              <a16:creationId xmlns:a16="http://schemas.microsoft.com/office/drawing/2014/main" id="{912F52DE-A664-4772-865E-701C1BA8525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3" name="Text Box 15">
          <a:extLst>
            <a:ext uri="{FF2B5EF4-FFF2-40B4-BE49-F238E27FC236}">
              <a16:creationId xmlns:a16="http://schemas.microsoft.com/office/drawing/2014/main" id="{4B130007-9085-4CC1-892B-9C486B53F2F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331"/>
    <xdr:sp macro="" textlink="">
      <xdr:nvSpPr>
        <xdr:cNvPr id="1254" name="Text Box 15">
          <a:extLst>
            <a:ext uri="{FF2B5EF4-FFF2-40B4-BE49-F238E27FC236}">
              <a16:creationId xmlns:a16="http://schemas.microsoft.com/office/drawing/2014/main" id="{A6658566-349F-441E-8394-6A8853FFDA23}"/>
            </a:ext>
          </a:extLst>
        </xdr:cNvPr>
        <xdr:cNvSpPr txBox="1">
          <a:spLocks noChangeArrowheads="1"/>
        </xdr:cNvSpPr>
      </xdr:nvSpPr>
      <xdr:spPr bwMode="auto">
        <a:xfrm>
          <a:off x="4972050" y="71183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5" name="Text Box 15">
          <a:extLst>
            <a:ext uri="{FF2B5EF4-FFF2-40B4-BE49-F238E27FC236}">
              <a16:creationId xmlns:a16="http://schemas.microsoft.com/office/drawing/2014/main" id="{08242FC6-88AA-4164-AD55-35221004906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56" name="Text Box 15">
          <a:extLst>
            <a:ext uri="{FF2B5EF4-FFF2-40B4-BE49-F238E27FC236}">
              <a16:creationId xmlns:a16="http://schemas.microsoft.com/office/drawing/2014/main" id="{7FD29ECB-A457-448B-8718-6A7D6DFB6FFF}"/>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7" name="Text Box 15">
          <a:extLst>
            <a:ext uri="{FF2B5EF4-FFF2-40B4-BE49-F238E27FC236}">
              <a16:creationId xmlns:a16="http://schemas.microsoft.com/office/drawing/2014/main" id="{E757D566-0C70-43A4-93F1-23E14E2F47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58" name="Text Box 15">
          <a:extLst>
            <a:ext uri="{FF2B5EF4-FFF2-40B4-BE49-F238E27FC236}">
              <a16:creationId xmlns:a16="http://schemas.microsoft.com/office/drawing/2014/main" id="{1CDF70BF-6C29-4485-9E5A-D3A04C4080F3}"/>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9" name="Text Box 15">
          <a:extLst>
            <a:ext uri="{FF2B5EF4-FFF2-40B4-BE49-F238E27FC236}">
              <a16:creationId xmlns:a16="http://schemas.microsoft.com/office/drawing/2014/main" id="{A61BF774-8089-42AE-94DD-9F1CD76F6D2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60" name="Text Box 15">
          <a:extLst>
            <a:ext uri="{FF2B5EF4-FFF2-40B4-BE49-F238E27FC236}">
              <a16:creationId xmlns:a16="http://schemas.microsoft.com/office/drawing/2014/main" id="{D066F436-3A97-42A1-9DE1-A60280D2B457}"/>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61" name="Text Box 15">
          <a:extLst>
            <a:ext uri="{FF2B5EF4-FFF2-40B4-BE49-F238E27FC236}">
              <a16:creationId xmlns:a16="http://schemas.microsoft.com/office/drawing/2014/main" id="{587DFD66-A404-4CA4-94DC-E4EFF30D09EE}"/>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62" name="Text Box 15">
          <a:extLst>
            <a:ext uri="{FF2B5EF4-FFF2-40B4-BE49-F238E27FC236}">
              <a16:creationId xmlns:a16="http://schemas.microsoft.com/office/drawing/2014/main" id="{1A8C083E-BFCC-4D08-8CB6-FBA74E68DC72}"/>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6.xml><?xml version="1.0" encoding="utf-8"?>
<xdr:wsDr xmlns:xdr="http://schemas.openxmlformats.org/drawingml/2006/spreadsheetDrawing" xmlns:a="http://schemas.openxmlformats.org/drawingml/2006/main">
  <xdr:twoCellAnchor editAs="oneCell">
    <xdr:from>
      <xdr:col>1</xdr:col>
      <xdr:colOff>406738</xdr:colOff>
      <xdr:row>17</xdr:row>
      <xdr:rowOff>74160</xdr:rowOff>
    </xdr:from>
    <xdr:to>
      <xdr:col>8</xdr:col>
      <xdr:colOff>146912</xdr:colOff>
      <xdr:row>56</xdr:row>
      <xdr:rowOff>137557</xdr:rowOff>
    </xdr:to>
    <xdr:pic>
      <xdr:nvPicPr>
        <xdr:cNvPr id="2" name="Imagen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1203179" y="6187380"/>
          <a:ext cx="8479496" cy="7145262"/>
        </a:xfrm>
        <a:prstGeom prst="rect">
          <a:avLst/>
        </a:prstGeom>
      </xdr:spPr>
    </xdr:pic>
    <xdr:clientData/>
  </xdr:twoCellAnchor>
  <xdr:twoCellAnchor editAs="oneCell">
    <xdr:from>
      <xdr:col>6</xdr:col>
      <xdr:colOff>421821</xdr:colOff>
      <xdr:row>33</xdr:row>
      <xdr:rowOff>177781</xdr:rowOff>
    </xdr:from>
    <xdr:to>
      <xdr:col>28</xdr:col>
      <xdr:colOff>430164</xdr:colOff>
      <xdr:row>68</xdr:row>
      <xdr:rowOff>24529</xdr:rowOff>
    </xdr:to>
    <xdr:pic>
      <xdr:nvPicPr>
        <xdr:cNvPr id="3" name="Imagen 2">
          <a:extLst>
            <a:ext uri="{FF2B5EF4-FFF2-40B4-BE49-F238E27FC236}">
              <a16:creationId xmlns:a16="http://schemas.microsoft.com/office/drawing/2014/main" id="{00000000-0008-0000-0700-000003000000}"/>
            </a:ext>
          </a:extLst>
        </xdr:cNvPr>
        <xdr:cNvPicPr>
          <a:picLocks noChangeAspect="1"/>
        </xdr:cNvPicPr>
      </xdr:nvPicPr>
      <xdr:blipFill rotWithShape="1">
        <a:blip xmlns:r="http://schemas.openxmlformats.org/officeDocument/2006/relationships" r:embed="rId2"/>
        <a:srcRect l="6425" t="17904" r="5370" b="16965"/>
        <a:stretch/>
      </xdr:blipFill>
      <xdr:spPr>
        <a:xfrm>
          <a:off x="6644821" y="9702781"/>
          <a:ext cx="15065376" cy="4672749"/>
        </a:xfrm>
        <a:prstGeom prst="rect">
          <a:avLst/>
        </a:prstGeom>
      </xdr:spPr>
    </xdr:pic>
    <xdr:clientData/>
  </xdr:twoCellAnchor>
  <xdr:twoCellAnchor editAs="oneCell">
    <xdr:from>
      <xdr:col>0</xdr:col>
      <xdr:colOff>21526</xdr:colOff>
      <xdr:row>0</xdr:row>
      <xdr:rowOff>21526</xdr:rowOff>
    </xdr:from>
    <xdr:to>
      <xdr:col>0</xdr:col>
      <xdr:colOff>750807</xdr:colOff>
      <xdr:row>2</xdr:row>
      <xdr:rowOff>124853</xdr:rowOff>
    </xdr:to>
    <xdr:pic>
      <xdr:nvPicPr>
        <xdr:cNvPr id="4" name="Imagen 3">
          <a:extLst>
            <a:ext uri="{FF2B5EF4-FFF2-40B4-BE49-F238E27FC236}">
              <a16:creationId xmlns:a16="http://schemas.microsoft.com/office/drawing/2014/main" id="{8A41EFE1-FD20-4498-9EBE-AC202C52EFFA}"/>
            </a:ext>
          </a:extLst>
        </xdr:cNvPr>
        <xdr:cNvPicPr>
          <a:picLocks noChangeAspect="1"/>
        </xdr:cNvPicPr>
      </xdr:nvPicPr>
      <xdr:blipFill>
        <a:blip xmlns:r="http://schemas.openxmlformats.org/officeDocument/2006/relationships" r:embed="rId3"/>
        <a:stretch>
          <a:fillRect/>
        </a:stretch>
      </xdr:blipFill>
      <xdr:spPr>
        <a:xfrm>
          <a:off x="21526" y="21526"/>
          <a:ext cx="729281" cy="619937"/>
        </a:xfrm>
        <a:prstGeom prst="rect">
          <a:avLst/>
        </a:prstGeom>
      </xdr:spPr>
    </xdr:pic>
    <xdr:clientData/>
  </xdr:twoCellAnchor>
  <xdr:twoCellAnchor editAs="oneCell">
    <xdr:from>
      <xdr:col>4</xdr:col>
      <xdr:colOff>0</xdr:colOff>
      <xdr:row>68</xdr:row>
      <xdr:rowOff>0</xdr:rowOff>
    </xdr:from>
    <xdr:to>
      <xdr:col>4</xdr:col>
      <xdr:colOff>90438</xdr:colOff>
      <xdr:row>71</xdr:row>
      <xdr:rowOff>330575</xdr:rowOff>
    </xdr:to>
    <xdr:sp macro="" textlink="">
      <xdr:nvSpPr>
        <xdr:cNvPr id="5" name="Text Box 15">
          <a:extLst>
            <a:ext uri="{FF2B5EF4-FFF2-40B4-BE49-F238E27FC236}">
              <a16:creationId xmlns:a16="http://schemas.microsoft.com/office/drawing/2014/main" id="{C0B6A711-85FD-4258-985E-C5D65A19F12C}"/>
            </a:ext>
          </a:extLst>
        </xdr:cNvPr>
        <xdr:cNvSpPr txBox="1">
          <a:spLocks noChangeArrowheads="1"/>
        </xdr:cNvSpPr>
      </xdr:nvSpPr>
      <xdr:spPr bwMode="auto">
        <a:xfrm>
          <a:off x="5200650" y="37731700"/>
          <a:ext cx="90438" cy="86322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68</xdr:row>
      <xdr:rowOff>0</xdr:rowOff>
    </xdr:from>
    <xdr:ext cx="95250" cy="213632"/>
    <xdr:sp macro="" textlink="">
      <xdr:nvSpPr>
        <xdr:cNvPr id="6" name="Text Box 15">
          <a:extLst>
            <a:ext uri="{FF2B5EF4-FFF2-40B4-BE49-F238E27FC236}">
              <a16:creationId xmlns:a16="http://schemas.microsoft.com/office/drawing/2014/main" id="{7677E544-9128-4CBF-8FB0-F91BA5F6887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 name="Text Box 15">
          <a:extLst>
            <a:ext uri="{FF2B5EF4-FFF2-40B4-BE49-F238E27FC236}">
              <a16:creationId xmlns:a16="http://schemas.microsoft.com/office/drawing/2014/main" id="{B00F9B0A-96D8-4A30-9D50-ADEE447950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 name="Text Box 15">
          <a:extLst>
            <a:ext uri="{FF2B5EF4-FFF2-40B4-BE49-F238E27FC236}">
              <a16:creationId xmlns:a16="http://schemas.microsoft.com/office/drawing/2014/main" id="{DF6365D4-45C8-42CE-9AD9-C56831B5A53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 name="Text Box 15">
          <a:extLst>
            <a:ext uri="{FF2B5EF4-FFF2-40B4-BE49-F238E27FC236}">
              <a16:creationId xmlns:a16="http://schemas.microsoft.com/office/drawing/2014/main" id="{AEFC38CA-FBBD-486D-8076-74C4ECF9CF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 name="Text Box 15">
          <a:extLst>
            <a:ext uri="{FF2B5EF4-FFF2-40B4-BE49-F238E27FC236}">
              <a16:creationId xmlns:a16="http://schemas.microsoft.com/office/drawing/2014/main" id="{9CE1F60B-52BE-4502-AFDA-B7348277207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 name="Text Box 15">
          <a:extLst>
            <a:ext uri="{FF2B5EF4-FFF2-40B4-BE49-F238E27FC236}">
              <a16:creationId xmlns:a16="http://schemas.microsoft.com/office/drawing/2014/main" id="{45BE82A1-EA9D-4DA5-9D43-B65CD1E069A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 name="Text Box 15">
          <a:extLst>
            <a:ext uri="{FF2B5EF4-FFF2-40B4-BE49-F238E27FC236}">
              <a16:creationId xmlns:a16="http://schemas.microsoft.com/office/drawing/2014/main" id="{6D9F1865-97D8-49DA-AD33-1A9CBFCA023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 name="Text Box 15">
          <a:extLst>
            <a:ext uri="{FF2B5EF4-FFF2-40B4-BE49-F238E27FC236}">
              <a16:creationId xmlns:a16="http://schemas.microsoft.com/office/drawing/2014/main" id="{3FA11AF5-8D88-46C2-9177-A7AB6EAEE7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 name="Text Box 15">
          <a:extLst>
            <a:ext uri="{FF2B5EF4-FFF2-40B4-BE49-F238E27FC236}">
              <a16:creationId xmlns:a16="http://schemas.microsoft.com/office/drawing/2014/main" id="{D8A8EDD8-5B29-44E1-9AA6-E97F4B1CCCE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 name="Text Box 15">
          <a:extLst>
            <a:ext uri="{FF2B5EF4-FFF2-40B4-BE49-F238E27FC236}">
              <a16:creationId xmlns:a16="http://schemas.microsoft.com/office/drawing/2014/main" id="{6201A98C-18E0-4E15-9F58-3B2D33F798B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 name="Text Box 15">
          <a:extLst>
            <a:ext uri="{FF2B5EF4-FFF2-40B4-BE49-F238E27FC236}">
              <a16:creationId xmlns:a16="http://schemas.microsoft.com/office/drawing/2014/main" id="{B127F805-4DB7-4569-B80B-07E8393188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 name="Text Box 15">
          <a:extLst>
            <a:ext uri="{FF2B5EF4-FFF2-40B4-BE49-F238E27FC236}">
              <a16:creationId xmlns:a16="http://schemas.microsoft.com/office/drawing/2014/main" id="{725C4651-365C-4FB5-B438-B19B5312A53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 name="Text Box 15">
          <a:extLst>
            <a:ext uri="{FF2B5EF4-FFF2-40B4-BE49-F238E27FC236}">
              <a16:creationId xmlns:a16="http://schemas.microsoft.com/office/drawing/2014/main" id="{0489A983-CA21-4EDC-BCE1-CF8673EB48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 name="Text Box 15">
          <a:extLst>
            <a:ext uri="{FF2B5EF4-FFF2-40B4-BE49-F238E27FC236}">
              <a16:creationId xmlns:a16="http://schemas.microsoft.com/office/drawing/2014/main" id="{2A95C8CD-C738-4DCF-A1E6-6600E548076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68</xdr:row>
      <xdr:rowOff>0</xdr:rowOff>
    </xdr:from>
    <xdr:ext cx="95250" cy="213632"/>
    <xdr:sp macro="" textlink="">
      <xdr:nvSpPr>
        <xdr:cNvPr id="20" name="Text Box 15">
          <a:extLst>
            <a:ext uri="{FF2B5EF4-FFF2-40B4-BE49-F238E27FC236}">
              <a16:creationId xmlns:a16="http://schemas.microsoft.com/office/drawing/2014/main" id="{1A7AEDF8-28DD-4F20-80CF-60ABBE5AA3C9}"/>
            </a:ext>
          </a:extLst>
        </xdr:cNvPr>
        <xdr:cNvSpPr txBox="1">
          <a:spLocks noChangeArrowheads="1"/>
        </xdr:cNvSpPr>
      </xdr:nvSpPr>
      <xdr:spPr bwMode="auto">
        <a:xfrm>
          <a:off x="6234793"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 name="Text Box 15">
          <a:extLst>
            <a:ext uri="{FF2B5EF4-FFF2-40B4-BE49-F238E27FC236}">
              <a16:creationId xmlns:a16="http://schemas.microsoft.com/office/drawing/2014/main" id="{DF2F893D-56EB-4F66-BD79-AD21191FBF5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 name="Text Box 15">
          <a:extLst>
            <a:ext uri="{FF2B5EF4-FFF2-40B4-BE49-F238E27FC236}">
              <a16:creationId xmlns:a16="http://schemas.microsoft.com/office/drawing/2014/main" id="{A32FFEDC-171F-4F73-9E98-1431225A26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 name="Text Box 15">
          <a:extLst>
            <a:ext uri="{FF2B5EF4-FFF2-40B4-BE49-F238E27FC236}">
              <a16:creationId xmlns:a16="http://schemas.microsoft.com/office/drawing/2014/main" id="{6B4B8CAD-496A-430E-A4FD-938E10D59B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 name="Text Box 15">
          <a:extLst>
            <a:ext uri="{FF2B5EF4-FFF2-40B4-BE49-F238E27FC236}">
              <a16:creationId xmlns:a16="http://schemas.microsoft.com/office/drawing/2014/main" id="{C453DB9B-AC97-467A-9BBB-F7EC34610C9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 name="Text Box 15">
          <a:extLst>
            <a:ext uri="{FF2B5EF4-FFF2-40B4-BE49-F238E27FC236}">
              <a16:creationId xmlns:a16="http://schemas.microsoft.com/office/drawing/2014/main" id="{2F133F05-1A51-4FA0-B53C-FE6D2E2A2A0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 name="Text Box 15">
          <a:extLst>
            <a:ext uri="{FF2B5EF4-FFF2-40B4-BE49-F238E27FC236}">
              <a16:creationId xmlns:a16="http://schemas.microsoft.com/office/drawing/2014/main" id="{A75B2D95-CBBE-4A4B-A5A1-A5B272DA050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 name="Text Box 15">
          <a:extLst>
            <a:ext uri="{FF2B5EF4-FFF2-40B4-BE49-F238E27FC236}">
              <a16:creationId xmlns:a16="http://schemas.microsoft.com/office/drawing/2014/main" id="{90E45A75-1EA2-48BF-BAD5-0F5B8931F5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 name="Text Box 15">
          <a:extLst>
            <a:ext uri="{FF2B5EF4-FFF2-40B4-BE49-F238E27FC236}">
              <a16:creationId xmlns:a16="http://schemas.microsoft.com/office/drawing/2014/main" id="{783B0301-568F-4E86-B0BD-52627EAC9F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 name="Text Box 15">
          <a:extLst>
            <a:ext uri="{FF2B5EF4-FFF2-40B4-BE49-F238E27FC236}">
              <a16:creationId xmlns:a16="http://schemas.microsoft.com/office/drawing/2014/main" id="{B63F68AD-4E34-45FF-86AB-6314BA9112D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 name="Text Box 15">
          <a:extLst>
            <a:ext uri="{FF2B5EF4-FFF2-40B4-BE49-F238E27FC236}">
              <a16:creationId xmlns:a16="http://schemas.microsoft.com/office/drawing/2014/main" id="{27380EE9-0ECA-4FF6-ACB6-F6713A57CF3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 name="Text Box 15">
          <a:extLst>
            <a:ext uri="{FF2B5EF4-FFF2-40B4-BE49-F238E27FC236}">
              <a16:creationId xmlns:a16="http://schemas.microsoft.com/office/drawing/2014/main" id="{EBF627F6-5165-4C1A-9B4D-4D3D82B5B6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 name="Text Box 15">
          <a:extLst>
            <a:ext uri="{FF2B5EF4-FFF2-40B4-BE49-F238E27FC236}">
              <a16:creationId xmlns:a16="http://schemas.microsoft.com/office/drawing/2014/main" id="{C9DCE352-1BE4-4DE4-B4FE-3E60CD5DE51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 name="Text Box 15">
          <a:extLst>
            <a:ext uri="{FF2B5EF4-FFF2-40B4-BE49-F238E27FC236}">
              <a16:creationId xmlns:a16="http://schemas.microsoft.com/office/drawing/2014/main" id="{DFE2C5EA-3090-445C-BA39-44D6B168DF8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 name="Text Box 15">
          <a:extLst>
            <a:ext uri="{FF2B5EF4-FFF2-40B4-BE49-F238E27FC236}">
              <a16:creationId xmlns:a16="http://schemas.microsoft.com/office/drawing/2014/main" id="{6D6AFCA1-868E-4498-A2B2-4D31440F27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 name="Text Box 15">
          <a:extLst>
            <a:ext uri="{FF2B5EF4-FFF2-40B4-BE49-F238E27FC236}">
              <a16:creationId xmlns:a16="http://schemas.microsoft.com/office/drawing/2014/main" id="{9F152546-011C-45C4-B773-42698947318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 name="Text Box 15">
          <a:extLst>
            <a:ext uri="{FF2B5EF4-FFF2-40B4-BE49-F238E27FC236}">
              <a16:creationId xmlns:a16="http://schemas.microsoft.com/office/drawing/2014/main" id="{4CB7DF81-1206-4C14-A1C8-FC2CF821074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 name="Text Box 15">
          <a:extLst>
            <a:ext uri="{FF2B5EF4-FFF2-40B4-BE49-F238E27FC236}">
              <a16:creationId xmlns:a16="http://schemas.microsoft.com/office/drawing/2014/main" id="{2D16146A-E053-4FD1-AB44-3126DFC95F8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 name="Text Box 15">
          <a:extLst>
            <a:ext uri="{FF2B5EF4-FFF2-40B4-BE49-F238E27FC236}">
              <a16:creationId xmlns:a16="http://schemas.microsoft.com/office/drawing/2014/main" id="{4AE7BF5F-3A13-4612-A5C2-F43D3660A05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 name="Text Box 15">
          <a:extLst>
            <a:ext uri="{FF2B5EF4-FFF2-40B4-BE49-F238E27FC236}">
              <a16:creationId xmlns:a16="http://schemas.microsoft.com/office/drawing/2014/main" id="{2ED3B0ED-2EBE-438C-9A30-8AA5236C38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 name="Text Box 15">
          <a:extLst>
            <a:ext uri="{FF2B5EF4-FFF2-40B4-BE49-F238E27FC236}">
              <a16:creationId xmlns:a16="http://schemas.microsoft.com/office/drawing/2014/main" id="{F94D73F7-1F98-451F-8779-1EBF7545534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 name="Text Box 15">
          <a:extLst>
            <a:ext uri="{FF2B5EF4-FFF2-40B4-BE49-F238E27FC236}">
              <a16:creationId xmlns:a16="http://schemas.microsoft.com/office/drawing/2014/main" id="{84492F45-5C4C-4DE6-8071-E0A3895C6B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2" name="Text Box 15">
          <a:extLst>
            <a:ext uri="{FF2B5EF4-FFF2-40B4-BE49-F238E27FC236}">
              <a16:creationId xmlns:a16="http://schemas.microsoft.com/office/drawing/2014/main" id="{A98E5F93-28C9-411A-9241-C6371A112B8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3" name="Text Box 15">
          <a:extLst>
            <a:ext uri="{FF2B5EF4-FFF2-40B4-BE49-F238E27FC236}">
              <a16:creationId xmlns:a16="http://schemas.microsoft.com/office/drawing/2014/main" id="{75F31A37-A920-4291-8954-13A3250F655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4" name="Text Box 15">
          <a:extLst>
            <a:ext uri="{FF2B5EF4-FFF2-40B4-BE49-F238E27FC236}">
              <a16:creationId xmlns:a16="http://schemas.microsoft.com/office/drawing/2014/main" id="{1B44A0C5-7FE0-4B17-83C8-BCCFE856830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5" name="Text Box 15">
          <a:extLst>
            <a:ext uri="{FF2B5EF4-FFF2-40B4-BE49-F238E27FC236}">
              <a16:creationId xmlns:a16="http://schemas.microsoft.com/office/drawing/2014/main" id="{B75C2655-26B7-4332-ACFA-5F7813A1D32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6" name="Text Box 15">
          <a:extLst>
            <a:ext uri="{FF2B5EF4-FFF2-40B4-BE49-F238E27FC236}">
              <a16:creationId xmlns:a16="http://schemas.microsoft.com/office/drawing/2014/main" id="{8FE2938E-45B3-4E65-A641-823977B03A6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7" name="Text Box 15">
          <a:extLst>
            <a:ext uri="{FF2B5EF4-FFF2-40B4-BE49-F238E27FC236}">
              <a16:creationId xmlns:a16="http://schemas.microsoft.com/office/drawing/2014/main" id="{E4F8F28A-73D5-4315-AA31-DE254DAF0B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8" name="Text Box 15">
          <a:extLst>
            <a:ext uri="{FF2B5EF4-FFF2-40B4-BE49-F238E27FC236}">
              <a16:creationId xmlns:a16="http://schemas.microsoft.com/office/drawing/2014/main" id="{F13CB2C4-A603-4D91-B245-EA8A2763396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9" name="Text Box 15">
          <a:extLst>
            <a:ext uri="{FF2B5EF4-FFF2-40B4-BE49-F238E27FC236}">
              <a16:creationId xmlns:a16="http://schemas.microsoft.com/office/drawing/2014/main" id="{5B275103-31A3-4EC0-BA3A-818B7BC783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0" name="Text Box 15">
          <a:extLst>
            <a:ext uri="{FF2B5EF4-FFF2-40B4-BE49-F238E27FC236}">
              <a16:creationId xmlns:a16="http://schemas.microsoft.com/office/drawing/2014/main" id="{2B292750-D939-475A-A7EB-41A88A080C7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1" name="Text Box 15">
          <a:extLst>
            <a:ext uri="{FF2B5EF4-FFF2-40B4-BE49-F238E27FC236}">
              <a16:creationId xmlns:a16="http://schemas.microsoft.com/office/drawing/2014/main" id="{A96F245D-5E0D-4EF8-8FEF-5C6E029BA2B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2" name="Text Box 15">
          <a:extLst>
            <a:ext uri="{FF2B5EF4-FFF2-40B4-BE49-F238E27FC236}">
              <a16:creationId xmlns:a16="http://schemas.microsoft.com/office/drawing/2014/main" id="{83405897-82EB-482A-B30D-378721642B3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3" name="Text Box 15">
          <a:extLst>
            <a:ext uri="{FF2B5EF4-FFF2-40B4-BE49-F238E27FC236}">
              <a16:creationId xmlns:a16="http://schemas.microsoft.com/office/drawing/2014/main" id="{B869ACB0-449C-4BC0-94AC-221260A0064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4" name="Text Box 15">
          <a:extLst>
            <a:ext uri="{FF2B5EF4-FFF2-40B4-BE49-F238E27FC236}">
              <a16:creationId xmlns:a16="http://schemas.microsoft.com/office/drawing/2014/main" id="{5879CAE4-39D0-4F73-A223-F802CAEFB18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5" name="Text Box 15">
          <a:extLst>
            <a:ext uri="{FF2B5EF4-FFF2-40B4-BE49-F238E27FC236}">
              <a16:creationId xmlns:a16="http://schemas.microsoft.com/office/drawing/2014/main" id="{5F84BDD3-38B3-4368-9527-98AAC17905E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6" name="Text Box 15">
          <a:extLst>
            <a:ext uri="{FF2B5EF4-FFF2-40B4-BE49-F238E27FC236}">
              <a16:creationId xmlns:a16="http://schemas.microsoft.com/office/drawing/2014/main" id="{F9E91DED-FC23-4151-9D4E-040E5123C0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7" name="Text Box 15">
          <a:extLst>
            <a:ext uri="{FF2B5EF4-FFF2-40B4-BE49-F238E27FC236}">
              <a16:creationId xmlns:a16="http://schemas.microsoft.com/office/drawing/2014/main" id="{D7A76680-49BA-4C77-8E45-42627A2BAE0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8" name="Text Box 15">
          <a:extLst>
            <a:ext uri="{FF2B5EF4-FFF2-40B4-BE49-F238E27FC236}">
              <a16:creationId xmlns:a16="http://schemas.microsoft.com/office/drawing/2014/main" id="{25A67BD7-A8EB-4C69-A530-176BEE97EA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9" name="Text Box 15">
          <a:extLst>
            <a:ext uri="{FF2B5EF4-FFF2-40B4-BE49-F238E27FC236}">
              <a16:creationId xmlns:a16="http://schemas.microsoft.com/office/drawing/2014/main" id="{DAE10A90-EAA6-41BC-A451-148E4407756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0" name="Text Box 15">
          <a:extLst>
            <a:ext uri="{FF2B5EF4-FFF2-40B4-BE49-F238E27FC236}">
              <a16:creationId xmlns:a16="http://schemas.microsoft.com/office/drawing/2014/main" id="{D84078A6-E2D9-4172-8810-4D673601EF8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1" name="Text Box 15">
          <a:extLst>
            <a:ext uri="{FF2B5EF4-FFF2-40B4-BE49-F238E27FC236}">
              <a16:creationId xmlns:a16="http://schemas.microsoft.com/office/drawing/2014/main" id="{BD7438FE-F6C8-442E-A326-98DBA6521F8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2" name="Text Box 15">
          <a:extLst>
            <a:ext uri="{FF2B5EF4-FFF2-40B4-BE49-F238E27FC236}">
              <a16:creationId xmlns:a16="http://schemas.microsoft.com/office/drawing/2014/main" id="{57A25EC6-D298-4923-9492-5442296709F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3" name="Text Box 15">
          <a:extLst>
            <a:ext uri="{FF2B5EF4-FFF2-40B4-BE49-F238E27FC236}">
              <a16:creationId xmlns:a16="http://schemas.microsoft.com/office/drawing/2014/main" id="{9BF7AEEB-8C5A-4E4E-8D42-F0054285E2F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4" name="Text Box 15">
          <a:extLst>
            <a:ext uri="{FF2B5EF4-FFF2-40B4-BE49-F238E27FC236}">
              <a16:creationId xmlns:a16="http://schemas.microsoft.com/office/drawing/2014/main" id="{99D0210D-DEC2-4BEB-BA9A-31C9B1FD84F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5" name="Text Box 15">
          <a:extLst>
            <a:ext uri="{FF2B5EF4-FFF2-40B4-BE49-F238E27FC236}">
              <a16:creationId xmlns:a16="http://schemas.microsoft.com/office/drawing/2014/main" id="{0345DF5A-486C-483F-A381-388C1D9B477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6" name="Text Box 15">
          <a:extLst>
            <a:ext uri="{FF2B5EF4-FFF2-40B4-BE49-F238E27FC236}">
              <a16:creationId xmlns:a16="http://schemas.microsoft.com/office/drawing/2014/main" id="{82527FBB-B3D6-42F2-ACC5-F91E0A2DCF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7" name="Text Box 15">
          <a:extLst>
            <a:ext uri="{FF2B5EF4-FFF2-40B4-BE49-F238E27FC236}">
              <a16:creationId xmlns:a16="http://schemas.microsoft.com/office/drawing/2014/main" id="{1DC97E43-66FB-429E-ADC1-4DCCDDBA43A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8" name="Text Box 15">
          <a:extLst>
            <a:ext uri="{FF2B5EF4-FFF2-40B4-BE49-F238E27FC236}">
              <a16:creationId xmlns:a16="http://schemas.microsoft.com/office/drawing/2014/main" id="{90D03529-13ED-4A2F-AFB0-ABFBE02EF41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9" name="Text Box 15">
          <a:extLst>
            <a:ext uri="{FF2B5EF4-FFF2-40B4-BE49-F238E27FC236}">
              <a16:creationId xmlns:a16="http://schemas.microsoft.com/office/drawing/2014/main" id="{2F7568B0-E197-4AB3-B19D-14B8A23F00C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0" name="Text Box 15">
          <a:extLst>
            <a:ext uri="{FF2B5EF4-FFF2-40B4-BE49-F238E27FC236}">
              <a16:creationId xmlns:a16="http://schemas.microsoft.com/office/drawing/2014/main" id="{2ECA43AA-1F2B-4D55-AF46-CBC1EF29CE8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1" name="Text Box 15">
          <a:extLst>
            <a:ext uri="{FF2B5EF4-FFF2-40B4-BE49-F238E27FC236}">
              <a16:creationId xmlns:a16="http://schemas.microsoft.com/office/drawing/2014/main" id="{808CABC1-2EEF-4D11-A7AB-3B13D375EBE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2" name="Text Box 15">
          <a:extLst>
            <a:ext uri="{FF2B5EF4-FFF2-40B4-BE49-F238E27FC236}">
              <a16:creationId xmlns:a16="http://schemas.microsoft.com/office/drawing/2014/main" id="{29E86824-885C-44DD-B08E-EF5C6148314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3" name="Text Box 15">
          <a:extLst>
            <a:ext uri="{FF2B5EF4-FFF2-40B4-BE49-F238E27FC236}">
              <a16:creationId xmlns:a16="http://schemas.microsoft.com/office/drawing/2014/main" id="{82E6AB51-7DF8-4148-8F1C-6CB351A4B61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4" name="Text Box 15">
          <a:extLst>
            <a:ext uri="{FF2B5EF4-FFF2-40B4-BE49-F238E27FC236}">
              <a16:creationId xmlns:a16="http://schemas.microsoft.com/office/drawing/2014/main" id="{3703DA0F-1661-4C8E-A5F6-503D48B03D5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5" name="Text Box 15">
          <a:extLst>
            <a:ext uri="{FF2B5EF4-FFF2-40B4-BE49-F238E27FC236}">
              <a16:creationId xmlns:a16="http://schemas.microsoft.com/office/drawing/2014/main" id="{2BA294C3-0FE4-4BD8-A263-6540B1D2B6C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6" name="Text Box 15">
          <a:extLst>
            <a:ext uri="{FF2B5EF4-FFF2-40B4-BE49-F238E27FC236}">
              <a16:creationId xmlns:a16="http://schemas.microsoft.com/office/drawing/2014/main" id="{03BE84CC-B45D-4B8C-B6E2-314EF24FB0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7" name="Text Box 15">
          <a:extLst>
            <a:ext uri="{FF2B5EF4-FFF2-40B4-BE49-F238E27FC236}">
              <a16:creationId xmlns:a16="http://schemas.microsoft.com/office/drawing/2014/main" id="{DF0B74B4-A103-49B9-8ABE-08E6A2E392C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8" name="Text Box 15">
          <a:extLst>
            <a:ext uri="{FF2B5EF4-FFF2-40B4-BE49-F238E27FC236}">
              <a16:creationId xmlns:a16="http://schemas.microsoft.com/office/drawing/2014/main" id="{590578F7-A484-4321-ABE5-FCB0D3B9FDD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9" name="Text Box 15">
          <a:extLst>
            <a:ext uri="{FF2B5EF4-FFF2-40B4-BE49-F238E27FC236}">
              <a16:creationId xmlns:a16="http://schemas.microsoft.com/office/drawing/2014/main" id="{B51A77D6-F592-4691-A175-4BFC9FCFFAA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0" name="Text Box 15">
          <a:extLst>
            <a:ext uri="{FF2B5EF4-FFF2-40B4-BE49-F238E27FC236}">
              <a16:creationId xmlns:a16="http://schemas.microsoft.com/office/drawing/2014/main" id="{76AD2FBC-41A4-4ECF-AF25-0B4031CDA44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1" name="Text Box 15">
          <a:extLst>
            <a:ext uri="{FF2B5EF4-FFF2-40B4-BE49-F238E27FC236}">
              <a16:creationId xmlns:a16="http://schemas.microsoft.com/office/drawing/2014/main" id="{0E16D1E9-1C0A-47D5-B56C-C064BE75EF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2" name="Text Box 15">
          <a:extLst>
            <a:ext uri="{FF2B5EF4-FFF2-40B4-BE49-F238E27FC236}">
              <a16:creationId xmlns:a16="http://schemas.microsoft.com/office/drawing/2014/main" id="{672DFB4F-908C-4DE1-85BC-F3E69BB6F04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3" name="Text Box 15">
          <a:extLst>
            <a:ext uri="{FF2B5EF4-FFF2-40B4-BE49-F238E27FC236}">
              <a16:creationId xmlns:a16="http://schemas.microsoft.com/office/drawing/2014/main" id="{DB8C9685-5431-4786-A924-B270384093B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4" name="Text Box 15">
          <a:extLst>
            <a:ext uri="{FF2B5EF4-FFF2-40B4-BE49-F238E27FC236}">
              <a16:creationId xmlns:a16="http://schemas.microsoft.com/office/drawing/2014/main" id="{C2A22CDC-4277-46CB-9E49-DABA448833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5" name="Text Box 15">
          <a:extLst>
            <a:ext uri="{FF2B5EF4-FFF2-40B4-BE49-F238E27FC236}">
              <a16:creationId xmlns:a16="http://schemas.microsoft.com/office/drawing/2014/main" id="{5F28036A-1969-4983-A036-3FF58B7698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6" name="Text Box 15">
          <a:extLst>
            <a:ext uri="{FF2B5EF4-FFF2-40B4-BE49-F238E27FC236}">
              <a16:creationId xmlns:a16="http://schemas.microsoft.com/office/drawing/2014/main" id="{37297A9C-37FA-4CF7-8DF1-1CAA5B49191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7" name="Text Box 15">
          <a:extLst>
            <a:ext uri="{FF2B5EF4-FFF2-40B4-BE49-F238E27FC236}">
              <a16:creationId xmlns:a16="http://schemas.microsoft.com/office/drawing/2014/main" id="{98988C21-1E87-4E85-AE89-3928B0414E7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8" name="Text Box 15">
          <a:extLst>
            <a:ext uri="{FF2B5EF4-FFF2-40B4-BE49-F238E27FC236}">
              <a16:creationId xmlns:a16="http://schemas.microsoft.com/office/drawing/2014/main" id="{AE053D17-C02D-4D5B-A5D9-65E9DC5BBE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9" name="Text Box 15">
          <a:extLst>
            <a:ext uri="{FF2B5EF4-FFF2-40B4-BE49-F238E27FC236}">
              <a16:creationId xmlns:a16="http://schemas.microsoft.com/office/drawing/2014/main" id="{269D5287-1096-4A58-86BD-7255567F486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0" name="Text Box 15">
          <a:extLst>
            <a:ext uri="{FF2B5EF4-FFF2-40B4-BE49-F238E27FC236}">
              <a16:creationId xmlns:a16="http://schemas.microsoft.com/office/drawing/2014/main" id="{9FE6D010-9E4A-4E83-96EC-0341680369A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1" name="Text Box 15">
          <a:extLst>
            <a:ext uri="{FF2B5EF4-FFF2-40B4-BE49-F238E27FC236}">
              <a16:creationId xmlns:a16="http://schemas.microsoft.com/office/drawing/2014/main" id="{557F9163-1FCB-4306-97F6-8EF1427F7AE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2" name="Text Box 15">
          <a:extLst>
            <a:ext uri="{FF2B5EF4-FFF2-40B4-BE49-F238E27FC236}">
              <a16:creationId xmlns:a16="http://schemas.microsoft.com/office/drawing/2014/main" id="{8306CC7D-4B9E-473E-948C-F3AC0DB4621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3" name="Text Box 15">
          <a:extLst>
            <a:ext uri="{FF2B5EF4-FFF2-40B4-BE49-F238E27FC236}">
              <a16:creationId xmlns:a16="http://schemas.microsoft.com/office/drawing/2014/main" id="{6D0676C0-C564-49F2-8EA3-C41EBF16A6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4" name="Text Box 15">
          <a:extLst>
            <a:ext uri="{FF2B5EF4-FFF2-40B4-BE49-F238E27FC236}">
              <a16:creationId xmlns:a16="http://schemas.microsoft.com/office/drawing/2014/main" id="{52D4D052-A022-436A-97AF-470EC092B39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5" name="Text Box 15">
          <a:extLst>
            <a:ext uri="{FF2B5EF4-FFF2-40B4-BE49-F238E27FC236}">
              <a16:creationId xmlns:a16="http://schemas.microsoft.com/office/drawing/2014/main" id="{4A3905DA-D26A-4EA4-9517-EBC7807E2AF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6" name="Text Box 15">
          <a:extLst>
            <a:ext uri="{FF2B5EF4-FFF2-40B4-BE49-F238E27FC236}">
              <a16:creationId xmlns:a16="http://schemas.microsoft.com/office/drawing/2014/main" id="{60CE3930-DC65-4B0E-960C-4458225BC1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7" name="Text Box 15">
          <a:extLst>
            <a:ext uri="{FF2B5EF4-FFF2-40B4-BE49-F238E27FC236}">
              <a16:creationId xmlns:a16="http://schemas.microsoft.com/office/drawing/2014/main" id="{890DAA0E-BCF8-45E6-8638-1A62D126CE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8" name="Text Box 15">
          <a:extLst>
            <a:ext uri="{FF2B5EF4-FFF2-40B4-BE49-F238E27FC236}">
              <a16:creationId xmlns:a16="http://schemas.microsoft.com/office/drawing/2014/main" id="{34ACAD11-62E4-4501-AAE7-AC5A41AD8D4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9" name="Text Box 15">
          <a:extLst>
            <a:ext uri="{FF2B5EF4-FFF2-40B4-BE49-F238E27FC236}">
              <a16:creationId xmlns:a16="http://schemas.microsoft.com/office/drawing/2014/main" id="{DEA7D4CD-29EF-4A08-9293-5C82A6D9F21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0" name="Text Box 15">
          <a:extLst>
            <a:ext uri="{FF2B5EF4-FFF2-40B4-BE49-F238E27FC236}">
              <a16:creationId xmlns:a16="http://schemas.microsoft.com/office/drawing/2014/main" id="{0502729F-3861-49C3-A3A4-C3F21591464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1" name="Text Box 15">
          <a:extLst>
            <a:ext uri="{FF2B5EF4-FFF2-40B4-BE49-F238E27FC236}">
              <a16:creationId xmlns:a16="http://schemas.microsoft.com/office/drawing/2014/main" id="{74701E27-67B6-4F35-A616-48A7A7254A2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2" name="Text Box 15">
          <a:extLst>
            <a:ext uri="{FF2B5EF4-FFF2-40B4-BE49-F238E27FC236}">
              <a16:creationId xmlns:a16="http://schemas.microsoft.com/office/drawing/2014/main" id="{2D05EA3B-4FFE-4CD9-8EFC-30BC48CE3EC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3" name="Text Box 15">
          <a:extLst>
            <a:ext uri="{FF2B5EF4-FFF2-40B4-BE49-F238E27FC236}">
              <a16:creationId xmlns:a16="http://schemas.microsoft.com/office/drawing/2014/main" id="{2E6C095D-8E9F-420D-930E-2B48E604A1C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4" name="Text Box 15">
          <a:extLst>
            <a:ext uri="{FF2B5EF4-FFF2-40B4-BE49-F238E27FC236}">
              <a16:creationId xmlns:a16="http://schemas.microsoft.com/office/drawing/2014/main" id="{1617537E-6200-4C59-9A5C-246C9A0B304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5" name="Text Box 15">
          <a:extLst>
            <a:ext uri="{FF2B5EF4-FFF2-40B4-BE49-F238E27FC236}">
              <a16:creationId xmlns:a16="http://schemas.microsoft.com/office/drawing/2014/main" id="{16F4BA4C-F4B8-49C1-BAE6-F945428FE81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6" name="Text Box 15">
          <a:extLst>
            <a:ext uri="{FF2B5EF4-FFF2-40B4-BE49-F238E27FC236}">
              <a16:creationId xmlns:a16="http://schemas.microsoft.com/office/drawing/2014/main" id="{EF992879-4CE2-4BFA-B156-905E7733AB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7" name="Text Box 15">
          <a:extLst>
            <a:ext uri="{FF2B5EF4-FFF2-40B4-BE49-F238E27FC236}">
              <a16:creationId xmlns:a16="http://schemas.microsoft.com/office/drawing/2014/main" id="{8D5B4FC2-5D85-4133-8A19-417E1EF1C76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8" name="Text Box 15">
          <a:extLst>
            <a:ext uri="{FF2B5EF4-FFF2-40B4-BE49-F238E27FC236}">
              <a16:creationId xmlns:a16="http://schemas.microsoft.com/office/drawing/2014/main" id="{692B4352-4B58-4C8B-A701-B3C2177606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9" name="Text Box 15">
          <a:extLst>
            <a:ext uri="{FF2B5EF4-FFF2-40B4-BE49-F238E27FC236}">
              <a16:creationId xmlns:a16="http://schemas.microsoft.com/office/drawing/2014/main" id="{D2AD56F4-301B-4ADA-9CC4-60A06B9AE1D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0" name="Text Box 15">
          <a:extLst>
            <a:ext uri="{FF2B5EF4-FFF2-40B4-BE49-F238E27FC236}">
              <a16:creationId xmlns:a16="http://schemas.microsoft.com/office/drawing/2014/main" id="{8313C5CF-5D6B-4F07-842F-E582C4D690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1" name="Text Box 15">
          <a:extLst>
            <a:ext uri="{FF2B5EF4-FFF2-40B4-BE49-F238E27FC236}">
              <a16:creationId xmlns:a16="http://schemas.microsoft.com/office/drawing/2014/main" id="{C84829AD-AC8A-478D-94B0-CD88B6B33A9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2" name="Text Box 15">
          <a:extLst>
            <a:ext uri="{FF2B5EF4-FFF2-40B4-BE49-F238E27FC236}">
              <a16:creationId xmlns:a16="http://schemas.microsoft.com/office/drawing/2014/main" id="{B220D36E-DF4A-4F1B-81E0-6AB391B26F4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3" name="Text Box 15">
          <a:extLst>
            <a:ext uri="{FF2B5EF4-FFF2-40B4-BE49-F238E27FC236}">
              <a16:creationId xmlns:a16="http://schemas.microsoft.com/office/drawing/2014/main" id="{F5E62B2B-AA45-41E1-8077-C2F237325BC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4" name="Text Box 15">
          <a:extLst>
            <a:ext uri="{FF2B5EF4-FFF2-40B4-BE49-F238E27FC236}">
              <a16:creationId xmlns:a16="http://schemas.microsoft.com/office/drawing/2014/main" id="{9AC7146E-EACC-4914-9FC2-A3E0B99F12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5" name="Text Box 15">
          <a:extLst>
            <a:ext uri="{FF2B5EF4-FFF2-40B4-BE49-F238E27FC236}">
              <a16:creationId xmlns:a16="http://schemas.microsoft.com/office/drawing/2014/main" id="{A3C04CCA-22D1-4514-8125-796FFBB1295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6" name="Text Box 15">
          <a:extLst>
            <a:ext uri="{FF2B5EF4-FFF2-40B4-BE49-F238E27FC236}">
              <a16:creationId xmlns:a16="http://schemas.microsoft.com/office/drawing/2014/main" id="{40F893CD-56BD-444D-8848-92A5ECB7F09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7" name="Text Box 15">
          <a:extLst>
            <a:ext uri="{FF2B5EF4-FFF2-40B4-BE49-F238E27FC236}">
              <a16:creationId xmlns:a16="http://schemas.microsoft.com/office/drawing/2014/main" id="{79B0C200-6C18-4F0A-A6F6-1B796D8988F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8" name="Text Box 15">
          <a:extLst>
            <a:ext uri="{FF2B5EF4-FFF2-40B4-BE49-F238E27FC236}">
              <a16:creationId xmlns:a16="http://schemas.microsoft.com/office/drawing/2014/main" id="{B98131D7-1B8F-40BA-BB42-92711836E6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9" name="Text Box 15">
          <a:extLst>
            <a:ext uri="{FF2B5EF4-FFF2-40B4-BE49-F238E27FC236}">
              <a16:creationId xmlns:a16="http://schemas.microsoft.com/office/drawing/2014/main" id="{C31C1B1E-7080-40AE-9E2B-897ABEC1F78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0" name="Text Box 15">
          <a:extLst>
            <a:ext uri="{FF2B5EF4-FFF2-40B4-BE49-F238E27FC236}">
              <a16:creationId xmlns:a16="http://schemas.microsoft.com/office/drawing/2014/main" id="{B1DED3CC-C57E-40D6-A385-F6A1623443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1" name="Text Box 15">
          <a:extLst>
            <a:ext uri="{FF2B5EF4-FFF2-40B4-BE49-F238E27FC236}">
              <a16:creationId xmlns:a16="http://schemas.microsoft.com/office/drawing/2014/main" id="{D47DD033-6FB9-44EB-AC6D-FBC98EC200C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2" name="Text Box 15">
          <a:extLst>
            <a:ext uri="{FF2B5EF4-FFF2-40B4-BE49-F238E27FC236}">
              <a16:creationId xmlns:a16="http://schemas.microsoft.com/office/drawing/2014/main" id="{09A69005-024D-4109-97E4-F7A01C8F7D7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3" name="Text Box 15">
          <a:extLst>
            <a:ext uri="{FF2B5EF4-FFF2-40B4-BE49-F238E27FC236}">
              <a16:creationId xmlns:a16="http://schemas.microsoft.com/office/drawing/2014/main" id="{D148EE29-CF96-4FD7-AD03-1D79FEAEE4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4" name="Text Box 15">
          <a:extLst>
            <a:ext uri="{FF2B5EF4-FFF2-40B4-BE49-F238E27FC236}">
              <a16:creationId xmlns:a16="http://schemas.microsoft.com/office/drawing/2014/main" id="{F085FE75-18D0-4962-A137-323152CF0B2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5" name="Text Box 15">
          <a:extLst>
            <a:ext uri="{FF2B5EF4-FFF2-40B4-BE49-F238E27FC236}">
              <a16:creationId xmlns:a16="http://schemas.microsoft.com/office/drawing/2014/main" id="{6F5F7035-A176-4AA2-A622-5B3D0515A60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6" name="Text Box 15">
          <a:extLst>
            <a:ext uri="{FF2B5EF4-FFF2-40B4-BE49-F238E27FC236}">
              <a16:creationId xmlns:a16="http://schemas.microsoft.com/office/drawing/2014/main" id="{F42F7AB5-59C7-4E59-BD4C-49C42192F9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7" name="Text Box 15">
          <a:extLst>
            <a:ext uri="{FF2B5EF4-FFF2-40B4-BE49-F238E27FC236}">
              <a16:creationId xmlns:a16="http://schemas.microsoft.com/office/drawing/2014/main" id="{5EE35E72-32C0-4D6F-B6E2-2EF01AA48E8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8" name="Text Box 15">
          <a:extLst>
            <a:ext uri="{FF2B5EF4-FFF2-40B4-BE49-F238E27FC236}">
              <a16:creationId xmlns:a16="http://schemas.microsoft.com/office/drawing/2014/main" id="{8DBEB892-87F0-4755-9D36-97EC5B6D5E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9" name="Text Box 15">
          <a:extLst>
            <a:ext uri="{FF2B5EF4-FFF2-40B4-BE49-F238E27FC236}">
              <a16:creationId xmlns:a16="http://schemas.microsoft.com/office/drawing/2014/main" id="{EE653880-BD07-4C10-AD66-E628164E82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0" name="Text Box 15">
          <a:extLst>
            <a:ext uri="{FF2B5EF4-FFF2-40B4-BE49-F238E27FC236}">
              <a16:creationId xmlns:a16="http://schemas.microsoft.com/office/drawing/2014/main" id="{24833A24-4E5B-4208-97C4-E9CC24B239C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1" name="Text Box 15">
          <a:extLst>
            <a:ext uri="{FF2B5EF4-FFF2-40B4-BE49-F238E27FC236}">
              <a16:creationId xmlns:a16="http://schemas.microsoft.com/office/drawing/2014/main" id="{A3067BB5-E80C-4083-9766-AFAB18525E9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2" name="Text Box 15">
          <a:extLst>
            <a:ext uri="{FF2B5EF4-FFF2-40B4-BE49-F238E27FC236}">
              <a16:creationId xmlns:a16="http://schemas.microsoft.com/office/drawing/2014/main" id="{22180EAC-7FE6-4591-840E-A8F25BB68D5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3" name="Text Box 15">
          <a:extLst>
            <a:ext uri="{FF2B5EF4-FFF2-40B4-BE49-F238E27FC236}">
              <a16:creationId xmlns:a16="http://schemas.microsoft.com/office/drawing/2014/main" id="{8DFE8CE9-5487-4745-8ADE-694AB70A322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4" name="Text Box 15">
          <a:extLst>
            <a:ext uri="{FF2B5EF4-FFF2-40B4-BE49-F238E27FC236}">
              <a16:creationId xmlns:a16="http://schemas.microsoft.com/office/drawing/2014/main" id="{C3833C01-12B4-4687-BECE-27163B6FA6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5" name="Text Box 15">
          <a:extLst>
            <a:ext uri="{FF2B5EF4-FFF2-40B4-BE49-F238E27FC236}">
              <a16:creationId xmlns:a16="http://schemas.microsoft.com/office/drawing/2014/main" id="{838280CE-1623-4128-B26A-09C9BB572CD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6" name="Text Box 15">
          <a:extLst>
            <a:ext uri="{FF2B5EF4-FFF2-40B4-BE49-F238E27FC236}">
              <a16:creationId xmlns:a16="http://schemas.microsoft.com/office/drawing/2014/main" id="{C680B59B-D907-493F-9FD6-502B1E51668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7" name="Text Box 15">
          <a:extLst>
            <a:ext uri="{FF2B5EF4-FFF2-40B4-BE49-F238E27FC236}">
              <a16:creationId xmlns:a16="http://schemas.microsoft.com/office/drawing/2014/main" id="{EAF79656-5019-4336-9D7E-4F5878BE6E9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8" name="Text Box 15">
          <a:extLst>
            <a:ext uri="{FF2B5EF4-FFF2-40B4-BE49-F238E27FC236}">
              <a16:creationId xmlns:a16="http://schemas.microsoft.com/office/drawing/2014/main" id="{CF215E90-3296-447D-ADC9-D1BD1E80C2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9" name="Text Box 15">
          <a:extLst>
            <a:ext uri="{FF2B5EF4-FFF2-40B4-BE49-F238E27FC236}">
              <a16:creationId xmlns:a16="http://schemas.microsoft.com/office/drawing/2014/main" id="{4295C368-F545-443D-B7A3-8C3D7FCC16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0" name="Text Box 15">
          <a:extLst>
            <a:ext uri="{FF2B5EF4-FFF2-40B4-BE49-F238E27FC236}">
              <a16:creationId xmlns:a16="http://schemas.microsoft.com/office/drawing/2014/main" id="{4EC410FA-9E42-495C-9449-E1E88D290F2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1" name="Text Box 15">
          <a:extLst>
            <a:ext uri="{FF2B5EF4-FFF2-40B4-BE49-F238E27FC236}">
              <a16:creationId xmlns:a16="http://schemas.microsoft.com/office/drawing/2014/main" id="{997EEF67-0011-4100-8011-9FA6604CAD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2" name="Text Box 15">
          <a:extLst>
            <a:ext uri="{FF2B5EF4-FFF2-40B4-BE49-F238E27FC236}">
              <a16:creationId xmlns:a16="http://schemas.microsoft.com/office/drawing/2014/main" id="{A7A0767F-B489-41F0-B16B-89E2038686D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3" name="Text Box 15">
          <a:extLst>
            <a:ext uri="{FF2B5EF4-FFF2-40B4-BE49-F238E27FC236}">
              <a16:creationId xmlns:a16="http://schemas.microsoft.com/office/drawing/2014/main" id="{94AB7E56-5A62-4F0D-97E3-81CB5655AB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4" name="Text Box 15">
          <a:extLst>
            <a:ext uri="{FF2B5EF4-FFF2-40B4-BE49-F238E27FC236}">
              <a16:creationId xmlns:a16="http://schemas.microsoft.com/office/drawing/2014/main" id="{2D28E649-8A03-4246-8B00-9749577352B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5" name="Text Box 15">
          <a:extLst>
            <a:ext uri="{FF2B5EF4-FFF2-40B4-BE49-F238E27FC236}">
              <a16:creationId xmlns:a16="http://schemas.microsoft.com/office/drawing/2014/main" id="{B7126097-1CF1-491A-B658-F0722951FB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6" name="Text Box 15">
          <a:extLst>
            <a:ext uri="{FF2B5EF4-FFF2-40B4-BE49-F238E27FC236}">
              <a16:creationId xmlns:a16="http://schemas.microsoft.com/office/drawing/2014/main" id="{2DF11115-99DE-48D7-9ED4-5BDDBAB3289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7" name="Text Box 15">
          <a:extLst>
            <a:ext uri="{FF2B5EF4-FFF2-40B4-BE49-F238E27FC236}">
              <a16:creationId xmlns:a16="http://schemas.microsoft.com/office/drawing/2014/main" id="{3C224FB6-25C7-4A79-8564-FD8834B267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8" name="Text Box 15">
          <a:extLst>
            <a:ext uri="{FF2B5EF4-FFF2-40B4-BE49-F238E27FC236}">
              <a16:creationId xmlns:a16="http://schemas.microsoft.com/office/drawing/2014/main" id="{B0EC0FD7-0A3C-4B80-8F74-61F56A991AC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9" name="Text Box 15">
          <a:extLst>
            <a:ext uri="{FF2B5EF4-FFF2-40B4-BE49-F238E27FC236}">
              <a16:creationId xmlns:a16="http://schemas.microsoft.com/office/drawing/2014/main" id="{AA0E93AF-FC7A-4824-9729-F0B05D19B8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0" name="Text Box 15">
          <a:extLst>
            <a:ext uri="{FF2B5EF4-FFF2-40B4-BE49-F238E27FC236}">
              <a16:creationId xmlns:a16="http://schemas.microsoft.com/office/drawing/2014/main" id="{6FB17F21-A27C-42D0-BF2D-F1685A6B27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1" name="Text Box 15">
          <a:extLst>
            <a:ext uri="{FF2B5EF4-FFF2-40B4-BE49-F238E27FC236}">
              <a16:creationId xmlns:a16="http://schemas.microsoft.com/office/drawing/2014/main" id="{B9D1C6A7-8F44-4B97-AE99-CDDAF00964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2" name="Text Box 15">
          <a:extLst>
            <a:ext uri="{FF2B5EF4-FFF2-40B4-BE49-F238E27FC236}">
              <a16:creationId xmlns:a16="http://schemas.microsoft.com/office/drawing/2014/main" id="{479F5A95-993B-461F-8969-2A4A2548379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3" name="Text Box 15">
          <a:extLst>
            <a:ext uri="{FF2B5EF4-FFF2-40B4-BE49-F238E27FC236}">
              <a16:creationId xmlns:a16="http://schemas.microsoft.com/office/drawing/2014/main" id="{0CB81ADC-F303-4252-9B21-D76174BCDFC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4" name="Text Box 15">
          <a:extLst>
            <a:ext uri="{FF2B5EF4-FFF2-40B4-BE49-F238E27FC236}">
              <a16:creationId xmlns:a16="http://schemas.microsoft.com/office/drawing/2014/main" id="{B15AB085-9BBC-4B75-A483-C1D5D91B44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5" name="Text Box 15">
          <a:extLst>
            <a:ext uri="{FF2B5EF4-FFF2-40B4-BE49-F238E27FC236}">
              <a16:creationId xmlns:a16="http://schemas.microsoft.com/office/drawing/2014/main" id="{FDAB1745-B412-43E0-9971-4F7B4AF4A9D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6" name="Text Box 15">
          <a:extLst>
            <a:ext uri="{FF2B5EF4-FFF2-40B4-BE49-F238E27FC236}">
              <a16:creationId xmlns:a16="http://schemas.microsoft.com/office/drawing/2014/main" id="{CBDD783F-6DED-46F8-A506-ED3B71160E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7" name="Text Box 15">
          <a:extLst>
            <a:ext uri="{FF2B5EF4-FFF2-40B4-BE49-F238E27FC236}">
              <a16:creationId xmlns:a16="http://schemas.microsoft.com/office/drawing/2014/main" id="{01F4686A-6638-4107-8860-04145C725BE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8" name="Text Box 15">
          <a:extLst>
            <a:ext uri="{FF2B5EF4-FFF2-40B4-BE49-F238E27FC236}">
              <a16:creationId xmlns:a16="http://schemas.microsoft.com/office/drawing/2014/main" id="{AC886E7F-0047-4F8F-ACAD-0C17AE046D5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9" name="Text Box 15">
          <a:extLst>
            <a:ext uri="{FF2B5EF4-FFF2-40B4-BE49-F238E27FC236}">
              <a16:creationId xmlns:a16="http://schemas.microsoft.com/office/drawing/2014/main" id="{9FF18C3C-C913-4DD7-A132-495832DBB66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0" name="Text Box 15">
          <a:extLst>
            <a:ext uri="{FF2B5EF4-FFF2-40B4-BE49-F238E27FC236}">
              <a16:creationId xmlns:a16="http://schemas.microsoft.com/office/drawing/2014/main" id="{4F5B7058-B166-491A-A3F0-76AA0ED45FF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1" name="Text Box 15">
          <a:extLst>
            <a:ext uri="{FF2B5EF4-FFF2-40B4-BE49-F238E27FC236}">
              <a16:creationId xmlns:a16="http://schemas.microsoft.com/office/drawing/2014/main" id="{4FA2B8D1-E5A9-4717-B05B-E5954DBAB46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2" name="Text Box 15">
          <a:extLst>
            <a:ext uri="{FF2B5EF4-FFF2-40B4-BE49-F238E27FC236}">
              <a16:creationId xmlns:a16="http://schemas.microsoft.com/office/drawing/2014/main" id="{C563C3C9-3AC5-4DE4-B56B-C96934A47C1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3" name="Text Box 15">
          <a:extLst>
            <a:ext uri="{FF2B5EF4-FFF2-40B4-BE49-F238E27FC236}">
              <a16:creationId xmlns:a16="http://schemas.microsoft.com/office/drawing/2014/main" id="{90253E3B-055D-4DEF-98CC-C11C377C9D1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4" name="Text Box 15">
          <a:extLst>
            <a:ext uri="{FF2B5EF4-FFF2-40B4-BE49-F238E27FC236}">
              <a16:creationId xmlns:a16="http://schemas.microsoft.com/office/drawing/2014/main" id="{0FE4D38F-85F6-4E6A-A24E-74EA039A7E5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5" name="Text Box 15">
          <a:extLst>
            <a:ext uri="{FF2B5EF4-FFF2-40B4-BE49-F238E27FC236}">
              <a16:creationId xmlns:a16="http://schemas.microsoft.com/office/drawing/2014/main" id="{101C54F6-F516-4BE1-BDE7-03A0527FA31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6" name="Text Box 15">
          <a:extLst>
            <a:ext uri="{FF2B5EF4-FFF2-40B4-BE49-F238E27FC236}">
              <a16:creationId xmlns:a16="http://schemas.microsoft.com/office/drawing/2014/main" id="{6F95A8F6-A34B-4832-9416-423CA73062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7" name="Text Box 15">
          <a:extLst>
            <a:ext uri="{FF2B5EF4-FFF2-40B4-BE49-F238E27FC236}">
              <a16:creationId xmlns:a16="http://schemas.microsoft.com/office/drawing/2014/main" id="{5CF7AE54-42CD-4D4D-8533-7FE11CD734C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8" name="Text Box 15">
          <a:extLst>
            <a:ext uri="{FF2B5EF4-FFF2-40B4-BE49-F238E27FC236}">
              <a16:creationId xmlns:a16="http://schemas.microsoft.com/office/drawing/2014/main" id="{A63A3A2E-22F8-4343-A2B0-F30D7491C9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9" name="Text Box 15">
          <a:extLst>
            <a:ext uri="{FF2B5EF4-FFF2-40B4-BE49-F238E27FC236}">
              <a16:creationId xmlns:a16="http://schemas.microsoft.com/office/drawing/2014/main" id="{A34329AA-4B52-4D19-AB7D-94CB523CFD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0" name="Text Box 15">
          <a:extLst>
            <a:ext uri="{FF2B5EF4-FFF2-40B4-BE49-F238E27FC236}">
              <a16:creationId xmlns:a16="http://schemas.microsoft.com/office/drawing/2014/main" id="{0D6F1217-BE0D-4B55-818D-D616100C915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1" name="Text Box 15">
          <a:extLst>
            <a:ext uri="{FF2B5EF4-FFF2-40B4-BE49-F238E27FC236}">
              <a16:creationId xmlns:a16="http://schemas.microsoft.com/office/drawing/2014/main" id="{3741E4B2-1EFE-4CB8-A249-7659BA0BB4D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2" name="Text Box 15">
          <a:extLst>
            <a:ext uri="{FF2B5EF4-FFF2-40B4-BE49-F238E27FC236}">
              <a16:creationId xmlns:a16="http://schemas.microsoft.com/office/drawing/2014/main" id="{4EAF76B4-0C50-4489-A85A-37F99850F50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3" name="Text Box 15">
          <a:extLst>
            <a:ext uri="{FF2B5EF4-FFF2-40B4-BE49-F238E27FC236}">
              <a16:creationId xmlns:a16="http://schemas.microsoft.com/office/drawing/2014/main" id="{20542B29-B083-4D30-ABD5-707BF2FB5B5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4" name="Text Box 15">
          <a:extLst>
            <a:ext uri="{FF2B5EF4-FFF2-40B4-BE49-F238E27FC236}">
              <a16:creationId xmlns:a16="http://schemas.microsoft.com/office/drawing/2014/main" id="{6618BD01-AEE9-40BB-A032-1F9E5BA761A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5" name="Text Box 15">
          <a:extLst>
            <a:ext uri="{FF2B5EF4-FFF2-40B4-BE49-F238E27FC236}">
              <a16:creationId xmlns:a16="http://schemas.microsoft.com/office/drawing/2014/main" id="{09E80FBE-C00A-404E-A3E8-C99098EF95B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6" name="Text Box 15">
          <a:extLst>
            <a:ext uri="{FF2B5EF4-FFF2-40B4-BE49-F238E27FC236}">
              <a16:creationId xmlns:a16="http://schemas.microsoft.com/office/drawing/2014/main" id="{87FD3C4E-020C-4D63-9CAA-5718A69CED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7" name="Text Box 15">
          <a:extLst>
            <a:ext uri="{FF2B5EF4-FFF2-40B4-BE49-F238E27FC236}">
              <a16:creationId xmlns:a16="http://schemas.microsoft.com/office/drawing/2014/main" id="{C4DA4169-2BE6-4097-94DF-E29698F726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8" name="Text Box 15">
          <a:extLst>
            <a:ext uri="{FF2B5EF4-FFF2-40B4-BE49-F238E27FC236}">
              <a16:creationId xmlns:a16="http://schemas.microsoft.com/office/drawing/2014/main" id="{91098648-B5E9-4C57-8472-8B45E688A04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9" name="Text Box 15">
          <a:extLst>
            <a:ext uri="{FF2B5EF4-FFF2-40B4-BE49-F238E27FC236}">
              <a16:creationId xmlns:a16="http://schemas.microsoft.com/office/drawing/2014/main" id="{95686373-F5F6-4291-9ABF-552A93FEB6E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0" name="Text Box 15">
          <a:extLst>
            <a:ext uri="{FF2B5EF4-FFF2-40B4-BE49-F238E27FC236}">
              <a16:creationId xmlns:a16="http://schemas.microsoft.com/office/drawing/2014/main" id="{940EA8E4-F6D1-4336-A326-CB804A84FD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1" name="Text Box 15">
          <a:extLst>
            <a:ext uri="{FF2B5EF4-FFF2-40B4-BE49-F238E27FC236}">
              <a16:creationId xmlns:a16="http://schemas.microsoft.com/office/drawing/2014/main" id="{5FB228EF-C882-4245-B991-42A33930F76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2" name="Text Box 15">
          <a:extLst>
            <a:ext uri="{FF2B5EF4-FFF2-40B4-BE49-F238E27FC236}">
              <a16:creationId xmlns:a16="http://schemas.microsoft.com/office/drawing/2014/main" id="{9C62234E-B628-4C29-9074-60597E08CFD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3" name="Text Box 15">
          <a:extLst>
            <a:ext uri="{FF2B5EF4-FFF2-40B4-BE49-F238E27FC236}">
              <a16:creationId xmlns:a16="http://schemas.microsoft.com/office/drawing/2014/main" id="{6746E95B-C052-46BA-BDAA-FAED29AB28A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4" name="Text Box 15">
          <a:extLst>
            <a:ext uri="{FF2B5EF4-FFF2-40B4-BE49-F238E27FC236}">
              <a16:creationId xmlns:a16="http://schemas.microsoft.com/office/drawing/2014/main" id="{C86B7DCE-6F6E-49A1-9DB8-12D6A9E78E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5" name="Text Box 15">
          <a:extLst>
            <a:ext uri="{FF2B5EF4-FFF2-40B4-BE49-F238E27FC236}">
              <a16:creationId xmlns:a16="http://schemas.microsoft.com/office/drawing/2014/main" id="{991D54A1-20D9-43B2-BF28-2E612CEE6E9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6" name="Text Box 15">
          <a:extLst>
            <a:ext uri="{FF2B5EF4-FFF2-40B4-BE49-F238E27FC236}">
              <a16:creationId xmlns:a16="http://schemas.microsoft.com/office/drawing/2014/main" id="{9E6306A5-C8D4-495B-A6E6-F81A2D1045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7" name="Text Box 15">
          <a:extLst>
            <a:ext uri="{FF2B5EF4-FFF2-40B4-BE49-F238E27FC236}">
              <a16:creationId xmlns:a16="http://schemas.microsoft.com/office/drawing/2014/main" id="{DC7EE88C-B47E-40A6-9886-4604E7CCA4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8" name="Text Box 15">
          <a:extLst>
            <a:ext uri="{FF2B5EF4-FFF2-40B4-BE49-F238E27FC236}">
              <a16:creationId xmlns:a16="http://schemas.microsoft.com/office/drawing/2014/main" id="{DA7A72F2-DDF9-4441-9535-4F8488FB9E2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9" name="Text Box 15">
          <a:extLst>
            <a:ext uri="{FF2B5EF4-FFF2-40B4-BE49-F238E27FC236}">
              <a16:creationId xmlns:a16="http://schemas.microsoft.com/office/drawing/2014/main" id="{6BEE4515-2543-434C-A8A9-F368E43C4D6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0" name="Text Box 15">
          <a:extLst>
            <a:ext uri="{FF2B5EF4-FFF2-40B4-BE49-F238E27FC236}">
              <a16:creationId xmlns:a16="http://schemas.microsoft.com/office/drawing/2014/main" id="{F7937F41-C328-41EC-B87E-48A100066F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1" name="Text Box 15">
          <a:extLst>
            <a:ext uri="{FF2B5EF4-FFF2-40B4-BE49-F238E27FC236}">
              <a16:creationId xmlns:a16="http://schemas.microsoft.com/office/drawing/2014/main" id="{0D597FAC-B5BD-4748-A1C3-14748855689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2" name="Text Box 15">
          <a:extLst>
            <a:ext uri="{FF2B5EF4-FFF2-40B4-BE49-F238E27FC236}">
              <a16:creationId xmlns:a16="http://schemas.microsoft.com/office/drawing/2014/main" id="{14C73BA5-89A0-40D1-9E98-C7BBFFFDA42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3" name="Text Box 15">
          <a:extLst>
            <a:ext uri="{FF2B5EF4-FFF2-40B4-BE49-F238E27FC236}">
              <a16:creationId xmlns:a16="http://schemas.microsoft.com/office/drawing/2014/main" id="{54DCC047-A1A4-471B-9E04-BA22C89E103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4" name="Text Box 15">
          <a:extLst>
            <a:ext uri="{FF2B5EF4-FFF2-40B4-BE49-F238E27FC236}">
              <a16:creationId xmlns:a16="http://schemas.microsoft.com/office/drawing/2014/main" id="{C6EAB134-3E05-4574-9A8E-A4500494F80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5" name="Text Box 15">
          <a:extLst>
            <a:ext uri="{FF2B5EF4-FFF2-40B4-BE49-F238E27FC236}">
              <a16:creationId xmlns:a16="http://schemas.microsoft.com/office/drawing/2014/main" id="{9945D0E9-354B-4E20-AF12-6F45A6A2C0D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6" name="Text Box 15">
          <a:extLst>
            <a:ext uri="{FF2B5EF4-FFF2-40B4-BE49-F238E27FC236}">
              <a16:creationId xmlns:a16="http://schemas.microsoft.com/office/drawing/2014/main" id="{B86FE6E1-6A30-4041-8034-AADAFDE4EE7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7" name="Text Box 15">
          <a:extLst>
            <a:ext uri="{FF2B5EF4-FFF2-40B4-BE49-F238E27FC236}">
              <a16:creationId xmlns:a16="http://schemas.microsoft.com/office/drawing/2014/main" id="{86043A45-AB41-42EC-B6B4-E7F6513F8A4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8" name="Text Box 15">
          <a:extLst>
            <a:ext uri="{FF2B5EF4-FFF2-40B4-BE49-F238E27FC236}">
              <a16:creationId xmlns:a16="http://schemas.microsoft.com/office/drawing/2014/main" id="{80B95E5A-A351-408D-87F9-480F66F88D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9" name="Text Box 15">
          <a:extLst>
            <a:ext uri="{FF2B5EF4-FFF2-40B4-BE49-F238E27FC236}">
              <a16:creationId xmlns:a16="http://schemas.microsoft.com/office/drawing/2014/main" id="{A43092C2-FABA-42EB-9879-56AB5A859D1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0" name="Text Box 15">
          <a:extLst>
            <a:ext uri="{FF2B5EF4-FFF2-40B4-BE49-F238E27FC236}">
              <a16:creationId xmlns:a16="http://schemas.microsoft.com/office/drawing/2014/main" id="{FD901D2F-FE15-49ED-BF79-CD40E3C7209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1" name="Text Box 15">
          <a:extLst>
            <a:ext uri="{FF2B5EF4-FFF2-40B4-BE49-F238E27FC236}">
              <a16:creationId xmlns:a16="http://schemas.microsoft.com/office/drawing/2014/main" id="{41147496-25B8-479C-963B-B1FF63AD034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2" name="Text Box 15">
          <a:extLst>
            <a:ext uri="{FF2B5EF4-FFF2-40B4-BE49-F238E27FC236}">
              <a16:creationId xmlns:a16="http://schemas.microsoft.com/office/drawing/2014/main" id="{D06AC17C-7CAB-45F9-96DA-25434B5D1C8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3" name="Text Box 15">
          <a:extLst>
            <a:ext uri="{FF2B5EF4-FFF2-40B4-BE49-F238E27FC236}">
              <a16:creationId xmlns:a16="http://schemas.microsoft.com/office/drawing/2014/main" id="{FBF13C20-73B9-411D-9B5C-2FCA371464C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4" name="Text Box 15">
          <a:extLst>
            <a:ext uri="{FF2B5EF4-FFF2-40B4-BE49-F238E27FC236}">
              <a16:creationId xmlns:a16="http://schemas.microsoft.com/office/drawing/2014/main" id="{9F2459A7-22DB-4E0B-A707-A1D4F396EE2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5" name="Text Box 15">
          <a:extLst>
            <a:ext uri="{FF2B5EF4-FFF2-40B4-BE49-F238E27FC236}">
              <a16:creationId xmlns:a16="http://schemas.microsoft.com/office/drawing/2014/main" id="{5CCAF35D-68C6-4270-B057-35B094EFD5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6" name="Text Box 15">
          <a:extLst>
            <a:ext uri="{FF2B5EF4-FFF2-40B4-BE49-F238E27FC236}">
              <a16:creationId xmlns:a16="http://schemas.microsoft.com/office/drawing/2014/main" id="{1F5FABB7-7AEC-4B22-BB10-22089F7C5B3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7" name="Text Box 15">
          <a:extLst>
            <a:ext uri="{FF2B5EF4-FFF2-40B4-BE49-F238E27FC236}">
              <a16:creationId xmlns:a16="http://schemas.microsoft.com/office/drawing/2014/main" id="{BF95C2FA-94C6-49FA-9B85-1DE863D8993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8" name="Text Box 15">
          <a:extLst>
            <a:ext uri="{FF2B5EF4-FFF2-40B4-BE49-F238E27FC236}">
              <a16:creationId xmlns:a16="http://schemas.microsoft.com/office/drawing/2014/main" id="{53F50CD6-970F-4FEE-B093-730F366FF0E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9" name="Text Box 15">
          <a:extLst>
            <a:ext uri="{FF2B5EF4-FFF2-40B4-BE49-F238E27FC236}">
              <a16:creationId xmlns:a16="http://schemas.microsoft.com/office/drawing/2014/main" id="{9440BC04-1024-4680-B071-9CAB7E43E8A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0" name="Text Box 15">
          <a:extLst>
            <a:ext uri="{FF2B5EF4-FFF2-40B4-BE49-F238E27FC236}">
              <a16:creationId xmlns:a16="http://schemas.microsoft.com/office/drawing/2014/main" id="{35CA3A3E-2467-4DE5-B996-FEE6F8BA51D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1" name="Text Box 15">
          <a:extLst>
            <a:ext uri="{FF2B5EF4-FFF2-40B4-BE49-F238E27FC236}">
              <a16:creationId xmlns:a16="http://schemas.microsoft.com/office/drawing/2014/main" id="{02445965-753E-49BB-9412-DD8C6D4570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2" name="Text Box 15">
          <a:extLst>
            <a:ext uri="{FF2B5EF4-FFF2-40B4-BE49-F238E27FC236}">
              <a16:creationId xmlns:a16="http://schemas.microsoft.com/office/drawing/2014/main" id="{5053BFFE-8A17-4FE5-85D8-DCC09855BB9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3" name="Text Box 15">
          <a:extLst>
            <a:ext uri="{FF2B5EF4-FFF2-40B4-BE49-F238E27FC236}">
              <a16:creationId xmlns:a16="http://schemas.microsoft.com/office/drawing/2014/main" id="{D2C2023A-1747-4EEF-9833-B92CA6ADA0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4" name="Text Box 15">
          <a:extLst>
            <a:ext uri="{FF2B5EF4-FFF2-40B4-BE49-F238E27FC236}">
              <a16:creationId xmlns:a16="http://schemas.microsoft.com/office/drawing/2014/main" id="{F78C68DD-E7F8-4E05-A61B-21CE971B51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5" name="Text Box 15">
          <a:extLst>
            <a:ext uri="{FF2B5EF4-FFF2-40B4-BE49-F238E27FC236}">
              <a16:creationId xmlns:a16="http://schemas.microsoft.com/office/drawing/2014/main" id="{73BA7F75-5A4D-42FE-BD77-7BA8B3539F9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6" name="Text Box 15">
          <a:extLst>
            <a:ext uri="{FF2B5EF4-FFF2-40B4-BE49-F238E27FC236}">
              <a16:creationId xmlns:a16="http://schemas.microsoft.com/office/drawing/2014/main" id="{B968F51D-4DBC-4338-9019-866EE23CF8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7" name="Text Box 15">
          <a:extLst>
            <a:ext uri="{FF2B5EF4-FFF2-40B4-BE49-F238E27FC236}">
              <a16:creationId xmlns:a16="http://schemas.microsoft.com/office/drawing/2014/main" id="{4305A621-EC1A-4193-9DCA-7D0D9BCEF2D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8" name="Text Box 15">
          <a:extLst>
            <a:ext uri="{FF2B5EF4-FFF2-40B4-BE49-F238E27FC236}">
              <a16:creationId xmlns:a16="http://schemas.microsoft.com/office/drawing/2014/main" id="{40725162-4C28-46CC-A7A9-0FE146F7F9F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9" name="Text Box 15">
          <a:extLst>
            <a:ext uri="{FF2B5EF4-FFF2-40B4-BE49-F238E27FC236}">
              <a16:creationId xmlns:a16="http://schemas.microsoft.com/office/drawing/2014/main" id="{79776962-99BF-4B54-9DFC-12FD36E580A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0" name="Text Box 15">
          <a:extLst>
            <a:ext uri="{FF2B5EF4-FFF2-40B4-BE49-F238E27FC236}">
              <a16:creationId xmlns:a16="http://schemas.microsoft.com/office/drawing/2014/main" id="{0547AEF2-5036-4DC6-9523-E49888A379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1" name="Text Box 15">
          <a:extLst>
            <a:ext uri="{FF2B5EF4-FFF2-40B4-BE49-F238E27FC236}">
              <a16:creationId xmlns:a16="http://schemas.microsoft.com/office/drawing/2014/main" id="{8E106E6F-012D-4F9C-870E-B8A848EE619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2" name="Text Box 15">
          <a:extLst>
            <a:ext uri="{FF2B5EF4-FFF2-40B4-BE49-F238E27FC236}">
              <a16:creationId xmlns:a16="http://schemas.microsoft.com/office/drawing/2014/main" id="{537DD7F8-9E89-4E61-96A0-C903564E65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3" name="Text Box 15">
          <a:extLst>
            <a:ext uri="{FF2B5EF4-FFF2-40B4-BE49-F238E27FC236}">
              <a16:creationId xmlns:a16="http://schemas.microsoft.com/office/drawing/2014/main" id="{B21055E4-AE29-44F2-9464-9727432F86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4" name="Text Box 15">
          <a:extLst>
            <a:ext uri="{FF2B5EF4-FFF2-40B4-BE49-F238E27FC236}">
              <a16:creationId xmlns:a16="http://schemas.microsoft.com/office/drawing/2014/main" id="{5D0938E3-8D8E-4A53-ADE5-6EFDB85075F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5" name="Text Box 15">
          <a:extLst>
            <a:ext uri="{FF2B5EF4-FFF2-40B4-BE49-F238E27FC236}">
              <a16:creationId xmlns:a16="http://schemas.microsoft.com/office/drawing/2014/main" id="{9C65788B-61CC-4443-98B3-185F0568A9C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6" name="Text Box 15">
          <a:extLst>
            <a:ext uri="{FF2B5EF4-FFF2-40B4-BE49-F238E27FC236}">
              <a16:creationId xmlns:a16="http://schemas.microsoft.com/office/drawing/2014/main" id="{54DFE802-40D9-4925-A7B4-B47FCA0028F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7" name="Text Box 15">
          <a:extLst>
            <a:ext uri="{FF2B5EF4-FFF2-40B4-BE49-F238E27FC236}">
              <a16:creationId xmlns:a16="http://schemas.microsoft.com/office/drawing/2014/main" id="{50B91CC9-6A83-48BC-B74D-AB9F1B1A8F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8" name="Text Box 15">
          <a:extLst>
            <a:ext uri="{FF2B5EF4-FFF2-40B4-BE49-F238E27FC236}">
              <a16:creationId xmlns:a16="http://schemas.microsoft.com/office/drawing/2014/main" id="{10110F0E-0F5E-4B92-BA99-066ABA2245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9" name="Text Box 15">
          <a:extLst>
            <a:ext uri="{FF2B5EF4-FFF2-40B4-BE49-F238E27FC236}">
              <a16:creationId xmlns:a16="http://schemas.microsoft.com/office/drawing/2014/main" id="{AFD7B16F-176A-41EE-906D-F099B86F6C7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0" name="Text Box 15">
          <a:extLst>
            <a:ext uri="{FF2B5EF4-FFF2-40B4-BE49-F238E27FC236}">
              <a16:creationId xmlns:a16="http://schemas.microsoft.com/office/drawing/2014/main" id="{4AFA2B5B-56D1-487E-9A21-A893B6A2EEE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1" name="Text Box 15">
          <a:extLst>
            <a:ext uri="{FF2B5EF4-FFF2-40B4-BE49-F238E27FC236}">
              <a16:creationId xmlns:a16="http://schemas.microsoft.com/office/drawing/2014/main" id="{35DB1856-B277-42DC-AADB-2B0EB39797D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2" name="Text Box 15">
          <a:extLst>
            <a:ext uri="{FF2B5EF4-FFF2-40B4-BE49-F238E27FC236}">
              <a16:creationId xmlns:a16="http://schemas.microsoft.com/office/drawing/2014/main" id="{C53F6F98-E9FD-44C1-A433-0E0EAD25B20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3" name="Text Box 15">
          <a:extLst>
            <a:ext uri="{FF2B5EF4-FFF2-40B4-BE49-F238E27FC236}">
              <a16:creationId xmlns:a16="http://schemas.microsoft.com/office/drawing/2014/main" id="{92590B2B-71EB-4FF9-8F2C-76F5025CF57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4" name="Text Box 15">
          <a:extLst>
            <a:ext uri="{FF2B5EF4-FFF2-40B4-BE49-F238E27FC236}">
              <a16:creationId xmlns:a16="http://schemas.microsoft.com/office/drawing/2014/main" id="{0A561C1B-97CF-4A88-A1F8-D4853559A05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5" name="Text Box 15">
          <a:extLst>
            <a:ext uri="{FF2B5EF4-FFF2-40B4-BE49-F238E27FC236}">
              <a16:creationId xmlns:a16="http://schemas.microsoft.com/office/drawing/2014/main" id="{F04BE8F2-5EF9-4EED-A0B6-89131032E47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6" name="Text Box 15">
          <a:extLst>
            <a:ext uri="{FF2B5EF4-FFF2-40B4-BE49-F238E27FC236}">
              <a16:creationId xmlns:a16="http://schemas.microsoft.com/office/drawing/2014/main" id="{78139B85-8E93-498D-A14D-C747E6B89A1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7" name="Text Box 15">
          <a:extLst>
            <a:ext uri="{FF2B5EF4-FFF2-40B4-BE49-F238E27FC236}">
              <a16:creationId xmlns:a16="http://schemas.microsoft.com/office/drawing/2014/main" id="{E6C3FD2F-C429-4C2B-9201-E02DA1AE8C5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8" name="Text Box 15">
          <a:extLst>
            <a:ext uri="{FF2B5EF4-FFF2-40B4-BE49-F238E27FC236}">
              <a16:creationId xmlns:a16="http://schemas.microsoft.com/office/drawing/2014/main" id="{75C17A30-69DE-4086-AD05-96B77C3A017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9" name="Text Box 15">
          <a:extLst>
            <a:ext uri="{FF2B5EF4-FFF2-40B4-BE49-F238E27FC236}">
              <a16:creationId xmlns:a16="http://schemas.microsoft.com/office/drawing/2014/main" id="{D6D3EE84-B3D6-4254-87BF-5FB680F7902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0" name="Text Box 15">
          <a:extLst>
            <a:ext uri="{FF2B5EF4-FFF2-40B4-BE49-F238E27FC236}">
              <a16:creationId xmlns:a16="http://schemas.microsoft.com/office/drawing/2014/main" id="{30C046E0-06CE-4A47-8F9B-1E39AA7C699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1" name="Text Box 15">
          <a:extLst>
            <a:ext uri="{FF2B5EF4-FFF2-40B4-BE49-F238E27FC236}">
              <a16:creationId xmlns:a16="http://schemas.microsoft.com/office/drawing/2014/main" id="{F8CD6548-3FAB-40DE-8520-945872C6561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2" name="Text Box 15">
          <a:extLst>
            <a:ext uri="{FF2B5EF4-FFF2-40B4-BE49-F238E27FC236}">
              <a16:creationId xmlns:a16="http://schemas.microsoft.com/office/drawing/2014/main" id="{D70A723D-EF86-40E9-B2EE-335C8FADC8A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3" name="Text Box 15">
          <a:extLst>
            <a:ext uri="{FF2B5EF4-FFF2-40B4-BE49-F238E27FC236}">
              <a16:creationId xmlns:a16="http://schemas.microsoft.com/office/drawing/2014/main" id="{9AF231D6-64F0-4370-B077-47166CD8E3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4" name="Text Box 15">
          <a:extLst>
            <a:ext uri="{FF2B5EF4-FFF2-40B4-BE49-F238E27FC236}">
              <a16:creationId xmlns:a16="http://schemas.microsoft.com/office/drawing/2014/main" id="{2E88EDA6-DF06-4C8D-BD43-C8510F46821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5" name="Text Box 15">
          <a:extLst>
            <a:ext uri="{FF2B5EF4-FFF2-40B4-BE49-F238E27FC236}">
              <a16:creationId xmlns:a16="http://schemas.microsoft.com/office/drawing/2014/main" id="{74E5F6E0-3326-484A-8B7B-1F18FC656D3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6" name="Text Box 15">
          <a:extLst>
            <a:ext uri="{FF2B5EF4-FFF2-40B4-BE49-F238E27FC236}">
              <a16:creationId xmlns:a16="http://schemas.microsoft.com/office/drawing/2014/main" id="{32CD6115-69B2-4246-AC70-5A1CFC26A56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7" name="Text Box 15">
          <a:extLst>
            <a:ext uri="{FF2B5EF4-FFF2-40B4-BE49-F238E27FC236}">
              <a16:creationId xmlns:a16="http://schemas.microsoft.com/office/drawing/2014/main" id="{B4118019-65A7-4673-99E1-E117EC82AF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8" name="Text Box 15">
          <a:extLst>
            <a:ext uri="{FF2B5EF4-FFF2-40B4-BE49-F238E27FC236}">
              <a16:creationId xmlns:a16="http://schemas.microsoft.com/office/drawing/2014/main" id="{156E1234-C526-4105-B260-538BDA60F03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9" name="Text Box 15">
          <a:extLst>
            <a:ext uri="{FF2B5EF4-FFF2-40B4-BE49-F238E27FC236}">
              <a16:creationId xmlns:a16="http://schemas.microsoft.com/office/drawing/2014/main" id="{2AD3390B-DA0B-496C-9245-B819A37E5AD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0" name="Text Box 15">
          <a:extLst>
            <a:ext uri="{FF2B5EF4-FFF2-40B4-BE49-F238E27FC236}">
              <a16:creationId xmlns:a16="http://schemas.microsoft.com/office/drawing/2014/main" id="{7EBDFBEA-6D49-4ADD-915A-6F1ACF8163B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1" name="Text Box 15">
          <a:extLst>
            <a:ext uri="{FF2B5EF4-FFF2-40B4-BE49-F238E27FC236}">
              <a16:creationId xmlns:a16="http://schemas.microsoft.com/office/drawing/2014/main" id="{36F6B6AB-709C-4761-98B1-9B39B38429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2" name="Text Box 15">
          <a:extLst>
            <a:ext uri="{FF2B5EF4-FFF2-40B4-BE49-F238E27FC236}">
              <a16:creationId xmlns:a16="http://schemas.microsoft.com/office/drawing/2014/main" id="{71F5A3A1-4B76-43BB-B4AB-F2EC83D3DB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3" name="Text Box 15">
          <a:extLst>
            <a:ext uri="{FF2B5EF4-FFF2-40B4-BE49-F238E27FC236}">
              <a16:creationId xmlns:a16="http://schemas.microsoft.com/office/drawing/2014/main" id="{9769B015-A57F-4E5A-A79F-D3B148B57D3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4" name="Text Box 15">
          <a:extLst>
            <a:ext uri="{FF2B5EF4-FFF2-40B4-BE49-F238E27FC236}">
              <a16:creationId xmlns:a16="http://schemas.microsoft.com/office/drawing/2014/main" id="{AAB9F1F1-1A10-4754-99B7-A5BA7FAEA1D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5" name="Text Box 15">
          <a:extLst>
            <a:ext uri="{FF2B5EF4-FFF2-40B4-BE49-F238E27FC236}">
              <a16:creationId xmlns:a16="http://schemas.microsoft.com/office/drawing/2014/main" id="{990F2BB5-2EAE-4107-A66A-19B805B2E1C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6" name="Text Box 15">
          <a:extLst>
            <a:ext uri="{FF2B5EF4-FFF2-40B4-BE49-F238E27FC236}">
              <a16:creationId xmlns:a16="http://schemas.microsoft.com/office/drawing/2014/main" id="{7261901C-5546-43D2-B27B-1BDA40E28F6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7" name="Text Box 15">
          <a:extLst>
            <a:ext uri="{FF2B5EF4-FFF2-40B4-BE49-F238E27FC236}">
              <a16:creationId xmlns:a16="http://schemas.microsoft.com/office/drawing/2014/main" id="{A539EB0B-3EC6-4BE1-A584-D99D5180132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8" name="Text Box 15">
          <a:extLst>
            <a:ext uri="{FF2B5EF4-FFF2-40B4-BE49-F238E27FC236}">
              <a16:creationId xmlns:a16="http://schemas.microsoft.com/office/drawing/2014/main" id="{561A017C-DCFD-421F-9FA1-5C0D8C9FCA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9" name="Text Box 15">
          <a:extLst>
            <a:ext uri="{FF2B5EF4-FFF2-40B4-BE49-F238E27FC236}">
              <a16:creationId xmlns:a16="http://schemas.microsoft.com/office/drawing/2014/main" id="{EB6A882D-BD5F-4BEA-BA1A-5833EA36523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0" name="Text Box 15">
          <a:extLst>
            <a:ext uri="{FF2B5EF4-FFF2-40B4-BE49-F238E27FC236}">
              <a16:creationId xmlns:a16="http://schemas.microsoft.com/office/drawing/2014/main" id="{63527FA2-7CFD-4053-87CD-C13DF5B1A7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1" name="Text Box 15">
          <a:extLst>
            <a:ext uri="{FF2B5EF4-FFF2-40B4-BE49-F238E27FC236}">
              <a16:creationId xmlns:a16="http://schemas.microsoft.com/office/drawing/2014/main" id="{D6EDFE82-57FC-4CF2-9BF8-087FC06BCB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2" name="Text Box 15">
          <a:extLst>
            <a:ext uri="{FF2B5EF4-FFF2-40B4-BE49-F238E27FC236}">
              <a16:creationId xmlns:a16="http://schemas.microsoft.com/office/drawing/2014/main" id="{6F23952B-4462-4C98-AB72-61555014AA6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3" name="Text Box 15">
          <a:extLst>
            <a:ext uri="{FF2B5EF4-FFF2-40B4-BE49-F238E27FC236}">
              <a16:creationId xmlns:a16="http://schemas.microsoft.com/office/drawing/2014/main" id="{A00C5D42-089C-4AE2-8B8B-D63008EF6CC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4" name="Text Box 15">
          <a:extLst>
            <a:ext uri="{FF2B5EF4-FFF2-40B4-BE49-F238E27FC236}">
              <a16:creationId xmlns:a16="http://schemas.microsoft.com/office/drawing/2014/main" id="{9F5E16ED-A5D4-4CED-A46B-D59EE03D496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5" name="Text Box 15">
          <a:extLst>
            <a:ext uri="{FF2B5EF4-FFF2-40B4-BE49-F238E27FC236}">
              <a16:creationId xmlns:a16="http://schemas.microsoft.com/office/drawing/2014/main" id="{843CACC6-C96A-42D6-80C8-B33A9714C4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6" name="Text Box 15">
          <a:extLst>
            <a:ext uri="{FF2B5EF4-FFF2-40B4-BE49-F238E27FC236}">
              <a16:creationId xmlns:a16="http://schemas.microsoft.com/office/drawing/2014/main" id="{4F11C060-9387-44DA-BE50-DE5E4B5CE3C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7" name="Text Box 15">
          <a:extLst>
            <a:ext uri="{FF2B5EF4-FFF2-40B4-BE49-F238E27FC236}">
              <a16:creationId xmlns:a16="http://schemas.microsoft.com/office/drawing/2014/main" id="{B52DF2FF-68CE-42C2-B8AB-8517B32118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8" name="Text Box 15">
          <a:extLst>
            <a:ext uri="{FF2B5EF4-FFF2-40B4-BE49-F238E27FC236}">
              <a16:creationId xmlns:a16="http://schemas.microsoft.com/office/drawing/2014/main" id="{CA88AE56-0A31-4FE7-8D22-84CCD70905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9" name="Text Box 15">
          <a:extLst>
            <a:ext uri="{FF2B5EF4-FFF2-40B4-BE49-F238E27FC236}">
              <a16:creationId xmlns:a16="http://schemas.microsoft.com/office/drawing/2014/main" id="{5308B3D4-7A7F-4D5A-BED3-5548FA2324F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0" name="Text Box 15">
          <a:extLst>
            <a:ext uri="{FF2B5EF4-FFF2-40B4-BE49-F238E27FC236}">
              <a16:creationId xmlns:a16="http://schemas.microsoft.com/office/drawing/2014/main" id="{3BF30E89-7142-4622-AFB3-A6EB764149E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1" name="Text Box 15">
          <a:extLst>
            <a:ext uri="{FF2B5EF4-FFF2-40B4-BE49-F238E27FC236}">
              <a16:creationId xmlns:a16="http://schemas.microsoft.com/office/drawing/2014/main" id="{0F8EA58A-D20E-4A28-AC3E-1CAD6FB0140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2" name="Text Box 15">
          <a:extLst>
            <a:ext uri="{FF2B5EF4-FFF2-40B4-BE49-F238E27FC236}">
              <a16:creationId xmlns:a16="http://schemas.microsoft.com/office/drawing/2014/main" id="{EBB908D6-6C27-44F1-8B73-E6E5190B444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3" name="Text Box 15">
          <a:extLst>
            <a:ext uri="{FF2B5EF4-FFF2-40B4-BE49-F238E27FC236}">
              <a16:creationId xmlns:a16="http://schemas.microsoft.com/office/drawing/2014/main" id="{34E7F49E-DA34-4689-ADBF-44EA3D39939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4" name="Text Box 15">
          <a:extLst>
            <a:ext uri="{FF2B5EF4-FFF2-40B4-BE49-F238E27FC236}">
              <a16:creationId xmlns:a16="http://schemas.microsoft.com/office/drawing/2014/main" id="{BDD3C6DA-FA61-454D-BF06-B994F6F751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5" name="Text Box 15">
          <a:extLst>
            <a:ext uri="{FF2B5EF4-FFF2-40B4-BE49-F238E27FC236}">
              <a16:creationId xmlns:a16="http://schemas.microsoft.com/office/drawing/2014/main" id="{3914DEAC-D8C5-44B2-8A4F-90493735C8A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6" name="Text Box 15">
          <a:extLst>
            <a:ext uri="{FF2B5EF4-FFF2-40B4-BE49-F238E27FC236}">
              <a16:creationId xmlns:a16="http://schemas.microsoft.com/office/drawing/2014/main" id="{683EC150-0200-4DE9-9357-7ED5B9E12D3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7" name="Text Box 15">
          <a:extLst>
            <a:ext uri="{FF2B5EF4-FFF2-40B4-BE49-F238E27FC236}">
              <a16:creationId xmlns:a16="http://schemas.microsoft.com/office/drawing/2014/main" id="{B6611C3C-2DBF-4710-9DEC-947FDC1643B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8" name="Text Box 15">
          <a:extLst>
            <a:ext uri="{FF2B5EF4-FFF2-40B4-BE49-F238E27FC236}">
              <a16:creationId xmlns:a16="http://schemas.microsoft.com/office/drawing/2014/main" id="{99380DFE-D93A-43C6-ACE2-B518B56A5CF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9" name="Text Box 15">
          <a:extLst>
            <a:ext uri="{FF2B5EF4-FFF2-40B4-BE49-F238E27FC236}">
              <a16:creationId xmlns:a16="http://schemas.microsoft.com/office/drawing/2014/main" id="{6493EF67-BFB5-4DC9-B0CB-8FBF99345E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0" name="Text Box 15">
          <a:extLst>
            <a:ext uri="{FF2B5EF4-FFF2-40B4-BE49-F238E27FC236}">
              <a16:creationId xmlns:a16="http://schemas.microsoft.com/office/drawing/2014/main" id="{4F888F8F-0BCF-45EE-9807-1771AC31B27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1" name="Text Box 15">
          <a:extLst>
            <a:ext uri="{FF2B5EF4-FFF2-40B4-BE49-F238E27FC236}">
              <a16:creationId xmlns:a16="http://schemas.microsoft.com/office/drawing/2014/main" id="{217242CE-9E24-4398-95CF-1D16591BC5B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2" name="Text Box 15">
          <a:extLst>
            <a:ext uri="{FF2B5EF4-FFF2-40B4-BE49-F238E27FC236}">
              <a16:creationId xmlns:a16="http://schemas.microsoft.com/office/drawing/2014/main" id="{32F93EBA-F58E-4A96-848C-7CBBCAAAA66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3" name="Text Box 15">
          <a:extLst>
            <a:ext uri="{FF2B5EF4-FFF2-40B4-BE49-F238E27FC236}">
              <a16:creationId xmlns:a16="http://schemas.microsoft.com/office/drawing/2014/main" id="{310F3DDA-4221-4D70-929B-9730E638AB9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4" name="Text Box 15">
          <a:extLst>
            <a:ext uri="{FF2B5EF4-FFF2-40B4-BE49-F238E27FC236}">
              <a16:creationId xmlns:a16="http://schemas.microsoft.com/office/drawing/2014/main" id="{5A9DFE4B-39B5-4988-A436-7E4A7A9A2F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5" name="Text Box 15">
          <a:extLst>
            <a:ext uri="{FF2B5EF4-FFF2-40B4-BE49-F238E27FC236}">
              <a16:creationId xmlns:a16="http://schemas.microsoft.com/office/drawing/2014/main" id="{55262DDB-5687-4091-BB0F-DA32EE3F2BB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6" name="Text Box 15">
          <a:extLst>
            <a:ext uri="{FF2B5EF4-FFF2-40B4-BE49-F238E27FC236}">
              <a16:creationId xmlns:a16="http://schemas.microsoft.com/office/drawing/2014/main" id="{334DF2B5-B387-4E0C-BF08-C38A805D505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7" name="Text Box 15">
          <a:extLst>
            <a:ext uri="{FF2B5EF4-FFF2-40B4-BE49-F238E27FC236}">
              <a16:creationId xmlns:a16="http://schemas.microsoft.com/office/drawing/2014/main" id="{FD0F5CF7-5F5C-4693-AD16-C232FDBDEA8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8" name="Text Box 15">
          <a:extLst>
            <a:ext uri="{FF2B5EF4-FFF2-40B4-BE49-F238E27FC236}">
              <a16:creationId xmlns:a16="http://schemas.microsoft.com/office/drawing/2014/main" id="{C752A0DB-9E11-469A-BEA7-8E04D741485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9" name="Text Box 15">
          <a:extLst>
            <a:ext uri="{FF2B5EF4-FFF2-40B4-BE49-F238E27FC236}">
              <a16:creationId xmlns:a16="http://schemas.microsoft.com/office/drawing/2014/main" id="{3E7C1DCB-D3B0-4812-9959-6AA0EFB60BB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0" name="Text Box 15">
          <a:extLst>
            <a:ext uri="{FF2B5EF4-FFF2-40B4-BE49-F238E27FC236}">
              <a16:creationId xmlns:a16="http://schemas.microsoft.com/office/drawing/2014/main" id="{9979A7DC-8321-42CA-9A79-1E11AF43741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1" name="Text Box 15">
          <a:extLst>
            <a:ext uri="{FF2B5EF4-FFF2-40B4-BE49-F238E27FC236}">
              <a16:creationId xmlns:a16="http://schemas.microsoft.com/office/drawing/2014/main" id="{0915D4D3-3369-4FD9-8CAD-71A87C639BF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2" name="Text Box 15">
          <a:extLst>
            <a:ext uri="{FF2B5EF4-FFF2-40B4-BE49-F238E27FC236}">
              <a16:creationId xmlns:a16="http://schemas.microsoft.com/office/drawing/2014/main" id="{0E94E5EE-656B-4EFB-BBC9-B43819D66B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3" name="Text Box 15">
          <a:extLst>
            <a:ext uri="{FF2B5EF4-FFF2-40B4-BE49-F238E27FC236}">
              <a16:creationId xmlns:a16="http://schemas.microsoft.com/office/drawing/2014/main" id="{B4422B18-2B18-4F9D-AD6C-54BC30488AE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4" name="Text Box 15">
          <a:extLst>
            <a:ext uri="{FF2B5EF4-FFF2-40B4-BE49-F238E27FC236}">
              <a16:creationId xmlns:a16="http://schemas.microsoft.com/office/drawing/2014/main" id="{6EE253E6-F340-4079-B1F8-52BD54D925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5" name="Text Box 15">
          <a:extLst>
            <a:ext uri="{FF2B5EF4-FFF2-40B4-BE49-F238E27FC236}">
              <a16:creationId xmlns:a16="http://schemas.microsoft.com/office/drawing/2014/main" id="{8921BC8F-8F1A-4970-B51E-5D73474FFAF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6" name="Text Box 15">
          <a:extLst>
            <a:ext uri="{FF2B5EF4-FFF2-40B4-BE49-F238E27FC236}">
              <a16:creationId xmlns:a16="http://schemas.microsoft.com/office/drawing/2014/main" id="{B9264B6F-732D-41CB-93A3-845CCF8CC0B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7" name="Text Box 15">
          <a:extLst>
            <a:ext uri="{FF2B5EF4-FFF2-40B4-BE49-F238E27FC236}">
              <a16:creationId xmlns:a16="http://schemas.microsoft.com/office/drawing/2014/main" id="{E3DFEE9D-FDD4-4B0C-AAE3-8F8C8844A2F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8" name="Text Box 15">
          <a:extLst>
            <a:ext uri="{FF2B5EF4-FFF2-40B4-BE49-F238E27FC236}">
              <a16:creationId xmlns:a16="http://schemas.microsoft.com/office/drawing/2014/main" id="{5894D79C-CDA0-41E3-A062-CF1C51CC218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9" name="Text Box 15">
          <a:extLst>
            <a:ext uri="{FF2B5EF4-FFF2-40B4-BE49-F238E27FC236}">
              <a16:creationId xmlns:a16="http://schemas.microsoft.com/office/drawing/2014/main" id="{12E0653F-C3A1-4545-80B5-284B994EC9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0" name="Text Box 15">
          <a:extLst>
            <a:ext uri="{FF2B5EF4-FFF2-40B4-BE49-F238E27FC236}">
              <a16:creationId xmlns:a16="http://schemas.microsoft.com/office/drawing/2014/main" id="{6816905D-19E3-4D01-93D2-F5122AB471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1" name="Text Box 15">
          <a:extLst>
            <a:ext uri="{FF2B5EF4-FFF2-40B4-BE49-F238E27FC236}">
              <a16:creationId xmlns:a16="http://schemas.microsoft.com/office/drawing/2014/main" id="{47A044E4-E07E-4C47-866A-14BACEBDBA9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2" name="Text Box 15">
          <a:extLst>
            <a:ext uri="{FF2B5EF4-FFF2-40B4-BE49-F238E27FC236}">
              <a16:creationId xmlns:a16="http://schemas.microsoft.com/office/drawing/2014/main" id="{B514BA1A-D23C-4AAF-9DB2-50EED45A2D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3" name="Text Box 15">
          <a:extLst>
            <a:ext uri="{FF2B5EF4-FFF2-40B4-BE49-F238E27FC236}">
              <a16:creationId xmlns:a16="http://schemas.microsoft.com/office/drawing/2014/main" id="{B1E9A39B-8A9C-4D79-B3FB-7BEA41D0869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4" name="Text Box 15">
          <a:extLst>
            <a:ext uri="{FF2B5EF4-FFF2-40B4-BE49-F238E27FC236}">
              <a16:creationId xmlns:a16="http://schemas.microsoft.com/office/drawing/2014/main" id="{BC4CD37B-EF35-4BC2-99B7-96848205D0F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5" name="Text Box 15">
          <a:extLst>
            <a:ext uri="{FF2B5EF4-FFF2-40B4-BE49-F238E27FC236}">
              <a16:creationId xmlns:a16="http://schemas.microsoft.com/office/drawing/2014/main" id="{7F568933-9C29-48B2-98E8-4C6BF0C23F1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6" name="Text Box 15">
          <a:extLst>
            <a:ext uri="{FF2B5EF4-FFF2-40B4-BE49-F238E27FC236}">
              <a16:creationId xmlns:a16="http://schemas.microsoft.com/office/drawing/2014/main" id="{E6575CB2-0CB4-4C41-97AE-B96BF7AC478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7" name="Text Box 15">
          <a:extLst>
            <a:ext uri="{FF2B5EF4-FFF2-40B4-BE49-F238E27FC236}">
              <a16:creationId xmlns:a16="http://schemas.microsoft.com/office/drawing/2014/main" id="{6F7E43C0-9F29-4033-A7BA-959E867CA6D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8" name="Text Box 15">
          <a:extLst>
            <a:ext uri="{FF2B5EF4-FFF2-40B4-BE49-F238E27FC236}">
              <a16:creationId xmlns:a16="http://schemas.microsoft.com/office/drawing/2014/main" id="{9437C69D-57F1-441D-8F29-9DC3A5180C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9" name="Text Box 15">
          <a:extLst>
            <a:ext uri="{FF2B5EF4-FFF2-40B4-BE49-F238E27FC236}">
              <a16:creationId xmlns:a16="http://schemas.microsoft.com/office/drawing/2014/main" id="{C353F08D-26E2-4FC2-BB9C-40A8BBBB2F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0" name="Text Box 15">
          <a:extLst>
            <a:ext uri="{FF2B5EF4-FFF2-40B4-BE49-F238E27FC236}">
              <a16:creationId xmlns:a16="http://schemas.microsoft.com/office/drawing/2014/main" id="{2EF4CB11-5058-4596-B77A-4FD5F6D1849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1" name="Text Box 15">
          <a:extLst>
            <a:ext uri="{FF2B5EF4-FFF2-40B4-BE49-F238E27FC236}">
              <a16:creationId xmlns:a16="http://schemas.microsoft.com/office/drawing/2014/main" id="{0769AA4E-53AD-40BD-BC86-EE1EAB5BE2A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2" name="Text Box 15">
          <a:extLst>
            <a:ext uri="{FF2B5EF4-FFF2-40B4-BE49-F238E27FC236}">
              <a16:creationId xmlns:a16="http://schemas.microsoft.com/office/drawing/2014/main" id="{B5D0AE47-9ED8-49E6-830E-4AFCFC6C178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3" name="Text Box 15">
          <a:extLst>
            <a:ext uri="{FF2B5EF4-FFF2-40B4-BE49-F238E27FC236}">
              <a16:creationId xmlns:a16="http://schemas.microsoft.com/office/drawing/2014/main" id="{E7DF0ECE-C0DB-42B5-B909-B46CDA78128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4" name="Text Box 15">
          <a:extLst>
            <a:ext uri="{FF2B5EF4-FFF2-40B4-BE49-F238E27FC236}">
              <a16:creationId xmlns:a16="http://schemas.microsoft.com/office/drawing/2014/main" id="{6DBD1F3C-EE42-4AA0-BC8A-EEAAFE524A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5" name="Text Box 15">
          <a:extLst>
            <a:ext uri="{FF2B5EF4-FFF2-40B4-BE49-F238E27FC236}">
              <a16:creationId xmlns:a16="http://schemas.microsoft.com/office/drawing/2014/main" id="{7E10AEF2-24DB-4A12-BC22-B91117E6B4E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6" name="Text Box 15">
          <a:extLst>
            <a:ext uri="{FF2B5EF4-FFF2-40B4-BE49-F238E27FC236}">
              <a16:creationId xmlns:a16="http://schemas.microsoft.com/office/drawing/2014/main" id="{A3484BBA-59D2-43A1-938D-621D1658ECE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7" name="Text Box 15">
          <a:extLst>
            <a:ext uri="{FF2B5EF4-FFF2-40B4-BE49-F238E27FC236}">
              <a16:creationId xmlns:a16="http://schemas.microsoft.com/office/drawing/2014/main" id="{1E9A5D0A-8D30-416A-901F-7B47835DED1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8" name="Text Box 15">
          <a:extLst>
            <a:ext uri="{FF2B5EF4-FFF2-40B4-BE49-F238E27FC236}">
              <a16:creationId xmlns:a16="http://schemas.microsoft.com/office/drawing/2014/main" id="{2BBB48FB-FDA1-4384-A974-C6374C4906A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9" name="Text Box 15">
          <a:extLst>
            <a:ext uri="{FF2B5EF4-FFF2-40B4-BE49-F238E27FC236}">
              <a16:creationId xmlns:a16="http://schemas.microsoft.com/office/drawing/2014/main" id="{7B475ABA-48EF-4F02-81D2-EB443FBB48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331"/>
    <xdr:sp macro="" textlink="">
      <xdr:nvSpPr>
        <xdr:cNvPr id="320" name="Text Box 15">
          <a:extLst>
            <a:ext uri="{FF2B5EF4-FFF2-40B4-BE49-F238E27FC236}">
              <a16:creationId xmlns:a16="http://schemas.microsoft.com/office/drawing/2014/main" id="{3F2BCF9A-A114-49FA-9A4A-B6B2CCCF5C82}"/>
            </a:ext>
          </a:extLst>
        </xdr:cNvPr>
        <xdr:cNvSpPr txBox="1">
          <a:spLocks noChangeArrowheads="1"/>
        </xdr:cNvSpPr>
      </xdr:nvSpPr>
      <xdr:spPr bwMode="auto">
        <a:xfrm>
          <a:off x="5200650" y="37731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1" name="Text Box 15">
          <a:extLst>
            <a:ext uri="{FF2B5EF4-FFF2-40B4-BE49-F238E27FC236}">
              <a16:creationId xmlns:a16="http://schemas.microsoft.com/office/drawing/2014/main" id="{699E0EA6-275E-409B-A7A2-BC06684B430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2" name="Text Box 15">
          <a:extLst>
            <a:ext uri="{FF2B5EF4-FFF2-40B4-BE49-F238E27FC236}">
              <a16:creationId xmlns:a16="http://schemas.microsoft.com/office/drawing/2014/main" id="{7DBFBB3E-BC84-4121-BA56-E7E46CBB4C4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3" name="Text Box 15">
          <a:extLst>
            <a:ext uri="{FF2B5EF4-FFF2-40B4-BE49-F238E27FC236}">
              <a16:creationId xmlns:a16="http://schemas.microsoft.com/office/drawing/2014/main" id="{8F024F15-1CA1-474B-A158-F167E6EB3D7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4" name="Text Box 15">
          <a:extLst>
            <a:ext uri="{FF2B5EF4-FFF2-40B4-BE49-F238E27FC236}">
              <a16:creationId xmlns:a16="http://schemas.microsoft.com/office/drawing/2014/main" id="{471EEC84-AD2E-4B38-BB81-08F38ADA34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5" name="Text Box 15">
          <a:extLst>
            <a:ext uri="{FF2B5EF4-FFF2-40B4-BE49-F238E27FC236}">
              <a16:creationId xmlns:a16="http://schemas.microsoft.com/office/drawing/2014/main" id="{3F95264B-C919-495E-937B-6BA4ABC4559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6" name="Text Box 15">
          <a:extLst>
            <a:ext uri="{FF2B5EF4-FFF2-40B4-BE49-F238E27FC236}">
              <a16:creationId xmlns:a16="http://schemas.microsoft.com/office/drawing/2014/main" id="{17D53FA1-2017-4500-9AE2-B1C74E5094D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7" name="Text Box 15">
          <a:extLst>
            <a:ext uri="{FF2B5EF4-FFF2-40B4-BE49-F238E27FC236}">
              <a16:creationId xmlns:a16="http://schemas.microsoft.com/office/drawing/2014/main" id="{74A956FA-4F8C-4E38-A241-9174D568190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8" name="Text Box 15">
          <a:extLst>
            <a:ext uri="{FF2B5EF4-FFF2-40B4-BE49-F238E27FC236}">
              <a16:creationId xmlns:a16="http://schemas.microsoft.com/office/drawing/2014/main" id="{14BE2B25-FC9B-424D-B97A-43276433043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9" name="Text Box 15">
          <a:extLst>
            <a:ext uri="{FF2B5EF4-FFF2-40B4-BE49-F238E27FC236}">
              <a16:creationId xmlns:a16="http://schemas.microsoft.com/office/drawing/2014/main" id="{9AC659B7-3FC9-4EF3-999E-99440D8EC52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0" name="Text Box 15">
          <a:extLst>
            <a:ext uri="{FF2B5EF4-FFF2-40B4-BE49-F238E27FC236}">
              <a16:creationId xmlns:a16="http://schemas.microsoft.com/office/drawing/2014/main" id="{0C6CA8AB-64E3-4952-BA89-3823FECE49E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1" name="Text Box 15">
          <a:extLst>
            <a:ext uri="{FF2B5EF4-FFF2-40B4-BE49-F238E27FC236}">
              <a16:creationId xmlns:a16="http://schemas.microsoft.com/office/drawing/2014/main" id="{7A1285ED-4823-443A-A908-15F029F17C4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2" name="Text Box 15">
          <a:extLst>
            <a:ext uri="{FF2B5EF4-FFF2-40B4-BE49-F238E27FC236}">
              <a16:creationId xmlns:a16="http://schemas.microsoft.com/office/drawing/2014/main" id="{BB4A3F15-00DF-48B0-B083-9F2E8F3180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3" name="Text Box 15">
          <a:extLst>
            <a:ext uri="{FF2B5EF4-FFF2-40B4-BE49-F238E27FC236}">
              <a16:creationId xmlns:a16="http://schemas.microsoft.com/office/drawing/2014/main" id="{08DD04F7-414B-45E6-A41F-F381F470FD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4" name="Text Box 15">
          <a:extLst>
            <a:ext uri="{FF2B5EF4-FFF2-40B4-BE49-F238E27FC236}">
              <a16:creationId xmlns:a16="http://schemas.microsoft.com/office/drawing/2014/main" id="{F5A9E321-5B94-44C3-A815-A67C69375F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5" name="Text Box 15">
          <a:extLst>
            <a:ext uri="{FF2B5EF4-FFF2-40B4-BE49-F238E27FC236}">
              <a16:creationId xmlns:a16="http://schemas.microsoft.com/office/drawing/2014/main" id="{DFA64267-C177-4CE1-A7CF-35A155CEE38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6" name="Text Box 15">
          <a:extLst>
            <a:ext uri="{FF2B5EF4-FFF2-40B4-BE49-F238E27FC236}">
              <a16:creationId xmlns:a16="http://schemas.microsoft.com/office/drawing/2014/main" id="{BCBC533D-88B9-4BB9-B6DA-316A23B749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7" name="Text Box 15">
          <a:extLst>
            <a:ext uri="{FF2B5EF4-FFF2-40B4-BE49-F238E27FC236}">
              <a16:creationId xmlns:a16="http://schemas.microsoft.com/office/drawing/2014/main" id="{9E54859B-95EC-429C-BC6C-13B46B58AB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8" name="Text Box 15">
          <a:extLst>
            <a:ext uri="{FF2B5EF4-FFF2-40B4-BE49-F238E27FC236}">
              <a16:creationId xmlns:a16="http://schemas.microsoft.com/office/drawing/2014/main" id="{9A536E98-F061-46BC-93C0-D7259B611A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9" name="Text Box 15">
          <a:extLst>
            <a:ext uri="{FF2B5EF4-FFF2-40B4-BE49-F238E27FC236}">
              <a16:creationId xmlns:a16="http://schemas.microsoft.com/office/drawing/2014/main" id="{67BEA33D-8DE1-4576-8A58-5475D652039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0" name="Text Box 15">
          <a:extLst>
            <a:ext uri="{FF2B5EF4-FFF2-40B4-BE49-F238E27FC236}">
              <a16:creationId xmlns:a16="http://schemas.microsoft.com/office/drawing/2014/main" id="{13F3C851-E09B-4A2B-BEB8-B6F01D7A562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1" name="Text Box 15">
          <a:extLst>
            <a:ext uri="{FF2B5EF4-FFF2-40B4-BE49-F238E27FC236}">
              <a16:creationId xmlns:a16="http://schemas.microsoft.com/office/drawing/2014/main" id="{C9FDDFA3-49C3-43EA-B184-5FBABEA1B7F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2" name="Text Box 15">
          <a:extLst>
            <a:ext uri="{FF2B5EF4-FFF2-40B4-BE49-F238E27FC236}">
              <a16:creationId xmlns:a16="http://schemas.microsoft.com/office/drawing/2014/main" id="{79A45534-42AB-4CAA-91B7-DFB0C47FD72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3" name="Text Box 15">
          <a:extLst>
            <a:ext uri="{FF2B5EF4-FFF2-40B4-BE49-F238E27FC236}">
              <a16:creationId xmlns:a16="http://schemas.microsoft.com/office/drawing/2014/main" id="{E9863B41-84AE-495F-9BDF-C79138D9AE1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4" name="Text Box 15">
          <a:extLst>
            <a:ext uri="{FF2B5EF4-FFF2-40B4-BE49-F238E27FC236}">
              <a16:creationId xmlns:a16="http://schemas.microsoft.com/office/drawing/2014/main" id="{BF002122-8110-4703-BF10-3C18EC934FB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5" name="Text Box 15">
          <a:extLst>
            <a:ext uri="{FF2B5EF4-FFF2-40B4-BE49-F238E27FC236}">
              <a16:creationId xmlns:a16="http://schemas.microsoft.com/office/drawing/2014/main" id="{7E515203-D90D-4F71-BA85-3280C48693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6" name="Text Box 15">
          <a:extLst>
            <a:ext uri="{FF2B5EF4-FFF2-40B4-BE49-F238E27FC236}">
              <a16:creationId xmlns:a16="http://schemas.microsoft.com/office/drawing/2014/main" id="{1C44243C-F269-4001-A04E-8C23892A994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7" name="Text Box 15">
          <a:extLst>
            <a:ext uri="{FF2B5EF4-FFF2-40B4-BE49-F238E27FC236}">
              <a16:creationId xmlns:a16="http://schemas.microsoft.com/office/drawing/2014/main" id="{2B1D70E6-EEA3-4471-8D8B-E91C877E9BE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8" name="Text Box 15">
          <a:extLst>
            <a:ext uri="{FF2B5EF4-FFF2-40B4-BE49-F238E27FC236}">
              <a16:creationId xmlns:a16="http://schemas.microsoft.com/office/drawing/2014/main" id="{4B9B456A-F84C-443B-9152-3B934C7E0B4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9" name="Text Box 15">
          <a:extLst>
            <a:ext uri="{FF2B5EF4-FFF2-40B4-BE49-F238E27FC236}">
              <a16:creationId xmlns:a16="http://schemas.microsoft.com/office/drawing/2014/main" id="{06EB537E-2E62-4BF1-B60A-06DDCF934A6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0" name="Text Box 15">
          <a:extLst>
            <a:ext uri="{FF2B5EF4-FFF2-40B4-BE49-F238E27FC236}">
              <a16:creationId xmlns:a16="http://schemas.microsoft.com/office/drawing/2014/main" id="{3B8DE92F-4620-4CD5-B4FF-112FA13E066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1" name="Text Box 15">
          <a:extLst>
            <a:ext uri="{FF2B5EF4-FFF2-40B4-BE49-F238E27FC236}">
              <a16:creationId xmlns:a16="http://schemas.microsoft.com/office/drawing/2014/main" id="{D2FB4DDB-7783-480E-9B2C-F383725E798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2" name="Text Box 15">
          <a:extLst>
            <a:ext uri="{FF2B5EF4-FFF2-40B4-BE49-F238E27FC236}">
              <a16:creationId xmlns:a16="http://schemas.microsoft.com/office/drawing/2014/main" id="{F4AFEA2B-6816-4723-B8CC-F90B8C1308C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3" name="Text Box 15">
          <a:extLst>
            <a:ext uri="{FF2B5EF4-FFF2-40B4-BE49-F238E27FC236}">
              <a16:creationId xmlns:a16="http://schemas.microsoft.com/office/drawing/2014/main" id="{715CC225-0B86-4194-BFCE-E2B044E7DBD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4" name="Text Box 15">
          <a:extLst>
            <a:ext uri="{FF2B5EF4-FFF2-40B4-BE49-F238E27FC236}">
              <a16:creationId xmlns:a16="http://schemas.microsoft.com/office/drawing/2014/main" id="{6D353AEA-3058-4BE5-A8C8-8A98E8A6F66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5" name="Text Box 15">
          <a:extLst>
            <a:ext uri="{FF2B5EF4-FFF2-40B4-BE49-F238E27FC236}">
              <a16:creationId xmlns:a16="http://schemas.microsoft.com/office/drawing/2014/main" id="{F458FF52-DB27-4C39-842C-087E83DD543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6" name="Text Box 15">
          <a:extLst>
            <a:ext uri="{FF2B5EF4-FFF2-40B4-BE49-F238E27FC236}">
              <a16:creationId xmlns:a16="http://schemas.microsoft.com/office/drawing/2014/main" id="{4638B2E1-8992-4A4E-BF6E-A7A74669A9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7" name="Text Box 15">
          <a:extLst>
            <a:ext uri="{FF2B5EF4-FFF2-40B4-BE49-F238E27FC236}">
              <a16:creationId xmlns:a16="http://schemas.microsoft.com/office/drawing/2014/main" id="{1F681018-556C-493D-97B9-226AC11EC3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8" name="Text Box 15">
          <a:extLst>
            <a:ext uri="{FF2B5EF4-FFF2-40B4-BE49-F238E27FC236}">
              <a16:creationId xmlns:a16="http://schemas.microsoft.com/office/drawing/2014/main" id="{E5A14DD6-3D51-4356-8A23-329441A6E81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9" name="Text Box 15">
          <a:extLst>
            <a:ext uri="{FF2B5EF4-FFF2-40B4-BE49-F238E27FC236}">
              <a16:creationId xmlns:a16="http://schemas.microsoft.com/office/drawing/2014/main" id="{CB773F4D-90B6-455D-BD11-3E58257D33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0" name="Text Box 15">
          <a:extLst>
            <a:ext uri="{FF2B5EF4-FFF2-40B4-BE49-F238E27FC236}">
              <a16:creationId xmlns:a16="http://schemas.microsoft.com/office/drawing/2014/main" id="{B758016F-B1EA-4480-9BE5-91D0C7082AB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1" name="Text Box 15">
          <a:extLst>
            <a:ext uri="{FF2B5EF4-FFF2-40B4-BE49-F238E27FC236}">
              <a16:creationId xmlns:a16="http://schemas.microsoft.com/office/drawing/2014/main" id="{47E5C5F3-B9B1-484C-8EFF-E400EA4A9AF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2" name="Text Box 15">
          <a:extLst>
            <a:ext uri="{FF2B5EF4-FFF2-40B4-BE49-F238E27FC236}">
              <a16:creationId xmlns:a16="http://schemas.microsoft.com/office/drawing/2014/main" id="{FDCF6656-44B2-49ED-8516-7AAC98A37C3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3" name="Text Box 15">
          <a:extLst>
            <a:ext uri="{FF2B5EF4-FFF2-40B4-BE49-F238E27FC236}">
              <a16:creationId xmlns:a16="http://schemas.microsoft.com/office/drawing/2014/main" id="{B9EB86B2-712B-4D72-86C3-675949D97D4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4" name="Text Box 15">
          <a:extLst>
            <a:ext uri="{FF2B5EF4-FFF2-40B4-BE49-F238E27FC236}">
              <a16:creationId xmlns:a16="http://schemas.microsoft.com/office/drawing/2014/main" id="{84A44981-5AD0-482A-91B9-532A8135460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5" name="Text Box 15">
          <a:extLst>
            <a:ext uri="{FF2B5EF4-FFF2-40B4-BE49-F238E27FC236}">
              <a16:creationId xmlns:a16="http://schemas.microsoft.com/office/drawing/2014/main" id="{B97EFEE6-DC1F-4CF5-A381-08CD4E68D95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6" name="Text Box 15">
          <a:extLst>
            <a:ext uri="{FF2B5EF4-FFF2-40B4-BE49-F238E27FC236}">
              <a16:creationId xmlns:a16="http://schemas.microsoft.com/office/drawing/2014/main" id="{CA5B671A-43C4-434D-9F0E-0438325170C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7" name="Text Box 15">
          <a:extLst>
            <a:ext uri="{FF2B5EF4-FFF2-40B4-BE49-F238E27FC236}">
              <a16:creationId xmlns:a16="http://schemas.microsoft.com/office/drawing/2014/main" id="{4653F9EF-CB5F-401C-9BB7-088443957EF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8" name="Text Box 15">
          <a:extLst>
            <a:ext uri="{FF2B5EF4-FFF2-40B4-BE49-F238E27FC236}">
              <a16:creationId xmlns:a16="http://schemas.microsoft.com/office/drawing/2014/main" id="{D2E439E2-3600-4B17-9B26-55B9912BA47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9" name="Text Box 15">
          <a:extLst>
            <a:ext uri="{FF2B5EF4-FFF2-40B4-BE49-F238E27FC236}">
              <a16:creationId xmlns:a16="http://schemas.microsoft.com/office/drawing/2014/main" id="{A386E786-60F8-4A56-8E4A-2621DF4BB82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0" name="Text Box 15">
          <a:extLst>
            <a:ext uri="{FF2B5EF4-FFF2-40B4-BE49-F238E27FC236}">
              <a16:creationId xmlns:a16="http://schemas.microsoft.com/office/drawing/2014/main" id="{BC1AAC11-2914-4C42-A3DF-70F351910A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1" name="Text Box 15">
          <a:extLst>
            <a:ext uri="{FF2B5EF4-FFF2-40B4-BE49-F238E27FC236}">
              <a16:creationId xmlns:a16="http://schemas.microsoft.com/office/drawing/2014/main" id="{BC0ADB32-0527-4B1D-AC25-C8604D7D31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2" name="Text Box 15">
          <a:extLst>
            <a:ext uri="{FF2B5EF4-FFF2-40B4-BE49-F238E27FC236}">
              <a16:creationId xmlns:a16="http://schemas.microsoft.com/office/drawing/2014/main" id="{8426ACFF-BF26-4C3C-97BE-8C9B48D49F2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3" name="Text Box 15">
          <a:extLst>
            <a:ext uri="{FF2B5EF4-FFF2-40B4-BE49-F238E27FC236}">
              <a16:creationId xmlns:a16="http://schemas.microsoft.com/office/drawing/2014/main" id="{24ABE2CD-B4CD-47F0-9604-64BEF9D19F6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4" name="Text Box 15">
          <a:extLst>
            <a:ext uri="{FF2B5EF4-FFF2-40B4-BE49-F238E27FC236}">
              <a16:creationId xmlns:a16="http://schemas.microsoft.com/office/drawing/2014/main" id="{31AE9958-EB03-43C5-8693-51B2D49893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5" name="Text Box 15">
          <a:extLst>
            <a:ext uri="{FF2B5EF4-FFF2-40B4-BE49-F238E27FC236}">
              <a16:creationId xmlns:a16="http://schemas.microsoft.com/office/drawing/2014/main" id="{1DF8FDA9-C15B-44B6-BCBA-A8BBAE7BCBD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6" name="Text Box 15">
          <a:extLst>
            <a:ext uri="{FF2B5EF4-FFF2-40B4-BE49-F238E27FC236}">
              <a16:creationId xmlns:a16="http://schemas.microsoft.com/office/drawing/2014/main" id="{12B210EF-3DA3-4BA5-A069-C4EC2028EDE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7" name="Text Box 15">
          <a:extLst>
            <a:ext uri="{FF2B5EF4-FFF2-40B4-BE49-F238E27FC236}">
              <a16:creationId xmlns:a16="http://schemas.microsoft.com/office/drawing/2014/main" id="{37451E4B-20BD-49CE-AE44-933D310825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8" name="Text Box 15">
          <a:extLst>
            <a:ext uri="{FF2B5EF4-FFF2-40B4-BE49-F238E27FC236}">
              <a16:creationId xmlns:a16="http://schemas.microsoft.com/office/drawing/2014/main" id="{641FB9C2-EB9C-4F12-A080-E16F6D72009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9" name="Text Box 15">
          <a:extLst>
            <a:ext uri="{FF2B5EF4-FFF2-40B4-BE49-F238E27FC236}">
              <a16:creationId xmlns:a16="http://schemas.microsoft.com/office/drawing/2014/main" id="{31C179EF-74C0-499C-9F24-E79D509A991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0" name="Text Box 15">
          <a:extLst>
            <a:ext uri="{FF2B5EF4-FFF2-40B4-BE49-F238E27FC236}">
              <a16:creationId xmlns:a16="http://schemas.microsoft.com/office/drawing/2014/main" id="{8DE16537-5DBC-4997-918D-C696747133C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1" name="Text Box 15">
          <a:extLst>
            <a:ext uri="{FF2B5EF4-FFF2-40B4-BE49-F238E27FC236}">
              <a16:creationId xmlns:a16="http://schemas.microsoft.com/office/drawing/2014/main" id="{262D9B0A-9209-4620-8978-F05AC70D2B9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2" name="Text Box 15">
          <a:extLst>
            <a:ext uri="{FF2B5EF4-FFF2-40B4-BE49-F238E27FC236}">
              <a16:creationId xmlns:a16="http://schemas.microsoft.com/office/drawing/2014/main" id="{5D8E7DE7-84A7-4BCF-B4EF-BFA2377A0CF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3" name="Text Box 15">
          <a:extLst>
            <a:ext uri="{FF2B5EF4-FFF2-40B4-BE49-F238E27FC236}">
              <a16:creationId xmlns:a16="http://schemas.microsoft.com/office/drawing/2014/main" id="{60E043ED-D6F4-47A9-B1F4-28ECA3F0C9B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4" name="Text Box 15">
          <a:extLst>
            <a:ext uri="{FF2B5EF4-FFF2-40B4-BE49-F238E27FC236}">
              <a16:creationId xmlns:a16="http://schemas.microsoft.com/office/drawing/2014/main" id="{F1C816F3-2844-4690-8BF2-3990368C994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5" name="Text Box 15">
          <a:extLst>
            <a:ext uri="{FF2B5EF4-FFF2-40B4-BE49-F238E27FC236}">
              <a16:creationId xmlns:a16="http://schemas.microsoft.com/office/drawing/2014/main" id="{BC0E64A1-5FBC-450A-991D-40BB14BFC05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6" name="Text Box 15">
          <a:extLst>
            <a:ext uri="{FF2B5EF4-FFF2-40B4-BE49-F238E27FC236}">
              <a16:creationId xmlns:a16="http://schemas.microsoft.com/office/drawing/2014/main" id="{AFEBC243-B3D0-4C04-8B6E-38C3C500550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7" name="Text Box 15">
          <a:extLst>
            <a:ext uri="{FF2B5EF4-FFF2-40B4-BE49-F238E27FC236}">
              <a16:creationId xmlns:a16="http://schemas.microsoft.com/office/drawing/2014/main" id="{E72C16BA-4954-496E-9396-81C3BF8F58F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8" name="Text Box 15">
          <a:extLst>
            <a:ext uri="{FF2B5EF4-FFF2-40B4-BE49-F238E27FC236}">
              <a16:creationId xmlns:a16="http://schemas.microsoft.com/office/drawing/2014/main" id="{11BDD3A8-59E1-4BC1-A319-290D66E9B91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9" name="Text Box 15">
          <a:extLst>
            <a:ext uri="{FF2B5EF4-FFF2-40B4-BE49-F238E27FC236}">
              <a16:creationId xmlns:a16="http://schemas.microsoft.com/office/drawing/2014/main" id="{E54176CB-F04E-47DF-B1F7-341024E98F4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0" name="Text Box 15">
          <a:extLst>
            <a:ext uri="{FF2B5EF4-FFF2-40B4-BE49-F238E27FC236}">
              <a16:creationId xmlns:a16="http://schemas.microsoft.com/office/drawing/2014/main" id="{DA0FB799-BA6C-4F9B-80CB-36DFA4B387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1" name="Text Box 15">
          <a:extLst>
            <a:ext uri="{FF2B5EF4-FFF2-40B4-BE49-F238E27FC236}">
              <a16:creationId xmlns:a16="http://schemas.microsoft.com/office/drawing/2014/main" id="{0B440DAD-B590-4371-977E-7CAB70E6D27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2" name="Text Box 15">
          <a:extLst>
            <a:ext uri="{FF2B5EF4-FFF2-40B4-BE49-F238E27FC236}">
              <a16:creationId xmlns:a16="http://schemas.microsoft.com/office/drawing/2014/main" id="{11308A54-7458-4DB2-B8C6-3B5B4737A65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3" name="Text Box 15">
          <a:extLst>
            <a:ext uri="{FF2B5EF4-FFF2-40B4-BE49-F238E27FC236}">
              <a16:creationId xmlns:a16="http://schemas.microsoft.com/office/drawing/2014/main" id="{645E5AFB-D351-46F5-A15C-B6E0168A48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4" name="Text Box 15">
          <a:extLst>
            <a:ext uri="{FF2B5EF4-FFF2-40B4-BE49-F238E27FC236}">
              <a16:creationId xmlns:a16="http://schemas.microsoft.com/office/drawing/2014/main" id="{4A4D508D-ED34-4F52-ACB3-5D5A34C78BC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5" name="Text Box 15">
          <a:extLst>
            <a:ext uri="{FF2B5EF4-FFF2-40B4-BE49-F238E27FC236}">
              <a16:creationId xmlns:a16="http://schemas.microsoft.com/office/drawing/2014/main" id="{2897906D-6577-4A83-965F-9B016397D40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6" name="Text Box 15">
          <a:extLst>
            <a:ext uri="{FF2B5EF4-FFF2-40B4-BE49-F238E27FC236}">
              <a16:creationId xmlns:a16="http://schemas.microsoft.com/office/drawing/2014/main" id="{7932AFCD-A03F-42B7-8361-72913A6E28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7" name="Text Box 15">
          <a:extLst>
            <a:ext uri="{FF2B5EF4-FFF2-40B4-BE49-F238E27FC236}">
              <a16:creationId xmlns:a16="http://schemas.microsoft.com/office/drawing/2014/main" id="{0DDB70C6-08EB-40FD-B854-1EF832E954A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8" name="Text Box 15">
          <a:extLst>
            <a:ext uri="{FF2B5EF4-FFF2-40B4-BE49-F238E27FC236}">
              <a16:creationId xmlns:a16="http://schemas.microsoft.com/office/drawing/2014/main" id="{4C4FF321-3581-403F-80EE-B26D1F55F1E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9" name="Text Box 15">
          <a:extLst>
            <a:ext uri="{FF2B5EF4-FFF2-40B4-BE49-F238E27FC236}">
              <a16:creationId xmlns:a16="http://schemas.microsoft.com/office/drawing/2014/main" id="{656AA74D-D995-4DA5-9C6F-EB5EEF7F128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0" name="Text Box 15">
          <a:extLst>
            <a:ext uri="{FF2B5EF4-FFF2-40B4-BE49-F238E27FC236}">
              <a16:creationId xmlns:a16="http://schemas.microsoft.com/office/drawing/2014/main" id="{7E9DD046-03DB-401E-9D1B-D10CDE575F4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1" name="Text Box 15">
          <a:extLst>
            <a:ext uri="{FF2B5EF4-FFF2-40B4-BE49-F238E27FC236}">
              <a16:creationId xmlns:a16="http://schemas.microsoft.com/office/drawing/2014/main" id="{5321EE25-16BE-4646-B66D-1C954F3FC0E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2" name="Text Box 15">
          <a:extLst>
            <a:ext uri="{FF2B5EF4-FFF2-40B4-BE49-F238E27FC236}">
              <a16:creationId xmlns:a16="http://schemas.microsoft.com/office/drawing/2014/main" id="{91CD5768-CDF7-4683-AEEB-EB8398E8D70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3" name="Text Box 15">
          <a:extLst>
            <a:ext uri="{FF2B5EF4-FFF2-40B4-BE49-F238E27FC236}">
              <a16:creationId xmlns:a16="http://schemas.microsoft.com/office/drawing/2014/main" id="{27005210-9DCE-4DCB-958E-23B8A8CF5F8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4" name="Text Box 15">
          <a:extLst>
            <a:ext uri="{FF2B5EF4-FFF2-40B4-BE49-F238E27FC236}">
              <a16:creationId xmlns:a16="http://schemas.microsoft.com/office/drawing/2014/main" id="{E67304A5-FE90-4810-9848-3E2142EF6C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5" name="Text Box 15">
          <a:extLst>
            <a:ext uri="{FF2B5EF4-FFF2-40B4-BE49-F238E27FC236}">
              <a16:creationId xmlns:a16="http://schemas.microsoft.com/office/drawing/2014/main" id="{3C295C7E-B093-42B9-9C75-53C650CEAEC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6" name="Text Box 15">
          <a:extLst>
            <a:ext uri="{FF2B5EF4-FFF2-40B4-BE49-F238E27FC236}">
              <a16:creationId xmlns:a16="http://schemas.microsoft.com/office/drawing/2014/main" id="{E0CFE156-7F7D-4DCF-B7D7-1F005FD0BC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7" name="Text Box 15">
          <a:extLst>
            <a:ext uri="{FF2B5EF4-FFF2-40B4-BE49-F238E27FC236}">
              <a16:creationId xmlns:a16="http://schemas.microsoft.com/office/drawing/2014/main" id="{317EECD4-730B-4E8F-B71B-723574A24E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8" name="Text Box 15">
          <a:extLst>
            <a:ext uri="{FF2B5EF4-FFF2-40B4-BE49-F238E27FC236}">
              <a16:creationId xmlns:a16="http://schemas.microsoft.com/office/drawing/2014/main" id="{0B840129-2665-420D-87B6-32CDA50765A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35713"/>
    <xdr:sp macro="" textlink="">
      <xdr:nvSpPr>
        <xdr:cNvPr id="409" name="Text Box 15">
          <a:extLst>
            <a:ext uri="{FF2B5EF4-FFF2-40B4-BE49-F238E27FC236}">
              <a16:creationId xmlns:a16="http://schemas.microsoft.com/office/drawing/2014/main" id="{DA931C9C-5CEA-4468-A137-932A1F375D53}"/>
            </a:ext>
          </a:extLst>
        </xdr:cNvPr>
        <xdr:cNvSpPr txBox="1">
          <a:spLocks noChangeArrowheads="1"/>
        </xdr:cNvSpPr>
      </xdr:nvSpPr>
      <xdr:spPr bwMode="auto">
        <a:xfrm>
          <a:off x="5200650" y="377317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68</xdr:row>
      <xdr:rowOff>0</xdr:rowOff>
    </xdr:from>
    <xdr:ext cx="95250" cy="213632"/>
    <xdr:sp macro="" textlink="">
      <xdr:nvSpPr>
        <xdr:cNvPr id="410" name="Text Box 15">
          <a:extLst>
            <a:ext uri="{FF2B5EF4-FFF2-40B4-BE49-F238E27FC236}">
              <a16:creationId xmlns:a16="http://schemas.microsoft.com/office/drawing/2014/main" id="{29A31A1E-CD90-445F-9770-4A18B0B70CA2}"/>
            </a:ext>
          </a:extLst>
        </xdr:cNvPr>
        <xdr:cNvSpPr txBox="1">
          <a:spLocks noChangeArrowheads="1"/>
        </xdr:cNvSpPr>
      </xdr:nvSpPr>
      <xdr:spPr bwMode="auto">
        <a:xfrm>
          <a:off x="6234793"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11" name="Text Box 15">
          <a:extLst>
            <a:ext uri="{FF2B5EF4-FFF2-40B4-BE49-F238E27FC236}">
              <a16:creationId xmlns:a16="http://schemas.microsoft.com/office/drawing/2014/main" id="{67D09E40-7E65-4801-AA8D-ECFBF12A4E1E}"/>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2" name="Text Box 15">
          <a:extLst>
            <a:ext uri="{FF2B5EF4-FFF2-40B4-BE49-F238E27FC236}">
              <a16:creationId xmlns:a16="http://schemas.microsoft.com/office/drawing/2014/main" id="{ADFD5A6C-58ED-48AE-A706-32A3F49CA70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3" name="Text Box 15">
          <a:extLst>
            <a:ext uri="{FF2B5EF4-FFF2-40B4-BE49-F238E27FC236}">
              <a16:creationId xmlns:a16="http://schemas.microsoft.com/office/drawing/2014/main" id="{A1F4E64D-352C-40C5-9626-469EF15B94C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4" name="Text Box 15">
          <a:extLst>
            <a:ext uri="{FF2B5EF4-FFF2-40B4-BE49-F238E27FC236}">
              <a16:creationId xmlns:a16="http://schemas.microsoft.com/office/drawing/2014/main" id="{03224E70-56E8-4777-A2B7-A892D8BE233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331"/>
    <xdr:sp macro="" textlink="">
      <xdr:nvSpPr>
        <xdr:cNvPr id="415" name="Text Box 15">
          <a:extLst>
            <a:ext uri="{FF2B5EF4-FFF2-40B4-BE49-F238E27FC236}">
              <a16:creationId xmlns:a16="http://schemas.microsoft.com/office/drawing/2014/main" id="{345163AE-714B-49E2-BFEA-28DB063F95F8}"/>
            </a:ext>
          </a:extLst>
        </xdr:cNvPr>
        <xdr:cNvSpPr txBox="1">
          <a:spLocks noChangeArrowheads="1"/>
        </xdr:cNvSpPr>
      </xdr:nvSpPr>
      <xdr:spPr bwMode="auto">
        <a:xfrm>
          <a:off x="5200650" y="37731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6" name="Text Box 15">
          <a:extLst>
            <a:ext uri="{FF2B5EF4-FFF2-40B4-BE49-F238E27FC236}">
              <a16:creationId xmlns:a16="http://schemas.microsoft.com/office/drawing/2014/main" id="{6C4021BA-7727-469A-8F9C-9539D5B8CB8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17" name="Text Box 15">
          <a:extLst>
            <a:ext uri="{FF2B5EF4-FFF2-40B4-BE49-F238E27FC236}">
              <a16:creationId xmlns:a16="http://schemas.microsoft.com/office/drawing/2014/main" id="{98EB37FB-AB71-49CD-8BB6-FF914EE42563}"/>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8" name="Text Box 15">
          <a:extLst>
            <a:ext uri="{FF2B5EF4-FFF2-40B4-BE49-F238E27FC236}">
              <a16:creationId xmlns:a16="http://schemas.microsoft.com/office/drawing/2014/main" id="{FFEFB3D3-3E62-48C7-B5D9-D41B64A1556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19" name="Text Box 15">
          <a:extLst>
            <a:ext uri="{FF2B5EF4-FFF2-40B4-BE49-F238E27FC236}">
              <a16:creationId xmlns:a16="http://schemas.microsoft.com/office/drawing/2014/main" id="{93770F2F-EFE6-4D88-B655-CE3DDADA56CE}"/>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20" name="Text Box 15">
          <a:extLst>
            <a:ext uri="{FF2B5EF4-FFF2-40B4-BE49-F238E27FC236}">
              <a16:creationId xmlns:a16="http://schemas.microsoft.com/office/drawing/2014/main" id="{4B68AD60-5CC0-4F0E-B8AC-5AB6874BCF2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21" name="Text Box 15">
          <a:extLst>
            <a:ext uri="{FF2B5EF4-FFF2-40B4-BE49-F238E27FC236}">
              <a16:creationId xmlns:a16="http://schemas.microsoft.com/office/drawing/2014/main" id="{40DECD63-0BBB-425B-9CA9-F7095330BFC5}"/>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22" name="Text Box 15">
          <a:extLst>
            <a:ext uri="{FF2B5EF4-FFF2-40B4-BE49-F238E27FC236}">
              <a16:creationId xmlns:a16="http://schemas.microsoft.com/office/drawing/2014/main" id="{4A3D12D1-E82B-438B-9EE2-5D9F4B81D24C}"/>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23" name="Text Box 15">
          <a:extLst>
            <a:ext uri="{FF2B5EF4-FFF2-40B4-BE49-F238E27FC236}">
              <a16:creationId xmlns:a16="http://schemas.microsoft.com/office/drawing/2014/main" id="{24872631-CB52-45A4-88BB-8ED75BF449D5}"/>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36284</xdr:colOff>
      <xdr:row>0</xdr:row>
      <xdr:rowOff>27213</xdr:rowOff>
    </xdr:from>
    <xdr:to>
      <xdr:col>0</xdr:col>
      <xdr:colOff>765565</xdr:colOff>
      <xdr:row>2</xdr:row>
      <xdr:rowOff>139150</xdr:rowOff>
    </xdr:to>
    <xdr:pic>
      <xdr:nvPicPr>
        <xdr:cNvPr id="3" name="Imagen 2">
          <a:extLst>
            <a:ext uri="{FF2B5EF4-FFF2-40B4-BE49-F238E27FC236}">
              <a16:creationId xmlns:a16="http://schemas.microsoft.com/office/drawing/2014/main" id="{B16903A7-CCBE-419E-B978-FAE7F9A58F64}"/>
            </a:ext>
          </a:extLst>
        </xdr:cNvPr>
        <xdr:cNvPicPr>
          <a:picLocks noChangeAspect="1"/>
        </xdr:cNvPicPr>
      </xdr:nvPicPr>
      <xdr:blipFill>
        <a:blip xmlns:r="http://schemas.openxmlformats.org/officeDocument/2006/relationships" r:embed="rId1"/>
        <a:stretch>
          <a:fillRect/>
        </a:stretch>
      </xdr:blipFill>
      <xdr:spPr>
        <a:xfrm>
          <a:off x="36284" y="27213"/>
          <a:ext cx="729281" cy="619937"/>
        </a:xfrm>
        <a:prstGeom prst="rect">
          <a:avLst/>
        </a:prstGeom>
      </xdr:spPr>
    </xdr:pic>
    <xdr:clientData/>
  </xdr:twoCellAnchor>
  <xdr:twoCellAnchor editAs="oneCell">
    <xdr:from>
      <xdr:col>4</xdr:col>
      <xdr:colOff>0</xdr:colOff>
      <xdr:row>47</xdr:row>
      <xdr:rowOff>0</xdr:rowOff>
    </xdr:from>
    <xdr:to>
      <xdr:col>4</xdr:col>
      <xdr:colOff>90438</xdr:colOff>
      <xdr:row>50</xdr:row>
      <xdr:rowOff>244396</xdr:rowOff>
    </xdr:to>
    <xdr:sp macro="" textlink="">
      <xdr:nvSpPr>
        <xdr:cNvPr id="4" name="Text Box 15">
          <a:extLst>
            <a:ext uri="{FF2B5EF4-FFF2-40B4-BE49-F238E27FC236}">
              <a16:creationId xmlns:a16="http://schemas.microsoft.com/office/drawing/2014/main" id="{D97BAC4F-873F-43DB-9B66-2A2DC00AC4C3}"/>
            </a:ext>
          </a:extLst>
        </xdr:cNvPr>
        <xdr:cNvSpPr txBox="1">
          <a:spLocks noChangeArrowheads="1"/>
        </xdr:cNvSpPr>
      </xdr:nvSpPr>
      <xdr:spPr bwMode="auto">
        <a:xfrm>
          <a:off x="5105400" y="15036800"/>
          <a:ext cx="90438" cy="8512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47</xdr:row>
      <xdr:rowOff>0</xdr:rowOff>
    </xdr:from>
    <xdr:ext cx="95250" cy="213632"/>
    <xdr:sp macro="" textlink="">
      <xdr:nvSpPr>
        <xdr:cNvPr id="5" name="Text Box 15">
          <a:extLst>
            <a:ext uri="{FF2B5EF4-FFF2-40B4-BE49-F238E27FC236}">
              <a16:creationId xmlns:a16="http://schemas.microsoft.com/office/drawing/2014/main" id="{54092DB4-C8C9-414C-81F5-3DEEF682A5C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6" name="Text Box 15">
          <a:extLst>
            <a:ext uri="{FF2B5EF4-FFF2-40B4-BE49-F238E27FC236}">
              <a16:creationId xmlns:a16="http://schemas.microsoft.com/office/drawing/2014/main" id="{DDF14AB0-4467-49FF-B5FD-23195CCC82D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7" name="Text Box 15">
          <a:extLst>
            <a:ext uri="{FF2B5EF4-FFF2-40B4-BE49-F238E27FC236}">
              <a16:creationId xmlns:a16="http://schemas.microsoft.com/office/drawing/2014/main" id="{31781FD1-FFB1-4A68-9459-92619203A3D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8" name="Text Box 15">
          <a:extLst>
            <a:ext uri="{FF2B5EF4-FFF2-40B4-BE49-F238E27FC236}">
              <a16:creationId xmlns:a16="http://schemas.microsoft.com/office/drawing/2014/main" id="{2FF25B0F-8A6C-4FF2-B182-787BAEB9DAE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9" name="Text Box 15">
          <a:extLst>
            <a:ext uri="{FF2B5EF4-FFF2-40B4-BE49-F238E27FC236}">
              <a16:creationId xmlns:a16="http://schemas.microsoft.com/office/drawing/2014/main" id="{5006BB92-213A-470B-BADA-960AF451AE8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0" name="Text Box 15">
          <a:extLst>
            <a:ext uri="{FF2B5EF4-FFF2-40B4-BE49-F238E27FC236}">
              <a16:creationId xmlns:a16="http://schemas.microsoft.com/office/drawing/2014/main" id="{D1C7BFBD-F645-43D7-A83A-76CEE17BEF8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1" name="Text Box 15">
          <a:extLst>
            <a:ext uri="{FF2B5EF4-FFF2-40B4-BE49-F238E27FC236}">
              <a16:creationId xmlns:a16="http://schemas.microsoft.com/office/drawing/2014/main" id="{40594B5A-C9B1-4CBC-B0FB-39787F48FFC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2" name="Text Box 15">
          <a:extLst>
            <a:ext uri="{FF2B5EF4-FFF2-40B4-BE49-F238E27FC236}">
              <a16:creationId xmlns:a16="http://schemas.microsoft.com/office/drawing/2014/main" id="{BA0F06FE-3724-4FC2-AD45-1771A3D0B82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3" name="Text Box 15">
          <a:extLst>
            <a:ext uri="{FF2B5EF4-FFF2-40B4-BE49-F238E27FC236}">
              <a16:creationId xmlns:a16="http://schemas.microsoft.com/office/drawing/2014/main" id="{BE8612F1-470E-48EA-836F-69812237B66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4" name="Text Box 15">
          <a:extLst>
            <a:ext uri="{FF2B5EF4-FFF2-40B4-BE49-F238E27FC236}">
              <a16:creationId xmlns:a16="http://schemas.microsoft.com/office/drawing/2014/main" id="{BEC6CF9A-2CD9-412E-850A-6F7AEA4A6F1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5" name="Text Box 15">
          <a:extLst>
            <a:ext uri="{FF2B5EF4-FFF2-40B4-BE49-F238E27FC236}">
              <a16:creationId xmlns:a16="http://schemas.microsoft.com/office/drawing/2014/main" id="{AB0E2C29-FF42-44A9-89F7-17EFBC0B82B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6" name="Text Box 15">
          <a:extLst>
            <a:ext uri="{FF2B5EF4-FFF2-40B4-BE49-F238E27FC236}">
              <a16:creationId xmlns:a16="http://schemas.microsoft.com/office/drawing/2014/main" id="{A33D1895-5CB3-41C3-8E29-EE8D440EA57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7" name="Text Box 15">
          <a:extLst>
            <a:ext uri="{FF2B5EF4-FFF2-40B4-BE49-F238E27FC236}">
              <a16:creationId xmlns:a16="http://schemas.microsoft.com/office/drawing/2014/main" id="{72A8526A-1E9C-4794-A302-B059267590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8" name="Text Box 15">
          <a:extLst>
            <a:ext uri="{FF2B5EF4-FFF2-40B4-BE49-F238E27FC236}">
              <a16:creationId xmlns:a16="http://schemas.microsoft.com/office/drawing/2014/main" id="{D790DB4C-6C6B-4502-B604-916F44DB84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47</xdr:row>
      <xdr:rowOff>0</xdr:rowOff>
    </xdr:from>
    <xdr:ext cx="95250" cy="213632"/>
    <xdr:sp macro="" textlink="">
      <xdr:nvSpPr>
        <xdr:cNvPr id="19" name="Text Box 15">
          <a:extLst>
            <a:ext uri="{FF2B5EF4-FFF2-40B4-BE49-F238E27FC236}">
              <a16:creationId xmlns:a16="http://schemas.microsoft.com/office/drawing/2014/main" id="{01603BBE-9ED1-4069-9E1B-717EE4E6709A}"/>
            </a:ext>
          </a:extLst>
        </xdr:cNvPr>
        <xdr:cNvSpPr txBox="1">
          <a:spLocks noChangeArrowheads="1"/>
        </xdr:cNvSpPr>
      </xdr:nvSpPr>
      <xdr:spPr bwMode="auto">
        <a:xfrm>
          <a:off x="6139543"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0" name="Text Box 15">
          <a:extLst>
            <a:ext uri="{FF2B5EF4-FFF2-40B4-BE49-F238E27FC236}">
              <a16:creationId xmlns:a16="http://schemas.microsoft.com/office/drawing/2014/main" id="{4D91FE69-1CFB-4CBF-9D02-38C606E1854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1" name="Text Box 15">
          <a:extLst>
            <a:ext uri="{FF2B5EF4-FFF2-40B4-BE49-F238E27FC236}">
              <a16:creationId xmlns:a16="http://schemas.microsoft.com/office/drawing/2014/main" id="{A81CB170-D88F-461F-A1DB-5721659DE0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2" name="Text Box 15">
          <a:extLst>
            <a:ext uri="{FF2B5EF4-FFF2-40B4-BE49-F238E27FC236}">
              <a16:creationId xmlns:a16="http://schemas.microsoft.com/office/drawing/2014/main" id="{0A330A3E-284B-4414-BEB7-89E5A1C0AAC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3" name="Text Box 15">
          <a:extLst>
            <a:ext uri="{FF2B5EF4-FFF2-40B4-BE49-F238E27FC236}">
              <a16:creationId xmlns:a16="http://schemas.microsoft.com/office/drawing/2014/main" id="{EC72C4C5-C45F-4BE2-8C4F-34292DAF558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4" name="Text Box 15">
          <a:extLst>
            <a:ext uri="{FF2B5EF4-FFF2-40B4-BE49-F238E27FC236}">
              <a16:creationId xmlns:a16="http://schemas.microsoft.com/office/drawing/2014/main" id="{0234A773-3C19-4BC3-A6AD-46932BF37F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5" name="Text Box 15">
          <a:extLst>
            <a:ext uri="{FF2B5EF4-FFF2-40B4-BE49-F238E27FC236}">
              <a16:creationId xmlns:a16="http://schemas.microsoft.com/office/drawing/2014/main" id="{AC700FAA-1F29-4F98-8F7F-E55B1FFFE68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6" name="Text Box 15">
          <a:extLst>
            <a:ext uri="{FF2B5EF4-FFF2-40B4-BE49-F238E27FC236}">
              <a16:creationId xmlns:a16="http://schemas.microsoft.com/office/drawing/2014/main" id="{9E504F35-17D1-42B8-82B5-5685C014450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7" name="Text Box 15">
          <a:extLst>
            <a:ext uri="{FF2B5EF4-FFF2-40B4-BE49-F238E27FC236}">
              <a16:creationId xmlns:a16="http://schemas.microsoft.com/office/drawing/2014/main" id="{44AEA8A3-5814-4809-801C-8ADD2EA715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8" name="Text Box 15">
          <a:extLst>
            <a:ext uri="{FF2B5EF4-FFF2-40B4-BE49-F238E27FC236}">
              <a16:creationId xmlns:a16="http://schemas.microsoft.com/office/drawing/2014/main" id="{A3D0BEF6-EC6A-40ED-A5F7-79623B0CFD4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9" name="Text Box 15">
          <a:extLst>
            <a:ext uri="{FF2B5EF4-FFF2-40B4-BE49-F238E27FC236}">
              <a16:creationId xmlns:a16="http://schemas.microsoft.com/office/drawing/2014/main" id="{843D630A-F3F9-498C-B016-5EBE3BAFD7D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0" name="Text Box 15">
          <a:extLst>
            <a:ext uri="{FF2B5EF4-FFF2-40B4-BE49-F238E27FC236}">
              <a16:creationId xmlns:a16="http://schemas.microsoft.com/office/drawing/2014/main" id="{A84C5D2E-21D8-4B58-A421-9F0804883F7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1" name="Text Box 15">
          <a:extLst>
            <a:ext uri="{FF2B5EF4-FFF2-40B4-BE49-F238E27FC236}">
              <a16:creationId xmlns:a16="http://schemas.microsoft.com/office/drawing/2014/main" id="{E0CD2EFE-D75C-44E4-B363-66815F9A7B2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2" name="Text Box 15">
          <a:extLst>
            <a:ext uri="{FF2B5EF4-FFF2-40B4-BE49-F238E27FC236}">
              <a16:creationId xmlns:a16="http://schemas.microsoft.com/office/drawing/2014/main" id="{6980BC2F-B3D7-450C-9F95-58C65C29D83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3" name="Text Box 15">
          <a:extLst>
            <a:ext uri="{FF2B5EF4-FFF2-40B4-BE49-F238E27FC236}">
              <a16:creationId xmlns:a16="http://schemas.microsoft.com/office/drawing/2014/main" id="{601C041F-F166-47C7-804D-6077461F6D9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4" name="Text Box 15">
          <a:extLst>
            <a:ext uri="{FF2B5EF4-FFF2-40B4-BE49-F238E27FC236}">
              <a16:creationId xmlns:a16="http://schemas.microsoft.com/office/drawing/2014/main" id="{C35DAA6B-7849-4F14-9B95-5EC9DBD768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5" name="Text Box 15">
          <a:extLst>
            <a:ext uri="{FF2B5EF4-FFF2-40B4-BE49-F238E27FC236}">
              <a16:creationId xmlns:a16="http://schemas.microsoft.com/office/drawing/2014/main" id="{424150C9-3317-494F-8596-408BD3215CC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6" name="Text Box 15">
          <a:extLst>
            <a:ext uri="{FF2B5EF4-FFF2-40B4-BE49-F238E27FC236}">
              <a16:creationId xmlns:a16="http://schemas.microsoft.com/office/drawing/2014/main" id="{8F4F98C4-6824-4C13-929C-6FA0500A2B1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7" name="Text Box 15">
          <a:extLst>
            <a:ext uri="{FF2B5EF4-FFF2-40B4-BE49-F238E27FC236}">
              <a16:creationId xmlns:a16="http://schemas.microsoft.com/office/drawing/2014/main" id="{EA4E8CEB-FAE2-4724-B154-CEAF845E975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8" name="Text Box 15">
          <a:extLst>
            <a:ext uri="{FF2B5EF4-FFF2-40B4-BE49-F238E27FC236}">
              <a16:creationId xmlns:a16="http://schemas.microsoft.com/office/drawing/2014/main" id="{81473415-1040-473E-81A4-4C41DC4EE92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9" name="Text Box 15">
          <a:extLst>
            <a:ext uri="{FF2B5EF4-FFF2-40B4-BE49-F238E27FC236}">
              <a16:creationId xmlns:a16="http://schemas.microsoft.com/office/drawing/2014/main" id="{4A1A231A-717A-4DD2-B1E6-1EDD5B73F31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40" name="Text Box 15">
          <a:extLst>
            <a:ext uri="{FF2B5EF4-FFF2-40B4-BE49-F238E27FC236}">
              <a16:creationId xmlns:a16="http://schemas.microsoft.com/office/drawing/2014/main" id="{B98F92F2-0DE1-42E5-8071-C1D818C1D94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41" name="Text Box 15">
          <a:extLst>
            <a:ext uri="{FF2B5EF4-FFF2-40B4-BE49-F238E27FC236}">
              <a16:creationId xmlns:a16="http://schemas.microsoft.com/office/drawing/2014/main" id="{62C8A4EA-2B96-4439-A07E-D0983963C7B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42" name="Text Box 15">
          <a:extLst>
            <a:ext uri="{FF2B5EF4-FFF2-40B4-BE49-F238E27FC236}">
              <a16:creationId xmlns:a16="http://schemas.microsoft.com/office/drawing/2014/main" id="{2BEC0F7D-2582-4307-BD43-162F37498E0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43" name="Text Box 15">
          <a:extLst>
            <a:ext uri="{FF2B5EF4-FFF2-40B4-BE49-F238E27FC236}">
              <a16:creationId xmlns:a16="http://schemas.microsoft.com/office/drawing/2014/main" id="{7F61F39A-28F0-49BE-BF6E-01204152EE2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44" name="Text Box 15">
          <a:extLst>
            <a:ext uri="{FF2B5EF4-FFF2-40B4-BE49-F238E27FC236}">
              <a16:creationId xmlns:a16="http://schemas.microsoft.com/office/drawing/2014/main" id="{0245DC4D-9ADA-40DC-B254-61ED00C4D9F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45" name="Text Box 15">
          <a:extLst>
            <a:ext uri="{FF2B5EF4-FFF2-40B4-BE49-F238E27FC236}">
              <a16:creationId xmlns:a16="http://schemas.microsoft.com/office/drawing/2014/main" id="{CFCA4479-6026-4308-A2D7-0AB449AF03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46" name="Text Box 15">
          <a:extLst>
            <a:ext uri="{FF2B5EF4-FFF2-40B4-BE49-F238E27FC236}">
              <a16:creationId xmlns:a16="http://schemas.microsoft.com/office/drawing/2014/main" id="{017794A4-677E-4430-92B2-504026A2746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47" name="Text Box 15">
          <a:extLst>
            <a:ext uri="{FF2B5EF4-FFF2-40B4-BE49-F238E27FC236}">
              <a16:creationId xmlns:a16="http://schemas.microsoft.com/office/drawing/2014/main" id="{C5DBEB82-FA8C-49FC-9A99-E2913ABE30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48" name="Text Box 15">
          <a:extLst>
            <a:ext uri="{FF2B5EF4-FFF2-40B4-BE49-F238E27FC236}">
              <a16:creationId xmlns:a16="http://schemas.microsoft.com/office/drawing/2014/main" id="{E118101C-F3F0-482E-9B43-7D623C6AB8F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49" name="Text Box 15">
          <a:extLst>
            <a:ext uri="{FF2B5EF4-FFF2-40B4-BE49-F238E27FC236}">
              <a16:creationId xmlns:a16="http://schemas.microsoft.com/office/drawing/2014/main" id="{887E8DF0-BAB5-41A8-9245-85E0CACEA66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50" name="Text Box 15">
          <a:extLst>
            <a:ext uri="{FF2B5EF4-FFF2-40B4-BE49-F238E27FC236}">
              <a16:creationId xmlns:a16="http://schemas.microsoft.com/office/drawing/2014/main" id="{201BB015-8156-4F58-91A9-9824C438A81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51" name="Text Box 15">
          <a:extLst>
            <a:ext uri="{FF2B5EF4-FFF2-40B4-BE49-F238E27FC236}">
              <a16:creationId xmlns:a16="http://schemas.microsoft.com/office/drawing/2014/main" id="{418F03FD-B485-4025-8A9F-9579C9B49D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52" name="Text Box 15">
          <a:extLst>
            <a:ext uri="{FF2B5EF4-FFF2-40B4-BE49-F238E27FC236}">
              <a16:creationId xmlns:a16="http://schemas.microsoft.com/office/drawing/2014/main" id="{2C7612C2-2EEF-4D7D-B227-172F54BA7D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53" name="Text Box 15">
          <a:extLst>
            <a:ext uri="{FF2B5EF4-FFF2-40B4-BE49-F238E27FC236}">
              <a16:creationId xmlns:a16="http://schemas.microsoft.com/office/drawing/2014/main" id="{8FB001AD-4026-4C91-BE96-0818B633502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54" name="Text Box 15">
          <a:extLst>
            <a:ext uri="{FF2B5EF4-FFF2-40B4-BE49-F238E27FC236}">
              <a16:creationId xmlns:a16="http://schemas.microsoft.com/office/drawing/2014/main" id="{05E33EDD-D1B8-44F3-819B-DDAA002EEBC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55" name="Text Box 15">
          <a:extLst>
            <a:ext uri="{FF2B5EF4-FFF2-40B4-BE49-F238E27FC236}">
              <a16:creationId xmlns:a16="http://schemas.microsoft.com/office/drawing/2014/main" id="{3EB83919-6913-4F1D-B43E-A34098185ED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56" name="Text Box 15">
          <a:extLst>
            <a:ext uri="{FF2B5EF4-FFF2-40B4-BE49-F238E27FC236}">
              <a16:creationId xmlns:a16="http://schemas.microsoft.com/office/drawing/2014/main" id="{6D541027-8753-489C-831D-E23BB033EC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57" name="Text Box 15">
          <a:extLst>
            <a:ext uri="{FF2B5EF4-FFF2-40B4-BE49-F238E27FC236}">
              <a16:creationId xmlns:a16="http://schemas.microsoft.com/office/drawing/2014/main" id="{CA13DE71-53AB-4656-80E5-6592E02827B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58" name="Text Box 15">
          <a:extLst>
            <a:ext uri="{FF2B5EF4-FFF2-40B4-BE49-F238E27FC236}">
              <a16:creationId xmlns:a16="http://schemas.microsoft.com/office/drawing/2014/main" id="{12AADC6F-5143-498C-AF6E-B4EBC2DCD1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59" name="Text Box 15">
          <a:extLst>
            <a:ext uri="{FF2B5EF4-FFF2-40B4-BE49-F238E27FC236}">
              <a16:creationId xmlns:a16="http://schemas.microsoft.com/office/drawing/2014/main" id="{A9FD868E-F9FA-456D-AEE9-24A60B5C2D0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60" name="Text Box 15">
          <a:extLst>
            <a:ext uri="{FF2B5EF4-FFF2-40B4-BE49-F238E27FC236}">
              <a16:creationId xmlns:a16="http://schemas.microsoft.com/office/drawing/2014/main" id="{035FDCC2-60B4-469B-BFBB-DCF9C15688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61" name="Text Box 15">
          <a:extLst>
            <a:ext uri="{FF2B5EF4-FFF2-40B4-BE49-F238E27FC236}">
              <a16:creationId xmlns:a16="http://schemas.microsoft.com/office/drawing/2014/main" id="{3668BBB9-AB60-4808-B54A-8D01715A0A1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62" name="Text Box 15">
          <a:extLst>
            <a:ext uri="{FF2B5EF4-FFF2-40B4-BE49-F238E27FC236}">
              <a16:creationId xmlns:a16="http://schemas.microsoft.com/office/drawing/2014/main" id="{F38BCDCD-02AE-42C6-9C12-FAC74DB5B27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63" name="Text Box 15">
          <a:extLst>
            <a:ext uri="{FF2B5EF4-FFF2-40B4-BE49-F238E27FC236}">
              <a16:creationId xmlns:a16="http://schemas.microsoft.com/office/drawing/2014/main" id="{65C6737B-5C49-4ECF-B0F7-C1B4105F4AD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64" name="Text Box 15">
          <a:extLst>
            <a:ext uri="{FF2B5EF4-FFF2-40B4-BE49-F238E27FC236}">
              <a16:creationId xmlns:a16="http://schemas.microsoft.com/office/drawing/2014/main" id="{DAED8291-D42F-4C7F-95F3-F5EA33795A2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65" name="Text Box 15">
          <a:extLst>
            <a:ext uri="{FF2B5EF4-FFF2-40B4-BE49-F238E27FC236}">
              <a16:creationId xmlns:a16="http://schemas.microsoft.com/office/drawing/2014/main" id="{DEE7E16C-E020-4CE8-B5B2-FABC8A66814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66" name="Text Box 15">
          <a:extLst>
            <a:ext uri="{FF2B5EF4-FFF2-40B4-BE49-F238E27FC236}">
              <a16:creationId xmlns:a16="http://schemas.microsoft.com/office/drawing/2014/main" id="{315018A1-0DA7-41A3-A2E1-E6AE2D9EDEF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67" name="Text Box 15">
          <a:extLst>
            <a:ext uri="{FF2B5EF4-FFF2-40B4-BE49-F238E27FC236}">
              <a16:creationId xmlns:a16="http://schemas.microsoft.com/office/drawing/2014/main" id="{655444CE-0E8C-48F6-9549-699CE6F56E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68" name="Text Box 15">
          <a:extLst>
            <a:ext uri="{FF2B5EF4-FFF2-40B4-BE49-F238E27FC236}">
              <a16:creationId xmlns:a16="http://schemas.microsoft.com/office/drawing/2014/main" id="{9A3D49E4-57F6-4C63-BECD-F47B0604020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69" name="Text Box 15">
          <a:extLst>
            <a:ext uri="{FF2B5EF4-FFF2-40B4-BE49-F238E27FC236}">
              <a16:creationId xmlns:a16="http://schemas.microsoft.com/office/drawing/2014/main" id="{938AF958-50ED-4112-8D60-650ECC8B17E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70" name="Text Box 15">
          <a:extLst>
            <a:ext uri="{FF2B5EF4-FFF2-40B4-BE49-F238E27FC236}">
              <a16:creationId xmlns:a16="http://schemas.microsoft.com/office/drawing/2014/main" id="{C1C42227-1E4F-409A-8B19-6379F4E3FF9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71" name="Text Box 15">
          <a:extLst>
            <a:ext uri="{FF2B5EF4-FFF2-40B4-BE49-F238E27FC236}">
              <a16:creationId xmlns:a16="http://schemas.microsoft.com/office/drawing/2014/main" id="{D778D690-828C-4FB0-84D3-C77883C6EA8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72" name="Text Box 15">
          <a:extLst>
            <a:ext uri="{FF2B5EF4-FFF2-40B4-BE49-F238E27FC236}">
              <a16:creationId xmlns:a16="http://schemas.microsoft.com/office/drawing/2014/main" id="{65979995-610F-4543-A8E4-06F449DF7E9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73" name="Text Box 15">
          <a:extLst>
            <a:ext uri="{FF2B5EF4-FFF2-40B4-BE49-F238E27FC236}">
              <a16:creationId xmlns:a16="http://schemas.microsoft.com/office/drawing/2014/main" id="{6C8E7894-82DA-4875-8A1D-DBE26998FBF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74" name="Text Box 15">
          <a:extLst>
            <a:ext uri="{FF2B5EF4-FFF2-40B4-BE49-F238E27FC236}">
              <a16:creationId xmlns:a16="http://schemas.microsoft.com/office/drawing/2014/main" id="{D89A5489-4A25-4AEE-A042-34568E18860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75" name="Text Box 15">
          <a:extLst>
            <a:ext uri="{FF2B5EF4-FFF2-40B4-BE49-F238E27FC236}">
              <a16:creationId xmlns:a16="http://schemas.microsoft.com/office/drawing/2014/main" id="{3F1698A0-7FA8-4A3B-A4D3-A28D7F9A35B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76" name="Text Box 15">
          <a:extLst>
            <a:ext uri="{FF2B5EF4-FFF2-40B4-BE49-F238E27FC236}">
              <a16:creationId xmlns:a16="http://schemas.microsoft.com/office/drawing/2014/main" id="{356A0AEB-0C17-41BC-A134-9ADDBC94F13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77" name="Text Box 15">
          <a:extLst>
            <a:ext uri="{FF2B5EF4-FFF2-40B4-BE49-F238E27FC236}">
              <a16:creationId xmlns:a16="http://schemas.microsoft.com/office/drawing/2014/main" id="{6D0A1238-05A4-4E60-BC64-94B6A0558F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78" name="Text Box 15">
          <a:extLst>
            <a:ext uri="{FF2B5EF4-FFF2-40B4-BE49-F238E27FC236}">
              <a16:creationId xmlns:a16="http://schemas.microsoft.com/office/drawing/2014/main" id="{B8AB5017-2BED-4AD4-9D84-F0A903695CE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79" name="Text Box 15">
          <a:extLst>
            <a:ext uri="{FF2B5EF4-FFF2-40B4-BE49-F238E27FC236}">
              <a16:creationId xmlns:a16="http://schemas.microsoft.com/office/drawing/2014/main" id="{12C789E8-76B5-4782-9421-F36E457244C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80" name="Text Box 15">
          <a:extLst>
            <a:ext uri="{FF2B5EF4-FFF2-40B4-BE49-F238E27FC236}">
              <a16:creationId xmlns:a16="http://schemas.microsoft.com/office/drawing/2014/main" id="{7E3201AC-7396-4E4D-8B73-221E4587E58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81" name="Text Box 15">
          <a:extLst>
            <a:ext uri="{FF2B5EF4-FFF2-40B4-BE49-F238E27FC236}">
              <a16:creationId xmlns:a16="http://schemas.microsoft.com/office/drawing/2014/main" id="{C3D24659-B9FC-4ABE-831C-284E034B985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82" name="Text Box 15">
          <a:extLst>
            <a:ext uri="{FF2B5EF4-FFF2-40B4-BE49-F238E27FC236}">
              <a16:creationId xmlns:a16="http://schemas.microsoft.com/office/drawing/2014/main" id="{10E49A90-1BDD-4627-AAFE-327A8E30FE5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83" name="Text Box 15">
          <a:extLst>
            <a:ext uri="{FF2B5EF4-FFF2-40B4-BE49-F238E27FC236}">
              <a16:creationId xmlns:a16="http://schemas.microsoft.com/office/drawing/2014/main" id="{03C95DE4-0E16-4429-BD9E-34BFFF38AB1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84" name="Text Box 15">
          <a:extLst>
            <a:ext uri="{FF2B5EF4-FFF2-40B4-BE49-F238E27FC236}">
              <a16:creationId xmlns:a16="http://schemas.microsoft.com/office/drawing/2014/main" id="{2C79DA6B-9959-465C-8154-550B2A8F5A0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85" name="Text Box 15">
          <a:extLst>
            <a:ext uri="{FF2B5EF4-FFF2-40B4-BE49-F238E27FC236}">
              <a16:creationId xmlns:a16="http://schemas.microsoft.com/office/drawing/2014/main" id="{721D4BFB-DCEC-478B-8453-32F5C9623F8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86" name="Text Box 15">
          <a:extLst>
            <a:ext uri="{FF2B5EF4-FFF2-40B4-BE49-F238E27FC236}">
              <a16:creationId xmlns:a16="http://schemas.microsoft.com/office/drawing/2014/main" id="{85A8B684-6758-4C4B-B5C4-B6C73A3D70A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87" name="Text Box 15">
          <a:extLst>
            <a:ext uri="{FF2B5EF4-FFF2-40B4-BE49-F238E27FC236}">
              <a16:creationId xmlns:a16="http://schemas.microsoft.com/office/drawing/2014/main" id="{DDB07D02-33D9-4CB6-81A4-D4C6DC4C313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88" name="Text Box 15">
          <a:extLst>
            <a:ext uri="{FF2B5EF4-FFF2-40B4-BE49-F238E27FC236}">
              <a16:creationId xmlns:a16="http://schemas.microsoft.com/office/drawing/2014/main" id="{E38FC439-04FC-425B-8F57-AA24348C169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89" name="Text Box 15">
          <a:extLst>
            <a:ext uri="{FF2B5EF4-FFF2-40B4-BE49-F238E27FC236}">
              <a16:creationId xmlns:a16="http://schemas.microsoft.com/office/drawing/2014/main" id="{69AB73F2-2CD9-4E18-8B86-342644CA37F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90" name="Text Box 15">
          <a:extLst>
            <a:ext uri="{FF2B5EF4-FFF2-40B4-BE49-F238E27FC236}">
              <a16:creationId xmlns:a16="http://schemas.microsoft.com/office/drawing/2014/main" id="{05B93696-9839-47BF-BB4C-7717E4B621F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91" name="Text Box 15">
          <a:extLst>
            <a:ext uri="{FF2B5EF4-FFF2-40B4-BE49-F238E27FC236}">
              <a16:creationId xmlns:a16="http://schemas.microsoft.com/office/drawing/2014/main" id="{FA407181-D6DB-4C26-899E-E3EA548DF6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92" name="Text Box 15">
          <a:extLst>
            <a:ext uri="{FF2B5EF4-FFF2-40B4-BE49-F238E27FC236}">
              <a16:creationId xmlns:a16="http://schemas.microsoft.com/office/drawing/2014/main" id="{4F2E4477-3703-4103-B110-43914F641AD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93" name="Text Box 15">
          <a:extLst>
            <a:ext uri="{FF2B5EF4-FFF2-40B4-BE49-F238E27FC236}">
              <a16:creationId xmlns:a16="http://schemas.microsoft.com/office/drawing/2014/main" id="{4F0679DC-FB24-4106-957F-A215F68B623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94" name="Text Box 15">
          <a:extLst>
            <a:ext uri="{FF2B5EF4-FFF2-40B4-BE49-F238E27FC236}">
              <a16:creationId xmlns:a16="http://schemas.microsoft.com/office/drawing/2014/main" id="{69F15BE8-3BE9-4BE9-8D71-31F3F34AD2C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95" name="Text Box 15">
          <a:extLst>
            <a:ext uri="{FF2B5EF4-FFF2-40B4-BE49-F238E27FC236}">
              <a16:creationId xmlns:a16="http://schemas.microsoft.com/office/drawing/2014/main" id="{52FC5585-F136-450F-9DE2-CAFA4D8DBBE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96" name="Text Box 15">
          <a:extLst>
            <a:ext uri="{FF2B5EF4-FFF2-40B4-BE49-F238E27FC236}">
              <a16:creationId xmlns:a16="http://schemas.microsoft.com/office/drawing/2014/main" id="{67C50FF5-31CE-4DFA-A7D3-5FFA5D27A12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97" name="Text Box 15">
          <a:extLst>
            <a:ext uri="{FF2B5EF4-FFF2-40B4-BE49-F238E27FC236}">
              <a16:creationId xmlns:a16="http://schemas.microsoft.com/office/drawing/2014/main" id="{BD61A351-CB02-44A2-B1B2-712B40EF396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98" name="Text Box 15">
          <a:extLst>
            <a:ext uri="{FF2B5EF4-FFF2-40B4-BE49-F238E27FC236}">
              <a16:creationId xmlns:a16="http://schemas.microsoft.com/office/drawing/2014/main" id="{CE69D034-73D5-4C01-B5FD-42AFE48F189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99" name="Text Box 15">
          <a:extLst>
            <a:ext uri="{FF2B5EF4-FFF2-40B4-BE49-F238E27FC236}">
              <a16:creationId xmlns:a16="http://schemas.microsoft.com/office/drawing/2014/main" id="{A43FAC0F-1B69-437D-A170-AE6FBC77B0A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00" name="Text Box 15">
          <a:extLst>
            <a:ext uri="{FF2B5EF4-FFF2-40B4-BE49-F238E27FC236}">
              <a16:creationId xmlns:a16="http://schemas.microsoft.com/office/drawing/2014/main" id="{25E3BC7E-2069-4C51-9059-BEF6DFF668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01" name="Text Box 15">
          <a:extLst>
            <a:ext uri="{FF2B5EF4-FFF2-40B4-BE49-F238E27FC236}">
              <a16:creationId xmlns:a16="http://schemas.microsoft.com/office/drawing/2014/main" id="{2B70DF11-058C-4658-BDF0-90FD1DC75F5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02" name="Text Box 15">
          <a:extLst>
            <a:ext uri="{FF2B5EF4-FFF2-40B4-BE49-F238E27FC236}">
              <a16:creationId xmlns:a16="http://schemas.microsoft.com/office/drawing/2014/main" id="{DD992EE6-6CAC-4D1B-8880-B0FDC317211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03" name="Text Box 15">
          <a:extLst>
            <a:ext uri="{FF2B5EF4-FFF2-40B4-BE49-F238E27FC236}">
              <a16:creationId xmlns:a16="http://schemas.microsoft.com/office/drawing/2014/main" id="{F62BF016-A58D-4E2E-B35E-A8EEDB06D6A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04" name="Text Box 15">
          <a:extLst>
            <a:ext uri="{FF2B5EF4-FFF2-40B4-BE49-F238E27FC236}">
              <a16:creationId xmlns:a16="http://schemas.microsoft.com/office/drawing/2014/main" id="{7F9E5ABC-D904-4D39-BCF0-E29D9BC61B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05" name="Text Box 15">
          <a:extLst>
            <a:ext uri="{FF2B5EF4-FFF2-40B4-BE49-F238E27FC236}">
              <a16:creationId xmlns:a16="http://schemas.microsoft.com/office/drawing/2014/main" id="{A4DCBC97-3CA8-4428-97F1-E8FCDCC2252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06" name="Text Box 15">
          <a:extLst>
            <a:ext uri="{FF2B5EF4-FFF2-40B4-BE49-F238E27FC236}">
              <a16:creationId xmlns:a16="http://schemas.microsoft.com/office/drawing/2014/main" id="{088AA7C8-92F4-4B8A-B1AA-59A35805A35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07" name="Text Box 15">
          <a:extLst>
            <a:ext uri="{FF2B5EF4-FFF2-40B4-BE49-F238E27FC236}">
              <a16:creationId xmlns:a16="http://schemas.microsoft.com/office/drawing/2014/main" id="{A4467E81-057A-4D20-9AC2-264806850F2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08" name="Text Box 15">
          <a:extLst>
            <a:ext uri="{FF2B5EF4-FFF2-40B4-BE49-F238E27FC236}">
              <a16:creationId xmlns:a16="http://schemas.microsoft.com/office/drawing/2014/main" id="{494FED77-EBCE-414F-85C4-D622B8B4F43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09" name="Text Box 15">
          <a:extLst>
            <a:ext uri="{FF2B5EF4-FFF2-40B4-BE49-F238E27FC236}">
              <a16:creationId xmlns:a16="http://schemas.microsoft.com/office/drawing/2014/main" id="{BE5C7CDB-10A6-4D66-A7FD-4E2BE8610E3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10" name="Text Box 15">
          <a:extLst>
            <a:ext uri="{FF2B5EF4-FFF2-40B4-BE49-F238E27FC236}">
              <a16:creationId xmlns:a16="http://schemas.microsoft.com/office/drawing/2014/main" id="{910C69B8-AD5E-432B-A4ED-5F4462CAC02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11" name="Text Box 15">
          <a:extLst>
            <a:ext uri="{FF2B5EF4-FFF2-40B4-BE49-F238E27FC236}">
              <a16:creationId xmlns:a16="http://schemas.microsoft.com/office/drawing/2014/main" id="{658DC66E-5DAE-4D42-821F-7355254D0B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12" name="Text Box 15">
          <a:extLst>
            <a:ext uri="{FF2B5EF4-FFF2-40B4-BE49-F238E27FC236}">
              <a16:creationId xmlns:a16="http://schemas.microsoft.com/office/drawing/2014/main" id="{911527CA-545B-4562-A46B-C74CECAB085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13" name="Text Box 15">
          <a:extLst>
            <a:ext uri="{FF2B5EF4-FFF2-40B4-BE49-F238E27FC236}">
              <a16:creationId xmlns:a16="http://schemas.microsoft.com/office/drawing/2014/main" id="{90B64D0F-FD69-4FC9-A0F5-F5C80A7DE39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14" name="Text Box 15">
          <a:extLst>
            <a:ext uri="{FF2B5EF4-FFF2-40B4-BE49-F238E27FC236}">
              <a16:creationId xmlns:a16="http://schemas.microsoft.com/office/drawing/2014/main" id="{FD5CB04D-2D31-41FC-9473-A8DB4A83821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15" name="Text Box 15">
          <a:extLst>
            <a:ext uri="{FF2B5EF4-FFF2-40B4-BE49-F238E27FC236}">
              <a16:creationId xmlns:a16="http://schemas.microsoft.com/office/drawing/2014/main" id="{90AB8F42-149E-4DD9-83F1-FC2D32D5492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16" name="Text Box 15">
          <a:extLst>
            <a:ext uri="{FF2B5EF4-FFF2-40B4-BE49-F238E27FC236}">
              <a16:creationId xmlns:a16="http://schemas.microsoft.com/office/drawing/2014/main" id="{CD870F9A-2BB4-4F88-8193-0ECC864ECD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17" name="Text Box 15">
          <a:extLst>
            <a:ext uri="{FF2B5EF4-FFF2-40B4-BE49-F238E27FC236}">
              <a16:creationId xmlns:a16="http://schemas.microsoft.com/office/drawing/2014/main" id="{BF542BD6-1CAF-47A5-ACAB-DB92C4729D1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18" name="Text Box 15">
          <a:extLst>
            <a:ext uri="{FF2B5EF4-FFF2-40B4-BE49-F238E27FC236}">
              <a16:creationId xmlns:a16="http://schemas.microsoft.com/office/drawing/2014/main" id="{7DEF24D4-9C16-407C-A238-B885D3098EA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19" name="Text Box 15">
          <a:extLst>
            <a:ext uri="{FF2B5EF4-FFF2-40B4-BE49-F238E27FC236}">
              <a16:creationId xmlns:a16="http://schemas.microsoft.com/office/drawing/2014/main" id="{0B23AA25-1C39-4652-881E-6B5312349E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20" name="Text Box 15">
          <a:extLst>
            <a:ext uri="{FF2B5EF4-FFF2-40B4-BE49-F238E27FC236}">
              <a16:creationId xmlns:a16="http://schemas.microsoft.com/office/drawing/2014/main" id="{6C58C0B2-28C7-4355-95B7-DD3E041616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21" name="Text Box 15">
          <a:extLst>
            <a:ext uri="{FF2B5EF4-FFF2-40B4-BE49-F238E27FC236}">
              <a16:creationId xmlns:a16="http://schemas.microsoft.com/office/drawing/2014/main" id="{560C1961-AEB9-47FA-A346-1C3797265B6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22" name="Text Box 15">
          <a:extLst>
            <a:ext uri="{FF2B5EF4-FFF2-40B4-BE49-F238E27FC236}">
              <a16:creationId xmlns:a16="http://schemas.microsoft.com/office/drawing/2014/main" id="{0400AA92-74D0-4A46-8097-52AF6CB5F24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23" name="Text Box 15">
          <a:extLst>
            <a:ext uri="{FF2B5EF4-FFF2-40B4-BE49-F238E27FC236}">
              <a16:creationId xmlns:a16="http://schemas.microsoft.com/office/drawing/2014/main" id="{C50D2B8F-6D19-4A03-B4B4-F695060892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24" name="Text Box 15">
          <a:extLst>
            <a:ext uri="{FF2B5EF4-FFF2-40B4-BE49-F238E27FC236}">
              <a16:creationId xmlns:a16="http://schemas.microsoft.com/office/drawing/2014/main" id="{98EECD54-93C7-474C-8F8E-EB00DFD64DD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25" name="Text Box 15">
          <a:extLst>
            <a:ext uri="{FF2B5EF4-FFF2-40B4-BE49-F238E27FC236}">
              <a16:creationId xmlns:a16="http://schemas.microsoft.com/office/drawing/2014/main" id="{205854F9-87D1-4D64-8067-55546567FD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26" name="Text Box 15">
          <a:extLst>
            <a:ext uri="{FF2B5EF4-FFF2-40B4-BE49-F238E27FC236}">
              <a16:creationId xmlns:a16="http://schemas.microsoft.com/office/drawing/2014/main" id="{569CF372-7BAE-4D90-BBE2-C58F750B603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27" name="Text Box 15">
          <a:extLst>
            <a:ext uri="{FF2B5EF4-FFF2-40B4-BE49-F238E27FC236}">
              <a16:creationId xmlns:a16="http://schemas.microsoft.com/office/drawing/2014/main" id="{998C7329-B449-4B6E-A0CD-9759934216D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28" name="Text Box 15">
          <a:extLst>
            <a:ext uri="{FF2B5EF4-FFF2-40B4-BE49-F238E27FC236}">
              <a16:creationId xmlns:a16="http://schemas.microsoft.com/office/drawing/2014/main" id="{5FADA5E3-AECE-44AA-B237-8E7C12A1468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29" name="Text Box 15">
          <a:extLst>
            <a:ext uri="{FF2B5EF4-FFF2-40B4-BE49-F238E27FC236}">
              <a16:creationId xmlns:a16="http://schemas.microsoft.com/office/drawing/2014/main" id="{3330FBDD-D741-4D02-8C0F-4568748C79F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30" name="Text Box 15">
          <a:extLst>
            <a:ext uri="{FF2B5EF4-FFF2-40B4-BE49-F238E27FC236}">
              <a16:creationId xmlns:a16="http://schemas.microsoft.com/office/drawing/2014/main" id="{0932D4C9-D62F-45A3-BE3C-94700A967FB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31" name="Text Box 15">
          <a:extLst>
            <a:ext uri="{FF2B5EF4-FFF2-40B4-BE49-F238E27FC236}">
              <a16:creationId xmlns:a16="http://schemas.microsoft.com/office/drawing/2014/main" id="{4D182622-23B3-4A95-9EB5-FD8D6165A1A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32" name="Text Box 15">
          <a:extLst>
            <a:ext uri="{FF2B5EF4-FFF2-40B4-BE49-F238E27FC236}">
              <a16:creationId xmlns:a16="http://schemas.microsoft.com/office/drawing/2014/main" id="{673C95EF-71FC-47A4-9296-2C09C8F3162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33" name="Text Box 15">
          <a:extLst>
            <a:ext uri="{FF2B5EF4-FFF2-40B4-BE49-F238E27FC236}">
              <a16:creationId xmlns:a16="http://schemas.microsoft.com/office/drawing/2014/main" id="{F05E7030-E7FE-4D33-B411-56F454DB65E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34" name="Text Box 15">
          <a:extLst>
            <a:ext uri="{FF2B5EF4-FFF2-40B4-BE49-F238E27FC236}">
              <a16:creationId xmlns:a16="http://schemas.microsoft.com/office/drawing/2014/main" id="{361D2783-92BB-487A-B9E5-E226ADF395F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35" name="Text Box 15">
          <a:extLst>
            <a:ext uri="{FF2B5EF4-FFF2-40B4-BE49-F238E27FC236}">
              <a16:creationId xmlns:a16="http://schemas.microsoft.com/office/drawing/2014/main" id="{47DD0400-F6AB-480C-81B4-7A9901C7C93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36" name="Text Box 15">
          <a:extLst>
            <a:ext uri="{FF2B5EF4-FFF2-40B4-BE49-F238E27FC236}">
              <a16:creationId xmlns:a16="http://schemas.microsoft.com/office/drawing/2014/main" id="{3ECD1A4B-153C-416A-BAA6-23FF4C3FE11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37" name="Text Box 15">
          <a:extLst>
            <a:ext uri="{FF2B5EF4-FFF2-40B4-BE49-F238E27FC236}">
              <a16:creationId xmlns:a16="http://schemas.microsoft.com/office/drawing/2014/main" id="{A82EC634-ED9D-4257-BED4-ED63EEB0408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38" name="Text Box 15">
          <a:extLst>
            <a:ext uri="{FF2B5EF4-FFF2-40B4-BE49-F238E27FC236}">
              <a16:creationId xmlns:a16="http://schemas.microsoft.com/office/drawing/2014/main" id="{2EABB3DA-05EB-4321-81ED-16986F7E483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39" name="Text Box 15">
          <a:extLst>
            <a:ext uri="{FF2B5EF4-FFF2-40B4-BE49-F238E27FC236}">
              <a16:creationId xmlns:a16="http://schemas.microsoft.com/office/drawing/2014/main" id="{982B293F-E635-4372-BC0B-6320730A13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40" name="Text Box 15">
          <a:extLst>
            <a:ext uri="{FF2B5EF4-FFF2-40B4-BE49-F238E27FC236}">
              <a16:creationId xmlns:a16="http://schemas.microsoft.com/office/drawing/2014/main" id="{BC9FBA95-A261-4700-A5C7-348CD5ECD6B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41" name="Text Box 15">
          <a:extLst>
            <a:ext uri="{FF2B5EF4-FFF2-40B4-BE49-F238E27FC236}">
              <a16:creationId xmlns:a16="http://schemas.microsoft.com/office/drawing/2014/main" id="{189CE58E-A457-47E1-94CA-DFB2C267EF6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42" name="Text Box 15">
          <a:extLst>
            <a:ext uri="{FF2B5EF4-FFF2-40B4-BE49-F238E27FC236}">
              <a16:creationId xmlns:a16="http://schemas.microsoft.com/office/drawing/2014/main" id="{0D800A9D-4EFE-402A-B1A4-F8A3DEEB51F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43" name="Text Box 15">
          <a:extLst>
            <a:ext uri="{FF2B5EF4-FFF2-40B4-BE49-F238E27FC236}">
              <a16:creationId xmlns:a16="http://schemas.microsoft.com/office/drawing/2014/main" id="{6804C290-C575-41A7-AFFB-47E05AF075D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44" name="Text Box 15">
          <a:extLst>
            <a:ext uri="{FF2B5EF4-FFF2-40B4-BE49-F238E27FC236}">
              <a16:creationId xmlns:a16="http://schemas.microsoft.com/office/drawing/2014/main" id="{A1CD99E9-F662-4867-9697-E001F3DE46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45" name="Text Box 15">
          <a:extLst>
            <a:ext uri="{FF2B5EF4-FFF2-40B4-BE49-F238E27FC236}">
              <a16:creationId xmlns:a16="http://schemas.microsoft.com/office/drawing/2014/main" id="{9BDB0129-545B-425A-BD85-B8A98804788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46" name="Text Box 15">
          <a:extLst>
            <a:ext uri="{FF2B5EF4-FFF2-40B4-BE49-F238E27FC236}">
              <a16:creationId xmlns:a16="http://schemas.microsoft.com/office/drawing/2014/main" id="{1E0A1CF7-CE50-461C-B4A4-3B04834B8AD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47" name="Text Box 15">
          <a:extLst>
            <a:ext uri="{FF2B5EF4-FFF2-40B4-BE49-F238E27FC236}">
              <a16:creationId xmlns:a16="http://schemas.microsoft.com/office/drawing/2014/main" id="{2610C891-F2B0-48A3-8802-074617F9C2D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48" name="Text Box 15">
          <a:extLst>
            <a:ext uri="{FF2B5EF4-FFF2-40B4-BE49-F238E27FC236}">
              <a16:creationId xmlns:a16="http://schemas.microsoft.com/office/drawing/2014/main" id="{50526D3B-3666-48E4-8081-10AB0E2A895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49" name="Text Box 15">
          <a:extLst>
            <a:ext uri="{FF2B5EF4-FFF2-40B4-BE49-F238E27FC236}">
              <a16:creationId xmlns:a16="http://schemas.microsoft.com/office/drawing/2014/main" id="{E2B7E2EE-6BAF-4E6D-A9B6-54C8094A2FC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50" name="Text Box 15">
          <a:extLst>
            <a:ext uri="{FF2B5EF4-FFF2-40B4-BE49-F238E27FC236}">
              <a16:creationId xmlns:a16="http://schemas.microsoft.com/office/drawing/2014/main" id="{23B622E7-C7E8-43F5-80C2-30B7599161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51" name="Text Box 15">
          <a:extLst>
            <a:ext uri="{FF2B5EF4-FFF2-40B4-BE49-F238E27FC236}">
              <a16:creationId xmlns:a16="http://schemas.microsoft.com/office/drawing/2014/main" id="{2E0B32D0-614F-4059-88B2-2799569A5B2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52" name="Text Box 15">
          <a:extLst>
            <a:ext uri="{FF2B5EF4-FFF2-40B4-BE49-F238E27FC236}">
              <a16:creationId xmlns:a16="http://schemas.microsoft.com/office/drawing/2014/main" id="{FB0FD6A7-5435-4ED4-8150-E3873D82AB5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53" name="Text Box 15">
          <a:extLst>
            <a:ext uri="{FF2B5EF4-FFF2-40B4-BE49-F238E27FC236}">
              <a16:creationId xmlns:a16="http://schemas.microsoft.com/office/drawing/2014/main" id="{5DBB48B3-5FE8-4437-BA0E-A1AB57361F4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54" name="Text Box 15">
          <a:extLst>
            <a:ext uri="{FF2B5EF4-FFF2-40B4-BE49-F238E27FC236}">
              <a16:creationId xmlns:a16="http://schemas.microsoft.com/office/drawing/2014/main" id="{A6FFC177-1E42-47F1-BF73-FC836C64701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55" name="Text Box 15">
          <a:extLst>
            <a:ext uri="{FF2B5EF4-FFF2-40B4-BE49-F238E27FC236}">
              <a16:creationId xmlns:a16="http://schemas.microsoft.com/office/drawing/2014/main" id="{88315539-B4B4-41AF-9575-54425E2FAD7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56" name="Text Box 15">
          <a:extLst>
            <a:ext uri="{FF2B5EF4-FFF2-40B4-BE49-F238E27FC236}">
              <a16:creationId xmlns:a16="http://schemas.microsoft.com/office/drawing/2014/main" id="{7F12006D-D587-4EED-9C48-3D67D5B46D6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57" name="Text Box 15">
          <a:extLst>
            <a:ext uri="{FF2B5EF4-FFF2-40B4-BE49-F238E27FC236}">
              <a16:creationId xmlns:a16="http://schemas.microsoft.com/office/drawing/2014/main" id="{3A8EE9AA-6E2B-432E-94C4-29AD8B965D0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58" name="Text Box 15">
          <a:extLst>
            <a:ext uri="{FF2B5EF4-FFF2-40B4-BE49-F238E27FC236}">
              <a16:creationId xmlns:a16="http://schemas.microsoft.com/office/drawing/2014/main" id="{166A51D9-A71A-435B-A217-9935F8BDF91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59" name="Text Box 15">
          <a:extLst>
            <a:ext uri="{FF2B5EF4-FFF2-40B4-BE49-F238E27FC236}">
              <a16:creationId xmlns:a16="http://schemas.microsoft.com/office/drawing/2014/main" id="{F360E22B-31A5-4478-BFA5-01E399702DF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60" name="Text Box 15">
          <a:extLst>
            <a:ext uri="{FF2B5EF4-FFF2-40B4-BE49-F238E27FC236}">
              <a16:creationId xmlns:a16="http://schemas.microsoft.com/office/drawing/2014/main" id="{5E26775B-10CE-4C10-8774-7CE61627C6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61" name="Text Box 15">
          <a:extLst>
            <a:ext uri="{FF2B5EF4-FFF2-40B4-BE49-F238E27FC236}">
              <a16:creationId xmlns:a16="http://schemas.microsoft.com/office/drawing/2014/main" id="{44931C7A-F8F1-40CC-8957-377EDCECA64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62" name="Text Box 15">
          <a:extLst>
            <a:ext uri="{FF2B5EF4-FFF2-40B4-BE49-F238E27FC236}">
              <a16:creationId xmlns:a16="http://schemas.microsoft.com/office/drawing/2014/main" id="{2D7844BA-01B1-4240-81BC-23889AFE957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63" name="Text Box 15">
          <a:extLst>
            <a:ext uri="{FF2B5EF4-FFF2-40B4-BE49-F238E27FC236}">
              <a16:creationId xmlns:a16="http://schemas.microsoft.com/office/drawing/2014/main" id="{AD49DCB5-3169-4E38-9969-D1C8B47100C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64" name="Text Box 15">
          <a:extLst>
            <a:ext uri="{FF2B5EF4-FFF2-40B4-BE49-F238E27FC236}">
              <a16:creationId xmlns:a16="http://schemas.microsoft.com/office/drawing/2014/main" id="{29C02C7D-C120-4739-A442-F308824EAD7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65" name="Text Box 15">
          <a:extLst>
            <a:ext uri="{FF2B5EF4-FFF2-40B4-BE49-F238E27FC236}">
              <a16:creationId xmlns:a16="http://schemas.microsoft.com/office/drawing/2014/main" id="{2BB51937-47BA-4806-82A6-D8FC69C4DB3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66" name="Text Box 15">
          <a:extLst>
            <a:ext uri="{FF2B5EF4-FFF2-40B4-BE49-F238E27FC236}">
              <a16:creationId xmlns:a16="http://schemas.microsoft.com/office/drawing/2014/main" id="{E0D5DA56-8D5D-405C-BA54-8707B7F7D99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67" name="Text Box 15">
          <a:extLst>
            <a:ext uri="{FF2B5EF4-FFF2-40B4-BE49-F238E27FC236}">
              <a16:creationId xmlns:a16="http://schemas.microsoft.com/office/drawing/2014/main" id="{1B777A6F-969C-47A3-937E-DAA40F3B643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68" name="Text Box 15">
          <a:extLst>
            <a:ext uri="{FF2B5EF4-FFF2-40B4-BE49-F238E27FC236}">
              <a16:creationId xmlns:a16="http://schemas.microsoft.com/office/drawing/2014/main" id="{481AACEF-CCD8-453A-98DF-F448B44C106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69" name="Text Box 15">
          <a:extLst>
            <a:ext uri="{FF2B5EF4-FFF2-40B4-BE49-F238E27FC236}">
              <a16:creationId xmlns:a16="http://schemas.microsoft.com/office/drawing/2014/main" id="{1861D5AB-9FB9-4EE3-9BA1-1B80AA920CA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70" name="Text Box 15">
          <a:extLst>
            <a:ext uri="{FF2B5EF4-FFF2-40B4-BE49-F238E27FC236}">
              <a16:creationId xmlns:a16="http://schemas.microsoft.com/office/drawing/2014/main" id="{9F8405C9-DCA4-492D-B3A0-7297257E7FD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71" name="Text Box 15">
          <a:extLst>
            <a:ext uri="{FF2B5EF4-FFF2-40B4-BE49-F238E27FC236}">
              <a16:creationId xmlns:a16="http://schemas.microsoft.com/office/drawing/2014/main" id="{DE77B8D8-E24D-42A4-A21A-B7646E6458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72" name="Text Box 15">
          <a:extLst>
            <a:ext uri="{FF2B5EF4-FFF2-40B4-BE49-F238E27FC236}">
              <a16:creationId xmlns:a16="http://schemas.microsoft.com/office/drawing/2014/main" id="{79961CF4-A2DB-439F-8180-068432C0D19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73" name="Text Box 15">
          <a:extLst>
            <a:ext uri="{FF2B5EF4-FFF2-40B4-BE49-F238E27FC236}">
              <a16:creationId xmlns:a16="http://schemas.microsoft.com/office/drawing/2014/main" id="{A79BCA06-A401-406B-B02A-ADCE17985E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74" name="Text Box 15">
          <a:extLst>
            <a:ext uri="{FF2B5EF4-FFF2-40B4-BE49-F238E27FC236}">
              <a16:creationId xmlns:a16="http://schemas.microsoft.com/office/drawing/2014/main" id="{1A0C46FB-5FF4-4B49-AAE2-CE951417218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75" name="Text Box 15">
          <a:extLst>
            <a:ext uri="{FF2B5EF4-FFF2-40B4-BE49-F238E27FC236}">
              <a16:creationId xmlns:a16="http://schemas.microsoft.com/office/drawing/2014/main" id="{3A7313FC-7329-4280-B9DE-4DD73B21AAC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76" name="Text Box 15">
          <a:extLst>
            <a:ext uri="{FF2B5EF4-FFF2-40B4-BE49-F238E27FC236}">
              <a16:creationId xmlns:a16="http://schemas.microsoft.com/office/drawing/2014/main" id="{5FC2A265-AD15-4678-A466-AB3E2D16463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77" name="Text Box 15">
          <a:extLst>
            <a:ext uri="{FF2B5EF4-FFF2-40B4-BE49-F238E27FC236}">
              <a16:creationId xmlns:a16="http://schemas.microsoft.com/office/drawing/2014/main" id="{9D6B1F9C-2103-4B30-A3C1-AFE7B8ABDA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78" name="Text Box 15">
          <a:extLst>
            <a:ext uri="{FF2B5EF4-FFF2-40B4-BE49-F238E27FC236}">
              <a16:creationId xmlns:a16="http://schemas.microsoft.com/office/drawing/2014/main" id="{AD5E5FD2-047C-422F-91F6-ED6BFBBA046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79" name="Text Box 15">
          <a:extLst>
            <a:ext uri="{FF2B5EF4-FFF2-40B4-BE49-F238E27FC236}">
              <a16:creationId xmlns:a16="http://schemas.microsoft.com/office/drawing/2014/main" id="{C7AF6618-76D5-47EC-B936-B94810EED2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80" name="Text Box 15">
          <a:extLst>
            <a:ext uri="{FF2B5EF4-FFF2-40B4-BE49-F238E27FC236}">
              <a16:creationId xmlns:a16="http://schemas.microsoft.com/office/drawing/2014/main" id="{390426E7-18AC-4474-8029-00CCCD8A15E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81" name="Text Box 15">
          <a:extLst>
            <a:ext uri="{FF2B5EF4-FFF2-40B4-BE49-F238E27FC236}">
              <a16:creationId xmlns:a16="http://schemas.microsoft.com/office/drawing/2014/main" id="{85CDAE8E-7832-49B1-B7CB-2ECDC320D8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82" name="Text Box 15">
          <a:extLst>
            <a:ext uri="{FF2B5EF4-FFF2-40B4-BE49-F238E27FC236}">
              <a16:creationId xmlns:a16="http://schemas.microsoft.com/office/drawing/2014/main" id="{0CDAE94B-425F-4A2A-AC15-AEC413081BA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83" name="Text Box 15">
          <a:extLst>
            <a:ext uri="{FF2B5EF4-FFF2-40B4-BE49-F238E27FC236}">
              <a16:creationId xmlns:a16="http://schemas.microsoft.com/office/drawing/2014/main" id="{D508A750-791D-4597-9EAE-39E05F19BB9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84" name="Text Box 15">
          <a:extLst>
            <a:ext uri="{FF2B5EF4-FFF2-40B4-BE49-F238E27FC236}">
              <a16:creationId xmlns:a16="http://schemas.microsoft.com/office/drawing/2014/main" id="{3CBBBBEC-EBE5-41F2-ACA3-B23C3A9C619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85" name="Text Box 15">
          <a:extLst>
            <a:ext uri="{FF2B5EF4-FFF2-40B4-BE49-F238E27FC236}">
              <a16:creationId xmlns:a16="http://schemas.microsoft.com/office/drawing/2014/main" id="{EA5F1FC6-9A10-40BD-AAB3-4431411A21E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86" name="Text Box 15">
          <a:extLst>
            <a:ext uri="{FF2B5EF4-FFF2-40B4-BE49-F238E27FC236}">
              <a16:creationId xmlns:a16="http://schemas.microsoft.com/office/drawing/2014/main" id="{D8BF75A9-68CB-44AF-B91D-1A17D6BD77C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87" name="Text Box 15">
          <a:extLst>
            <a:ext uri="{FF2B5EF4-FFF2-40B4-BE49-F238E27FC236}">
              <a16:creationId xmlns:a16="http://schemas.microsoft.com/office/drawing/2014/main" id="{F1F0D87D-4D47-4800-AD2B-40D8540161E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88" name="Text Box 15">
          <a:extLst>
            <a:ext uri="{FF2B5EF4-FFF2-40B4-BE49-F238E27FC236}">
              <a16:creationId xmlns:a16="http://schemas.microsoft.com/office/drawing/2014/main" id="{9A679618-D788-4832-8F37-0637423FF5D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89" name="Text Box 15">
          <a:extLst>
            <a:ext uri="{FF2B5EF4-FFF2-40B4-BE49-F238E27FC236}">
              <a16:creationId xmlns:a16="http://schemas.microsoft.com/office/drawing/2014/main" id="{133B3669-F5D4-411C-9452-DA820665B62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90" name="Text Box 15">
          <a:extLst>
            <a:ext uri="{FF2B5EF4-FFF2-40B4-BE49-F238E27FC236}">
              <a16:creationId xmlns:a16="http://schemas.microsoft.com/office/drawing/2014/main" id="{E46A4091-A265-47F4-8F80-F97A695422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91" name="Text Box 15">
          <a:extLst>
            <a:ext uri="{FF2B5EF4-FFF2-40B4-BE49-F238E27FC236}">
              <a16:creationId xmlns:a16="http://schemas.microsoft.com/office/drawing/2014/main" id="{A152868D-115C-4896-B67C-0634CF3BAA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92" name="Text Box 15">
          <a:extLst>
            <a:ext uri="{FF2B5EF4-FFF2-40B4-BE49-F238E27FC236}">
              <a16:creationId xmlns:a16="http://schemas.microsoft.com/office/drawing/2014/main" id="{E2906CD3-C4BE-44E5-AD90-C85B2F798ED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93" name="Text Box 15">
          <a:extLst>
            <a:ext uri="{FF2B5EF4-FFF2-40B4-BE49-F238E27FC236}">
              <a16:creationId xmlns:a16="http://schemas.microsoft.com/office/drawing/2014/main" id="{80AC0512-7EC2-424A-9E62-444FBBA4391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94" name="Text Box 15">
          <a:extLst>
            <a:ext uri="{FF2B5EF4-FFF2-40B4-BE49-F238E27FC236}">
              <a16:creationId xmlns:a16="http://schemas.microsoft.com/office/drawing/2014/main" id="{CCAAB0C0-0EC3-486D-BC64-20C0185103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95" name="Text Box 15">
          <a:extLst>
            <a:ext uri="{FF2B5EF4-FFF2-40B4-BE49-F238E27FC236}">
              <a16:creationId xmlns:a16="http://schemas.microsoft.com/office/drawing/2014/main" id="{51A189CC-463C-4FA1-8802-AF96DBA0755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96" name="Text Box 15">
          <a:extLst>
            <a:ext uri="{FF2B5EF4-FFF2-40B4-BE49-F238E27FC236}">
              <a16:creationId xmlns:a16="http://schemas.microsoft.com/office/drawing/2014/main" id="{F9DE842E-BF71-4228-9A5F-C0242C246CB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97" name="Text Box 15">
          <a:extLst>
            <a:ext uri="{FF2B5EF4-FFF2-40B4-BE49-F238E27FC236}">
              <a16:creationId xmlns:a16="http://schemas.microsoft.com/office/drawing/2014/main" id="{B6B7EC44-7382-48A7-BF1A-9A7B98F9E57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98" name="Text Box 15">
          <a:extLst>
            <a:ext uri="{FF2B5EF4-FFF2-40B4-BE49-F238E27FC236}">
              <a16:creationId xmlns:a16="http://schemas.microsoft.com/office/drawing/2014/main" id="{88F8622F-E1F5-4821-985B-FD7C5C2DFE7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99" name="Text Box 15">
          <a:extLst>
            <a:ext uri="{FF2B5EF4-FFF2-40B4-BE49-F238E27FC236}">
              <a16:creationId xmlns:a16="http://schemas.microsoft.com/office/drawing/2014/main" id="{FDB1E189-BC70-4DAB-B1EF-EDFFBE133BC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00" name="Text Box 15">
          <a:extLst>
            <a:ext uri="{FF2B5EF4-FFF2-40B4-BE49-F238E27FC236}">
              <a16:creationId xmlns:a16="http://schemas.microsoft.com/office/drawing/2014/main" id="{27F68400-EF98-4F83-B17D-2A91EF2621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01" name="Text Box 15">
          <a:extLst>
            <a:ext uri="{FF2B5EF4-FFF2-40B4-BE49-F238E27FC236}">
              <a16:creationId xmlns:a16="http://schemas.microsoft.com/office/drawing/2014/main" id="{96AEA6FB-998F-44FA-AB64-5ED740B2AD5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02" name="Text Box 15">
          <a:extLst>
            <a:ext uri="{FF2B5EF4-FFF2-40B4-BE49-F238E27FC236}">
              <a16:creationId xmlns:a16="http://schemas.microsoft.com/office/drawing/2014/main" id="{E010D82A-D6D2-4F28-858C-4B43818A8B9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03" name="Text Box 15">
          <a:extLst>
            <a:ext uri="{FF2B5EF4-FFF2-40B4-BE49-F238E27FC236}">
              <a16:creationId xmlns:a16="http://schemas.microsoft.com/office/drawing/2014/main" id="{6FD3BB8A-3661-45D2-9AF6-D571FED0E2A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04" name="Text Box 15">
          <a:extLst>
            <a:ext uri="{FF2B5EF4-FFF2-40B4-BE49-F238E27FC236}">
              <a16:creationId xmlns:a16="http://schemas.microsoft.com/office/drawing/2014/main" id="{B9BAFB65-3C9C-4520-A318-6C0DB18E866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05" name="Text Box 15">
          <a:extLst>
            <a:ext uri="{FF2B5EF4-FFF2-40B4-BE49-F238E27FC236}">
              <a16:creationId xmlns:a16="http://schemas.microsoft.com/office/drawing/2014/main" id="{793E88C9-E7C6-4B0B-92AA-63AEC2E30E5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06" name="Text Box 15">
          <a:extLst>
            <a:ext uri="{FF2B5EF4-FFF2-40B4-BE49-F238E27FC236}">
              <a16:creationId xmlns:a16="http://schemas.microsoft.com/office/drawing/2014/main" id="{3C1D6C10-5AB5-4434-8316-7513CE2F1C0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07" name="Text Box 15">
          <a:extLst>
            <a:ext uri="{FF2B5EF4-FFF2-40B4-BE49-F238E27FC236}">
              <a16:creationId xmlns:a16="http://schemas.microsoft.com/office/drawing/2014/main" id="{90749DA4-5867-40BF-B1EF-296202CF315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08" name="Text Box 15">
          <a:extLst>
            <a:ext uri="{FF2B5EF4-FFF2-40B4-BE49-F238E27FC236}">
              <a16:creationId xmlns:a16="http://schemas.microsoft.com/office/drawing/2014/main" id="{A12F758A-8EBB-4657-B1DC-6FB629A77D4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09" name="Text Box 15">
          <a:extLst>
            <a:ext uri="{FF2B5EF4-FFF2-40B4-BE49-F238E27FC236}">
              <a16:creationId xmlns:a16="http://schemas.microsoft.com/office/drawing/2014/main" id="{E55F3DFA-5A6A-4ED2-B3F2-80C67057ADC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10" name="Text Box 15">
          <a:extLst>
            <a:ext uri="{FF2B5EF4-FFF2-40B4-BE49-F238E27FC236}">
              <a16:creationId xmlns:a16="http://schemas.microsoft.com/office/drawing/2014/main" id="{5B1E256E-D1A1-4995-88C3-7C61A53E44E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11" name="Text Box 15">
          <a:extLst>
            <a:ext uri="{FF2B5EF4-FFF2-40B4-BE49-F238E27FC236}">
              <a16:creationId xmlns:a16="http://schemas.microsoft.com/office/drawing/2014/main" id="{957ADCE3-1451-411F-9674-0D4F1378582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12" name="Text Box 15">
          <a:extLst>
            <a:ext uri="{FF2B5EF4-FFF2-40B4-BE49-F238E27FC236}">
              <a16:creationId xmlns:a16="http://schemas.microsoft.com/office/drawing/2014/main" id="{6DC97A57-0C32-4990-BDFC-F1136417EE1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13" name="Text Box 15">
          <a:extLst>
            <a:ext uri="{FF2B5EF4-FFF2-40B4-BE49-F238E27FC236}">
              <a16:creationId xmlns:a16="http://schemas.microsoft.com/office/drawing/2014/main" id="{9C5FC78F-AF1F-4779-A5C2-24696333279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14" name="Text Box 15">
          <a:extLst>
            <a:ext uri="{FF2B5EF4-FFF2-40B4-BE49-F238E27FC236}">
              <a16:creationId xmlns:a16="http://schemas.microsoft.com/office/drawing/2014/main" id="{0A386604-8D07-4DCD-B47C-EA8349E03B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15" name="Text Box 15">
          <a:extLst>
            <a:ext uri="{FF2B5EF4-FFF2-40B4-BE49-F238E27FC236}">
              <a16:creationId xmlns:a16="http://schemas.microsoft.com/office/drawing/2014/main" id="{032913A0-D1DD-45E2-A499-F228A09E536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16" name="Text Box 15">
          <a:extLst>
            <a:ext uri="{FF2B5EF4-FFF2-40B4-BE49-F238E27FC236}">
              <a16:creationId xmlns:a16="http://schemas.microsoft.com/office/drawing/2014/main" id="{1DCF6C38-EFB1-4058-AC6D-46FEB927193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17" name="Text Box 15">
          <a:extLst>
            <a:ext uri="{FF2B5EF4-FFF2-40B4-BE49-F238E27FC236}">
              <a16:creationId xmlns:a16="http://schemas.microsoft.com/office/drawing/2014/main" id="{7895291D-2AD7-46C9-8B45-B9357B73ABA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18" name="Text Box 15">
          <a:extLst>
            <a:ext uri="{FF2B5EF4-FFF2-40B4-BE49-F238E27FC236}">
              <a16:creationId xmlns:a16="http://schemas.microsoft.com/office/drawing/2014/main" id="{C9F2B5F7-CF04-4893-816E-8B00D026A0A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19" name="Text Box 15">
          <a:extLst>
            <a:ext uri="{FF2B5EF4-FFF2-40B4-BE49-F238E27FC236}">
              <a16:creationId xmlns:a16="http://schemas.microsoft.com/office/drawing/2014/main" id="{24704DB3-DA6B-4E22-821E-C93E24F1D22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20" name="Text Box 15">
          <a:extLst>
            <a:ext uri="{FF2B5EF4-FFF2-40B4-BE49-F238E27FC236}">
              <a16:creationId xmlns:a16="http://schemas.microsoft.com/office/drawing/2014/main" id="{6BFC6950-1949-4202-893D-C664B8E4A0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21" name="Text Box 15">
          <a:extLst>
            <a:ext uri="{FF2B5EF4-FFF2-40B4-BE49-F238E27FC236}">
              <a16:creationId xmlns:a16="http://schemas.microsoft.com/office/drawing/2014/main" id="{05CFD01C-11FC-41CB-8B6F-1621DC14C43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22" name="Text Box 15">
          <a:extLst>
            <a:ext uri="{FF2B5EF4-FFF2-40B4-BE49-F238E27FC236}">
              <a16:creationId xmlns:a16="http://schemas.microsoft.com/office/drawing/2014/main" id="{6AF95F28-CBE3-4387-BE62-505A51AD652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23" name="Text Box 15">
          <a:extLst>
            <a:ext uri="{FF2B5EF4-FFF2-40B4-BE49-F238E27FC236}">
              <a16:creationId xmlns:a16="http://schemas.microsoft.com/office/drawing/2014/main" id="{635F2B4E-C02C-478C-B1E5-C63D5E74A78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24" name="Text Box 15">
          <a:extLst>
            <a:ext uri="{FF2B5EF4-FFF2-40B4-BE49-F238E27FC236}">
              <a16:creationId xmlns:a16="http://schemas.microsoft.com/office/drawing/2014/main" id="{01F1E6DD-E864-413D-AA8E-0BE4383C2DA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25" name="Text Box 15">
          <a:extLst>
            <a:ext uri="{FF2B5EF4-FFF2-40B4-BE49-F238E27FC236}">
              <a16:creationId xmlns:a16="http://schemas.microsoft.com/office/drawing/2014/main" id="{BE98F2DE-828F-46C2-90AB-84B2178BB29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26" name="Text Box 15">
          <a:extLst>
            <a:ext uri="{FF2B5EF4-FFF2-40B4-BE49-F238E27FC236}">
              <a16:creationId xmlns:a16="http://schemas.microsoft.com/office/drawing/2014/main" id="{8403B1ED-7D33-4C36-B394-36913324E6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27" name="Text Box 15">
          <a:extLst>
            <a:ext uri="{FF2B5EF4-FFF2-40B4-BE49-F238E27FC236}">
              <a16:creationId xmlns:a16="http://schemas.microsoft.com/office/drawing/2014/main" id="{CE09A777-F40B-4260-983E-ED52EC77D30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28" name="Text Box 15">
          <a:extLst>
            <a:ext uri="{FF2B5EF4-FFF2-40B4-BE49-F238E27FC236}">
              <a16:creationId xmlns:a16="http://schemas.microsoft.com/office/drawing/2014/main" id="{BD607AD4-D6E5-43EA-A6C7-75D9414D68B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29" name="Text Box 15">
          <a:extLst>
            <a:ext uri="{FF2B5EF4-FFF2-40B4-BE49-F238E27FC236}">
              <a16:creationId xmlns:a16="http://schemas.microsoft.com/office/drawing/2014/main" id="{7C42C071-A4E7-40BA-8103-0005A35711E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30" name="Text Box 15">
          <a:extLst>
            <a:ext uri="{FF2B5EF4-FFF2-40B4-BE49-F238E27FC236}">
              <a16:creationId xmlns:a16="http://schemas.microsoft.com/office/drawing/2014/main" id="{D9C83B02-B2BF-4E97-BD57-6DBCD00E0D7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31" name="Text Box 15">
          <a:extLst>
            <a:ext uri="{FF2B5EF4-FFF2-40B4-BE49-F238E27FC236}">
              <a16:creationId xmlns:a16="http://schemas.microsoft.com/office/drawing/2014/main" id="{C724A3B8-8323-4846-AC39-5E62081C4EF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32" name="Text Box 15">
          <a:extLst>
            <a:ext uri="{FF2B5EF4-FFF2-40B4-BE49-F238E27FC236}">
              <a16:creationId xmlns:a16="http://schemas.microsoft.com/office/drawing/2014/main" id="{C20A14C3-7045-4157-BC5E-C8C40275D40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33" name="Text Box 15">
          <a:extLst>
            <a:ext uri="{FF2B5EF4-FFF2-40B4-BE49-F238E27FC236}">
              <a16:creationId xmlns:a16="http://schemas.microsoft.com/office/drawing/2014/main" id="{2974CD43-8CBB-48CB-9C50-EC81B4599E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34" name="Text Box 15">
          <a:extLst>
            <a:ext uri="{FF2B5EF4-FFF2-40B4-BE49-F238E27FC236}">
              <a16:creationId xmlns:a16="http://schemas.microsoft.com/office/drawing/2014/main" id="{AC011799-2466-45FA-BA32-C36DC487770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35" name="Text Box 15">
          <a:extLst>
            <a:ext uri="{FF2B5EF4-FFF2-40B4-BE49-F238E27FC236}">
              <a16:creationId xmlns:a16="http://schemas.microsoft.com/office/drawing/2014/main" id="{FDA24CE5-D4AD-40A3-BCC5-A43CB399338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36" name="Text Box 15">
          <a:extLst>
            <a:ext uri="{FF2B5EF4-FFF2-40B4-BE49-F238E27FC236}">
              <a16:creationId xmlns:a16="http://schemas.microsoft.com/office/drawing/2014/main" id="{7EE04CC6-09DD-49D4-A325-73EF746D28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37" name="Text Box 15">
          <a:extLst>
            <a:ext uri="{FF2B5EF4-FFF2-40B4-BE49-F238E27FC236}">
              <a16:creationId xmlns:a16="http://schemas.microsoft.com/office/drawing/2014/main" id="{28D11359-8A12-422F-8559-3A49CAB73C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38" name="Text Box 15">
          <a:extLst>
            <a:ext uri="{FF2B5EF4-FFF2-40B4-BE49-F238E27FC236}">
              <a16:creationId xmlns:a16="http://schemas.microsoft.com/office/drawing/2014/main" id="{62039C79-6DEC-432F-BCF4-796CFA5A3C9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39" name="Text Box 15">
          <a:extLst>
            <a:ext uri="{FF2B5EF4-FFF2-40B4-BE49-F238E27FC236}">
              <a16:creationId xmlns:a16="http://schemas.microsoft.com/office/drawing/2014/main" id="{8F5C4019-EC61-4A7F-A340-6234A86B9FA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40" name="Text Box 15">
          <a:extLst>
            <a:ext uri="{FF2B5EF4-FFF2-40B4-BE49-F238E27FC236}">
              <a16:creationId xmlns:a16="http://schemas.microsoft.com/office/drawing/2014/main" id="{33932922-E9B4-44F5-81F4-5C0785189C5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41" name="Text Box 15">
          <a:extLst>
            <a:ext uri="{FF2B5EF4-FFF2-40B4-BE49-F238E27FC236}">
              <a16:creationId xmlns:a16="http://schemas.microsoft.com/office/drawing/2014/main" id="{CDE0C4BE-748D-4DCD-86E4-87C3ED0243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42" name="Text Box 15">
          <a:extLst>
            <a:ext uri="{FF2B5EF4-FFF2-40B4-BE49-F238E27FC236}">
              <a16:creationId xmlns:a16="http://schemas.microsoft.com/office/drawing/2014/main" id="{0562C8D8-16FF-4B0C-9C53-9D1BDD21004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43" name="Text Box 15">
          <a:extLst>
            <a:ext uri="{FF2B5EF4-FFF2-40B4-BE49-F238E27FC236}">
              <a16:creationId xmlns:a16="http://schemas.microsoft.com/office/drawing/2014/main" id="{2170A471-6728-41A9-96F3-F4F67EC9C0F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44" name="Text Box 15">
          <a:extLst>
            <a:ext uri="{FF2B5EF4-FFF2-40B4-BE49-F238E27FC236}">
              <a16:creationId xmlns:a16="http://schemas.microsoft.com/office/drawing/2014/main" id="{1B488258-5A38-43BF-8D79-023114646DE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45" name="Text Box 15">
          <a:extLst>
            <a:ext uri="{FF2B5EF4-FFF2-40B4-BE49-F238E27FC236}">
              <a16:creationId xmlns:a16="http://schemas.microsoft.com/office/drawing/2014/main" id="{99E07A3F-3087-4EA8-8896-4F2B1615FE4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46" name="Text Box 15">
          <a:extLst>
            <a:ext uri="{FF2B5EF4-FFF2-40B4-BE49-F238E27FC236}">
              <a16:creationId xmlns:a16="http://schemas.microsoft.com/office/drawing/2014/main" id="{CDE5FD5D-7B0C-4204-8BD5-B6AF563FDA0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47" name="Text Box 15">
          <a:extLst>
            <a:ext uri="{FF2B5EF4-FFF2-40B4-BE49-F238E27FC236}">
              <a16:creationId xmlns:a16="http://schemas.microsoft.com/office/drawing/2014/main" id="{2D384408-9E31-4D57-A150-3DD724E4F90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48" name="Text Box 15">
          <a:extLst>
            <a:ext uri="{FF2B5EF4-FFF2-40B4-BE49-F238E27FC236}">
              <a16:creationId xmlns:a16="http://schemas.microsoft.com/office/drawing/2014/main" id="{0A9CD98A-74A6-4FFF-A595-65E1F0479C0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49" name="Text Box 15">
          <a:extLst>
            <a:ext uri="{FF2B5EF4-FFF2-40B4-BE49-F238E27FC236}">
              <a16:creationId xmlns:a16="http://schemas.microsoft.com/office/drawing/2014/main" id="{AD74B552-5BDC-412C-9DA1-2022A636542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50" name="Text Box 15">
          <a:extLst>
            <a:ext uri="{FF2B5EF4-FFF2-40B4-BE49-F238E27FC236}">
              <a16:creationId xmlns:a16="http://schemas.microsoft.com/office/drawing/2014/main" id="{1A224738-B702-4029-98C6-7621FACB4D3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51" name="Text Box 15">
          <a:extLst>
            <a:ext uri="{FF2B5EF4-FFF2-40B4-BE49-F238E27FC236}">
              <a16:creationId xmlns:a16="http://schemas.microsoft.com/office/drawing/2014/main" id="{9BF69EA6-4DAA-467D-B3FF-85806FE2971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52" name="Text Box 15">
          <a:extLst>
            <a:ext uri="{FF2B5EF4-FFF2-40B4-BE49-F238E27FC236}">
              <a16:creationId xmlns:a16="http://schemas.microsoft.com/office/drawing/2014/main" id="{C15C3B50-5E21-4CEB-B8DC-78ABE90F1B5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53" name="Text Box 15">
          <a:extLst>
            <a:ext uri="{FF2B5EF4-FFF2-40B4-BE49-F238E27FC236}">
              <a16:creationId xmlns:a16="http://schemas.microsoft.com/office/drawing/2014/main" id="{7CFBD0E4-15C4-4020-859E-8A060F18647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54" name="Text Box 15">
          <a:extLst>
            <a:ext uri="{FF2B5EF4-FFF2-40B4-BE49-F238E27FC236}">
              <a16:creationId xmlns:a16="http://schemas.microsoft.com/office/drawing/2014/main" id="{6EF1D76E-DEBB-4EDC-A5EB-7422B7085C8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55" name="Text Box 15">
          <a:extLst>
            <a:ext uri="{FF2B5EF4-FFF2-40B4-BE49-F238E27FC236}">
              <a16:creationId xmlns:a16="http://schemas.microsoft.com/office/drawing/2014/main" id="{DEE78BD4-6FD9-43DE-ADB2-69CBDCEBCAC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56" name="Text Box 15">
          <a:extLst>
            <a:ext uri="{FF2B5EF4-FFF2-40B4-BE49-F238E27FC236}">
              <a16:creationId xmlns:a16="http://schemas.microsoft.com/office/drawing/2014/main" id="{FB097885-384B-4C20-85D8-7FA5DEEA6F9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57" name="Text Box 15">
          <a:extLst>
            <a:ext uri="{FF2B5EF4-FFF2-40B4-BE49-F238E27FC236}">
              <a16:creationId xmlns:a16="http://schemas.microsoft.com/office/drawing/2014/main" id="{32764287-628F-451A-9BD5-EE1E894EC3E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58" name="Text Box 15">
          <a:extLst>
            <a:ext uri="{FF2B5EF4-FFF2-40B4-BE49-F238E27FC236}">
              <a16:creationId xmlns:a16="http://schemas.microsoft.com/office/drawing/2014/main" id="{E0F5074A-D681-4AF2-A0F1-2901848E37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59" name="Text Box 15">
          <a:extLst>
            <a:ext uri="{FF2B5EF4-FFF2-40B4-BE49-F238E27FC236}">
              <a16:creationId xmlns:a16="http://schemas.microsoft.com/office/drawing/2014/main" id="{83CC83D7-2090-44BB-B459-F036445ECF1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60" name="Text Box 15">
          <a:extLst>
            <a:ext uri="{FF2B5EF4-FFF2-40B4-BE49-F238E27FC236}">
              <a16:creationId xmlns:a16="http://schemas.microsoft.com/office/drawing/2014/main" id="{3989BBF5-B58A-42BE-9B02-73E5C299787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61" name="Text Box 15">
          <a:extLst>
            <a:ext uri="{FF2B5EF4-FFF2-40B4-BE49-F238E27FC236}">
              <a16:creationId xmlns:a16="http://schemas.microsoft.com/office/drawing/2014/main" id="{436BC395-15FA-423D-831C-45274DD65C0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62" name="Text Box 15">
          <a:extLst>
            <a:ext uri="{FF2B5EF4-FFF2-40B4-BE49-F238E27FC236}">
              <a16:creationId xmlns:a16="http://schemas.microsoft.com/office/drawing/2014/main" id="{274540FE-C757-4FBF-8B57-7754CD655A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63" name="Text Box 15">
          <a:extLst>
            <a:ext uri="{FF2B5EF4-FFF2-40B4-BE49-F238E27FC236}">
              <a16:creationId xmlns:a16="http://schemas.microsoft.com/office/drawing/2014/main" id="{D739CF66-21A7-44C7-BAC7-2FB0E811E55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64" name="Text Box 15">
          <a:extLst>
            <a:ext uri="{FF2B5EF4-FFF2-40B4-BE49-F238E27FC236}">
              <a16:creationId xmlns:a16="http://schemas.microsoft.com/office/drawing/2014/main" id="{73DF36EB-B185-4901-A5B6-7BEC25362B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65" name="Text Box 15">
          <a:extLst>
            <a:ext uri="{FF2B5EF4-FFF2-40B4-BE49-F238E27FC236}">
              <a16:creationId xmlns:a16="http://schemas.microsoft.com/office/drawing/2014/main" id="{F843A26F-373A-48AA-83DC-A809F13F7B4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66" name="Text Box 15">
          <a:extLst>
            <a:ext uri="{FF2B5EF4-FFF2-40B4-BE49-F238E27FC236}">
              <a16:creationId xmlns:a16="http://schemas.microsoft.com/office/drawing/2014/main" id="{8DC2776C-C3B3-4D52-B332-FFC7FF08B12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67" name="Text Box 15">
          <a:extLst>
            <a:ext uri="{FF2B5EF4-FFF2-40B4-BE49-F238E27FC236}">
              <a16:creationId xmlns:a16="http://schemas.microsoft.com/office/drawing/2014/main" id="{6AB1BE9F-D2A3-4A3B-9983-6AAB522C61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68" name="Text Box 15">
          <a:extLst>
            <a:ext uri="{FF2B5EF4-FFF2-40B4-BE49-F238E27FC236}">
              <a16:creationId xmlns:a16="http://schemas.microsoft.com/office/drawing/2014/main" id="{E51B798D-F263-47DD-AC32-FCAFE4C98DF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69" name="Text Box 15">
          <a:extLst>
            <a:ext uri="{FF2B5EF4-FFF2-40B4-BE49-F238E27FC236}">
              <a16:creationId xmlns:a16="http://schemas.microsoft.com/office/drawing/2014/main" id="{3DEEB7D0-FC0D-4D24-9D0E-1BF28390883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70" name="Text Box 15">
          <a:extLst>
            <a:ext uri="{FF2B5EF4-FFF2-40B4-BE49-F238E27FC236}">
              <a16:creationId xmlns:a16="http://schemas.microsoft.com/office/drawing/2014/main" id="{53B721C1-6A1D-48AC-8217-A821A338C89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71" name="Text Box 15">
          <a:extLst>
            <a:ext uri="{FF2B5EF4-FFF2-40B4-BE49-F238E27FC236}">
              <a16:creationId xmlns:a16="http://schemas.microsoft.com/office/drawing/2014/main" id="{086CCCE3-4935-4E38-961B-4A84DB55EA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72" name="Text Box 15">
          <a:extLst>
            <a:ext uri="{FF2B5EF4-FFF2-40B4-BE49-F238E27FC236}">
              <a16:creationId xmlns:a16="http://schemas.microsoft.com/office/drawing/2014/main" id="{682D355D-033F-43DB-8C20-9A5835894C8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73" name="Text Box 15">
          <a:extLst>
            <a:ext uri="{FF2B5EF4-FFF2-40B4-BE49-F238E27FC236}">
              <a16:creationId xmlns:a16="http://schemas.microsoft.com/office/drawing/2014/main" id="{332AAE8A-D606-4CAB-A6F1-BF9B8DC010D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74" name="Text Box 15">
          <a:extLst>
            <a:ext uri="{FF2B5EF4-FFF2-40B4-BE49-F238E27FC236}">
              <a16:creationId xmlns:a16="http://schemas.microsoft.com/office/drawing/2014/main" id="{45537235-9105-45C9-B1F3-79260D3AC59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75" name="Text Box 15">
          <a:extLst>
            <a:ext uri="{FF2B5EF4-FFF2-40B4-BE49-F238E27FC236}">
              <a16:creationId xmlns:a16="http://schemas.microsoft.com/office/drawing/2014/main" id="{8C1025D4-5709-4718-85FD-EF5FB6208D3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76" name="Text Box 15">
          <a:extLst>
            <a:ext uri="{FF2B5EF4-FFF2-40B4-BE49-F238E27FC236}">
              <a16:creationId xmlns:a16="http://schemas.microsoft.com/office/drawing/2014/main" id="{71A3A510-D0C2-4DFF-AD34-0F0A1F65A8C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77" name="Text Box 15">
          <a:extLst>
            <a:ext uri="{FF2B5EF4-FFF2-40B4-BE49-F238E27FC236}">
              <a16:creationId xmlns:a16="http://schemas.microsoft.com/office/drawing/2014/main" id="{F465D8C3-0EA9-4F9A-A07B-661403063EA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78" name="Text Box 15">
          <a:extLst>
            <a:ext uri="{FF2B5EF4-FFF2-40B4-BE49-F238E27FC236}">
              <a16:creationId xmlns:a16="http://schemas.microsoft.com/office/drawing/2014/main" id="{A9F7CBC2-7D32-4706-82FE-FFF6B36A95E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79" name="Text Box 15">
          <a:extLst>
            <a:ext uri="{FF2B5EF4-FFF2-40B4-BE49-F238E27FC236}">
              <a16:creationId xmlns:a16="http://schemas.microsoft.com/office/drawing/2014/main" id="{15899A2E-8DD4-4968-97B6-B572E0EC270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80" name="Text Box 15">
          <a:extLst>
            <a:ext uri="{FF2B5EF4-FFF2-40B4-BE49-F238E27FC236}">
              <a16:creationId xmlns:a16="http://schemas.microsoft.com/office/drawing/2014/main" id="{20FE4283-CC49-4271-94A5-1BC581454F5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81" name="Text Box 15">
          <a:extLst>
            <a:ext uri="{FF2B5EF4-FFF2-40B4-BE49-F238E27FC236}">
              <a16:creationId xmlns:a16="http://schemas.microsoft.com/office/drawing/2014/main" id="{4076AB5B-0056-4066-A63C-D91D7D1FF3A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82" name="Text Box 15">
          <a:extLst>
            <a:ext uri="{FF2B5EF4-FFF2-40B4-BE49-F238E27FC236}">
              <a16:creationId xmlns:a16="http://schemas.microsoft.com/office/drawing/2014/main" id="{F2C1B55A-4AA4-401A-BAB0-28D30BF475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83" name="Text Box 15">
          <a:extLst>
            <a:ext uri="{FF2B5EF4-FFF2-40B4-BE49-F238E27FC236}">
              <a16:creationId xmlns:a16="http://schemas.microsoft.com/office/drawing/2014/main" id="{66EE44AE-49EA-4C9D-863A-EA668642270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84" name="Text Box 15">
          <a:extLst>
            <a:ext uri="{FF2B5EF4-FFF2-40B4-BE49-F238E27FC236}">
              <a16:creationId xmlns:a16="http://schemas.microsoft.com/office/drawing/2014/main" id="{C154BDB2-F7E7-4F9A-A603-68C69AEE92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85" name="Text Box 15">
          <a:extLst>
            <a:ext uri="{FF2B5EF4-FFF2-40B4-BE49-F238E27FC236}">
              <a16:creationId xmlns:a16="http://schemas.microsoft.com/office/drawing/2014/main" id="{6B37E6DE-FDE5-4AAF-A2EB-34A1CBB167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86" name="Text Box 15">
          <a:extLst>
            <a:ext uri="{FF2B5EF4-FFF2-40B4-BE49-F238E27FC236}">
              <a16:creationId xmlns:a16="http://schemas.microsoft.com/office/drawing/2014/main" id="{E24DADBA-31ED-47FE-A638-CB92FA0BF15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87" name="Text Box 15">
          <a:extLst>
            <a:ext uri="{FF2B5EF4-FFF2-40B4-BE49-F238E27FC236}">
              <a16:creationId xmlns:a16="http://schemas.microsoft.com/office/drawing/2014/main" id="{9958449D-9033-4509-9F53-4A0E8668D08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88" name="Text Box 15">
          <a:extLst>
            <a:ext uri="{FF2B5EF4-FFF2-40B4-BE49-F238E27FC236}">
              <a16:creationId xmlns:a16="http://schemas.microsoft.com/office/drawing/2014/main" id="{2D7E3A9B-8EB9-40EE-8FE0-BB0D8A0ABE1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89" name="Text Box 15">
          <a:extLst>
            <a:ext uri="{FF2B5EF4-FFF2-40B4-BE49-F238E27FC236}">
              <a16:creationId xmlns:a16="http://schemas.microsoft.com/office/drawing/2014/main" id="{381B3707-BBBA-440F-9014-47E0ECD1AF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90" name="Text Box 15">
          <a:extLst>
            <a:ext uri="{FF2B5EF4-FFF2-40B4-BE49-F238E27FC236}">
              <a16:creationId xmlns:a16="http://schemas.microsoft.com/office/drawing/2014/main" id="{0A3740B5-479D-413F-A515-B97B951AA7B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91" name="Text Box 15">
          <a:extLst>
            <a:ext uri="{FF2B5EF4-FFF2-40B4-BE49-F238E27FC236}">
              <a16:creationId xmlns:a16="http://schemas.microsoft.com/office/drawing/2014/main" id="{C98C0996-D7A4-4D0F-B536-466A7DC1F27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92" name="Text Box 15">
          <a:extLst>
            <a:ext uri="{FF2B5EF4-FFF2-40B4-BE49-F238E27FC236}">
              <a16:creationId xmlns:a16="http://schemas.microsoft.com/office/drawing/2014/main" id="{325799A8-E639-4868-8295-9FBAFF2097F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93" name="Text Box 15">
          <a:extLst>
            <a:ext uri="{FF2B5EF4-FFF2-40B4-BE49-F238E27FC236}">
              <a16:creationId xmlns:a16="http://schemas.microsoft.com/office/drawing/2014/main" id="{88B390CA-2A48-4DDF-9003-D4C6E833F6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94" name="Text Box 15">
          <a:extLst>
            <a:ext uri="{FF2B5EF4-FFF2-40B4-BE49-F238E27FC236}">
              <a16:creationId xmlns:a16="http://schemas.microsoft.com/office/drawing/2014/main" id="{0FCBFF21-3080-4B37-A46B-854DC96CC3A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95" name="Text Box 15">
          <a:extLst>
            <a:ext uri="{FF2B5EF4-FFF2-40B4-BE49-F238E27FC236}">
              <a16:creationId xmlns:a16="http://schemas.microsoft.com/office/drawing/2014/main" id="{EFBF8400-FF2B-4FCF-A574-09714043003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96" name="Text Box 15">
          <a:extLst>
            <a:ext uri="{FF2B5EF4-FFF2-40B4-BE49-F238E27FC236}">
              <a16:creationId xmlns:a16="http://schemas.microsoft.com/office/drawing/2014/main" id="{5D4293BB-BA31-4F4F-868E-DDB0B9A9D47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97" name="Text Box 15">
          <a:extLst>
            <a:ext uri="{FF2B5EF4-FFF2-40B4-BE49-F238E27FC236}">
              <a16:creationId xmlns:a16="http://schemas.microsoft.com/office/drawing/2014/main" id="{EFC79589-854B-460A-BC6D-1C0240B23E1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98" name="Text Box 15">
          <a:extLst>
            <a:ext uri="{FF2B5EF4-FFF2-40B4-BE49-F238E27FC236}">
              <a16:creationId xmlns:a16="http://schemas.microsoft.com/office/drawing/2014/main" id="{2831C639-0773-46EA-8839-4B119AF64E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99" name="Text Box 15">
          <a:extLst>
            <a:ext uri="{FF2B5EF4-FFF2-40B4-BE49-F238E27FC236}">
              <a16:creationId xmlns:a16="http://schemas.microsoft.com/office/drawing/2014/main" id="{14C14E61-4D4C-4B9A-988C-89AAD96B741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00" name="Text Box 15">
          <a:extLst>
            <a:ext uri="{FF2B5EF4-FFF2-40B4-BE49-F238E27FC236}">
              <a16:creationId xmlns:a16="http://schemas.microsoft.com/office/drawing/2014/main" id="{18AA0700-60AE-48A8-B291-7077FB76BC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01" name="Text Box 15">
          <a:extLst>
            <a:ext uri="{FF2B5EF4-FFF2-40B4-BE49-F238E27FC236}">
              <a16:creationId xmlns:a16="http://schemas.microsoft.com/office/drawing/2014/main" id="{F0C82A81-9F99-4CD8-87AC-3A9F81CBD01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02" name="Text Box 15">
          <a:extLst>
            <a:ext uri="{FF2B5EF4-FFF2-40B4-BE49-F238E27FC236}">
              <a16:creationId xmlns:a16="http://schemas.microsoft.com/office/drawing/2014/main" id="{9A8F94CF-DF3E-43A7-851A-208C5A92F50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03" name="Text Box 15">
          <a:extLst>
            <a:ext uri="{FF2B5EF4-FFF2-40B4-BE49-F238E27FC236}">
              <a16:creationId xmlns:a16="http://schemas.microsoft.com/office/drawing/2014/main" id="{50E71DC1-2466-4BEA-8F8A-53171A49774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04" name="Text Box 15">
          <a:extLst>
            <a:ext uri="{FF2B5EF4-FFF2-40B4-BE49-F238E27FC236}">
              <a16:creationId xmlns:a16="http://schemas.microsoft.com/office/drawing/2014/main" id="{6AEF504A-6EBA-43B9-86CC-2BA8238E137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05" name="Text Box 15">
          <a:extLst>
            <a:ext uri="{FF2B5EF4-FFF2-40B4-BE49-F238E27FC236}">
              <a16:creationId xmlns:a16="http://schemas.microsoft.com/office/drawing/2014/main" id="{BCF59BE1-65CA-4A5A-AEB2-C1F8BE1CB89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06" name="Text Box 15">
          <a:extLst>
            <a:ext uri="{FF2B5EF4-FFF2-40B4-BE49-F238E27FC236}">
              <a16:creationId xmlns:a16="http://schemas.microsoft.com/office/drawing/2014/main" id="{4A835D38-F7AB-46CE-BF72-BD8DFFB45D4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07" name="Text Box 15">
          <a:extLst>
            <a:ext uri="{FF2B5EF4-FFF2-40B4-BE49-F238E27FC236}">
              <a16:creationId xmlns:a16="http://schemas.microsoft.com/office/drawing/2014/main" id="{88B4ADC4-6C26-48F2-9518-400272E1BFD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08" name="Text Box 15">
          <a:extLst>
            <a:ext uri="{FF2B5EF4-FFF2-40B4-BE49-F238E27FC236}">
              <a16:creationId xmlns:a16="http://schemas.microsoft.com/office/drawing/2014/main" id="{6524F637-D138-48E8-AFAA-E5300C6B0D6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09" name="Text Box 15">
          <a:extLst>
            <a:ext uri="{FF2B5EF4-FFF2-40B4-BE49-F238E27FC236}">
              <a16:creationId xmlns:a16="http://schemas.microsoft.com/office/drawing/2014/main" id="{B9DD89A2-D9FD-4FE8-B462-9A7FAFFD58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10" name="Text Box 15">
          <a:extLst>
            <a:ext uri="{FF2B5EF4-FFF2-40B4-BE49-F238E27FC236}">
              <a16:creationId xmlns:a16="http://schemas.microsoft.com/office/drawing/2014/main" id="{1622FDD5-1322-420F-BCA9-63171AEBB0E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11" name="Text Box 15">
          <a:extLst>
            <a:ext uri="{FF2B5EF4-FFF2-40B4-BE49-F238E27FC236}">
              <a16:creationId xmlns:a16="http://schemas.microsoft.com/office/drawing/2014/main" id="{9FAD0CD9-58E5-4E8E-930D-0B77AC00B3C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12" name="Text Box 15">
          <a:extLst>
            <a:ext uri="{FF2B5EF4-FFF2-40B4-BE49-F238E27FC236}">
              <a16:creationId xmlns:a16="http://schemas.microsoft.com/office/drawing/2014/main" id="{43CB1C71-9792-44A8-B2D9-21F307E54F6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13" name="Text Box 15">
          <a:extLst>
            <a:ext uri="{FF2B5EF4-FFF2-40B4-BE49-F238E27FC236}">
              <a16:creationId xmlns:a16="http://schemas.microsoft.com/office/drawing/2014/main" id="{507F09F2-8E95-4925-8AAF-A31A0FDEC8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14" name="Text Box 15">
          <a:extLst>
            <a:ext uri="{FF2B5EF4-FFF2-40B4-BE49-F238E27FC236}">
              <a16:creationId xmlns:a16="http://schemas.microsoft.com/office/drawing/2014/main" id="{FA4B54CB-9D34-40AF-BC3F-CC1A58D0477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15" name="Text Box 15">
          <a:extLst>
            <a:ext uri="{FF2B5EF4-FFF2-40B4-BE49-F238E27FC236}">
              <a16:creationId xmlns:a16="http://schemas.microsoft.com/office/drawing/2014/main" id="{8EEAAA6F-13D1-4318-B436-4E3DA25BA0A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16" name="Text Box 15">
          <a:extLst>
            <a:ext uri="{FF2B5EF4-FFF2-40B4-BE49-F238E27FC236}">
              <a16:creationId xmlns:a16="http://schemas.microsoft.com/office/drawing/2014/main" id="{7D86DB11-C9EA-4368-9C8F-498AA21E3AE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17" name="Text Box 15">
          <a:extLst>
            <a:ext uri="{FF2B5EF4-FFF2-40B4-BE49-F238E27FC236}">
              <a16:creationId xmlns:a16="http://schemas.microsoft.com/office/drawing/2014/main" id="{352E0157-6A3A-43D8-B25D-56F30260799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18" name="Text Box 15">
          <a:extLst>
            <a:ext uri="{FF2B5EF4-FFF2-40B4-BE49-F238E27FC236}">
              <a16:creationId xmlns:a16="http://schemas.microsoft.com/office/drawing/2014/main" id="{1B47583B-45A5-460C-84B3-BD21DADA968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444331"/>
    <xdr:sp macro="" textlink="">
      <xdr:nvSpPr>
        <xdr:cNvPr id="319" name="Text Box 15">
          <a:extLst>
            <a:ext uri="{FF2B5EF4-FFF2-40B4-BE49-F238E27FC236}">
              <a16:creationId xmlns:a16="http://schemas.microsoft.com/office/drawing/2014/main" id="{57D9D3E0-94F1-4F2C-BC9D-28523A9FE195}"/>
            </a:ext>
          </a:extLst>
        </xdr:cNvPr>
        <xdr:cNvSpPr txBox="1">
          <a:spLocks noChangeArrowheads="1"/>
        </xdr:cNvSpPr>
      </xdr:nvSpPr>
      <xdr:spPr bwMode="auto">
        <a:xfrm>
          <a:off x="5105400" y="1503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20" name="Text Box 15">
          <a:extLst>
            <a:ext uri="{FF2B5EF4-FFF2-40B4-BE49-F238E27FC236}">
              <a16:creationId xmlns:a16="http://schemas.microsoft.com/office/drawing/2014/main" id="{FA944FC7-031B-4B3D-8841-4DA914D8BEF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21" name="Text Box 15">
          <a:extLst>
            <a:ext uri="{FF2B5EF4-FFF2-40B4-BE49-F238E27FC236}">
              <a16:creationId xmlns:a16="http://schemas.microsoft.com/office/drawing/2014/main" id="{4772FB42-873A-4061-AD5F-B5855705D21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22" name="Text Box 15">
          <a:extLst>
            <a:ext uri="{FF2B5EF4-FFF2-40B4-BE49-F238E27FC236}">
              <a16:creationId xmlns:a16="http://schemas.microsoft.com/office/drawing/2014/main" id="{F1FE3BDC-747A-4FDA-95B6-704DC6C938E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23" name="Text Box 15">
          <a:extLst>
            <a:ext uri="{FF2B5EF4-FFF2-40B4-BE49-F238E27FC236}">
              <a16:creationId xmlns:a16="http://schemas.microsoft.com/office/drawing/2014/main" id="{86F50857-AC9D-440B-8A1B-9653B4E80DA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24" name="Text Box 15">
          <a:extLst>
            <a:ext uri="{FF2B5EF4-FFF2-40B4-BE49-F238E27FC236}">
              <a16:creationId xmlns:a16="http://schemas.microsoft.com/office/drawing/2014/main" id="{B54E9C1F-1D90-49C5-A68C-D2E1EDF884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25" name="Text Box 15">
          <a:extLst>
            <a:ext uri="{FF2B5EF4-FFF2-40B4-BE49-F238E27FC236}">
              <a16:creationId xmlns:a16="http://schemas.microsoft.com/office/drawing/2014/main" id="{0C688596-8924-4BE0-8117-500B052B7ED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26" name="Text Box 15">
          <a:extLst>
            <a:ext uri="{FF2B5EF4-FFF2-40B4-BE49-F238E27FC236}">
              <a16:creationId xmlns:a16="http://schemas.microsoft.com/office/drawing/2014/main" id="{4514A565-9359-4CA6-A459-16AFB09B4AE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27" name="Text Box 15">
          <a:extLst>
            <a:ext uri="{FF2B5EF4-FFF2-40B4-BE49-F238E27FC236}">
              <a16:creationId xmlns:a16="http://schemas.microsoft.com/office/drawing/2014/main" id="{3197C58A-A6FD-4E3E-AC2B-6B4B3BC4E64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28" name="Text Box 15">
          <a:extLst>
            <a:ext uri="{FF2B5EF4-FFF2-40B4-BE49-F238E27FC236}">
              <a16:creationId xmlns:a16="http://schemas.microsoft.com/office/drawing/2014/main" id="{A60103B3-1FB1-4252-9A66-581F70045EF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29" name="Text Box 15">
          <a:extLst>
            <a:ext uri="{FF2B5EF4-FFF2-40B4-BE49-F238E27FC236}">
              <a16:creationId xmlns:a16="http://schemas.microsoft.com/office/drawing/2014/main" id="{6F5BA739-B8DF-4D51-B935-2471C2BDCBB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30" name="Text Box 15">
          <a:extLst>
            <a:ext uri="{FF2B5EF4-FFF2-40B4-BE49-F238E27FC236}">
              <a16:creationId xmlns:a16="http://schemas.microsoft.com/office/drawing/2014/main" id="{DADDF960-7090-418A-8ECC-9C9400FC62A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31" name="Text Box 15">
          <a:extLst>
            <a:ext uri="{FF2B5EF4-FFF2-40B4-BE49-F238E27FC236}">
              <a16:creationId xmlns:a16="http://schemas.microsoft.com/office/drawing/2014/main" id="{BDC13780-336E-4E97-9016-2AD53B396B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32" name="Text Box 15">
          <a:extLst>
            <a:ext uri="{FF2B5EF4-FFF2-40B4-BE49-F238E27FC236}">
              <a16:creationId xmlns:a16="http://schemas.microsoft.com/office/drawing/2014/main" id="{A4C17474-D566-478A-AF84-DB38D9E3127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33" name="Text Box 15">
          <a:extLst>
            <a:ext uri="{FF2B5EF4-FFF2-40B4-BE49-F238E27FC236}">
              <a16:creationId xmlns:a16="http://schemas.microsoft.com/office/drawing/2014/main" id="{55B1F2BD-367F-4646-94EA-08EAA717A0C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34" name="Text Box 15">
          <a:extLst>
            <a:ext uri="{FF2B5EF4-FFF2-40B4-BE49-F238E27FC236}">
              <a16:creationId xmlns:a16="http://schemas.microsoft.com/office/drawing/2014/main" id="{9D3C8CFA-3B39-496C-B6D9-12E021B0040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35" name="Text Box 15">
          <a:extLst>
            <a:ext uri="{FF2B5EF4-FFF2-40B4-BE49-F238E27FC236}">
              <a16:creationId xmlns:a16="http://schemas.microsoft.com/office/drawing/2014/main" id="{65524FFD-93BD-4E3F-B591-988D7A45424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36" name="Text Box 15">
          <a:extLst>
            <a:ext uri="{FF2B5EF4-FFF2-40B4-BE49-F238E27FC236}">
              <a16:creationId xmlns:a16="http://schemas.microsoft.com/office/drawing/2014/main" id="{DADDE05B-8746-484E-BCF7-D9E4DB816A7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37" name="Text Box 15">
          <a:extLst>
            <a:ext uri="{FF2B5EF4-FFF2-40B4-BE49-F238E27FC236}">
              <a16:creationId xmlns:a16="http://schemas.microsoft.com/office/drawing/2014/main" id="{B9885F2D-584C-47B9-83BC-ACBF98453B3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38" name="Text Box 15">
          <a:extLst>
            <a:ext uri="{FF2B5EF4-FFF2-40B4-BE49-F238E27FC236}">
              <a16:creationId xmlns:a16="http://schemas.microsoft.com/office/drawing/2014/main" id="{84313E85-3A74-4359-B283-4EC30B50476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39" name="Text Box 15">
          <a:extLst>
            <a:ext uri="{FF2B5EF4-FFF2-40B4-BE49-F238E27FC236}">
              <a16:creationId xmlns:a16="http://schemas.microsoft.com/office/drawing/2014/main" id="{D5CF2A95-9C34-40D3-8F8D-6F3B6A47BCB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40" name="Text Box 15">
          <a:extLst>
            <a:ext uri="{FF2B5EF4-FFF2-40B4-BE49-F238E27FC236}">
              <a16:creationId xmlns:a16="http://schemas.microsoft.com/office/drawing/2014/main" id="{7BDB6FC0-0801-42B5-89F2-F21A5A6D25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41" name="Text Box 15">
          <a:extLst>
            <a:ext uri="{FF2B5EF4-FFF2-40B4-BE49-F238E27FC236}">
              <a16:creationId xmlns:a16="http://schemas.microsoft.com/office/drawing/2014/main" id="{8D3F2EB6-3DA3-4C71-A742-17B1DCB5412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42" name="Text Box 15">
          <a:extLst>
            <a:ext uri="{FF2B5EF4-FFF2-40B4-BE49-F238E27FC236}">
              <a16:creationId xmlns:a16="http://schemas.microsoft.com/office/drawing/2014/main" id="{70EEE975-2F4E-44D2-9001-4C94FB7008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43" name="Text Box 15">
          <a:extLst>
            <a:ext uri="{FF2B5EF4-FFF2-40B4-BE49-F238E27FC236}">
              <a16:creationId xmlns:a16="http://schemas.microsoft.com/office/drawing/2014/main" id="{57BF1935-46B9-4293-BED2-32B8FC1A998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44" name="Text Box 15">
          <a:extLst>
            <a:ext uri="{FF2B5EF4-FFF2-40B4-BE49-F238E27FC236}">
              <a16:creationId xmlns:a16="http://schemas.microsoft.com/office/drawing/2014/main" id="{386ACFD2-336B-4C8F-9451-BEF40EA8629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45" name="Text Box 15">
          <a:extLst>
            <a:ext uri="{FF2B5EF4-FFF2-40B4-BE49-F238E27FC236}">
              <a16:creationId xmlns:a16="http://schemas.microsoft.com/office/drawing/2014/main" id="{45E22F8E-3151-4639-A6AC-8AA79F0D4D7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46" name="Text Box 15">
          <a:extLst>
            <a:ext uri="{FF2B5EF4-FFF2-40B4-BE49-F238E27FC236}">
              <a16:creationId xmlns:a16="http://schemas.microsoft.com/office/drawing/2014/main" id="{740FF4BD-EEBA-4C79-BF5E-8AE4F5B7183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47" name="Text Box 15">
          <a:extLst>
            <a:ext uri="{FF2B5EF4-FFF2-40B4-BE49-F238E27FC236}">
              <a16:creationId xmlns:a16="http://schemas.microsoft.com/office/drawing/2014/main" id="{741C6DC6-93CF-4D9F-8B22-E0ECF98524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48" name="Text Box 15">
          <a:extLst>
            <a:ext uri="{FF2B5EF4-FFF2-40B4-BE49-F238E27FC236}">
              <a16:creationId xmlns:a16="http://schemas.microsoft.com/office/drawing/2014/main" id="{197879D9-171A-4A86-987F-A5E18F740F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49" name="Text Box 15">
          <a:extLst>
            <a:ext uri="{FF2B5EF4-FFF2-40B4-BE49-F238E27FC236}">
              <a16:creationId xmlns:a16="http://schemas.microsoft.com/office/drawing/2014/main" id="{DAF9FDDE-6560-47AE-B942-02CC9295E99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50" name="Text Box 15">
          <a:extLst>
            <a:ext uri="{FF2B5EF4-FFF2-40B4-BE49-F238E27FC236}">
              <a16:creationId xmlns:a16="http://schemas.microsoft.com/office/drawing/2014/main" id="{4030873F-A413-4302-ABF3-03025B03DF2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51" name="Text Box 15">
          <a:extLst>
            <a:ext uri="{FF2B5EF4-FFF2-40B4-BE49-F238E27FC236}">
              <a16:creationId xmlns:a16="http://schemas.microsoft.com/office/drawing/2014/main" id="{5FA372A4-5230-4F22-B810-5FF309F106B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52" name="Text Box 15">
          <a:extLst>
            <a:ext uri="{FF2B5EF4-FFF2-40B4-BE49-F238E27FC236}">
              <a16:creationId xmlns:a16="http://schemas.microsoft.com/office/drawing/2014/main" id="{BA8B30FA-255B-4EA3-BF5A-F170E6FD799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53" name="Text Box 15">
          <a:extLst>
            <a:ext uri="{FF2B5EF4-FFF2-40B4-BE49-F238E27FC236}">
              <a16:creationId xmlns:a16="http://schemas.microsoft.com/office/drawing/2014/main" id="{E41CE17D-1A96-4FC4-96B8-A0F17B43118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54" name="Text Box 15">
          <a:extLst>
            <a:ext uri="{FF2B5EF4-FFF2-40B4-BE49-F238E27FC236}">
              <a16:creationId xmlns:a16="http://schemas.microsoft.com/office/drawing/2014/main" id="{7566E31B-7F87-4B88-8E32-C0BDF108A0C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55" name="Text Box 15">
          <a:extLst>
            <a:ext uri="{FF2B5EF4-FFF2-40B4-BE49-F238E27FC236}">
              <a16:creationId xmlns:a16="http://schemas.microsoft.com/office/drawing/2014/main" id="{E8F900D1-C001-44E9-92A6-B2FE1A41E56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56" name="Text Box 15">
          <a:extLst>
            <a:ext uri="{FF2B5EF4-FFF2-40B4-BE49-F238E27FC236}">
              <a16:creationId xmlns:a16="http://schemas.microsoft.com/office/drawing/2014/main" id="{B5D69CC5-B5A3-4403-8822-3B07223C00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57" name="Text Box 15">
          <a:extLst>
            <a:ext uri="{FF2B5EF4-FFF2-40B4-BE49-F238E27FC236}">
              <a16:creationId xmlns:a16="http://schemas.microsoft.com/office/drawing/2014/main" id="{5DE5630E-5FDA-42E8-B038-544D5CBE26C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58" name="Text Box 15">
          <a:extLst>
            <a:ext uri="{FF2B5EF4-FFF2-40B4-BE49-F238E27FC236}">
              <a16:creationId xmlns:a16="http://schemas.microsoft.com/office/drawing/2014/main" id="{19651F32-B7E4-46AD-8315-DB8AAB126C1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59" name="Text Box 15">
          <a:extLst>
            <a:ext uri="{FF2B5EF4-FFF2-40B4-BE49-F238E27FC236}">
              <a16:creationId xmlns:a16="http://schemas.microsoft.com/office/drawing/2014/main" id="{49B2459A-8FBD-4FDE-94E0-271DD5504CF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60" name="Text Box 15">
          <a:extLst>
            <a:ext uri="{FF2B5EF4-FFF2-40B4-BE49-F238E27FC236}">
              <a16:creationId xmlns:a16="http://schemas.microsoft.com/office/drawing/2014/main" id="{24E234D2-08FD-47EB-9853-6235A3DFD3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61" name="Text Box 15">
          <a:extLst>
            <a:ext uri="{FF2B5EF4-FFF2-40B4-BE49-F238E27FC236}">
              <a16:creationId xmlns:a16="http://schemas.microsoft.com/office/drawing/2014/main" id="{84D3AE3A-7AEE-4500-B9E2-08571F07423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62" name="Text Box 15">
          <a:extLst>
            <a:ext uri="{FF2B5EF4-FFF2-40B4-BE49-F238E27FC236}">
              <a16:creationId xmlns:a16="http://schemas.microsoft.com/office/drawing/2014/main" id="{71D82A9B-EC6B-4C6A-9A34-F6AF9DAA581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63" name="Text Box 15">
          <a:extLst>
            <a:ext uri="{FF2B5EF4-FFF2-40B4-BE49-F238E27FC236}">
              <a16:creationId xmlns:a16="http://schemas.microsoft.com/office/drawing/2014/main" id="{A41EE17C-8B60-4A2B-903E-8EEC2737D75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64" name="Text Box 15">
          <a:extLst>
            <a:ext uri="{FF2B5EF4-FFF2-40B4-BE49-F238E27FC236}">
              <a16:creationId xmlns:a16="http://schemas.microsoft.com/office/drawing/2014/main" id="{4D01C674-43E8-404B-90E4-2600E7D077E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65" name="Text Box 15">
          <a:extLst>
            <a:ext uri="{FF2B5EF4-FFF2-40B4-BE49-F238E27FC236}">
              <a16:creationId xmlns:a16="http://schemas.microsoft.com/office/drawing/2014/main" id="{8AE6991E-3D6F-488B-80CA-762C41F205B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66" name="Text Box 15">
          <a:extLst>
            <a:ext uri="{FF2B5EF4-FFF2-40B4-BE49-F238E27FC236}">
              <a16:creationId xmlns:a16="http://schemas.microsoft.com/office/drawing/2014/main" id="{B34F4AF3-9CC2-400B-91A0-84853A87631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67" name="Text Box 15">
          <a:extLst>
            <a:ext uri="{FF2B5EF4-FFF2-40B4-BE49-F238E27FC236}">
              <a16:creationId xmlns:a16="http://schemas.microsoft.com/office/drawing/2014/main" id="{BC465BE0-F315-4E74-9D70-F9A1BD0806F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68" name="Text Box 15">
          <a:extLst>
            <a:ext uri="{FF2B5EF4-FFF2-40B4-BE49-F238E27FC236}">
              <a16:creationId xmlns:a16="http://schemas.microsoft.com/office/drawing/2014/main" id="{245872E5-32DD-4959-8297-CF634F176C2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69" name="Text Box 15">
          <a:extLst>
            <a:ext uri="{FF2B5EF4-FFF2-40B4-BE49-F238E27FC236}">
              <a16:creationId xmlns:a16="http://schemas.microsoft.com/office/drawing/2014/main" id="{000E7DF2-2BDD-4778-A3CA-B3E7EF5A8F7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70" name="Text Box 15">
          <a:extLst>
            <a:ext uri="{FF2B5EF4-FFF2-40B4-BE49-F238E27FC236}">
              <a16:creationId xmlns:a16="http://schemas.microsoft.com/office/drawing/2014/main" id="{6E2219C4-E852-43B8-894B-96E84F042D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71" name="Text Box 15">
          <a:extLst>
            <a:ext uri="{FF2B5EF4-FFF2-40B4-BE49-F238E27FC236}">
              <a16:creationId xmlns:a16="http://schemas.microsoft.com/office/drawing/2014/main" id="{081021C1-209D-4877-B243-B7F47D997AD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72" name="Text Box 15">
          <a:extLst>
            <a:ext uri="{FF2B5EF4-FFF2-40B4-BE49-F238E27FC236}">
              <a16:creationId xmlns:a16="http://schemas.microsoft.com/office/drawing/2014/main" id="{7E739DAA-3115-47AD-ACB0-CF0238E6E3A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73" name="Text Box 15">
          <a:extLst>
            <a:ext uri="{FF2B5EF4-FFF2-40B4-BE49-F238E27FC236}">
              <a16:creationId xmlns:a16="http://schemas.microsoft.com/office/drawing/2014/main" id="{0E3C58E6-3697-44EC-8257-69A63590A10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74" name="Text Box 15">
          <a:extLst>
            <a:ext uri="{FF2B5EF4-FFF2-40B4-BE49-F238E27FC236}">
              <a16:creationId xmlns:a16="http://schemas.microsoft.com/office/drawing/2014/main" id="{8E107721-6009-46DA-A473-017129CB5B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75" name="Text Box 15">
          <a:extLst>
            <a:ext uri="{FF2B5EF4-FFF2-40B4-BE49-F238E27FC236}">
              <a16:creationId xmlns:a16="http://schemas.microsoft.com/office/drawing/2014/main" id="{FB9D0173-6BE3-43DF-B654-65B51B1C849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76" name="Text Box 15">
          <a:extLst>
            <a:ext uri="{FF2B5EF4-FFF2-40B4-BE49-F238E27FC236}">
              <a16:creationId xmlns:a16="http://schemas.microsoft.com/office/drawing/2014/main" id="{3D1456E4-77A0-4859-8C5D-FC38F123C1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77" name="Text Box 15">
          <a:extLst>
            <a:ext uri="{FF2B5EF4-FFF2-40B4-BE49-F238E27FC236}">
              <a16:creationId xmlns:a16="http://schemas.microsoft.com/office/drawing/2014/main" id="{759DA4BB-C880-4EA5-821D-04C67461559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78" name="Text Box 15">
          <a:extLst>
            <a:ext uri="{FF2B5EF4-FFF2-40B4-BE49-F238E27FC236}">
              <a16:creationId xmlns:a16="http://schemas.microsoft.com/office/drawing/2014/main" id="{32E4FA7E-197B-4D23-8B00-13CD0D6EFBE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79" name="Text Box 15">
          <a:extLst>
            <a:ext uri="{FF2B5EF4-FFF2-40B4-BE49-F238E27FC236}">
              <a16:creationId xmlns:a16="http://schemas.microsoft.com/office/drawing/2014/main" id="{B08E0243-A90B-41CF-AEB5-57FB3FFE03D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80" name="Text Box 15">
          <a:extLst>
            <a:ext uri="{FF2B5EF4-FFF2-40B4-BE49-F238E27FC236}">
              <a16:creationId xmlns:a16="http://schemas.microsoft.com/office/drawing/2014/main" id="{8E0528AF-8232-49F0-839B-670D2C52882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81" name="Text Box 15">
          <a:extLst>
            <a:ext uri="{FF2B5EF4-FFF2-40B4-BE49-F238E27FC236}">
              <a16:creationId xmlns:a16="http://schemas.microsoft.com/office/drawing/2014/main" id="{DFF8A010-E68F-4743-9A5F-EC5A1EB6818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82" name="Text Box 15">
          <a:extLst>
            <a:ext uri="{FF2B5EF4-FFF2-40B4-BE49-F238E27FC236}">
              <a16:creationId xmlns:a16="http://schemas.microsoft.com/office/drawing/2014/main" id="{887333ED-5C13-4BAD-BB13-273D3D938E0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83" name="Text Box 15">
          <a:extLst>
            <a:ext uri="{FF2B5EF4-FFF2-40B4-BE49-F238E27FC236}">
              <a16:creationId xmlns:a16="http://schemas.microsoft.com/office/drawing/2014/main" id="{F0ECB848-E57D-4B89-A645-C9A25C3FADA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84" name="Text Box 15">
          <a:extLst>
            <a:ext uri="{FF2B5EF4-FFF2-40B4-BE49-F238E27FC236}">
              <a16:creationId xmlns:a16="http://schemas.microsoft.com/office/drawing/2014/main" id="{E9DC373A-2243-48D1-ABDE-5EBE92AF754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85" name="Text Box 15">
          <a:extLst>
            <a:ext uri="{FF2B5EF4-FFF2-40B4-BE49-F238E27FC236}">
              <a16:creationId xmlns:a16="http://schemas.microsoft.com/office/drawing/2014/main" id="{34542ED3-0758-4481-AA19-F6574F15E97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86" name="Text Box 15">
          <a:extLst>
            <a:ext uri="{FF2B5EF4-FFF2-40B4-BE49-F238E27FC236}">
              <a16:creationId xmlns:a16="http://schemas.microsoft.com/office/drawing/2014/main" id="{6F9B4B00-1E28-49E2-8130-993C9EBAC4E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87" name="Text Box 15">
          <a:extLst>
            <a:ext uri="{FF2B5EF4-FFF2-40B4-BE49-F238E27FC236}">
              <a16:creationId xmlns:a16="http://schemas.microsoft.com/office/drawing/2014/main" id="{1B2B06C4-D027-4D0A-ADC8-6FCE1BEBA24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88" name="Text Box 15">
          <a:extLst>
            <a:ext uri="{FF2B5EF4-FFF2-40B4-BE49-F238E27FC236}">
              <a16:creationId xmlns:a16="http://schemas.microsoft.com/office/drawing/2014/main" id="{BDB3C7E0-7832-42A5-B393-BA7B46CD64B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89" name="Text Box 15">
          <a:extLst>
            <a:ext uri="{FF2B5EF4-FFF2-40B4-BE49-F238E27FC236}">
              <a16:creationId xmlns:a16="http://schemas.microsoft.com/office/drawing/2014/main" id="{C9031434-5A27-4B1A-BB3B-4CEB19ACFBB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90" name="Text Box 15">
          <a:extLst>
            <a:ext uri="{FF2B5EF4-FFF2-40B4-BE49-F238E27FC236}">
              <a16:creationId xmlns:a16="http://schemas.microsoft.com/office/drawing/2014/main" id="{2E4990D0-0AF3-4698-AA8A-B587673006A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91" name="Text Box 15">
          <a:extLst>
            <a:ext uri="{FF2B5EF4-FFF2-40B4-BE49-F238E27FC236}">
              <a16:creationId xmlns:a16="http://schemas.microsoft.com/office/drawing/2014/main" id="{D1E387C5-3E14-45AB-9053-9BDCA6D320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92" name="Text Box 15">
          <a:extLst>
            <a:ext uri="{FF2B5EF4-FFF2-40B4-BE49-F238E27FC236}">
              <a16:creationId xmlns:a16="http://schemas.microsoft.com/office/drawing/2014/main" id="{27123FDF-B0A4-4B4F-A1CC-1F481182FF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93" name="Text Box 15">
          <a:extLst>
            <a:ext uri="{FF2B5EF4-FFF2-40B4-BE49-F238E27FC236}">
              <a16:creationId xmlns:a16="http://schemas.microsoft.com/office/drawing/2014/main" id="{0AB84DC3-C89D-4A6F-8862-181AD13770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94" name="Text Box 15">
          <a:extLst>
            <a:ext uri="{FF2B5EF4-FFF2-40B4-BE49-F238E27FC236}">
              <a16:creationId xmlns:a16="http://schemas.microsoft.com/office/drawing/2014/main" id="{FFC88978-F68C-487D-90C4-8BDEA88574A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95" name="Text Box 15">
          <a:extLst>
            <a:ext uri="{FF2B5EF4-FFF2-40B4-BE49-F238E27FC236}">
              <a16:creationId xmlns:a16="http://schemas.microsoft.com/office/drawing/2014/main" id="{D305DB05-9C0A-420D-BFA2-D9D1FB005B4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96" name="Text Box 15">
          <a:extLst>
            <a:ext uri="{FF2B5EF4-FFF2-40B4-BE49-F238E27FC236}">
              <a16:creationId xmlns:a16="http://schemas.microsoft.com/office/drawing/2014/main" id="{9CED8E7F-BD3F-4DD0-A04F-E010A73F03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97" name="Text Box 15">
          <a:extLst>
            <a:ext uri="{FF2B5EF4-FFF2-40B4-BE49-F238E27FC236}">
              <a16:creationId xmlns:a16="http://schemas.microsoft.com/office/drawing/2014/main" id="{4DDF2F6A-0793-4675-90C9-1DD6F927CAF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98" name="Text Box 15">
          <a:extLst>
            <a:ext uri="{FF2B5EF4-FFF2-40B4-BE49-F238E27FC236}">
              <a16:creationId xmlns:a16="http://schemas.microsoft.com/office/drawing/2014/main" id="{E207199C-3E5F-4F36-AE0A-DEB887F717A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99" name="Text Box 15">
          <a:extLst>
            <a:ext uri="{FF2B5EF4-FFF2-40B4-BE49-F238E27FC236}">
              <a16:creationId xmlns:a16="http://schemas.microsoft.com/office/drawing/2014/main" id="{24DBFE3F-202B-4AD4-9CB2-FF48A8A8C11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400" name="Text Box 15">
          <a:extLst>
            <a:ext uri="{FF2B5EF4-FFF2-40B4-BE49-F238E27FC236}">
              <a16:creationId xmlns:a16="http://schemas.microsoft.com/office/drawing/2014/main" id="{19E617BD-0977-4EEF-9F35-E3D56E3A46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401" name="Text Box 15">
          <a:extLst>
            <a:ext uri="{FF2B5EF4-FFF2-40B4-BE49-F238E27FC236}">
              <a16:creationId xmlns:a16="http://schemas.microsoft.com/office/drawing/2014/main" id="{04034824-7861-4A0A-B170-03E046F5D38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402" name="Text Box 15">
          <a:extLst>
            <a:ext uri="{FF2B5EF4-FFF2-40B4-BE49-F238E27FC236}">
              <a16:creationId xmlns:a16="http://schemas.microsoft.com/office/drawing/2014/main" id="{28A4CC14-A202-4186-9F05-CE9FD116FC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403" name="Text Box 15">
          <a:extLst>
            <a:ext uri="{FF2B5EF4-FFF2-40B4-BE49-F238E27FC236}">
              <a16:creationId xmlns:a16="http://schemas.microsoft.com/office/drawing/2014/main" id="{711F741C-0B64-4F20-B54E-C042F4480B5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404" name="Text Box 15">
          <a:extLst>
            <a:ext uri="{FF2B5EF4-FFF2-40B4-BE49-F238E27FC236}">
              <a16:creationId xmlns:a16="http://schemas.microsoft.com/office/drawing/2014/main" id="{4E9263EC-6276-4B78-8A18-D49C9B5F05E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405" name="Text Box 15">
          <a:extLst>
            <a:ext uri="{FF2B5EF4-FFF2-40B4-BE49-F238E27FC236}">
              <a16:creationId xmlns:a16="http://schemas.microsoft.com/office/drawing/2014/main" id="{3B0F4576-D783-461C-B10B-D06A3DC53B6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406" name="Text Box 15">
          <a:extLst>
            <a:ext uri="{FF2B5EF4-FFF2-40B4-BE49-F238E27FC236}">
              <a16:creationId xmlns:a16="http://schemas.microsoft.com/office/drawing/2014/main" id="{1734A668-3075-45EB-A8CF-0EF1EEFD311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407" name="Text Box 15">
          <a:extLst>
            <a:ext uri="{FF2B5EF4-FFF2-40B4-BE49-F238E27FC236}">
              <a16:creationId xmlns:a16="http://schemas.microsoft.com/office/drawing/2014/main" id="{77E13B9C-EA63-4EB1-B1A4-0C86407B2E6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435713"/>
    <xdr:sp macro="" textlink="">
      <xdr:nvSpPr>
        <xdr:cNvPr id="408" name="Text Box 15">
          <a:extLst>
            <a:ext uri="{FF2B5EF4-FFF2-40B4-BE49-F238E27FC236}">
              <a16:creationId xmlns:a16="http://schemas.microsoft.com/office/drawing/2014/main" id="{493C48DB-AADC-4310-8549-EAAA39798892}"/>
            </a:ext>
          </a:extLst>
        </xdr:cNvPr>
        <xdr:cNvSpPr txBox="1">
          <a:spLocks noChangeArrowheads="1"/>
        </xdr:cNvSpPr>
      </xdr:nvSpPr>
      <xdr:spPr bwMode="auto">
        <a:xfrm>
          <a:off x="5105400" y="150368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47</xdr:row>
      <xdr:rowOff>0</xdr:rowOff>
    </xdr:from>
    <xdr:ext cx="95250" cy="213632"/>
    <xdr:sp macro="" textlink="">
      <xdr:nvSpPr>
        <xdr:cNvPr id="409" name="Text Box 15">
          <a:extLst>
            <a:ext uri="{FF2B5EF4-FFF2-40B4-BE49-F238E27FC236}">
              <a16:creationId xmlns:a16="http://schemas.microsoft.com/office/drawing/2014/main" id="{463CBAB5-1FE3-4DC6-92CA-4FBDA27CD7FE}"/>
            </a:ext>
          </a:extLst>
        </xdr:cNvPr>
        <xdr:cNvSpPr txBox="1">
          <a:spLocks noChangeArrowheads="1"/>
        </xdr:cNvSpPr>
      </xdr:nvSpPr>
      <xdr:spPr bwMode="auto">
        <a:xfrm>
          <a:off x="6139543"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444014"/>
    <xdr:sp macro="" textlink="">
      <xdr:nvSpPr>
        <xdr:cNvPr id="410" name="Text Box 15">
          <a:extLst>
            <a:ext uri="{FF2B5EF4-FFF2-40B4-BE49-F238E27FC236}">
              <a16:creationId xmlns:a16="http://schemas.microsoft.com/office/drawing/2014/main" id="{E6D57D04-5C3A-4235-8428-1DE273251793}"/>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411" name="Text Box 15">
          <a:extLst>
            <a:ext uri="{FF2B5EF4-FFF2-40B4-BE49-F238E27FC236}">
              <a16:creationId xmlns:a16="http://schemas.microsoft.com/office/drawing/2014/main" id="{21566786-8912-4EC6-88FE-07A3CBD67E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412" name="Text Box 15">
          <a:extLst>
            <a:ext uri="{FF2B5EF4-FFF2-40B4-BE49-F238E27FC236}">
              <a16:creationId xmlns:a16="http://schemas.microsoft.com/office/drawing/2014/main" id="{35147366-9296-478B-9E1F-3E8DB10E3BA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413" name="Text Box 15">
          <a:extLst>
            <a:ext uri="{FF2B5EF4-FFF2-40B4-BE49-F238E27FC236}">
              <a16:creationId xmlns:a16="http://schemas.microsoft.com/office/drawing/2014/main" id="{B130586A-F0A8-4C79-BC5D-F21DDFB48E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444331"/>
    <xdr:sp macro="" textlink="">
      <xdr:nvSpPr>
        <xdr:cNvPr id="414" name="Text Box 15">
          <a:extLst>
            <a:ext uri="{FF2B5EF4-FFF2-40B4-BE49-F238E27FC236}">
              <a16:creationId xmlns:a16="http://schemas.microsoft.com/office/drawing/2014/main" id="{3358D13C-7F21-4B94-8BCF-E29AABAECE3F}"/>
            </a:ext>
          </a:extLst>
        </xdr:cNvPr>
        <xdr:cNvSpPr txBox="1">
          <a:spLocks noChangeArrowheads="1"/>
        </xdr:cNvSpPr>
      </xdr:nvSpPr>
      <xdr:spPr bwMode="auto">
        <a:xfrm>
          <a:off x="5105400" y="1503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415" name="Text Box 15">
          <a:extLst>
            <a:ext uri="{FF2B5EF4-FFF2-40B4-BE49-F238E27FC236}">
              <a16:creationId xmlns:a16="http://schemas.microsoft.com/office/drawing/2014/main" id="{665CDDF8-A639-476F-957A-6B8BCA7EE21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444014"/>
    <xdr:sp macro="" textlink="">
      <xdr:nvSpPr>
        <xdr:cNvPr id="416" name="Text Box 15">
          <a:extLst>
            <a:ext uri="{FF2B5EF4-FFF2-40B4-BE49-F238E27FC236}">
              <a16:creationId xmlns:a16="http://schemas.microsoft.com/office/drawing/2014/main" id="{F8BF2D70-4D34-4ADA-86C4-292A2D788605}"/>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417" name="Text Box 15">
          <a:extLst>
            <a:ext uri="{FF2B5EF4-FFF2-40B4-BE49-F238E27FC236}">
              <a16:creationId xmlns:a16="http://schemas.microsoft.com/office/drawing/2014/main" id="{C6E59426-FF65-4A57-9FB1-21E84DA72C4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444014"/>
    <xdr:sp macro="" textlink="">
      <xdr:nvSpPr>
        <xdr:cNvPr id="418" name="Text Box 15">
          <a:extLst>
            <a:ext uri="{FF2B5EF4-FFF2-40B4-BE49-F238E27FC236}">
              <a16:creationId xmlns:a16="http://schemas.microsoft.com/office/drawing/2014/main" id="{48109525-8BEB-4669-BC91-ECB947DDAEE9}"/>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419" name="Text Box 15">
          <a:extLst>
            <a:ext uri="{FF2B5EF4-FFF2-40B4-BE49-F238E27FC236}">
              <a16:creationId xmlns:a16="http://schemas.microsoft.com/office/drawing/2014/main" id="{32EB3632-E1F2-4C7E-B6C4-5BA872AFF05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444014"/>
    <xdr:sp macro="" textlink="">
      <xdr:nvSpPr>
        <xdr:cNvPr id="420" name="Text Box 15">
          <a:extLst>
            <a:ext uri="{FF2B5EF4-FFF2-40B4-BE49-F238E27FC236}">
              <a16:creationId xmlns:a16="http://schemas.microsoft.com/office/drawing/2014/main" id="{8630CFF2-5BF8-40F6-9907-6FB815AD345B}"/>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444014"/>
    <xdr:sp macro="" textlink="">
      <xdr:nvSpPr>
        <xdr:cNvPr id="421" name="Text Box 15">
          <a:extLst>
            <a:ext uri="{FF2B5EF4-FFF2-40B4-BE49-F238E27FC236}">
              <a16:creationId xmlns:a16="http://schemas.microsoft.com/office/drawing/2014/main" id="{028F1810-81FA-4B4E-8C72-3D6B386FB302}"/>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444014"/>
    <xdr:sp macro="" textlink="">
      <xdr:nvSpPr>
        <xdr:cNvPr id="422" name="Text Box 15">
          <a:extLst>
            <a:ext uri="{FF2B5EF4-FFF2-40B4-BE49-F238E27FC236}">
              <a16:creationId xmlns:a16="http://schemas.microsoft.com/office/drawing/2014/main" id="{891F4B8A-A845-48EE-9317-AC5329FED93D}"/>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8.xml><?xml version="1.0" encoding="utf-8"?>
<xdr:wsDr xmlns:xdr="http://schemas.openxmlformats.org/drawingml/2006/spreadsheetDrawing" xmlns:a="http://schemas.openxmlformats.org/drawingml/2006/main">
  <xdr:twoCellAnchor editAs="oneCell">
    <xdr:from>
      <xdr:col>0</xdr:col>
      <xdr:colOff>620059</xdr:colOff>
      <xdr:row>0</xdr:row>
      <xdr:rowOff>44824</xdr:rowOff>
    </xdr:from>
    <xdr:to>
      <xdr:col>0</xdr:col>
      <xdr:colOff>1349340</xdr:colOff>
      <xdr:row>2</xdr:row>
      <xdr:rowOff>156761</xdr:rowOff>
    </xdr:to>
    <xdr:pic>
      <xdr:nvPicPr>
        <xdr:cNvPr id="3" name="Imagen 2">
          <a:extLst>
            <a:ext uri="{FF2B5EF4-FFF2-40B4-BE49-F238E27FC236}">
              <a16:creationId xmlns:a16="http://schemas.microsoft.com/office/drawing/2014/main" id="{0BE9C93D-B3AC-4FE4-B9A3-9ACD3AFE63A5}"/>
            </a:ext>
          </a:extLst>
        </xdr:cNvPr>
        <xdr:cNvPicPr>
          <a:picLocks noChangeAspect="1"/>
        </xdr:cNvPicPr>
      </xdr:nvPicPr>
      <xdr:blipFill>
        <a:blip xmlns:r="http://schemas.openxmlformats.org/officeDocument/2006/relationships" r:embed="rId1"/>
        <a:stretch>
          <a:fillRect/>
        </a:stretch>
      </xdr:blipFill>
      <xdr:spPr>
        <a:xfrm>
          <a:off x="620059" y="44824"/>
          <a:ext cx="729281" cy="619937"/>
        </a:xfrm>
        <a:prstGeom prst="rect">
          <a:avLst/>
        </a:prstGeom>
      </xdr:spPr>
    </xdr:pic>
    <xdr:clientData/>
  </xdr:twoCellAnchor>
  <xdr:twoCellAnchor editAs="oneCell">
    <xdr:from>
      <xdr:col>4</xdr:col>
      <xdr:colOff>0</xdr:colOff>
      <xdr:row>22</xdr:row>
      <xdr:rowOff>0</xdr:rowOff>
    </xdr:from>
    <xdr:to>
      <xdr:col>4</xdr:col>
      <xdr:colOff>90438</xdr:colOff>
      <xdr:row>1048576</xdr:row>
      <xdr:rowOff>117396</xdr:rowOff>
    </xdr:to>
    <xdr:sp macro="" textlink="">
      <xdr:nvSpPr>
        <xdr:cNvPr id="4" name="Text Box 15">
          <a:extLst>
            <a:ext uri="{FF2B5EF4-FFF2-40B4-BE49-F238E27FC236}">
              <a16:creationId xmlns:a16="http://schemas.microsoft.com/office/drawing/2014/main" id="{87D8E055-4B61-4246-8FFA-9A482760D95F}"/>
            </a:ext>
          </a:extLst>
        </xdr:cNvPr>
        <xdr:cNvSpPr txBox="1">
          <a:spLocks noChangeArrowheads="1"/>
        </xdr:cNvSpPr>
      </xdr:nvSpPr>
      <xdr:spPr bwMode="auto">
        <a:xfrm>
          <a:off x="5283200" y="37560250"/>
          <a:ext cx="90438" cy="8539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22</xdr:row>
      <xdr:rowOff>0</xdr:rowOff>
    </xdr:from>
    <xdr:ext cx="95250" cy="213632"/>
    <xdr:sp macro="" textlink="">
      <xdr:nvSpPr>
        <xdr:cNvPr id="5" name="Text Box 15">
          <a:extLst>
            <a:ext uri="{FF2B5EF4-FFF2-40B4-BE49-F238E27FC236}">
              <a16:creationId xmlns:a16="http://schemas.microsoft.com/office/drawing/2014/main" id="{D619F9BA-5825-4755-A6E4-A285133222E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 name="Text Box 15">
          <a:extLst>
            <a:ext uri="{FF2B5EF4-FFF2-40B4-BE49-F238E27FC236}">
              <a16:creationId xmlns:a16="http://schemas.microsoft.com/office/drawing/2014/main" id="{37F8D0F2-F363-4B42-A1AF-C4A53C69FAE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 name="Text Box 15">
          <a:extLst>
            <a:ext uri="{FF2B5EF4-FFF2-40B4-BE49-F238E27FC236}">
              <a16:creationId xmlns:a16="http://schemas.microsoft.com/office/drawing/2014/main" id="{9C1D9692-6026-42F1-A09E-1E12015FC51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 name="Text Box 15">
          <a:extLst>
            <a:ext uri="{FF2B5EF4-FFF2-40B4-BE49-F238E27FC236}">
              <a16:creationId xmlns:a16="http://schemas.microsoft.com/office/drawing/2014/main" id="{A4F8CAF6-1B39-4335-BEA1-A0719817F43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 name="Text Box 15">
          <a:extLst>
            <a:ext uri="{FF2B5EF4-FFF2-40B4-BE49-F238E27FC236}">
              <a16:creationId xmlns:a16="http://schemas.microsoft.com/office/drawing/2014/main" id="{2E6D7D12-632F-4A80-8D70-CED11AAAD9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 name="Text Box 15">
          <a:extLst>
            <a:ext uri="{FF2B5EF4-FFF2-40B4-BE49-F238E27FC236}">
              <a16:creationId xmlns:a16="http://schemas.microsoft.com/office/drawing/2014/main" id="{E5459E21-2984-4BD1-9AF9-7DE4C6C791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 name="Text Box 15">
          <a:extLst>
            <a:ext uri="{FF2B5EF4-FFF2-40B4-BE49-F238E27FC236}">
              <a16:creationId xmlns:a16="http://schemas.microsoft.com/office/drawing/2014/main" id="{D06ECF26-1F2C-48D5-9935-EDEA45456E0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 name="Text Box 15">
          <a:extLst>
            <a:ext uri="{FF2B5EF4-FFF2-40B4-BE49-F238E27FC236}">
              <a16:creationId xmlns:a16="http://schemas.microsoft.com/office/drawing/2014/main" id="{67D9D4D0-C01C-466B-842D-FE956BD0536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 name="Text Box 15">
          <a:extLst>
            <a:ext uri="{FF2B5EF4-FFF2-40B4-BE49-F238E27FC236}">
              <a16:creationId xmlns:a16="http://schemas.microsoft.com/office/drawing/2014/main" id="{51335C85-B349-4ADE-87B8-B19C6A3B372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 name="Text Box 15">
          <a:extLst>
            <a:ext uri="{FF2B5EF4-FFF2-40B4-BE49-F238E27FC236}">
              <a16:creationId xmlns:a16="http://schemas.microsoft.com/office/drawing/2014/main" id="{1701F629-0EBA-4B02-941E-C5C8389831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 name="Text Box 15">
          <a:extLst>
            <a:ext uri="{FF2B5EF4-FFF2-40B4-BE49-F238E27FC236}">
              <a16:creationId xmlns:a16="http://schemas.microsoft.com/office/drawing/2014/main" id="{39A4B508-9156-4412-A840-744655F3283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 name="Text Box 15">
          <a:extLst>
            <a:ext uri="{FF2B5EF4-FFF2-40B4-BE49-F238E27FC236}">
              <a16:creationId xmlns:a16="http://schemas.microsoft.com/office/drawing/2014/main" id="{C927A21E-9D15-4120-AEF9-FF07F2C97B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 name="Text Box 15">
          <a:extLst>
            <a:ext uri="{FF2B5EF4-FFF2-40B4-BE49-F238E27FC236}">
              <a16:creationId xmlns:a16="http://schemas.microsoft.com/office/drawing/2014/main" id="{219C6B7B-0AB2-4A76-B5F3-72A7D883121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 name="Text Box 15">
          <a:extLst>
            <a:ext uri="{FF2B5EF4-FFF2-40B4-BE49-F238E27FC236}">
              <a16:creationId xmlns:a16="http://schemas.microsoft.com/office/drawing/2014/main" id="{C3352EEB-596B-43EE-AB84-4F00BB900C5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22</xdr:row>
      <xdr:rowOff>0</xdr:rowOff>
    </xdr:from>
    <xdr:ext cx="95250" cy="213632"/>
    <xdr:sp macro="" textlink="">
      <xdr:nvSpPr>
        <xdr:cNvPr id="19" name="Text Box 15">
          <a:extLst>
            <a:ext uri="{FF2B5EF4-FFF2-40B4-BE49-F238E27FC236}">
              <a16:creationId xmlns:a16="http://schemas.microsoft.com/office/drawing/2014/main" id="{122002B5-07F3-4115-97E8-318848DE978D}"/>
            </a:ext>
          </a:extLst>
        </xdr:cNvPr>
        <xdr:cNvSpPr txBox="1">
          <a:spLocks noChangeArrowheads="1"/>
        </xdr:cNvSpPr>
      </xdr:nvSpPr>
      <xdr:spPr bwMode="auto">
        <a:xfrm>
          <a:off x="6317343"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 name="Text Box 15">
          <a:extLst>
            <a:ext uri="{FF2B5EF4-FFF2-40B4-BE49-F238E27FC236}">
              <a16:creationId xmlns:a16="http://schemas.microsoft.com/office/drawing/2014/main" id="{75A31EED-4BF1-4177-B3EE-D2154A34C8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 name="Text Box 15">
          <a:extLst>
            <a:ext uri="{FF2B5EF4-FFF2-40B4-BE49-F238E27FC236}">
              <a16:creationId xmlns:a16="http://schemas.microsoft.com/office/drawing/2014/main" id="{DC01737E-3CA6-4109-8697-4EDE876891D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 name="Text Box 15">
          <a:extLst>
            <a:ext uri="{FF2B5EF4-FFF2-40B4-BE49-F238E27FC236}">
              <a16:creationId xmlns:a16="http://schemas.microsoft.com/office/drawing/2014/main" id="{C9C61AED-3587-4771-AB8A-06A598C8CC0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 name="Text Box 15">
          <a:extLst>
            <a:ext uri="{FF2B5EF4-FFF2-40B4-BE49-F238E27FC236}">
              <a16:creationId xmlns:a16="http://schemas.microsoft.com/office/drawing/2014/main" id="{0BD1D87F-DAB7-431A-A330-97175C5CA11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 name="Text Box 15">
          <a:extLst>
            <a:ext uri="{FF2B5EF4-FFF2-40B4-BE49-F238E27FC236}">
              <a16:creationId xmlns:a16="http://schemas.microsoft.com/office/drawing/2014/main" id="{371CEA23-C601-44C1-A9F8-E5872F0F78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 name="Text Box 15">
          <a:extLst>
            <a:ext uri="{FF2B5EF4-FFF2-40B4-BE49-F238E27FC236}">
              <a16:creationId xmlns:a16="http://schemas.microsoft.com/office/drawing/2014/main" id="{B94D79DE-038B-4754-B63E-CFA00BB24DE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 name="Text Box 15">
          <a:extLst>
            <a:ext uri="{FF2B5EF4-FFF2-40B4-BE49-F238E27FC236}">
              <a16:creationId xmlns:a16="http://schemas.microsoft.com/office/drawing/2014/main" id="{67D90FA0-8E8E-44C9-AED4-02085B0DD15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 name="Text Box 15">
          <a:extLst>
            <a:ext uri="{FF2B5EF4-FFF2-40B4-BE49-F238E27FC236}">
              <a16:creationId xmlns:a16="http://schemas.microsoft.com/office/drawing/2014/main" id="{3F43C535-EA23-456E-A38A-DA23BBDEE1E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 name="Text Box 15">
          <a:extLst>
            <a:ext uri="{FF2B5EF4-FFF2-40B4-BE49-F238E27FC236}">
              <a16:creationId xmlns:a16="http://schemas.microsoft.com/office/drawing/2014/main" id="{2D75ABEF-5DF8-406A-8E68-1F9E91E00C1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 name="Text Box 15">
          <a:extLst>
            <a:ext uri="{FF2B5EF4-FFF2-40B4-BE49-F238E27FC236}">
              <a16:creationId xmlns:a16="http://schemas.microsoft.com/office/drawing/2014/main" id="{E945C83B-E592-4BA9-8C62-6ACCD97377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 name="Text Box 15">
          <a:extLst>
            <a:ext uri="{FF2B5EF4-FFF2-40B4-BE49-F238E27FC236}">
              <a16:creationId xmlns:a16="http://schemas.microsoft.com/office/drawing/2014/main" id="{AC818E33-1094-469F-A1A8-DD55EB13504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 name="Text Box 15">
          <a:extLst>
            <a:ext uri="{FF2B5EF4-FFF2-40B4-BE49-F238E27FC236}">
              <a16:creationId xmlns:a16="http://schemas.microsoft.com/office/drawing/2014/main" id="{4B89FCB0-0640-45BC-A0E2-E3CB1DEC10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 name="Text Box 15">
          <a:extLst>
            <a:ext uri="{FF2B5EF4-FFF2-40B4-BE49-F238E27FC236}">
              <a16:creationId xmlns:a16="http://schemas.microsoft.com/office/drawing/2014/main" id="{4D672B79-0F4F-49EA-826D-59CD546C829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 name="Text Box 15">
          <a:extLst>
            <a:ext uri="{FF2B5EF4-FFF2-40B4-BE49-F238E27FC236}">
              <a16:creationId xmlns:a16="http://schemas.microsoft.com/office/drawing/2014/main" id="{F6A6071E-B17F-4BA5-92D1-4A67A8E47FC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 name="Text Box 15">
          <a:extLst>
            <a:ext uri="{FF2B5EF4-FFF2-40B4-BE49-F238E27FC236}">
              <a16:creationId xmlns:a16="http://schemas.microsoft.com/office/drawing/2014/main" id="{8237E692-32B4-48ED-B233-82DEE2E81D8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 name="Text Box 15">
          <a:extLst>
            <a:ext uri="{FF2B5EF4-FFF2-40B4-BE49-F238E27FC236}">
              <a16:creationId xmlns:a16="http://schemas.microsoft.com/office/drawing/2014/main" id="{2EF4CBEA-DDF1-474E-823E-6B8E6A597DF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 name="Text Box 15">
          <a:extLst>
            <a:ext uri="{FF2B5EF4-FFF2-40B4-BE49-F238E27FC236}">
              <a16:creationId xmlns:a16="http://schemas.microsoft.com/office/drawing/2014/main" id="{024F7AE4-CBEF-4FEB-AE62-592F0F89D9E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 name="Text Box 15">
          <a:extLst>
            <a:ext uri="{FF2B5EF4-FFF2-40B4-BE49-F238E27FC236}">
              <a16:creationId xmlns:a16="http://schemas.microsoft.com/office/drawing/2014/main" id="{6AA9302E-243E-452C-A796-C1118B727B7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 name="Text Box 15">
          <a:extLst>
            <a:ext uri="{FF2B5EF4-FFF2-40B4-BE49-F238E27FC236}">
              <a16:creationId xmlns:a16="http://schemas.microsoft.com/office/drawing/2014/main" id="{3374FC70-1EE8-4DED-BF0E-7A6947BEE70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 name="Text Box 15">
          <a:extLst>
            <a:ext uri="{FF2B5EF4-FFF2-40B4-BE49-F238E27FC236}">
              <a16:creationId xmlns:a16="http://schemas.microsoft.com/office/drawing/2014/main" id="{AA8D161B-B9C4-44D8-A03B-6F8011C8760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 name="Text Box 15">
          <a:extLst>
            <a:ext uri="{FF2B5EF4-FFF2-40B4-BE49-F238E27FC236}">
              <a16:creationId xmlns:a16="http://schemas.microsoft.com/office/drawing/2014/main" id="{ACE91276-189A-496F-82B3-8026687FF7F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 name="Text Box 15">
          <a:extLst>
            <a:ext uri="{FF2B5EF4-FFF2-40B4-BE49-F238E27FC236}">
              <a16:creationId xmlns:a16="http://schemas.microsoft.com/office/drawing/2014/main" id="{AA3FF34F-024C-4AEE-A64B-40DD5C2BCA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2" name="Text Box 15">
          <a:extLst>
            <a:ext uri="{FF2B5EF4-FFF2-40B4-BE49-F238E27FC236}">
              <a16:creationId xmlns:a16="http://schemas.microsoft.com/office/drawing/2014/main" id="{BC32DCC7-5657-474D-A29C-EEFFE093F32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3" name="Text Box 15">
          <a:extLst>
            <a:ext uri="{FF2B5EF4-FFF2-40B4-BE49-F238E27FC236}">
              <a16:creationId xmlns:a16="http://schemas.microsoft.com/office/drawing/2014/main" id="{D9166CBB-2365-4624-8739-7F9B3673DB5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4" name="Text Box 15">
          <a:extLst>
            <a:ext uri="{FF2B5EF4-FFF2-40B4-BE49-F238E27FC236}">
              <a16:creationId xmlns:a16="http://schemas.microsoft.com/office/drawing/2014/main" id="{B208D492-39F4-4152-A1AB-AF4A57713AF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5" name="Text Box 15">
          <a:extLst>
            <a:ext uri="{FF2B5EF4-FFF2-40B4-BE49-F238E27FC236}">
              <a16:creationId xmlns:a16="http://schemas.microsoft.com/office/drawing/2014/main" id="{F65FEE2E-E314-4A90-A473-FFCDB352B6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6" name="Text Box 15">
          <a:extLst>
            <a:ext uri="{FF2B5EF4-FFF2-40B4-BE49-F238E27FC236}">
              <a16:creationId xmlns:a16="http://schemas.microsoft.com/office/drawing/2014/main" id="{FCEB5A1F-646D-4914-9D1F-29690604506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7" name="Text Box 15">
          <a:extLst>
            <a:ext uri="{FF2B5EF4-FFF2-40B4-BE49-F238E27FC236}">
              <a16:creationId xmlns:a16="http://schemas.microsoft.com/office/drawing/2014/main" id="{D6C5AA50-4C21-4E6C-BBB7-496E18A9EA5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8" name="Text Box 15">
          <a:extLst>
            <a:ext uri="{FF2B5EF4-FFF2-40B4-BE49-F238E27FC236}">
              <a16:creationId xmlns:a16="http://schemas.microsoft.com/office/drawing/2014/main" id="{9B34CA11-D678-44A7-BDF2-59BBB4F2E8D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9" name="Text Box 15">
          <a:extLst>
            <a:ext uri="{FF2B5EF4-FFF2-40B4-BE49-F238E27FC236}">
              <a16:creationId xmlns:a16="http://schemas.microsoft.com/office/drawing/2014/main" id="{536427B3-6F41-44F7-B2E2-808409F9550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0" name="Text Box 15">
          <a:extLst>
            <a:ext uri="{FF2B5EF4-FFF2-40B4-BE49-F238E27FC236}">
              <a16:creationId xmlns:a16="http://schemas.microsoft.com/office/drawing/2014/main" id="{39CC7DE5-DEB1-45DA-8A4A-3C73233781C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1" name="Text Box 15">
          <a:extLst>
            <a:ext uri="{FF2B5EF4-FFF2-40B4-BE49-F238E27FC236}">
              <a16:creationId xmlns:a16="http://schemas.microsoft.com/office/drawing/2014/main" id="{1E03F91A-75BE-497F-8894-3207615A959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2" name="Text Box 15">
          <a:extLst>
            <a:ext uri="{FF2B5EF4-FFF2-40B4-BE49-F238E27FC236}">
              <a16:creationId xmlns:a16="http://schemas.microsoft.com/office/drawing/2014/main" id="{C635402A-F445-4871-A08A-B3F309DBC72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3" name="Text Box 15">
          <a:extLst>
            <a:ext uri="{FF2B5EF4-FFF2-40B4-BE49-F238E27FC236}">
              <a16:creationId xmlns:a16="http://schemas.microsoft.com/office/drawing/2014/main" id="{F1B499D3-6876-4A26-AC8D-459845FB60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4" name="Text Box 15">
          <a:extLst>
            <a:ext uri="{FF2B5EF4-FFF2-40B4-BE49-F238E27FC236}">
              <a16:creationId xmlns:a16="http://schemas.microsoft.com/office/drawing/2014/main" id="{F3F05760-9EA6-4640-9D61-2210C0E5956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5" name="Text Box 15">
          <a:extLst>
            <a:ext uri="{FF2B5EF4-FFF2-40B4-BE49-F238E27FC236}">
              <a16:creationId xmlns:a16="http://schemas.microsoft.com/office/drawing/2014/main" id="{FE95531B-1B4A-4805-BF62-3B5109D941E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6" name="Text Box 15">
          <a:extLst>
            <a:ext uri="{FF2B5EF4-FFF2-40B4-BE49-F238E27FC236}">
              <a16:creationId xmlns:a16="http://schemas.microsoft.com/office/drawing/2014/main" id="{303B3C4E-4460-4C22-B220-16D5E89D56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7" name="Text Box 15">
          <a:extLst>
            <a:ext uri="{FF2B5EF4-FFF2-40B4-BE49-F238E27FC236}">
              <a16:creationId xmlns:a16="http://schemas.microsoft.com/office/drawing/2014/main" id="{F1EDE499-72E8-4A1B-9BBD-BF6CB692CB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8" name="Text Box 15">
          <a:extLst>
            <a:ext uri="{FF2B5EF4-FFF2-40B4-BE49-F238E27FC236}">
              <a16:creationId xmlns:a16="http://schemas.microsoft.com/office/drawing/2014/main" id="{2152DC71-7FC3-45CB-97A0-8F71FD4AD2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9" name="Text Box 15">
          <a:extLst>
            <a:ext uri="{FF2B5EF4-FFF2-40B4-BE49-F238E27FC236}">
              <a16:creationId xmlns:a16="http://schemas.microsoft.com/office/drawing/2014/main" id="{0AC54263-57BD-4476-88E0-CB721EA17E2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0" name="Text Box 15">
          <a:extLst>
            <a:ext uri="{FF2B5EF4-FFF2-40B4-BE49-F238E27FC236}">
              <a16:creationId xmlns:a16="http://schemas.microsoft.com/office/drawing/2014/main" id="{DF03C8A7-C9B1-41BC-9234-86B217802C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1" name="Text Box 15">
          <a:extLst>
            <a:ext uri="{FF2B5EF4-FFF2-40B4-BE49-F238E27FC236}">
              <a16:creationId xmlns:a16="http://schemas.microsoft.com/office/drawing/2014/main" id="{F749EF3A-63E7-4A07-840D-1AE4F3DAC0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2" name="Text Box 15">
          <a:extLst>
            <a:ext uri="{FF2B5EF4-FFF2-40B4-BE49-F238E27FC236}">
              <a16:creationId xmlns:a16="http://schemas.microsoft.com/office/drawing/2014/main" id="{B79A7597-9B14-4C61-B5C4-4068F1D5FDC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3" name="Text Box 15">
          <a:extLst>
            <a:ext uri="{FF2B5EF4-FFF2-40B4-BE49-F238E27FC236}">
              <a16:creationId xmlns:a16="http://schemas.microsoft.com/office/drawing/2014/main" id="{E801FDE3-87E0-46D7-A423-CF7FEA6775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4" name="Text Box 15">
          <a:extLst>
            <a:ext uri="{FF2B5EF4-FFF2-40B4-BE49-F238E27FC236}">
              <a16:creationId xmlns:a16="http://schemas.microsoft.com/office/drawing/2014/main" id="{74E7551A-11AA-4E81-A62F-19ADDD70F5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5" name="Text Box 15">
          <a:extLst>
            <a:ext uri="{FF2B5EF4-FFF2-40B4-BE49-F238E27FC236}">
              <a16:creationId xmlns:a16="http://schemas.microsoft.com/office/drawing/2014/main" id="{ADDDA954-FE65-4EDE-949F-370F192EC35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6" name="Text Box 15">
          <a:extLst>
            <a:ext uri="{FF2B5EF4-FFF2-40B4-BE49-F238E27FC236}">
              <a16:creationId xmlns:a16="http://schemas.microsoft.com/office/drawing/2014/main" id="{2F3282B7-5B56-48F3-9A36-63A6A22855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7" name="Text Box 15">
          <a:extLst>
            <a:ext uri="{FF2B5EF4-FFF2-40B4-BE49-F238E27FC236}">
              <a16:creationId xmlns:a16="http://schemas.microsoft.com/office/drawing/2014/main" id="{85B772DF-10F5-4652-8520-82D90AF005B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8" name="Text Box 15">
          <a:extLst>
            <a:ext uri="{FF2B5EF4-FFF2-40B4-BE49-F238E27FC236}">
              <a16:creationId xmlns:a16="http://schemas.microsoft.com/office/drawing/2014/main" id="{9FC92D8A-0D5C-4420-B763-178EA7352D3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9" name="Text Box 15">
          <a:extLst>
            <a:ext uri="{FF2B5EF4-FFF2-40B4-BE49-F238E27FC236}">
              <a16:creationId xmlns:a16="http://schemas.microsoft.com/office/drawing/2014/main" id="{C5774E14-FA42-4802-A945-E92719F830F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0" name="Text Box 15">
          <a:extLst>
            <a:ext uri="{FF2B5EF4-FFF2-40B4-BE49-F238E27FC236}">
              <a16:creationId xmlns:a16="http://schemas.microsoft.com/office/drawing/2014/main" id="{0CB81A67-2B6B-45DE-84D9-9D90E2AB861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1" name="Text Box 15">
          <a:extLst>
            <a:ext uri="{FF2B5EF4-FFF2-40B4-BE49-F238E27FC236}">
              <a16:creationId xmlns:a16="http://schemas.microsoft.com/office/drawing/2014/main" id="{64DA90F0-1574-46C2-8ADC-64B82129D63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2" name="Text Box 15">
          <a:extLst>
            <a:ext uri="{FF2B5EF4-FFF2-40B4-BE49-F238E27FC236}">
              <a16:creationId xmlns:a16="http://schemas.microsoft.com/office/drawing/2014/main" id="{DAF6DF1F-3DCA-4F70-BCDF-512DB7EE9DC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3" name="Text Box 15">
          <a:extLst>
            <a:ext uri="{FF2B5EF4-FFF2-40B4-BE49-F238E27FC236}">
              <a16:creationId xmlns:a16="http://schemas.microsoft.com/office/drawing/2014/main" id="{E18816A3-49D3-4899-85BD-392059738C1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4" name="Text Box 15">
          <a:extLst>
            <a:ext uri="{FF2B5EF4-FFF2-40B4-BE49-F238E27FC236}">
              <a16:creationId xmlns:a16="http://schemas.microsoft.com/office/drawing/2014/main" id="{E4E1AF87-EB6C-4A89-8378-077F57E3A6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5" name="Text Box 15">
          <a:extLst>
            <a:ext uri="{FF2B5EF4-FFF2-40B4-BE49-F238E27FC236}">
              <a16:creationId xmlns:a16="http://schemas.microsoft.com/office/drawing/2014/main" id="{50DB2ED3-1F76-40A0-9C75-C308F98FF50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6" name="Text Box 15">
          <a:extLst>
            <a:ext uri="{FF2B5EF4-FFF2-40B4-BE49-F238E27FC236}">
              <a16:creationId xmlns:a16="http://schemas.microsoft.com/office/drawing/2014/main" id="{7083DE0A-9881-44D8-A6CB-DAFBA2B7846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7" name="Text Box 15">
          <a:extLst>
            <a:ext uri="{FF2B5EF4-FFF2-40B4-BE49-F238E27FC236}">
              <a16:creationId xmlns:a16="http://schemas.microsoft.com/office/drawing/2014/main" id="{7DE49234-A936-4955-8C1F-350BC3DE662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8" name="Text Box 15">
          <a:extLst>
            <a:ext uri="{FF2B5EF4-FFF2-40B4-BE49-F238E27FC236}">
              <a16:creationId xmlns:a16="http://schemas.microsoft.com/office/drawing/2014/main" id="{4D8D4B60-331E-455E-8765-B44FCB330F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9" name="Text Box 15">
          <a:extLst>
            <a:ext uri="{FF2B5EF4-FFF2-40B4-BE49-F238E27FC236}">
              <a16:creationId xmlns:a16="http://schemas.microsoft.com/office/drawing/2014/main" id="{EBEB801D-5A8F-40F4-AF15-41CA9C7D81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0" name="Text Box 15">
          <a:extLst>
            <a:ext uri="{FF2B5EF4-FFF2-40B4-BE49-F238E27FC236}">
              <a16:creationId xmlns:a16="http://schemas.microsoft.com/office/drawing/2014/main" id="{7235CCFF-5814-4C57-84BE-E0DA5C13DA6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1" name="Text Box 15">
          <a:extLst>
            <a:ext uri="{FF2B5EF4-FFF2-40B4-BE49-F238E27FC236}">
              <a16:creationId xmlns:a16="http://schemas.microsoft.com/office/drawing/2014/main" id="{8F39992C-FC4A-428D-80A8-F40C5C51DF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2" name="Text Box 15">
          <a:extLst>
            <a:ext uri="{FF2B5EF4-FFF2-40B4-BE49-F238E27FC236}">
              <a16:creationId xmlns:a16="http://schemas.microsoft.com/office/drawing/2014/main" id="{88DBEE0F-A644-4A28-81CB-42E67BC29B9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3" name="Text Box 15">
          <a:extLst>
            <a:ext uri="{FF2B5EF4-FFF2-40B4-BE49-F238E27FC236}">
              <a16:creationId xmlns:a16="http://schemas.microsoft.com/office/drawing/2014/main" id="{5ED61FD8-D8D9-489E-85D5-C57CB43439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4" name="Text Box 15">
          <a:extLst>
            <a:ext uri="{FF2B5EF4-FFF2-40B4-BE49-F238E27FC236}">
              <a16:creationId xmlns:a16="http://schemas.microsoft.com/office/drawing/2014/main" id="{D9A7815F-286F-4CC7-AA64-AAB1E822E44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5" name="Text Box 15">
          <a:extLst>
            <a:ext uri="{FF2B5EF4-FFF2-40B4-BE49-F238E27FC236}">
              <a16:creationId xmlns:a16="http://schemas.microsoft.com/office/drawing/2014/main" id="{9E705E2B-B7AA-4B40-B0E3-8486E6AB4DE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6" name="Text Box 15">
          <a:extLst>
            <a:ext uri="{FF2B5EF4-FFF2-40B4-BE49-F238E27FC236}">
              <a16:creationId xmlns:a16="http://schemas.microsoft.com/office/drawing/2014/main" id="{54DFBFE4-D85F-4756-BF4F-603271BEDF0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7" name="Text Box 15">
          <a:extLst>
            <a:ext uri="{FF2B5EF4-FFF2-40B4-BE49-F238E27FC236}">
              <a16:creationId xmlns:a16="http://schemas.microsoft.com/office/drawing/2014/main" id="{355650D0-E9E4-41E1-A679-E6BB3049C4B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8" name="Text Box 15">
          <a:extLst>
            <a:ext uri="{FF2B5EF4-FFF2-40B4-BE49-F238E27FC236}">
              <a16:creationId xmlns:a16="http://schemas.microsoft.com/office/drawing/2014/main" id="{3C3CED90-81D6-466C-8F65-D9D2E29C6FB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9" name="Text Box 15">
          <a:extLst>
            <a:ext uri="{FF2B5EF4-FFF2-40B4-BE49-F238E27FC236}">
              <a16:creationId xmlns:a16="http://schemas.microsoft.com/office/drawing/2014/main" id="{42A89930-86A4-41E6-A176-92694B46D6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0" name="Text Box 15">
          <a:extLst>
            <a:ext uri="{FF2B5EF4-FFF2-40B4-BE49-F238E27FC236}">
              <a16:creationId xmlns:a16="http://schemas.microsoft.com/office/drawing/2014/main" id="{D2F5E9E2-9000-44E7-9D0E-A6F32A0472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1" name="Text Box 15">
          <a:extLst>
            <a:ext uri="{FF2B5EF4-FFF2-40B4-BE49-F238E27FC236}">
              <a16:creationId xmlns:a16="http://schemas.microsoft.com/office/drawing/2014/main" id="{15E6CC7A-2E01-4BC6-974A-ECF05D81E36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2" name="Text Box 15">
          <a:extLst>
            <a:ext uri="{FF2B5EF4-FFF2-40B4-BE49-F238E27FC236}">
              <a16:creationId xmlns:a16="http://schemas.microsoft.com/office/drawing/2014/main" id="{77D2B73B-8E50-4F75-90F8-3F8DBEAA7CC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3" name="Text Box 15">
          <a:extLst>
            <a:ext uri="{FF2B5EF4-FFF2-40B4-BE49-F238E27FC236}">
              <a16:creationId xmlns:a16="http://schemas.microsoft.com/office/drawing/2014/main" id="{32BC452F-2B80-4E43-BEC5-C9354346865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4" name="Text Box 15">
          <a:extLst>
            <a:ext uri="{FF2B5EF4-FFF2-40B4-BE49-F238E27FC236}">
              <a16:creationId xmlns:a16="http://schemas.microsoft.com/office/drawing/2014/main" id="{42373AF8-7B23-4A10-91A2-48B97C1A5A4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5" name="Text Box 15">
          <a:extLst>
            <a:ext uri="{FF2B5EF4-FFF2-40B4-BE49-F238E27FC236}">
              <a16:creationId xmlns:a16="http://schemas.microsoft.com/office/drawing/2014/main" id="{6877CEF2-F30B-48E3-94D4-B783C762296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6" name="Text Box 15">
          <a:extLst>
            <a:ext uri="{FF2B5EF4-FFF2-40B4-BE49-F238E27FC236}">
              <a16:creationId xmlns:a16="http://schemas.microsoft.com/office/drawing/2014/main" id="{F7BD2569-FE7B-483D-9E04-F81E7248974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7" name="Text Box 15">
          <a:extLst>
            <a:ext uri="{FF2B5EF4-FFF2-40B4-BE49-F238E27FC236}">
              <a16:creationId xmlns:a16="http://schemas.microsoft.com/office/drawing/2014/main" id="{85BD53BD-B994-4D0B-AD1B-06E08E1FFBF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8" name="Text Box 15">
          <a:extLst>
            <a:ext uri="{FF2B5EF4-FFF2-40B4-BE49-F238E27FC236}">
              <a16:creationId xmlns:a16="http://schemas.microsoft.com/office/drawing/2014/main" id="{EB2DAC6B-3A34-49BA-BCF5-7766115E2AE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9" name="Text Box 15">
          <a:extLst>
            <a:ext uri="{FF2B5EF4-FFF2-40B4-BE49-F238E27FC236}">
              <a16:creationId xmlns:a16="http://schemas.microsoft.com/office/drawing/2014/main" id="{23067474-8E1C-4566-A107-A375388DF7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0" name="Text Box 15">
          <a:extLst>
            <a:ext uri="{FF2B5EF4-FFF2-40B4-BE49-F238E27FC236}">
              <a16:creationId xmlns:a16="http://schemas.microsoft.com/office/drawing/2014/main" id="{CEF4D670-6A59-436C-8B54-3D86BFEBCE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1" name="Text Box 15">
          <a:extLst>
            <a:ext uri="{FF2B5EF4-FFF2-40B4-BE49-F238E27FC236}">
              <a16:creationId xmlns:a16="http://schemas.microsoft.com/office/drawing/2014/main" id="{F6248FF5-94E4-464B-A7C7-AF340BE832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2" name="Text Box 15">
          <a:extLst>
            <a:ext uri="{FF2B5EF4-FFF2-40B4-BE49-F238E27FC236}">
              <a16:creationId xmlns:a16="http://schemas.microsoft.com/office/drawing/2014/main" id="{782CB958-2016-4E97-8FB0-17538C345B5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3" name="Text Box 15">
          <a:extLst>
            <a:ext uri="{FF2B5EF4-FFF2-40B4-BE49-F238E27FC236}">
              <a16:creationId xmlns:a16="http://schemas.microsoft.com/office/drawing/2014/main" id="{7CD2FAD9-BBC5-44FE-A2BF-0BF229B4802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4" name="Text Box 15">
          <a:extLst>
            <a:ext uri="{FF2B5EF4-FFF2-40B4-BE49-F238E27FC236}">
              <a16:creationId xmlns:a16="http://schemas.microsoft.com/office/drawing/2014/main" id="{FF353938-7590-47DA-ACFE-E0849249356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5" name="Text Box 15">
          <a:extLst>
            <a:ext uri="{FF2B5EF4-FFF2-40B4-BE49-F238E27FC236}">
              <a16:creationId xmlns:a16="http://schemas.microsoft.com/office/drawing/2014/main" id="{1C7950E1-57D9-4D74-B928-DC82FCC846C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6" name="Text Box 15">
          <a:extLst>
            <a:ext uri="{FF2B5EF4-FFF2-40B4-BE49-F238E27FC236}">
              <a16:creationId xmlns:a16="http://schemas.microsoft.com/office/drawing/2014/main" id="{CA987653-B8F3-4852-8C5E-9C6EDA6C59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7" name="Text Box 15">
          <a:extLst>
            <a:ext uri="{FF2B5EF4-FFF2-40B4-BE49-F238E27FC236}">
              <a16:creationId xmlns:a16="http://schemas.microsoft.com/office/drawing/2014/main" id="{CB30C9D6-F633-4044-AC97-9BCE8CA5C9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8" name="Text Box 15">
          <a:extLst>
            <a:ext uri="{FF2B5EF4-FFF2-40B4-BE49-F238E27FC236}">
              <a16:creationId xmlns:a16="http://schemas.microsoft.com/office/drawing/2014/main" id="{A851268B-6471-4B22-9BFE-1B958E9C93E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9" name="Text Box 15">
          <a:extLst>
            <a:ext uri="{FF2B5EF4-FFF2-40B4-BE49-F238E27FC236}">
              <a16:creationId xmlns:a16="http://schemas.microsoft.com/office/drawing/2014/main" id="{16B362CD-D7B8-4433-A3E1-7DAA73037DD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0" name="Text Box 15">
          <a:extLst>
            <a:ext uri="{FF2B5EF4-FFF2-40B4-BE49-F238E27FC236}">
              <a16:creationId xmlns:a16="http://schemas.microsoft.com/office/drawing/2014/main" id="{F69ACD51-6098-47E3-B911-12BCB22786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1" name="Text Box 15">
          <a:extLst>
            <a:ext uri="{FF2B5EF4-FFF2-40B4-BE49-F238E27FC236}">
              <a16:creationId xmlns:a16="http://schemas.microsoft.com/office/drawing/2014/main" id="{427D6334-DEDC-4122-8A35-78F0D96B711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2" name="Text Box 15">
          <a:extLst>
            <a:ext uri="{FF2B5EF4-FFF2-40B4-BE49-F238E27FC236}">
              <a16:creationId xmlns:a16="http://schemas.microsoft.com/office/drawing/2014/main" id="{A78B08B8-947A-4FC2-B212-32D3314B8D5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3" name="Text Box 15">
          <a:extLst>
            <a:ext uri="{FF2B5EF4-FFF2-40B4-BE49-F238E27FC236}">
              <a16:creationId xmlns:a16="http://schemas.microsoft.com/office/drawing/2014/main" id="{A7BC99FE-2A98-4E3D-94F7-B6E515F518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4" name="Text Box 15">
          <a:extLst>
            <a:ext uri="{FF2B5EF4-FFF2-40B4-BE49-F238E27FC236}">
              <a16:creationId xmlns:a16="http://schemas.microsoft.com/office/drawing/2014/main" id="{D939B980-DDA4-4915-9FE1-B9F79DC68BF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5" name="Text Box 15">
          <a:extLst>
            <a:ext uri="{FF2B5EF4-FFF2-40B4-BE49-F238E27FC236}">
              <a16:creationId xmlns:a16="http://schemas.microsoft.com/office/drawing/2014/main" id="{A4D4B642-85DC-49B6-9AA5-D1210992E71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6" name="Text Box 15">
          <a:extLst>
            <a:ext uri="{FF2B5EF4-FFF2-40B4-BE49-F238E27FC236}">
              <a16:creationId xmlns:a16="http://schemas.microsoft.com/office/drawing/2014/main" id="{125625EC-3658-459A-86F1-A000596F82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7" name="Text Box 15">
          <a:extLst>
            <a:ext uri="{FF2B5EF4-FFF2-40B4-BE49-F238E27FC236}">
              <a16:creationId xmlns:a16="http://schemas.microsoft.com/office/drawing/2014/main" id="{F8AF1D90-9186-4479-B04D-032A7DE701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8" name="Text Box 15">
          <a:extLst>
            <a:ext uri="{FF2B5EF4-FFF2-40B4-BE49-F238E27FC236}">
              <a16:creationId xmlns:a16="http://schemas.microsoft.com/office/drawing/2014/main" id="{E4F49E6A-A23A-485A-BFB8-856FF94236D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9" name="Text Box 15">
          <a:extLst>
            <a:ext uri="{FF2B5EF4-FFF2-40B4-BE49-F238E27FC236}">
              <a16:creationId xmlns:a16="http://schemas.microsoft.com/office/drawing/2014/main" id="{6C74CE6A-06A1-480B-B016-359FC8E8F6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0" name="Text Box 15">
          <a:extLst>
            <a:ext uri="{FF2B5EF4-FFF2-40B4-BE49-F238E27FC236}">
              <a16:creationId xmlns:a16="http://schemas.microsoft.com/office/drawing/2014/main" id="{F9A94E7E-191C-4A0C-96D2-C76688DEF0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1" name="Text Box 15">
          <a:extLst>
            <a:ext uri="{FF2B5EF4-FFF2-40B4-BE49-F238E27FC236}">
              <a16:creationId xmlns:a16="http://schemas.microsoft.com/office/drawing/2014/main" id="{D9F2A055-3C8D-49A1-833F-C1B53680FE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2" name="Text Box 15">
          <a:extLst>
            <a:ext uri="{FF2B5EF4-FFF2-40B4-BE49-F238E27FC236}">
              <a16:creationId xmlns:a16="http://schemas.microsoft.com/office/drawing/2014/main" id="{D4305A3D-2BF4-4A44-A30F-780C24CC996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3" name="Text Box 15">
          <a:extLst>
            <a:ext uri="{FF2B5EF4-FFF2-40B4-BE49-F238E27FC236}">
              <a16:creationId xmlns:a16="http://schemas.microsoft.com/office/drawing/2014/main" id="{9E1DF706-1BF7-4DE0-86C0-66284E945C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4" name="Text Box 15">
          <a:extLst>
            <a:ext uri="{FF2B5EF4-FFF2-40B4-BE49-F238E27FC236}">
              <a16:creationId xmlns:a16="http://schemas.microsoft.com/office/drawing/2014/main" id="{4BC79685-C1F9-4510-9975-0266EEBB955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5" name="Text Box 15">
          <a:extLst>
            <a:ext uri="{FF2B5EF4-FFF2-40B4-BE49-F238E27FC236}">
              <a16:creationId xmlns:a16="http://schemas.microsoft.com/office/drawing/2014/main" id="{28FA2F37-B897-44E3-8784-C2161C9079B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6" name="Text Box 15">
          <a:extLst>
            <a:ext uri="{FF2B5EF4-FFF2-40B4-BE49-F238E27FC236}">
              <a16:creationId xmlns:a16="http://schemas.microsoft.com/office/drawing/2014/main" id="{A60F7B7F-91EF-4079-BD43-75359B671BA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7" name="Text Box 15">
          <a:extLst>
            <a:ext uri="{FF2B5EF4-FFF2-40B4-BE49-F238E27FC236}">
              <a16:creationId xmlns:a16="http://schemas.microsoft.com/office/drawing/2014/main" id="{83462604-1E5D-4E99-A8DD-6F66DBB2C6E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8" name="Text Box 15">
          <a:extLst>
            <a:ext uri="{FF2B5EF4-FFF2-40B4-BE49-F238E27FC236}">
              <a16:creationId xmlns:a16="http://schemas.microsoft.com/office/drawing/2014/main" id="{A31E508B-E385-4A26-9B29-EC12FBC9FFA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9" name="Text Box 15">
          <a:extLst>
            <a:ext uri="{FF2B5EF4-FFF2-40B4-BE49-F238E27FC236}">
              <a16:creationId xmlns:a16="http://schemas.microsoft.com/office/drawing/2014/main" id="{A760E103-1699-4206-93C9-95AB9FF2214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0" name="Text Box 15">
          <a:extLst>
            <a:ext uri="{FF2B5EF4-FFF2-40B4-BE49-F238E27FC236}">
              <a16:creationId xmlns:a16="http://schemas.microsoft.com/office/drawing/2014/main" id="{9744DC1B-4DEA-41F1-BBFD-A27AD70B29C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1" name="Text Box 15">
          <a:extLst>
            <a:ext uri="{FF2B5EF4-FFF2-40B4-BE49-F238E27FC236}">
              <a16:creationId xmlns:a16="http://schemas.microsoft.com/office/drawing/2014/main" id="{8DCB7077-9AF4-4599-BDE7-05D5B430CAE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2" name="Text Box 15">
          <a:extLst>
            <a:ext uri="{FF2B5EF4-FFF2-40B4-BE49-F238E27FC236}">
              <a16:creationId xmlns:a16="http://schemas.microsoft.com/office/drawing/2014/main" id="{6981CCB4-E7B9-4198-A6D0-47678E0F548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3" name="Text Box 15">
          <a:extLst>
            <a:ext uri="{FF2B5EF4-FFF2-40B4-BE49-F238E27FC236}">
              <a16:creationId xmlns:a16="http://schemas.microsoft.com/office/drawing/2014/main" id="{5319CBDE-5D2B-4ABF-B351-D64F4E91D79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4" name="Text Box 15">
          <a:extLst>
            <a:ext uri="{FF2B5EF4-FFF2-40B4-BE49-F238E27FC236}">
              <a16:creationId xmlns:a16="http://schemas.microsoft.com/office/drawing/2014/main" id="{B11C3675-332B-4809-BF54-6B9B890793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5" name="Text Box 15">
          <a:extLst>
            <a:ext uri="{FF2B5EF4-FFF2-40B4-BE49-F238E27FC236}">
              <a16:creationId xmlns:a16="http://schemas.microsoft.com/office/drawing/2014/main" id="{89C98E2B-161B-476A-B885-5C79D45E2A2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6" name="Text Box 15">
          <a:extLst>
            <a:ext uri="{FF2B5EF4-FFF2-40B4-BE49-F238E27FC236}">
              <a16:creationId xmlns:a16="http://schemas.microsoft.com/office/drawing/2014/main" id="{1792618E-6752-4C75-9886-0F7A02D1784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7" name="Text Box 15">
          <a:extLst>
            <a:ext uri="{FF2B5EF4-FFF2-40B4-BE49-F238E27FC236}">
              <a16:creationId xmlns:a16="http://schemas.microsoft.com/office/drawing/2014/main" id="{216758F5-CAE4-4858-A4BE-B4AD94AFFB5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8" name="Text Box 15">
          <a:extLst>
            <a:ext uri="{FF2B5EF4-FFF2-40B4-BE49-F238E27FC236}">
              <a16:creationId xmlns:a16="http://schemas.microsoft.com/office/drawing/2014/main" id="{75CB2B04-F2BB-4F49-8B04-3DB2CB53CB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9" name="Text Box 15">
          <a:extLst>
            <a:ext uri="{FF2B5EF4-FFF2-40B4-BE49-F238E27FC236}">
              <a16:creationId xmlns:a16="http://schemas.microsoft.com/office/drawing/2014/main" id="{E88AAD64-E438-4075-B087-EFC0A207229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0" name="Text Box 15">
          <a:extLst>
            <a:ext uri="{FF2B5EF4-FFF2-40B4-BE49-F238E27FC236}">
              <a16:creationId xmlns:a16="http://schemas.microsoft.com/office/drawing/2014/main" id="{464CDA04-EA05-4BCD-85F6-C2A7E242767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1" name="Text Box 15">
          <a:extLst>
            <a:ext uri="{FF2B5EF4-FFF2-40B4-BE49-F238E27FC236}">
              <a16:creationId xmlns:a16="http://schemas.microsoft.com/office/drawing/2014/main" id="{4EEEFC0D-C737-4CB2-B224-AC57F100004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2" name="Text Box 15">
          <a:extLst>
            <a:ext uri="{FF2B5EF4-FFF2-40B4-BE49-F238E27FC236}">
              <a16:creationId xmlns:a16="http://schemas.microsoft.com/office/drawing/2014/main" id="{1F5B11FE-04AF-41E4-B63C-F40B2F9FDAA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3" name="Text Box 15">
          <a:extLst>
            <a:ext uri="{FF2B5EF4-FFF2-40B4-BE49-F238E27FC236}">
              <a16:creationId xmlns:a16="http://schemas.microsoft.com/office/drawing/2014/main" id="{28A47956-9DB8-45C6-9661-A041EACEEC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4" name="Text Box 15">
          <a:extLst>
            <a:ext uri="{FF2B5EF4-FFF2-40B4-BE49-F238E27FC236}">
              <a16:creationId xmlns:a16="http://schemas.microsoft.com/office/drawing/2014/main" id="{ECDC61DD-526F-424A-99C2-3D730D2FFEA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5" name="Text Box 15">
          <a:extLst>
            <a:ext uri="{FF2B5EF4-FFF2-40B4-BE49-F238E27FC236}">
              <a16:creationId xmlns:a16="http://schemas.microsoft.com/office/drawing/2014/main" id="{730C3E62-5B31-4203-8730-61EDBCF413C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6" name="Text Box 15">
          <a:extLst>
            <a:ext uri="{FF2B5EF4-FFF2-40B4-BE49-F238E27FC236}">
              <a16:creationId xmlns:a16="http://schemas.microsoft.com/office/drawing/2014/main" id="{82071715-ED87-4FC5-9724-3DB7F42CA6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7" name="Text Box 15">
          <a:extLst>
            <a:ext uri="{FF2B5EF4-FFF2-40B4-BE49-F238E27FC236}">
              <a16:creationId xmlns:a16="http://schemas.microsoft.com/office/drawing/2014/main" id="{B689EF8F-2604-432D-88AA-034636C773F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8" name="Text Box 15">
          <a:extLst>
            <a:ext uri="{FF2B5EF4-FFF2-40B4-BE49-F238E27FC236}">
              <a16:creationId xmlns:a16="http://schemas.microsoft.com/office/drawing/2014/main" id="{30474A6A-D48F-407D-BC68-65152FB198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9" name="Text Box 15">
          <a:extLst>
            <a:ext uri="{FF2B5EF4-FFF2-40B4-BE49-F238E27FC236}">
              <a16:creationId xmlns:a16="http://schemas.microsoft.com/office/drawing/2014/main" id="{C6103C62-FC42-4985-A95B-5282D56ABB1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0" name="Text Box 15">
          <a:extLst>
            <a:ext uri="{FF2B5EF4-FFF2-40B4-BE49-F238E27FC236}">
              <a16:creationId xmlns:a16="http://schemas.microsoft.com/office/drawing/2014/main" id="{DEC7342C-6805-4918-AAFB-D946DF85C9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1" name="Text Box 15">
          <a:extLst>
            <a:ext uri="{FF2B5EF4-FFF2-40B4-BE49-F238E27FC236}">
              <a16:creationId xmlns:a16="http://schemas.microsoft.com/office/drawing/2014/main" id="{281CD321-82FC-4B8A-9262-254A66231ED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2" name="Text Box 15">
          <a:extLst>
            <a:ext uri="{FF2B5EF4-FFF2-40B4-BE49-F238E27FC236}">
              <a16:creationId xmlns:a16="http://schemas.microsoft.com/office/drawing/2014/main" id="{2CEEE855-FF1B-4BAD-AE4F-03DB402A021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3" name="Text Box 15">
          <a:extLst>
            <a:ext uri="{FF2B5EF4-FFF2-40B4-BE49-F238E27FC236}">
              <a16:creationId xmlns:a16="http://schemas.microsoft.com/office/drawing/2014/main" id="{E3135E55-C9E3-4F55-BEB2-BD0B8B724B1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4" name="Text Box 15">
          <a:extLst>
            <a:ext uri="{FF2B5EF4-FFF2-40B4-BE49-F238E27FC236}">
              <a16:creationId xmlns:a16="http://schemas.microsoft.com/office/drawing/2014/main" id="{46E7CBF3-9969-4A7D-B285-EE973746982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5" name="Text Box 15">
          <a:extLst>
            <a:ext uri="{FF2B5EF4-FFF2-40B4-BE49-F238E27FC236}">
              <a16:creationId xmlns:a16="http://schemas.microsoft.com/office/drawing/2014/main" id="{A12143B8-5F25-4E19-B2F3-9F3F18F9C2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6" name="Text Box 15">
          <a:extLst>
            <a:ext uri="{FF2B5EF4-FFF2-40B4-BE49-F238E27FC236}">
              <a16:creationId xmlns:a16="http://schemas.microsoft.com/office/drawing/2014/main" id="{C8F74135-43D5-400C-ABF1-7998DF1763B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7" name="Text Box 15">
          <a:extLst>
            <a:ext uri="{FF2B5EF4-FFF2-40B4-BE49-F238E27FC236}">
              <a16:creationId xmlns:a16="http://schemas.microsoft.com/office/drawing/2014/main" id="{83EC47AB-B665-416E-8AF9-DE68079B252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8" name="Text Box 15">
          <a:extLst>
            <a:ext uri="{FF2B5EF4-FFF2-40B4-BE49-F238E27FC236}">
              <a16:creationId xmlns:a16="http://schemas.microsoft.com/office/drawing/2014/main" id="{470B3B9F-9E21-440E-94EA-F3C8440CE2A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9" name="Text Box 15">
          <a:extLst>
            <a:ext uri="{FF2B5EF4-FFF2-40B4-BE49-F238E27FC236}">
              <a16:creationId xmlns:a16="http://schemas.microsoft.com/office/drawing/2014/main" id="{C6EA8511-C7AB-45A2-9E9E-A453C658A59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0" name="Text Box 15">
          <a:extLst>
            <a:ext uri="{FF2B5EF4-FFF2-40B4-BE49-F238E27FC236}">
              <a16:creationId xmlns:a16="http://schemas.microsoft.com/office/drawing/2014/main" id="{36BD0A40-1EAE-4A83-ADBD-9A3964F956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1" name="Text Box 15">
          <a:extLst>
            <a:ext uri="{FF2B5EF4-FFF2-40B4-BE49-F238E27FC236}">
              <a16:creationId xmlns:a16="http://schemas.microsoft.com/office/drawing/2014/main" id="{AB27D986-B1F4-43FF-A021-A38696A232C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2" name="Text Box 15">
          <a:extLst>
            <a:ext uri="{FF2B5EF4-FFF2-40B4-BE49-F238E27FC236}">
              <a16:creationId xmlns:a16="http://schemas.microsoft.com/office/drawing/2014/main" id="{E04AF98F-D95F-4E3C-B0A0-7FB196666D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3" name="Text Box 15">
          <a:extLst>
            <a:ext uri="{FF2B5EF4-FFF2-40B4-BE49-F238E27FC236}">
              <a16:creationId xmlns:a16="http://schemas.microsoft.com/office/drawing/2014/main" id="{C7A7AAF8-0867-450F-863D-CF7898421F3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4" name="Text Box 15">
          <a:extLst>
            <a:ext uri="{FF2B5EF4-FFF2-40B4-BE49-F238E27FC236}">
              <a16:creationId xmlns:a16="http://schemas.microsoft.com/office/drawing/2014/main" id="{892AEAE5-410C-4395-99B6-8D74F2C113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5" name="Text Box 15">
          <a:extLst>
            <a:ext uri="{FF2B5EF4-FFF2-40B4-BE49-F238E27FC236}">
              <a16:creationId xmlns:a16="http://schemas.microsoft.com/office/drawing/2014/main" id="{9A689722-1951-48F8-8491-2718E1C7964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6" name="Text Box 15">
          <a:extLst>
            <a:ext uri="{FF2B5EF4-FFF2-40B4-BE49-F238E27FC236}">
              <a16:creationId xmlns:a16="http://schemas.microsoft.com/office/drawing/2014/main" id="{C2342654-1F82-44E0-AD0D-7371D37CEE5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7" name="Text Box 15">
          <a:extLst>
            <a:ext uri="{FF2B5EF4-FFF2-40B4-BE49-F238E27FC236}">
              <a16:creationId xmlns:a16="http://schemas.microsoft.com/office/drawing/2014/main" id="{D0C2FC52-6415-491E-AD3F-465C712E8EC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8" name="Text Box 15">
          <a:extLst>
            <a:ext uri="{FF2B5EF4-FFF2-40B4-BE49-F238E27FC236}">
              <a16:creationId xmlns:a16="http://schemas.microsoft.com/office/drawing/2014/main" id="{7D3BAB48-4D14-480E-8F87-0248778A95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9" name="Text Box 15">
          <a:extLst>
            <a:ext uri="{FF2B5EF4-FFF2-40B4-BE49-F238E27FC236}">
              <a16:creationId xmlns:a16="http://schemas.microsoft.com/office/drawing/2014/main" id="{826FA004-2FBD-4504-9692-DFD98ECD3ED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0" name="Text Box 15">
          <a:extLst>
            <a:ext uri="{FF2B5EF4-FFF2-40B4-BE49-F238E27FC236}">
              <a16:creationId xmlns:a16="http://schemas.microsoft.com/office/drawing/2014/main" id="{83ED099F-4BF6-4B9D-9A1B-166B72B025D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1" name="Text Box 15">
          <a:extLst>
            <a:ext uri="{FF2B5EF4-FFF2-40B4-BE49-F238E27FC236}">
              <a16:creationId xmlns:a16="http://schemas.microsoft.com/office/drawing/2014/main" id="{CAFE154D-56DA-4779-8AEF-C3AA23BE921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2" name="Text Box 15">
          <a:extLst>
            <a:ext uri="{FF2B5EF4-FFF2-40B4-BE49-F238E27FC236}">
              <a16:creationId xmlns:a16="http://schemas.microsoft.com/office/drawing/2014/main" id="{1518EB9C-324B-47DF-98BA-B135C14A412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3" name="Text Box 15">
          <a:extLst>
            <a:ext uri="{FF2B5EF4-FFF2-40B4-BE49-F238E27FC236}">
              <a16:creationId xmlns:a16="http://schemas.microsoft.com/office/drawing/2014/main" id="{A28B23A8-57B1-4434-9323-FCB62544B00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4" name="Text Box 15">
          <a:extLst>
            <a:ext uri="{FF2B5EF4-FFF2-40B4-BE49-F238E27FC236}">
              <a16:creationId xmlns:a16="http://schemas.microsoft.com/office/drawing/2014/main" id="{4B294AFB-4F13-47BF-849C-900059DFD3F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5" name="Text Box 15">
          <a:extLst>
            <a:ext uri="{FF2B5EF4-FFF2-40B4-BE49-F238E27FC236}">
              <a16:creationId xmlns:a16="http://schemas.microsoft.com/office/drawing/2014/main" id="{F79530C1-BF54-4F39-84A2-6C82FC703A2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6" name="Text Box 15">
          <a:extLst>
            <a:ext uri="{FF2B5EF4-FFF2-40B4-BE49-F238E27FC236}">
              <a16:creationId xmlns:a16="http://schemas.microsoft.com/office/drawing/2014/main" id="{1934BB0D-30E7-48B8-874E-AF2006D3B8F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7" name="Text Box 15">
          <a:extLst>
            <a:ext uri="{FF2B5EF4-FFF2-40B4-BE49-F238E27FC236}">
              <a16:creationId xmlns:a16="http://schemas.microsoft.com/office/drawing/2014/main" id="{E3D09A2F-F527-41EB-B446-F625264532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8" name="Text Box 15">
          <a:extLst>
            <a:ext uri="{FF2B5EF4-FFF2-40B4-BE49-F238E27FC236}">
              <a16:creationId xmlns:a16="http://schemas.microsoft.com/office/drawing/2014/main" id="{06754C12-D766-4F1A-8A62-FDBDE84AFAF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9" name="Text Box 15">
          <a:extLst>
            <a:ext uri="{FF2B5EF4-FFF2-40B4-BE49-F238E27FC236}">
              <a16:creationId xmlns:a16="http://schemas.microsoft.com/office/drawing/2014/main" id="{D771000D-9C52-4A33-83AA-4D47E51AFE7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0" name="Text Box 15">
          <a:extLst>
            <a:ext uri="{FF2B5EF4-FFF2-40B4-BE49-F238E27FC236}">
              <a16:creationId xmlns:a16="http://schemas.microsoft.com/office/drawing/2014/main" id="{C6443EF3-8A33-4A95-8E21-63615A7B68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1" name="Text Box 15">
          <a:extLst>
            <a:ext uri="{FF2B5EF4-FFF2-40B4-BE49-F238E27FC236}">
              <a16:creationId xmlns:a16="http://schemas.microsoft.com/office/drawing/2014/main" id="{8DFBB27D-D3CB-4520-8971-F10434A118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2" name="Text Box 15">
          <a:extLst>
            <a:ext uri="{FF2B5EF4-FFF2-40B4-BE49-F238E27FC236}">
              <a16:creationId xmlns:a16="http://schemas.microsoft.com/office/drawing/2014/main" id="{4FBF7D77-AD8A-45EB-AC4B-FF5E0BCFAC7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3" name="Text Box 15">
          <a:extLst>
            <a:ext uri="{FF2B5EF4-FFF2-40B4-BE49-F238E27FC236}">
              <a16:creationId xmlns:a16="http://schemas.microsoft.com/office/drawing/2014/main" id="{094F9A70-05BE-45D7-B4E7-9FF9C4FFBC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4" name="Text Box 15">
          <a:extLst>
            <a:ext uri="{FF2B5EF4-FFF2-40B4-BE49-F238E27FC236}">
              <a16:creationId xmlns:a16="http://schemas.microsoft.com/office/drawing/2014/main" id="{EB986CB0-5D82-415E-828B-3C9E5BF7ADC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5" name="Text Box 15">
          <a:extLst>
            <a:ext uri="{FF2B5EF4-FFF2-40B4-BE49-F238E27FC236}">
              <a16:creationId xmlns:a16="http://schemas.microsoft.com/office/drawing/2014/main" id="{239D500A-5DE3-44F0-926E-B584654A5F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6" name="Text Box 15">
          <a:extLst>
            <a:ext uri="{FF2B5EF4-FFF2-40B4-BE49-F238E27FC236}">
              <a16:creationId xmlns:a16="http://schemas.microsoft.com/office/drawing/2014/main" id="{030112AF-87E6-4424-A384-DE37A50F56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7" name="Text Box 15">
          <a:extLst>
            <a:ext uri="{FF2B5EF4-FFF2-40B4-BE49-F238E27FC236}">
              <a16:creationId xmlns:a16="http://schemas.microsoft.com/office/drawing/2014/main" id="{188ED138-EF0C-48D9-B1EF-65094A31994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8" name="Text Box 15">
          <a:extLst>
            <a:ext uri="{FF2B5EF4-FFF2-40B4-BE49-F238E27FC236}">
              <a16:creationId xmlns:a16="http://schemas.microsoft.com/office/drawing/2014/main" id="{77BE9A2E-C790-4B6B-AE25-C79C2717AAA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9" name="Text Box 15">
          <a:extLst>
            <a:ext uri="{FF2B5EF4-FFF2-40B4-BE49-F238E27FC236}">
              <a16:creationId xmlns:a16="http://schemas.microsoft.com/office/drawing/2014/main" id="{2F68D77A-9848-431E-8AB1-E9B579FAB40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0" name="Text Box 15">
          <a:extLst>
            <a:ext uri="{FF2B5EF4-FFF2-40B4-BE49-F238E27FC236}">
              <a16:creationId xmlns:a16="http://schemas.microsoft.com/office/drawing/2014/main" id="{07040438-5279-4207-8DD0-65BB7EAE8C9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1" name="Text Box 15">
          <a:extLst>
            <a:ext uri="{FF2B5EF4-FFF2-40B4-BE49-F238E27FC236}">
              <a16:creationId xmlns:a16="http://schemas.microsoft.com/office/drawing/2014/main" id="{C35043DA-F294-4475-8982-2E37421E031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2" name="Text Box 15">
          <a:extLst>
            <a:ext uri="{FF2B5EF4-FFF2-40B4-BE49-F238E27FC236}">
              <a16:creationId xmlns:a16="http://schemas.microsoft.com/office/drawing/2014/main" id="{77379510-082C-487D-A49D-017B70C52B7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3" name="Text Box 15">
          <a:extLst>
            <a:ext uri="{FF2B5EF4-FFF2-40B4-BE49-F238E27FC236}">
              <a16:creationId xmlns:a16="http://schemas.microsoft.com/office/drawing/2014/main" id="{C390C6D8-2518-47EF-BD33-0207E0A4C77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4" name="Text Box 15">
          <a:extLst>
            <a:ext uri="{FF2B5EF4-FFF2-40B4-BE49-F238E27FC236}">
              <a16:creationId xmlns:a16="http://schemas.microsoft.com/office/drawing/2014/main" id="{23036879-BA23-4489-95A3-51F7B38CA1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5" name="Text Box 15">
          <a:extLst>
            <a:ext uri="{FF2B5EF4-FFF2-40B4-BE49-F238E27FC236}">
              <a16:creationId xmlns:a16="http://schemas.microsoft.com/office/drawing/2014/main" id="{D6828735-C2FB-48C4-BE03-31DC39CCBD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6" name="Text Box 15">
          <a:extLst>
            <a:ext uri="{FF2B5EF4-FFF2-40B4-BE49-F238E27FC236}">
              <a16:creationId xmlns:a16="http://schemas.microsoft.com/office/drawing/2014/main" id="{5F0806B6-E456-4AAC-BEA5-67ABF3560B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7" name="Text Box 15">
          <a:extLst>
            <a:ext uri="{FF2B5EF4-FFF2-40B4-BE49-F238E27FC236}">
              <a16:creationId xmlns:a16="http://schemas.microsoft.com/office/drawing/2014/main" id="{660C1138-B7D0-4E74-8947-487569D8DA2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8" name="Text Box 15">
          <a:extLst>
            <a:ext uri="{FF2B5EF4-FFF2-40B4-BE49-F238E27FC236}">
              <a16:creationId xmlns:a16="http://schemas.microsoft.com/office/drawing/2014/main" id="{8D3FE8D3-0A16-4F1F-A5FA-E7D122D7E5D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9" name="Text Box 15">
          <a:extLst>
            <a:ext uri="{FF2B5EF4-FFF2-40B4-BE49-F238E27FC236}">
              <a16:creationId xmlns:a16="http://schemas.microsoft.com/office/drawing/2014/main" id="{BD7B08D1-6E84-4167-AB1A-1C55CAC3A6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0" name="Text Box 15">
          <a:extLst>
            <a:ext uri="{FF2B5EF4-FFF2-40B4-BE49-F238E27FC236}">
              <a16:creationId xmlns:a16="http://schemas.microsoft.com/office/drawing/2014/main" id="{35E25D93-50B8-47EA-9C26-96B831871EF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1" name="Text Box 15">
          <a:extLst>
            <a:ext uri="{FF2B5EF4-FFF2-40B4-BE49-F238E27FC236}">
              <a16:creationId xmlns:a16="http://schemas.microsoft.com/office/drawing/2014/main" id="{E229B7EE-A366-45B6-9D5B-F65F22E270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2" name="Text Box 15">
          <a:extLst>
            <a:ext uri="{FF2B5EF4-FFF2-40B4-BE49-F238E27FC236}">
              <a16:creationId xmlns:a16="http://schemas.microsoft.com/office/drawing/2014/main" id="{E85371BF-53F7-44A5-AD15-C679BC26F6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3" name="Text Box 15">
          <a:extLst>
            <a:ext uri="{FF2B5EF4-FFF2-40B4-BE49-F238E27FC236}">
              <a16:creationId xmlns:a16="http://schemas.microsoft.com/office/drawing/2014/main" id="{6580D09B-D713-403B-B115-41CAF83FFC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4" name="Text Box 15">
          <a:extLst>
            <a:ext uri="{FF2B5EF4-FFF2-40B4-BE49-F238E27FC236}">
              <a16:creationId xmlns:a16="http://schemas.microsoft.com/office/drawing/2014/main" id="{3B419BF9-B480-452A-8B95-273B3140E42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5" name="Text Box 15">
          <a:extLst>
            <a:ext uri="{FF2B5EF4-FFF2-40B4-BE49-F238E27FC236}">
              <a16:creationId xmlns:a16="http://schemas.microsoft.com/office/drawing/2014/main" id="{5B5F5D80-1F65-48F6-A7F5-E3129945295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6" name="Text Box 15">
          <a:extLst>
            <a:ext uri="{FF2B5EF4-FFF2-40B4-BE49-F238E27FC236}">
              <a16:creationId xmlns:a16="http://schemas.microsoft.com/office/drawing/2014/main" id="{E24CCCD1-963A-4A4E-ADEF-0A7FD522D46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7" name="Text Box 15">
          <a:extLst>
            <a:ext uri="{FF2B5EF4-FFF2-40B4-BE49-F238E27FC236}">
              <a16:creationId xmlns:a16="http://schemas.microsoft.com/office/drawing/2014/main" id="{4FAEDAC3-D252-4972-A12B-F4654F21286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8" name="Text Box 15">
          <a:extLst>
            <a:ext uri="{FF2B5EF4-FFF2-40B4-BE49-F238E27FC236}">
              <a16:creationId xmlns:a16="http://schemas.microsoft.com/office/drawing/2014/main" id="{803C978F-93BF-4A51-990D-612AD5C4E4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9" name="Text Box 15">
          <a:extLst>
            <a:ext uri="{FF2B5EF4-FFF2-40B4-BE49-F238E27FC236}">
              <a16:creationId xmlns:a16="http://schemas.microsoft.com/office/drawing/2014/main" id="{F9892F32-5C2C-4E57-860D-DB92A00FDDE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0" name="Text Box 15">
          <a:extLst>
            <a:ext uri="{FF2B5EF4-FFF2-40B4-BE49-F238E27FC236}">
              <a16:creationId xmlns:a16="http://schemas.microsoft.com/office/drawing/2014/main" id="{B6D1D6F4-0E05-4BE8-91C9-C603A8EC01D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1" name="Text Box 15">
          <a:extLst>
            <a:ext uri="{FF2B5EF4-FFF2-40B4-BE49-F238E27FC236}">
              <a16:creationId xmlns:a16="http://schemas.microsoft.com/office/drawing/2014/main" id="{0644EC53-4413-4D75-A4AD-CB2F3D3B68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2" name="Text Box 15">
          <a:extLst>
            <a:ext uri="{FF2B5EF4-FFF2-40B4-BE49-F238E27FC236}">
              <a16:creationId xmlns:a16="http://schemas.microsoft.com/office/drawing/2014/main" id="{2F4A5076-BD3F-499F-ADB3-331B54DCA23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3" name="Text Box 15">
          <a:extLst>
            <a:ext uri="{FF2B5EF4-FFF2-40B4-BE49-F238E27FC236}">
              <a16:creationId xmlns:a16="http://schemas.microsoft.com/office/drawing/2014/main" id="{9B568E25-D1DF-4ED9-BD6D-180EA481205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4" name="Text Box 15">
          <a:extLst>
            <a:ext uri="{FF2B5EF4-FFF2-40B4-BE49-F238E27FC236}">
              <a16:creationId xmlns:a16="http://schemas.microsoft.com/office/drawing/2014/main" id="{3042CDC6-0B8B-438B-AB80-FBD4541318A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5" name="Text Box 15">
          <a:extLst>
            <a:ext uri="{FF2B5EF4-FFF2-40B4-BE49-F238E27FC236}">
              <a16:creationId xmlns:a16="http://schemas.microsoft.com/office/drawing/2014/main" id="{55219E3F-C90A-4621-91C6-CB3FD94A2B0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6" name="Text Box 15">
          <a:extLst>
            <a:ext uri="{FF2B5EF4-FFF2-40B4-BE49-F238E27FC236}">
              <a16:creationId xmlns:a16="http://schemas.microsoft.com/office/drawing/2014/main" id="{AAFB1263-A0F1-4C20-9FFC-11FD6B5A687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7" name="Text Box 15">
          <a:extLst>
            <a:ext uri="{FF2B5EF4-FFF2-40B4-BE49-F238E27FC236}">
              <a16:creationId xmlns:a16="http://schemas.microsoft.com/office/drawing/2014/main" id="{94AC104D-C024-4D63-9C59-6EBA7F61A39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8" name="Text Box 15">
          <a:extLst>
            <a:ext uri="{FF2B5EF4-FFF2-40B4-BE49-F238E27FC236}">
              <a16:creationId xmlns:a16="http://schemas.microsoft.com/office/drawing/2014/main" id="{0B7D4420-42FA-4920-8032-2BD94430A06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9" name="Text Box 15">
          <a:extLst>
            <a:ext uri="{FF2B5EF4-FFF2-40B4-BE49-F238E27FC236}">
              <a16:creationId xmlns:a16="http://schemas.microsoft.com/office/drawing/2014/main" id="{6D002789-4FEA-4410-A328-151F7749C1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0" name="Text Box 15">
          <a:extLst>
            <a:ext uri="{FF2B5EF4-FFF2-40B4-BE49-F238E27FC236}">
              <a16:creationId xmlns:a16="http://schemas.microsoft.com/office/drawing/2014/main" id="{77D4D619-48C3-4C26-A3FA-A6D807654F0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1" name="Text Box 15">
          <a:extLst>
            <a:ext uri="{FF2B5EF4-FFF2-40B4-BE49-F238E27FC236}">
              <a16:creationId xmlns:a16="http://schemas.microsoft.com/office/drawing/2014/main" id="{0E022C77-1630-4490-AD89-76612FDF005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2" name="Text Box 15">
          <a:extLst>
            <a:ext uri="{FF2B5EF4-FFF2-40B4-BE49-F238E27FC236}">
              <a16:creationId xmlns:a16="http://schemas.microsoft.com/office/drawing/2014/main" id="{A0870A48-2F17-45D1-9284-E752B9E57C7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3" name="Text Box 15">
          <a:extLst>
            <a:ext uri="{FF2B5EF4-FFF2-40B4-BE49-F238E27FC236}">
              <a16:creationId xmlns:a16="http://schemas.microsoft.com/office/drawing/2014/main" id="{F08318BE-4B78-4632-A390-374E427CC2B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4" name="Text Box 15">
          <a:extLst>
            <a:ext uri="{FF2B5EF4-FFF2-40B4-BE49-F238E27FC236}">
              <a16:creationId xmlns:a16="http://schemas.microsoft.com/office/drawing/2014/main" id="{322EBAD3-79CC-4E1C-98C5-95FB19518F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5" name="Text Box 15">
          <a:extLst>
            <a:ext uri="{FF2B5EF4-FFF2-40B4-BE49-F238E27FC236}">
              <a16:creationId xmlns:a16="http://schemas.microsoft.com/office/drawing/2014/main" id="{EF5300FC-D5B6-4C42-9CC9-BBCF3E7EE50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6" name="Text Box 15">
          <a:extLst>
            <a:ext uri="{FF2B5EF4-FFF2-40B4-BE49-F238E27FC236}">
              <a16:creationId xmlns:a16="http://schemas.microsoft.com/office/drawing/2014/main" id="{C62B6D56-E111-41A8-BB71-59C8832A530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7" name="Text Box 15">
          <a:extLst>
            <a:ext uri="{FF2B5EF4-FFF2-40B4-BE49-F238E27FC236}">
              <a16:creationId xmlns:a16="http://schemas.microsoft.com/office/drawing/2014/main" id="{0E288D79-9E57-47E0-A3DB-3C5D9A3FFF0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8" name="Text Box 15">
          <a:extLst>
            <a:ext uri="{FF2B5EF4-FFF2-40B4-BE49-F238E27FC236}">
              <a16:creationId xmlns:a16="http://schemas.microsoft.com/office/drawing/2014/main" id="{6BC841A5-7C4E-400F-8787-397E3A9952E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9" name="Text Box 15">
          <a:extLst>
            <a:ext uri="{FF2B5EF4-FFF2-40B4-BE49-F238E27FC236}">
              <a16:creationId xmlns:a16="http://schemas.microsoft.com/office/drawing/2014/main" id="{36BC9EB6-DC53-4235-98BF-0F71614F213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0" name="Text Box 15">
          <a:extLst>
            <a:ext uri="{FF2B5EF4-FFF2-40B4-BE49-F238E27FC236}">
              <a16:creationId xmlns:a16="http://schemas.microsoft.com/office/drawing/2014/main" id="{8BB89269-38ED-48DD-AF5B-2655D0D387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1" name="Text Box 15">
          <a:extLst>
            <a:ext uri="{FF2B5EF4-FFF2-40B4-BE49-F238E27FC236}">
              <a16:creationId xmlns:a16="http://schemas.microsoft.com/office/drawing/2014/main" id="{2E99896F-6C3C-4CBF-BD2B-631CEDA892C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2" name="Text Box 15">
          <a:extLst>
            <a:ext uri="{FF2B5EF4-FFF2-40B4-BE49-F238E27FC236}">
              <a16:creationId xmlns:a16="http://schemas.microsoft.com/office/drawing/2014/main" id="{43791995-F2DC-4CF6-9CC2-1C4CFF15F86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3" name="Text Box 15">
          <a:extLst>
            <a:ext uri="{FF2B5EF4-FFF2-40B4-BE49-F238E27FC236}">
              <a16:creationId xmlns:a16="http://schemas.microsoft.com/office/drawing/2014/main" id="{9AE536A4-3159-4595-AB91-22502AB9D69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4" name="Text Box 15">
          <a:extLst>
            <a:ext uri="{FF2B5EF4-FFF2-40B4-BE49-F238E27FC236}">
              <a16:creationId xmlns:a16="http://schemas.microsoft.com/office/drawing/2014/main" id="{9D6E266A-9CE7-4C2C-8FAA-B18DA1BF5A5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5" name="Text Box 15">
          <a:extLst>
            <a:ext uri="{FF2B5EF4-FFF2-40B4-BE49-F238E27FC236}">
              <a16:creationId xmlns:a16="http://schemas.microsoft.com/office/drawing/2014/main" id="{D9DE48D1-FCD1-49AD-BF96-388558AE4E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6" name="Text Box 15">
          <a:extLst>
            <a:ext uri="{FF2B5EF4-FFF2-40B4-BE49-F238E27FC236}">
              <a16:creationId xmlns:a16="http://schemas.microsoft.com/office/drawing/2014/main" id="{36B11010-737C-4604-A948-B743FEA90F0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7" name="Text Box 15">
          <a:extLst>
            <a:ext uri="{FF2B5EF4-FFF2-40B4-BE49-F238E27FC236}">
              <a16:creationId xmlns:a16="http://schemas.microsoft.com/office/drawing/2014/main" id="{B6FFDF37-405A-47E5-8F79-A3347CEA702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8" name="Text Box 15">
          <a:extLst>
            <a:ext uri="{FF2B5EF4-FFF2-40B4-BE49-F238E27FC236}">
              <a16:creationId xmlns:a16="http://schemas.microsoft.com/office/drawing/2014/main" id="{39C10A2A-0A5A-4B01-B2D6-EF121E76C74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9" name="Text Box 15">
          <a:extLst>
            <a:ext uri="{FF2B5EF4-FFF2-40B4-BE49-F238E27FC236}">
              <a16:creationId xmlns:a16="http://schemas.microsoft.com/office/drawing/2014/main" id="{2AEF83BA-AB30-4213-AEF2-7A0C82C92D6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0" name="Text Box 15">
          <a:extLst>
            <a:ext uri="{FF2B5EF4-FFF2-40B4-BE49-F238E27FC236}">
              <a16:creationId xmlns:a16="http://schemas.microsoft.com/office/drawing/2014/main" id="{34E864E5-79BB-43EC-B231-50BE35B34F9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1" name="Text Box 15">
          <a:extLst>
            <a:ext uri="{FF2B5EF4-FFF2-40B4-BE49-F238E27FC236}">
              <a16:creationId xmlns:a16="http://schemas.microsoft.com/office/drawing/2014/main" id="{3A0B6711-D60B-411D-A4AB-5A0D0DF6CD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2" name="Text Box 15">
          <a:extLst>
            <a:ext uri="{FF2B5EF4-FFF2-40B4-BE49-F238E27FC236}">
              <a16:creationId xmlns:a16="http://schemas.microsoft.com/office/drawing/2014/main" id="{24276375-BDD8-4AA3-9592-C8F98413D56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3" name="Text Box 15">
          <a:extLst>
            <a:ext uri="{FF2B5EF4-FFF2-40B4-BE49-F238E27FC236}">
              <a16:creationId xmlns:a16="http://schemas.microsoft.com/office/drawing/2014/main" id="{0E2BE9FD-9721-4376-BFD6-676F0F13E69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4" name="Text Box 15">
          <a:extLst>
            <a:ext uri="{FF2B5EF4-FFF2-40B4-BE49-F238E27FC236}">
              <a16:creationId xmlns:a16="http://schemas.microsoft.com/office/drawing/2014/main" id="{6458E93D-BDA1-4499-BC6D-B6439BD4E26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5" name="Text Box 15">
          <a:extLst>
            <a:ext uri="{FF2B5EF4-FFF2-40B4-BE49-F238E27FC236}">
              <a16:creationId xmlns:a16="http://schemas.microsoft.com/office/drawing/2014/main" id="{E2382D4F-5752-4B97-B07C-D38BFAFA1D6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6" name="Text Box 15">
          <a:extLst>
            <a:ext uri="{FF2B5EF4-FFF2-40B4-BE49-F238E27FC236}">
              <a16:creationId xmlns:a16="http://schemas.microsoft.com/office/drawing/2014/main" id="{7AAD9189-F76C-4DAE-B796-80A93A45A8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7" name="Text Box 15">
          <a:extLst>
            <a:ext uri="{FF2B5EF4-FFF2-40B4-BE49-F238E27FC236}">
              <a16:creationId xmlns:a16="http://schemas.microsoft.com/office/drawing/2014/main" id="{EEB8840F-9662-4F04-A9CF-76026ADEB14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8" name="Text Box 15">
          <a:extLst>
            <a:ext uri="{FF2B5EF4-FFF2-40B4-BE49-F238E27FC236}">
              <a16:creationId xmlns:a16="http://schemas.microsoft.com/office/drawing/2014/main" id="{1E607027-0F33-4649-9CE2-825346F6A5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9" name="Text Box 15">
          <a:extLst>
            <a:ext uri="{FF2B5EF4-FFF2-40B4-BE49-F238E27FC236}">
              <a16:creationId xmlns:a16="http://schemas.microsoft.com/office/drawing/2014/main" id="{161F120A-2643-4725-8DE8-AF603E872F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0" name="Text Box 15">
          <a:extLst>
            <a:ext uri="{FF2B5EF4-FFF2-40B4-BE49-F238E27FC236}">
              <a16:creationId xmlns:a16="http://schemas.microsoft.com/office/drawing/2014/main" id="{E3843036-0875-44A6-910F-99302DEDCB2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1" name="Text Box 15">
          <a:extLst>
            <a:ext uri="{FF2B5EF4-FFF2-40B4-BE49-F238E27FC236}">
              <a16:creationId xmlns:a16="http://schemas.microsoft.com/office/drawing/2014/main" id="{462AF5D8-EC01-4151-91ED-08C45EC83B7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2" name="Text Box 15">
          <a:extLst>
            <a:ext uri="{FF2B5EF4-FFF2-40B4-BE49-F238E27FC236}">
              <a16:creationId xmlns:a16="http://schemas.microsoft.com/office/drawing/2014/main" id="{27886216-5B22-4630-B26D-3818A80F53B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3" name="Text Box 15">
          <a:extLst>
            <a:ext uri="{FF2B5EF4-FFF2-40B4-BE49-F238E27FC236}">
              <a16:creationId xmlns:a16="http://schemas.microsoft.com/office/drawing/2014/main" id="{8094048A-94D5-4740-9DA1-9DAD0D092FB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4" name="Text Box 15">
          <a:extLst>
            <a:ext uri="{FF2B5EF4-FFF2-40B4-BE49-F238E27FC236}">
              <a16:creationId xmlns:a16="http://schemas.microsoft.com/office/drawing/2014/main" id="{CF8A46DC-A737-4666-A3D6-58CD7FA446C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5" name="Text Box 15">
          <a:extLst>
            <a:ext uri="{FF2B5EF4-FFF2-40B4-BE49-F238E27FC236}">
              <a16:creationId xmlns:a16="http://schemas.microsoft.com/office/drawing/2014/main" id="{4270743F-268F-4AF1-86B0-64C76865440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6" name="Text Box 15">
          <a:extLst>
            <a:ext uri="{FF2B5EF4-FFF2-40B4-BE49-F238E27FC236}">
              <a16:creationId xmlns:a16="http://schemas.microsoft.com/office/drawing/2014/main" id="{6BB7B546-3D4C-4378-910A-B0F7175F469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7" name="Text Box 15">
          <a:extLst>
            <a:ext uri="{FF2B5EF4-FFF2-40B4-BE49-F238E27FC236}">
              <a16:creationId xmlns:a16="http://schemas.microsoft.com/office/drawing/2014/main" id="{74866BB3-68C6-48C3-9697-76426CC0E0E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8" name="Text Box 15">
          <a:extLst>
            <a:ext uri="{FF2B5EF4-FFF2-40B4-BE49-F238E27FC236}">
              <a16:creationId xmlns:a16="http://schemas.microsoft.com/office/drawing/2014/main" id="{35578E31-921C-4007-9889-E311F9FF2A6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9" name="Text Box 15">
          <a:extLst>
            <a:ext uri="{FF2B5EF4-FFF2-40B4-BE49-F238E27FC236}">
              <a16:creationId xmlns:a16="http://schemas.microsoft.com/office/drawing/2014/main" id="{07EA72BF-19EC-4713-B097-0B1B879FE2D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0" name="Text Box 15">
          <a:extLst>
            <a:ext uri="{FF2B5EF4-FFF2-40B4-BE49-F238E27FC236}">
              <a16:creationId xmlns:a16="http://schemas.microsoft.com/office/drawing/2014/main" id="{B77253B3-ABBA-4FB8-9EA5-85C82C3995A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1" name="Text Box 15">
          <a:extLst>
            <a:ext uri="{FF2B5EF4-FFF2-40B4-BE49-F238E27FC236}">
              <a16:creationId xmlns:a16="http://schemas.microsoft.com/office/drawing/2014/main" id="{B921E623-14E5-4E56-93E8-D0B61CB33D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2" name="Text Box 15">
          <a:extLst>
            <a:ext uri="{FF2B5EF4-FFF2-40B4-BE49-F238E27FC236}">
              <a16:creationId xmlns:a16="http://schemas.microsoft.com/office/drawing/2014/main" id="{6B2449BF-21B3-4A03-9762-0F2E3F4542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3" name="Text Box 15">
          <a:extLst>
            <a:ext uri="{FF2B5EF4-FFF2-40B4-BE49-F238E27FC236}">
              <a16:creationId xmlns:a16="http://schemas.microsoft.com/office/drawing/2014/main" id="{B1AE4670-F1B3-4F3C-8608-293E4B4C697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4" name="Text Box 15">
          <a:extLst>
            <a:ext uri="{FF2B5EF4-FFF2-40B4-BE49-F238E27FC236}">
              <a16:creationId xmlns:a16="http://schemas.microsoft.com/office/drawing/2014/main" id="{73A32B4B-B0B4-4EDF-AB51-F0210504CED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5" name="Text Box 15">
          <a:extLst>
            <a:ext uri="{FF2B5EF4-FFF2-40B4-BE49-F238E27FC236}">
              <a16:creationId xmlns:a16="http://schemas.microsoft.com/office/drawing/2014/main" id="{40B29307-D35C-4EC8-9A89-C5BD19C44CB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6" name="Text Box 15">
          <a:extLst>
            <a:ext uri="{FF2B5EF4-FFF2-40B4-BE49-F238E27FC236}">
              <a16:creationId xmlns:a16="http://schemas.microsoft.com/office/drawing/2014/main" id="{D0D5997F-1A8F-4529-AD36-4D84A9EDD67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7" name="Text Box 15">
          <a:extLst>
            <a:ext uri="{FF2B5EF4-FFF2-40B4-BE49-F238E27FC236}">
              <a16:creationId xmlns:a16="http://schemas.microsoft.com/office/drawing/2014/main" id="{914F0E88-191D-4645-BB25-DBA2C4F88F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8" name="Text Box 15">
          <a:extLst>
            <a:ext uri="{FF2B5EF4-FFF2-40B4-BE49-F238E27FC236}">
              <a16:creationId xmlns:a16="http://schemas.microsoft.com/office/drawing/2014/main" id="{51657782-1AB6-4CA6-82C3-D616BA12DE0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9" name="Text Box 15">
          <a:extLst>
            <a:ext uri="{FF2B5EF4-FFF2-40B4-BE49-F238E27FC236}">
              <a16:creationId xmlns:a16="http://schemas.microsoft.com/office/drawing/2014/main" id="{B05B351E-2579-45D1-B4EF-725FEFAE9C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0" name="Text Box 15">
          <a:extLst>
            <a:ext uri="{FF2B5EF4-FFF2-40B4-BE49-F238E27FC236}">
              <a16:creationId xmlns:a16="http://schemas.microsoft.com/office/drawing/2014/main" id="{5FAF96F4-046B-40DD-8E36-636E251705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1" name="Text Box 15">
          <a:extLst>
            <a:ext uri="{FF2B5EF4-FFF2-40B4-BE49-F238E27FC236}">
              <a16:creationId xmlns:a16="http://schemas.microsoft.com/office/drawing/2014/main" id="{0D692D3D-2E53-43C2-A795-69F3F3D89F7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2" name="Text Box 15">
          <a:extLst>
            <a:ext uri="{FF2B5EF4-FFF2-40B4-BE49-F238E27FC236}">
              <a16:creationId xmlns:a16="http://schemas.microsoft.com/office/drawing/2014/main" id="{FB1656C6-3DF3-4321-B915-1549ADB514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3" name="Text Box 15">
          <a:extLst>
            <a:ext uri="{FF2B5EF4-FFF2-40B4-BE49-F238E27FC236}">
              <a16:creationId xmlns:a16="http://schemas.microsoft.com/office/drawing/2014/main" id="{6A813069-CD70-4468-91FB-6B10FA05F7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4" name="Text Box 15">
          <a:extLst>
            <a:ext uri="{FF2B5EF4-FFF2-40B4-BE49-F238E27FC236}">
              <a16:creationId xmlns:a16="http://schemas.microsoft.com/office/drawing/2014/main" id="{7085B6A7-6961-4035-A0EA-41434866C5D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5" name="Text Box 15">
          <a:extLst>
            <a:ext uri="{FF2B5EF4-FFF2-40B4-BE49-F238E27FC236}">
              <a16:creationId xmlns:a16="http://schemas.microsoft.com/office/drawing/2014/main" id="{75A29D2E-B761-4604-B42C-A0970854D34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6" name="Text Box 15">
          <a:extLst>
            <a:ext uri="{FF2B5EF4-FFF2-40B4-BE49-F238E27FC236}">
              <a16:creationId xmlns:a16="http://schemas.microsoft.com/office/drawing/2014/main" id="{C022E645-3282-4D70-ACF5-4ED5A56B72B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7" name="Text Box 15">
          <a:extLst>
            <a:ext uri="{FF2B5EF4-FFF2-40B4-BE49-F238E27FC236}">
              <a16:creationId xmlns:a16="http://schemas.microsoft.com/office/drawing/2014/main" id="{B76C19A4-BBE6-43A9-99C3-4B9A7AD964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8" name="Text Box 15">
          <a:extLst>
            <a:ext uri="{FF2B5EF4-FFF2-40B4-BE49-F238E27FC236}">
              <a16:creationId xmlns:a16="http://schemas.microsoft.com/office/drawing/2014/main" id="{1D5E16B9-14DE-4041-9A70-19D14471B8B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9" name="Text Box 15">
          <a:extLst>
            <a:ext uri="{FF2B5EF4-FFF2-40B4-BE49-F238E27FC236}">
              <a16:creationId xmlns:a16="http://schemas.microsoft.com/office/drawing/2014/main" id="{B871479A-EAB9-4B0A-B313-DB01A043F72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0" name="Text Box 15">
          <a:extLst>
            <a:ext uri="{FF2B5EF4-FFF2-40B4-BE49-F238E27FC236}">
              <a16:creationId xmlns:a16="http://schemas.microsoft.com/office/drawing/2014/main" id="{CC5F2B13-A652-4E5A-A8B2-8E0435B9D91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1" name="Text Box 15">
          <a:extLst>
            <a:ext uri="{FF2B5EF4-FFF2-40B4-BE49-F238E27FC236}">
              <a16:creationId xmlns:a16="http://schemas.microsoft.com/office/drawing/2014/main" id="{E51D70D0-97F5-455C-A800-9FC1534BB7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2" name="Text Box 15">
          <a:extLst>
            <a:ext uri="{FF2B5EF4-FFF2-40B4-BE49-F238E27FC236}">
              <a16:creationId xmlns:a16="http://schemas.microsoft.com/office/drawing/2014/main" id="{CA3A6013-08C0-48D7-A575-488E9986F6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3" name="Text Box 15">
          <a:extLst>
            <a:ext uri="{FF2B5EF4-FFF2-40B4-BE49-F238E27FC236}">
              <a16:creationId xmlns:a16="http://schemas.microsoft.com/office/drawing/2014/main" id="{946FA072-F255-4AC7-8644-E712361A9E5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4" name="Text Box 15">
          <a:extLst>
            <a:ext uri="{FF2B5EF4-FFF2-40B4-BE49-F238E27FC236}">
              <a16:creationId xmlns:a16="http://schemas.microsoft.com/office/drawing/2014/main" id="{8DF04BEE-EF46-4708-946B-5C5D378AA06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5" name="Text Box 15">
          <a:extLst>
            <a:ext uri="{FF2B5EF4-FFF2-40B4-BE49-F238E27FC236}">
              <a16:creationId xmlns:a16="http://schemas.microsoft.com/office/drawing/2014/main" id="{3A2C1E2C-4F32-4EF8-8B9B-91CA7FDA1DF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6" name="Text Box 15">
          <a:extLst>
            <a:ext uri="{FF2B5EF4-FFF2-40B4-BE49-F238E27FC236}">
              <a16:creationId xmlns:a16="http://schemas.microsoft.com/office/drawing/2014/main" id="{62019DE6-ABF8-45D9-A626-1EFBFB677B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7" name="Text Box 15">
          <a:extLst>
            <a:ext uri="{FF2B5EF4-FFF2-40B4-BE49-F238E27FC236}">
              <a16:creationId xmlns:a16="http://schemas.microsoft.com/office/drawing/2014/main" id="{677B55FD-859B-43AF-B668-2416DD1721B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8" name="Text Box 15">
          <a:extLst>
            <a:ext uri="{FF2B5EF4-FFF2-40B4-BE49-F238E27FC236}">
              <a16:creationId xmlns:a16="http://schemas.microsoft.com/office/drawing/2014/main" id="{0AE04913-B34C-4C61-AB9E-685E8CAE3EA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9" name="Text Box 15">
          <a:extLst>
            <a:ext uri="{FF2B5EF4-FFF2-40B4-BE49-F238E27FC236}">
              <a16:creationId xmlns:a16="http://schemas.microsoft.com/office/drawing/2014/main" id="{C5EBAC42-C011-4EAF-A0A4-D8E0B29C43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0" name="Text Box 15">
          <a:extLst>
            <a:ext uri="{FF2B5EF4-FFF2-40B4-BE49-F238E27FC236}">
              <a16:creationId xmlns:a16="http://schemas.microsoft.com/office/drawing/2014/main" id="{3C395C2A-1E34-4DC7-922A-512B132DB13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1" name="Text Box 15">
          <a:extLst>
            <a:ext uri="{FF2B5EF4-FFF2-40B4-BE49-F238E27FC236}">
              <a16:creationId xmlns:a16="http://schemas.microsoft.com/office/drawing/2014/main" id="{BE18B167-D95D-457D-AE59-3CCA10B0816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2" name="Text Box 15">
          <a:extLst>
            <a:ext uri="{FF2B5EF4-FFF2-40B4-BE49-F238E27FC236}">
              <a16:creationId xmlns:a16="http://schemas.microsoft.com/office/drawing/2014/main" id="{5882D88F-D75D-4BB7-878A-24940FC3588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3" name="Text Box 15">
          <a:extLst>
            <a:ext uri="{FF2B5EF4-FFF2-40B4-BE49-F238E27FC236}">
              <a16:creationId xmlns:a16="http://schemas.microsoft.com/office/drawing/2014/main" id="{614114E4-B0F8-4FBD-870E-68019B282E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4" name="Text Box 15">
          <a:extLst>
            <a:ext uri="{FF2B5EF4-FFF2-40B4-BE49-F238E27FC236}">
              <a16:creationId xmlns:a16="http://schemas.microsoft.com/office/drawing/2014/main" id="{DAAD4296-1412-4956-9006-6110BA1119B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5" name="Text Box 15">
          <a:extLst>
            <a:ext uri="{FF2B5EF4-FFF2-40B4-BE49-F238E27FC236}">
              <a16:creationId xmlns:a16="http://schemas.microsoft.com/office/drawing/2014/main" id="{5E1E9CD2-A94A-436F-9D86-4BF8070DD7F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6" name="Text Box 15">
          <a:extLst>
            <a:ext uri="{FF2B5EF4-FFF2-40B4-BE49-F238E27FC236}">
              <a16:creationId xmlns:a16="http://schemas.microsoft.com/office/drawing/2014/main" id="{7E27E049-BA0E-489A-B42A-CD7B693A55D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7" name="Text Box 15">
          <a:extLst>
            <a:ext uri="{FF2B5EF4-FFF2-40B4-BE49-F238E27FC236}">
              <a16:creationId xmlns:a16="http://schemas.microsoft.com/office/drawing/2014/main" id="{30B26FA5-F79D-460A-8FEF-E6C2A1A2CBA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8" name="Text Box 15">
          <a:extLst>
            <a:ext uri="{FF2B5EF4-FFF2-40B4-BE49-F238E27FC236}">
              <a16:creationId xmlns:a16="http://schemas.microsoft.com/office/drawing/2014/main" id="{1D035371-5FC6-4083-AD32-8F0E655108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9" name="Text Box 15">
          <a:extLst>
            <a:ext uri="{FF2B5EF4-FFF2-40B4-BE49-F238E27FC236}">
              <a16:creationId xmlns:a16="http://schemas.microsoft.com/office/drawing/2014/main" id="{F0DFEE80-E8D3-4174-9C34-D1538FF7093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0" name="Text Box 15">
          <a:extLst>
            <a:ext uri="{FF2B5EF4-FFF2-40B4-BE49-F238E27FC236}">
              <a16:creationId xmlns:a16="http://schemas.microsoft.com/office/drawing/2014/main" id="{4AC8CCA1-3086-4FD9-B920-F2537AF6755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1" name="Text Box 15">
          <a:extLst>
            <a:ext uri="{FF2B5EF4-FFF2-40B4-BE49-F238E27FC236}">
              <a16:creationId xmlns:a16="http://schemas.microsoft.com/office/drawing/2014/main" id="{37230BE4-6C99-43FB-B7F9-23973A10787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2" name="Text Box 15">
          <a:extLst>
            <a:ext uri="{FF2B5EF4-FFF2-40B4-BE49-F238E27FC236}">
              <a16:creationId xmlns:a16="http://schemas.microsoft.com/office/drawing/2014/main" id="{D4154FC4-B8F3-4900-ACBB-7C2F2B91657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3" name="Text Box 15">
          <a:extLst>
            <a:ext uri="{FF2B5EF4-FFF2-40B4-BE49-F238E27FC236}">
              <a16:creationId xmlns:a16="http://schemas.microsoft.com/office/drawing/2014/main" id="{D5BE580C-B5FB-4151-860C-7AAFF04D334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4" name="Text Box 15">
          <a:extLst>
            <a:ext uri="{FF2B5EF4-FFF2-40B4-BE49-F238E27FC236}">
              <a16:creationId xmlns:a16="http://schemas.microsoft.com/office/drawing/2014/main" id="{00DC56E7-FE6B-4B6E-8430-E11AFC4CE91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5" name="Text Box 15">
          <a:extLst>
            <a:ext uri="{FF2B5EF4-FFF2-40B4-BE49-F238E27FC236}">
              <a16:creationId xmlns:a16="http://schemas.microsoft.com/office/drawing/2014/main" id="{62EC833C-B920-4F23-9B7D-0E3A7FA2BB8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6" name="Text Box 15">
          <a:extLst>
            <a:ext uri="{FF2B5EF4-FFF2-40B4-BE49-F238E27FC236}">
              <a16:creationId xmlns:a16="http://schemas.microsoft.com/office/drawing/2014/main" id="{C33A1C74-5AFB-474F-90A7-8C37EFED641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7" name="Text Box 15">
          <a:extLst>
            <a:ext uri="{FF2B5EF4-FFF2-40B4-BE49-F238E27FC236}">
              <a16:creationId xmlns:a16="http://schemas.microsoft.com/office/drawing/2014/main" id="{E568682D-6851-4490-AE59-929FD86C17E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8" name="Text Box 15">
          <a:extLst>
            <a:ext uri="{FF2B5EF4-FFF2-40B4-BE49-F238E27FC236}">
              <a16:creationId xmlns:a16="http://schemas.microsoft.com/office/drawing/2014/main" id="{C5B3EA18-2E35-445F-BD48-FCFBFDC3D09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9" name="Text Box 15">
          <a:extLst>
            <a:ext uri="{FF2B5EF4-FFF2-40B4-BE49-F238E27FC236}">
              <a16:creationId xmlns:a16="http://schemas.microsoft.com/office/drawing/2014/main" id="{6F41D473-D5DD-4C69-8017-AAB9E4B70D0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0" name="Text Box 15">
          <a:extLst>
            <a:ext uri="{FF2B5EF4-FFF2-40B4-BE49-F238E27FC236}">
              <a16:creationId xmlns:a16="http://schemas.microsoft.com/office/drawing/2014/main" id="{FB520F5E-09A2-4FE2-99B3-69CBCA502C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1" name="Text Box 15">
          <a:extLst>
            <a:ext uri="{FF2B5EF4-FFF2-40B4-BE49-F238E27FC236}">
              <a16:creationId xmlns:a16="http://schemas.microsoft.com/office/drawing/2014/main" id="{FD520E97-2F56-488A-87C7-30572859A59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2" name="Text Box 15">
          <a:extLst>
            <a:ext uri="{FF2B5EF4-FFF2-40B4-BE49-F238E27FC236}">
              <a16:creationId xmlns:a16="http://schemas.microsoft.com/office/drawing/2014/main" id="{F41CD3A0-0BFB-43F5-93D5-CA6DD33BE45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3" name="Text Box 15">
          <a:extLst>
            <a:ext uri="{FF2B5EF4-FFF2-40B4-BE49-F238E27FC236}">
              <a16:creationId xmlns:a16="http://schemas.microsoft.com/office/drawing/2014/main" id="{65E45190-B30B-4438-937D-701C227FC6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4" name="Text Box 15">
          <a:extLst>
            <a:ext uri="{FF2B5EF4-FFF2-40B4-BE49-F238E27FC236}">
              <a16:creationId xmlns:a16="http://schemas.microsoft.com/office/drawing/2014/main" id="{29260AF3-2880-47F4-8ED4-1BC9A03ADD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5" name="Text Box 15">
          <a:extLst>
            <a:ext uri="{FF2B5EF4-FFF2-40B4-BE49-F238E27FC236}">
              <a16:creationId xmlns:a16="http://schemas.microsoft.com/office/drawing/2014/main" id="{2A44AF67-0E46-49C3-AC26-8634644E08D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6" name="Text Box 15">
          <a:extLst>
            <a:ext uri="{FF2B5EF4-FFF2-40B4-BE49-F238E27FC236}">
              <a16:creationId xmlns:a16="http://schemas.microsoft.com/office/drawing/2014/main" id="{F3A14DBA-2437-40FF-B5C5-75855A335DB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7" name="Text Box 15">
          <a:extLst>
            <a:ext uri="{FF2B5EF4-FFF2-40B4-BE49-F238E27FC236}">
              <a16:creationId xmlns:a16="http://schemas.microsoft.com/office/drawing/2014/main" id="{BBF44BFA-B347-4FDC-BB1E-58E3EB60D5E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8" name="Text Box 15">
          <a:extLst>
            <a:ext uri="{FF2B5EF4-FFF2-40B4-BE49-F238E27FC236}">
              <a16:creationId xmlns:a16="http://schemas.microsoft.com/office/drawing/2014/main" id="{6CC566DA-FCD9-44B5-8DF2-DF3172C0896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331"/>
    <xdr:sp macro="" textlink="">
      <xdr:nvSpPr>
        <xdr:cNvPr id="319" name="Text Box 15">
          <a:extLst>
            <a:ext uri="{FF2B5EF4-FFF2-40B4-BE49-F238E27FC236}">
              <a16:creationId xmlns:a16="http://schemas.microsoft.com/office/drawing/2014/main" id="{CF20E23A-CAAC-4C41-BE36-2E33D9D520F9}"/>
            </a:ext>
          </a:extLst>
        </xdr:cNvPr>
        <xdr:cNvSpPr txBox="1">
          <a:spLocks noChangeArrowheads="1"/>
        </xdr:cNvSpPr>
      </xdr:nvSpPr>
      <xdr:spPr bwMode="auto">
        <a:xfrm>
          <a:off x="5283200" y="3756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0" name="Text Box 15">
          <a:extLst>
            <a:ext uri="{FF2B5EF4-FFF2-40B4-BE49-F238E27FC236}">
              <a16:creationId xmlns:a16="http://schemas.microsoft.com/office/drawing/2014/main" id="{527285E1-D418-4117-B7FD-E7C1D2CB63A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1" name="Text Box 15">
          <a:extLst>
            <a:ext uri="{FF2B5EF4-FFF2-40B4-BE49-F238E27FC236}">
              <a16:creationId xmlns:a16="http://schemas.microsoft.com/office/drawing/2014/main" id="{D851557D-33E8-44F1-9F82-764EB991BAD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2" name="Text Box 15">
          <a:extLst>
            <a:ext uri="{FF2B5EF4-FFF2-40B4-BE49-F238E27FC236}">
              <a16:creationId xmlns:a16="http://schemas.microsoft.com/office/drawing/2014/main" id="{B1679D6F-5258-45F2-9FD9-0B7ACAD512D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3" name="Text Box 15">
          <a:extLst>
            <a:ext uri="{FF2B5EF4-FFF2-40B4-BE49-F238E27FC236}">
              <a16:creationId xmlns:a16="http://schemas.microsoft.com/office/drawing/2014/main" id="{B9AD5101-FC74-45B4-90E7-31E477D344B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4" name="Text Box 15">
          <a:extLst>
            <a:ext uri="{FF2B5EF4-FFF2-40B4-BE49-F238E27FC236}">
              <a16:creationId xmlns:a16="http://schemas.microsoft.com/office/drawing/2014/main" id="{CF501287-909D-4AFB-8D32-8C0EB9DE1B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5" name="Text Box 15">
          <a:extLst>
            <a:ext uri="{FF2B5EF4-FFF2-40B4-BE49-F238E27FC236}">
              <a16:creationId xmlns:a16="http://schemas.microsoft.com/office/drawing/2014/main" id="{57DBF72B-A9E5-46FF-9BBC-A44AEB1AF1B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6" name="Text Box 15">
          <a:extLst>
            <a:ext uri="{FF2B5EF4-FFF2-40B4-BE49-F238E27FC236}">
              <a16:creationId xmlns:a16="http://schemas.microsoft.com/office/drawing/2014/main" id="{CEAE6D62-6EE1-441C-A173-A87C601D728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7" name="Text Box 15">
          <a:extLst>
            <a:ext uri="{FF2B5EF4-FFF2-40B4-BE49-F238E27FC236}">
              <a16:creationId xmlns:a16="http://schemas.microsoft.com/office/drawing/2014/main" id="{46A87FEC-206C-4AE4-B2CF-DBB959FE94C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8" name="Text Box 15">
          <a:extLst>
            <a:ext uri="{FF2B5EF4-FFF2-40B4-BE49-F238E27FC236}">
              <a16:creationId xmlns:a16="http://schemas.microsoft.com/office/drawing/2014/main" id="{AE5901CB-80EA-4735-AA7F-6AD4CE6EA24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9" name="Text Box 15">
          <a:extLst>
            <a:ext uri="{FF2B5EF4-FFF2-40B4-BE49-F238E27FC236}">
              <a16:creationId xmlns:a16="http://schemas.microsoft.com/office/drawing/2014/main" id="{64303A3B-53E7-4469-BF84-526973E660D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0" name="Text Box 15">
          <a:extLst>
            <a:ext uri="{FF2B5EF4-FFF2-40B4-BE49-F238E27FC236}">
              <a16:creationId xmlns:a16="http://schemas.microsoft.com/office/drawing/2014/main" id="{420EA055-8122-4D8E-873E-8CC3EBFA367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1" name="Text Box 15">
          <a:extLst>
            <a:ext uri="{FF2B5EF4-FFF2-40B4-BE49-F238E27FC236}">
              <a16:creationId xmlns:a16="http://schemas.microsoft.com/office/drawing/2014/main" id="{7829CC4B-0300-427C-BEBF-83F2B970A87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2" name="Text Box 15">
          <a:extLst>
            <a:ext uri="{FF2B5EF4-FFF2-40B4-BE49-F238E27FC236}">
              <a16:creationId xmlns:a16="http://schemas.microsoft.com/office/drawing/2014/main" id="{0C0F7377-C4CD-4558-AE73-DC3EE863E50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3" name="Text Box 15">
          <a:extLst>
            <a:ext uri="{FF2B5EF4-FFF2-40B4-BE49-F238E27FC236}">
              <a16:creationId xmlns:a16="http://schemas.microsoft.com/office/drawing/2014/main" id="{05DC73BA-3A43-4D73-8996-42B0952D544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4" name="Text Box 15">
          <a:extLst>
            <a:ext uri="{FF2B5EF4-FFF2-40B4-BE49-F238E27FC236}">
              <a16:creationId xmlns:a16="http://schemas.microsoft.com/office/drawing/2014/main" id="{9A7E7589-21CA-4048-8945-94FA23BC9D9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5" name="Text Box 15">
          <a:extLst>
            <a:ext uri="{FF2B5EF4-FFF2-40B4-BE49-F238E27FC236}">
              <a16:creationId xmlns:a16="http://schemas.microsoft.com/office/drawing/2014/main" id="{AE872B5B-29A4-4A1D-8BEA-E05927FFAB5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6" name="Text Box 15">
          <a:extLst>
            <a:ext uri="{FF2B5EF4-FFF2-40B4-BE49-F238E27FC236}">
              <a16:creationId xmlns:a16="http://schemas.microsoft.com/office/drawing/2014/main" id="{BC89D3AA-3D67-441D-A845-EE770FE5502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7" name="Text Box 15">
          <a:extLst>
            <a:ext uri="{FF2B5EF4-FFF2-40B4-BE49-F238E27FC236}">
              <a16:creationId xmlns:a16="http://schemas.microsoft.com/office/drawing/2014/main" id="{D9A95D98-D8EC-449E-8D28-7F6BC83DBEA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8" name="Text Box 15">
          <a:extLst>
            <a:ext uri="{FF2B5EF4-FFF2-40B4-BE49-F238E27FC236}">
              <a16:creationId xmlns:a16="http://schemas.microsoft.com/office/drawing/2014/main" id="{0EE38AEB-1EA3-4A36-96E2-A92C4C1B88B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9" name="Text Box 15">
          <a:extLst>
            <a:ext uri="{FF2B5EF4-FFF2-40B4-BE49-F238E27FC236}">
              <a16:creationId xmlns:a16="http://schemas.microsoft.com/office/drawing/2014/main" id="{9A5BF093-61D2-46A4-BAFA-67D01B8697E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0" name="Text Box 15">
          <a:extLst>
            <a:ext uri="{FF2B5EF4-FFF2-40B4-BE49-F238E27FC236}">
              <a16:creationId xmlns:a16="http://schemas.microsoft.com/office/drawing/2014/main" id="{DF3602E4-53BC-44FE-A14C-CBD4AD7D946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1" name="Text Box 15">
          <a:extLst>
            <a:ext uri="{FF2B5EF4-FFF2-40B4-BE49-F238E27FC236}">
              <a16:creationId xmlns:a16="http://schemas.microsoft.com/office/drawing/2014/main" id="{DD5BEA66-6ED1-4F49-8677-1E992A8E21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2" name="Text Box 15">
          <a:extLst>
            <a:ext uri="{FF2B5EF4-FFF2-40B4-BE49-F238E27FC236}">
              <a16:creationId xmlns:a16="http://schemas.microsoft.com/office/drawing/2014/main" id="{9C74AA2C-46C3-46A6-8F11-1B41616627C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3" name="Text Box 15">
          <a:extLst>
            <a:ext uri="{FF2B5EF4-FFF2-40B4-BE49-F238E27FC236}">
              <a16:creationId xmlns:a16="http://schemas.microsoft.com/office/drawing/2014/main" id="{1F1B79BC-00AA-4CD5-94E5-7CC030CFA9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4" name="Text Box 15">
          <a:extLst>
            <a:ext uri="{FF2B5EF4-FFF2-40B4-BE49-F238E27FC236}">
              <a16:creationId xmlns:a16="http://schemas.microsoft.com/office/drawing/2014/main" id="{8C7AA6E9-977F-40A0-A05D-1EBF564AA59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5" name="Text Box 15">
          <a:extLst>
            <a:ext uri="{FF2B5EF4-FFF2-40B4-BE49-F238E27FC236}">
              <a16:creationId xmlns:a16="http://schemas.microsoft.com/office/drawing/2014/main" id="{8A339E93-7710-4A0A-97F6-D1AF0CE58E8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6" name="Text Box 15">
          <a:extLst>
            <a:ext uri="{FF2B5EF4-FFF2-40B4-BE49-F238E27FC236}">
              <a16:creationId xmlns:a16="http://schemas.microsoft.com/office/drawing/2014/main" id="{18D36CF9-33E4-4759-A4B0-DA0D9D3462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7" name="Text Box 15">
          <a:extLst>
            <a:ext uri="{FF2B5EF4-FFF2-40B4-BE49-F238E27FC236}">
              <a16:creationId xmlns:a16="http://schemas.microsoft.com/office/drawing/2014/main" id="{3828551E-B0F5-490F-9D66-F720187BED9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8" name="Text Box 15">
          <a:extLst>
            <a:ext uri="{FF2B5EF4-FFF2-40B4-BE49-F238E27FC236}">
              <a16:creationId xmlns:a16="http://schemas.microsoft.com/office/drawing/2014/main" id="{8E3E7F0E-3ACE-4271-8EA2-3D0AFB90F6B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9" name="Text Box 15">
          <a:extLst>
            <a:ext uri="{FF2B5EF4-FFF2-40B4-BE49-F238E27FC236}">
              <a16:creationId xmlns:a16="http://schemas.microsoft.com/office/drawing/2014/main" id="{A8BB3329-9310-47E7-A1AC-601F20BA1B1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0" name="Text Box 15">
          <a:extLst>
            <a:ext uri="{FF2B5EF4-FFF2-40B4-BE49-F238E27FC236}">
              <a16:creationId xmlns:a16="http://schemas.microsoft.com/office/drawing/2014/main" id="{47930BE5-91FD-48D5-909C-CF7577F5819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1" name="Text Box 15">
          <a:extLst>
            <a:ext uri="{FF2B5EF4-FFF2-40B4-BE49-F238E27FC236}">
              <a16:creationId xmlns:a16="http://schemas.microsoft.com/office/drawing/2014/main" id="{FA534138-0416-43DD-8DA7-BE11D58F056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2" name="Text Box 15">
          <a:extLst>
            <a:ext uri="{FF2B5EF4-FFF2-40B4-BE49-F238E27FC236}">
              <a16:creationId xmlns:a16="http://schemas.microsoft.com/office/drawing/2014/main" id="{9B422B72-2367-4C2B-9866-AD2A6A70187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3" name="Text Box 15">
          <a:extLst>
            <a:ext uri="{FF2B5EF4-FFF2-40B4-BE49-F238E27FC236}">
              <a16:creationId xmlns:a16="http://schemas.microsoft.com/office/drawing/2014/main" id="{54930FB5-3861-4170-9BA8-93CA9848A16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4" name="Text Box 15">
          <a:extLst>
            <a:ext uri="{FF2B5EF4-FFF2-40B4-BE49-F238E27FC236}">
              <a16:creationId xmlns:a16="http://schemas.microsoft.com/office/drawing/2014/main" id="{AD76785F-B640-45FA-A4C3-1FA56A7F1E2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5" name="Text Box 15">
          <a:extLst>
            <a:ext uri="{FF2B5EF4-FFF2-40B4-BE49-F238E27FC236}">
              <a16:creationId xmlns:a16="http://schemas.microsoft.com/office/drawing/2014/main" id="{4134E74E-6483-4C11-883A-77450F7D106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6" name="Text Box 15">
          <a:extLst>
            <a:ext uri="{FF2B5EF4-FFF2-40B4-BE49-F238E27FC236}">
              <a16:creationId xmlns:a16="http://schemas.microsoft.com/office/drawing/2014/main" id="{459B38BA-C0EF-4CB4-A9A8-19B7ADCB49F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7" name="Text Box 15">
          <a:extLst>
            <a:ext uri="{FF2B5EF4-FFF2-40B4-BE49-F238E27FC236}">
              <a16:creationId xmlns:a16="http://schemas.microsoft.com/office/drawing/2014/main" id="{3BBAD2E4-7907-4CA7-AEE6-7F0E1F1CFE8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8" name="Text Box 15">
          <a:extLst>
            <a:ext uri="{FF2B5EF4-FFF2-40B4-BE49-F238E27FC236}">
              <a16:creationId xmlns:a16="http://schemas.microsoft.com/office/drawing/2014/main" id="{299933C3-19AD-4934-B73F-202C1E1C02E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9" name="Text Box 15">
          <a:extLst>
            <a:ext uri="{FF2B5EF4-FFF2-40B4-BE49-F238E27FC236}">
              <a16:creationId xmlns:a16="http://schemas.microsoft.com/office/drawing/2014/main" id="{434FCF0A-70DE-4B11-ADA1-A50139B4099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0" name="Text Box 15">
          <a:extLst>
            <a:ext uri="{FF2B5EF4-FFF2-40B4-BE49-F238E27FC236}">
              <a16:creationId xmlns:a16="http://schemas.microsoft.com/office/drawing/2014/main" id="{0CEE454B-CA52-482A-8E46-7D1DCA8DC94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1" name="Text Box 15">
          <a:extLst>
            <a:ext uri="{FF2B5EF4-FFF2-40B4-BE49-F238E27FC236}">
              <a16:creationId xmlns:a16="http://schemas.microsoft.com/office/drawing/2014/main" id="{49B07F22-328E-4DD8-8916-A73374C8E3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2" name="Text Box 15">
          <a:extLst>
            <a:ext uri="{FF2B5EF4-FFF2-40B4-BE49-F238E27FC236}">
              <a16:creationId xmlns:a16="http://schemas.microsoft.com/office/drawing/2014/main" id="{4E327EAE-2823-4505-8E85-4CF8CF8C99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3" name="Text Box 15">
          <a:extLst>
            <a:ext uri="{FF2B5EF4-FFF2-40B4-BE49-F238E27FC236}">
              <a16:creationId xmlns:a16="http://schemas.microsoft.com/office/drawing/2014/main" id="{4032EAED-037A-483C-A118-E6E97643058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4" name="Text Box 15">
          <a:extLst>
            <a:ext uri="{FF2B5EF4-FFF2-40B4-BE49-F238E27FC236}">
              <a16:creationId xmlns:a16="http://schemas.microsoft.com/office/drawing/2014/main" id="{87A4EF1C-F988-4800-A32F-5BBF17B739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5" name="Text Box 15">
          <a:extLst>
            <a:ext uri="{FF2B5EF4-FFF2-40B4-BE49-F238E27FC236}">
              <a16:creationId xmlns:a16="http://schemas.microsoft.com/office/drawing/2014/main" id="{FD03BFAA-D60E-4D1D-BD79-2F828F80B8F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6" name="Text Box 15">
          <a:extLst>
            <a:ext uri="{FF2B5EF4-FFF2-40B4-BE49-F238E27FC236}">
              <a16:creationId xmlns:a16="http://schemas.microsoft.com/office/drawing/2014/main" id="{C793B6A1-173A-4EB1-BF9B-4B3C9ED2706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7" name="Text Box 15">
          <a:extLst>
            <a:ext uri="{FF2B5EF4-FFF2-40B4-BE49-F238E27FC236}">
              <a16:creationId xmlns:a16="http://schemas.microsoft.com/office/drawing/2014/main" id="{56F4E49D-EC26-4D0A-8DB8-EFCF8FB6CD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8" name="Text Box 15">
          <a:extLst>
            <a:ext uri="{FF2B5EF4-FFF2-40B4-BE49-F238E27FC236}">
              <a16:creationId xmlns:a16="http://schemas.microsoft.com/office/drawing/2014/main" id="{76DF6482-7186-4115-8178-1A48E590467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9" name="Text Box 15">
          <a:extLst>
            <a:ext uri="{FF2B5EF4-FFF2-40B4-BE49-F238E27FC236}">
              <a16:creationId xmlns:a16="http://schemas.microsoft.com/office/drawing/2014/main" id="{453DC266-4240-45C5-AA65-E73EFFA82DF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0" name="Text Box 15">
          <a:extLst>
            <a:ext uri="{FF2B5EF4-FFF2-40B4-BE49-F238E27FC236}">
              <a16:creationId xmlns:a16="http://schemas.microsoft.com/office/drawing/2014/main" id="{FE6215AB-6097-4F6F-BE74-E07FF4A739E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1" name="Text Box 15">
          <a:extLst>
            <a:ext uri="{FF2B5EF4-FFF2-40B4-BE49-F238E27FC236}">
              <a16:creationId xmlns:a16="http://schemas.microsoft.com/office/drawing/2014/main" id="{18390D53-C760-4E68-80EF-CF453E035D8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2" name="Text Box 15">
          <a:extLst>
            <a:ext uri="{FF2B5EF4-FFF2-40B4-BE49-F238E27FC236}">
              <a16:creationId xmlns:a16="http://schemas.microsoft.com/office/drawing/2014/main" id="{EA13E49B-8317-4E60-9CD9-22C3893C76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3" name="Text Box 15">
          <a:extLst>
            <a:ext uri="{FF2B5EF4-FFF2-40B4-BE49-F238E27FC236}">
              <a16:creationId xmlns:a16="http://schemas.microsoft.com/office/drawing/2014/main" id="{5DB7EE79-24AE-4E2F-BDC0-108296E485A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4" name="Text Box 15">
          <a:extLst>
            <a:ext uri="{FF2B5EF4-FFF2-40B4-BE49-F238E27FC236}">
              <a16:creationId xmlns:a16="http://schemas.microsoft.com/office/drawing/2014/main" id="{9C5B4096-9ABC-4494-A21C-55A73785E34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5" name="Text Box 15">
          <a:extLst>
            <a:ext uri="{FF2B5EF4-FFF2-40B4-BE49-F238E27FC236}">
              <a16:creationId xmlns:a16="http://schemas.microsoft.com/office/drawing/2014/main" id="{DF3F53A4-B440-49EE-BD05-B99B483E77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6" name="Text Box 15">
          <a:extLst>
            <a:ext uri="{FF2B5EF4-FFF2-40B4-BE49-F238E27FC236}">
              <a16:creationId xmlns:a16="http://schemas.microsoft.com/office/drawing/2014/main" id="{03AD4473-9680-4073-8B81-C8386F3EC28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7" name="Text Box 15">
          <a:extLst>
            <a:ext uri="{FF2B5EF4-FFF2-40B4-BE49-F238E27FC236}">
              <a16:creationId xmlns:a16="http://schemas.microsoft.com/office/drawing/2014/main" id="{6EE0C608-1149-4E44-801D-AAC0D4C2AFD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8" name="Text Box 15">
          <a:extLst>
            <a:ext uri="{FF2B5EF4-FFF2-40B4-BE49-F238E27FC236}">
              <a16:creationId xmlns:a16="http://schemas.microsoft.com/office/drawing/2014/main" id="{952FE65A-7D2E-4333-87C0-A099E96DA72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9" name="Text Box 15">
          <a:extLst>
            <a:ext uri="{FF2B5EF4-FFF2-40B4-BE49-F238E27FC236}">
              <a16:creationId xmlns:a16="http://schemas.microsoft.com/office/drawing/2014/main" id="{46E20516-0727-41EA-8D24-E4D3DAEB26F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0" name="Text Box 15">
          <a:extLst>
            <a:ext uri="{FF2B5EF4-FFF2-40B4-BE49-F238E27FC236}">
              <a16:creationId xmlns:a16="http://schemas.microsoft.com/office/drawing/2014/main" id="{3613218A-2342-47B7-A039-7AB15A3706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1" name="Text Box 15">
          <a:extLst>
            <a:ext uri="{FF2B5EF4-FFF2-40B4-BE49-F238E27FC236}">
              <a16:creationId xmlns:a16="http://schemas.microsoft.com/office/drawing/2014/main" id="{86085027-A941-42C0-AFBE-DF7416860D5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2" name="Text Box 15">
          <a:extLst>
            <a:ext uri="{FF2B5EF4-FFF2-40B4-BE49-F238E27FC236}">
              <a16:creationId xmlns:a16="http://schemas.microsoft.com/office/drawing/2014/main" id="{08779A48-7203-4100-BAA9-F735D0784F4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3" name="Text Box 15">
          <a:extLst>
            <a:ext uri="{FF2B5EF4-FFF2-40B4-BE49-F238E27FC236}">
              <a16:creationId xmlns:a16="http://schemas.microsoft.com/office/drawing/2014/main" id="{D3B45D1E-D271-471D-918E-E32E019C66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4" name="Text Box 15">
          <a:extLst>
            <a:ext uri="{FF2B5EF4-FFF2-40B4-BE49-F238E27FC236}">
              <a16:creationId xmlns:a16="http://schemas.microsoft.com/office/drawing/2014/main" id="{ACF63105-62CF-4306-A35B-A052A442090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5" name="Text Box 15">
          <a:extLst>
            <a:ext uri="{FF2B5EF4-FFF2-40B4-BE49-F238E27FC236}">
              <a16:creationId xmlns:a16="http://schemas.microsoft.com/office/drawing/2014/main" id="{C50BE58C-E018-46FE-A500-2CDB1D3719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6" name="Text Box 15">
          <a:extLst>
            <a:ext uri="{FF2B5EF4-FFF2-40B4-BE49-F238E27FC236}">
              <a16:creationId xmlns:a16="http://schemas.microsoft.com/office/drawing/2014/main" id="{923CAC5E-D0C3-4716-9AB3-5E5E38A2BF8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7" name="Text Box 15">
          <a:extLst>
            <a:ext uri="{FF2B5EF4-FFF2-40B4-BE49-F238E27FC236}">
              <a16:creationId xmlns:a16="http://schemas.microsoft.com/office/drawing/2014/main" id="{8D8BC189-D687-447B-AEA7-5EE078B5607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8" name="Text Box 15">
          <a:extLst>
            <a:ext uri="{FF2B5EF4-FFF2-40B4-BE49-F238E27FC236}">
              <a16:creationId xmlns:a16="http://schemas.microsoft.com/office/drawing/2014/main" id="{CB6C30FC-56A0-45B6-B5D3-C46852271DB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9" name="Text Box 15">
          <a:extLst>
            <a:ext uri="{FF2B5EF4-FFF2-40B4-BE49-F238E27FC236}">
              <a16:creationId xmlns:a16="http://schemas.microsoft.com/office/drawing/2014/main" id="{6890819C-CE4D-4CD3-A8A7-5D191D5EBB7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0" name="Text Box 15">
          <a:extLst>
            <a:ext uri="{FF2B5EF4-FFF2-40B4-BE49-F238E27FC236}">
              <a16:creationId xmlns:a16="http://schemas.microsoft.com/office/drawing/2014/main" id="{7FBA512D-DBC2-4409-BFAA-7D1C7B87E04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1" name="Text Box 15">
          <a:extLst>
            <a:ext uri="{FF2B5EF4-FFF2-40B4-BE49-F238E27FC236}">
              <a16:creationId xmlns:a16="http://schemas.microsoft.com/office/drawing/2014/main" id="{16196F70-ADA1-4DEE-9D82-FCBB65B417D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2" name="Text Box 15">
          <a:extLst>
            <a:ext uri="{FF2B5EF4-FFF2-40B4-BE49-F238E27FC236}">
              <a16:creationId xmlns:a16="http://schemas.microsoft.com/office/drawing/2014/main" id="{FE9E65B4-46CD-4505-8ED5-A24B5F5DC72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3" name="Text Box 15">
          <a:extLst>
            <a:ext uri="{FF2B5EF4-FFF2-40B4-BE49-F238E27FC236}">
              <a16:creationId xmlns:a16="http://schemas.microsoft.com/office/drawing/2014/main" id="{43E4BE7F-80A8-4535-A8DA-DA15DE9280A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4" name="Text Box 15">
          <a:extLst>
            <a:ext uri="{FF2B5EF4-FFF2-40B4-BE49-F238E27FC236}">
              <a16:creationId xmlns:a16="http://schemas.microsoft.com/office/drawing/2014/main" id="{0A885442-A202-424C-AF27-58B0DCC8ACF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5" name="Text Box 15">
          <a:extLst>
            <a:ext uri="{FF2B5EF4-FFF2-40B4-BE49-F238E27FC236}">
              <a16:creationId xmlns:a16="http://schemas.microsoft.com/office/drawing/2014/main" id="{412FC0A2-DACB-4C69-8194-8A559D82456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6" name="Text Box 15">
          <a:extLst>
            <a:ext uri="{FF2B5EF4-FFF2-40B4-BE49-F238E27FC236}">
              <a16:creationId xmlns:a16="http://schemas.microsoft.com/office/drawing/2014/main" id="{C2AA9BF6-BF7E-4ACC-B653-EC5A832F75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7" name="Text Box 15">
          <a:extLst>
            <a:ext uri="{FF2B5EF4-FFF2-40B4-BE49-F238E27FC236}">
              <a16:creationId xmlns:a16="http://schemas.microsoft.com/office/drawing/2014/main" id="{F4993938-4255-42F5-8486-68868C3261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8" name="Text Box 15">
          <a:extLst>
            <a:ext uri="{FF2B5EF4-FFF2-40B4-BE49-F238E27FC236}">
              <a16:creationId xmlns:a16="http://schemas.microsoft.com/office/drawing/2014/main" id="{4C21854A-AB9E-47CA-A5F8-05C9174F6DB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9" name="Text Box 15">
          <a:extLst>
            <a:ext uri="{FF2B5EF4-FFF2-40B4-BE49-F238E27FC236}">
              <a16:creationId xmlns:a16="http://schemas.microsoft.com/office/drawing/2014/main" id="{62F15BD0-723B-46EE-86DB-D49450FF4A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0" name="Text Box 15">
          <a:extLst>
            <a:ext uri="{FF2B5EF4-FFF2-40B4-BE49-F238E27FC236}">
              <a16:creationId xmlns:a16="http://schemas.microsoft.com/office/drawing/2014/main" id="{3778CD9E-72D3-42B1-BA4D-E097238B65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1" name="Text Box 15">
          <a:extLst>
            <a:ext uri="{FF2B5EF4-FFF2-40B4-BE49-F238E27FC236}">
              <a16:creationId xmlns:a16="http://schemas.microsoft.com/office/drawing/2014/main" id="{C5F7F984-C65E-495B-A428-112A036593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2" name="Text Box 15">
          <a:extLst>
            <a:ext uri="{FF2B5EF4-FFF2-40B4-BE49-F238E27FC236}">
              <a16:creationId xmlns:a16="http://schemas.microsoft.com/office/drawing/2014/main" id="{9A3BA271-F987-414F-9572-48A247DDF3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3" name="Text Box 15">
          <a:extLst>
            <a:ext uri="{FF2B5EF4-FFF2-40B4-BE49-F238E27FC236}">
              <a16:creationId xmlns:a16="http://schemas.microsoft.com/office/drawing/2014/main" id="{CC938C34-D070-4737-B6AE-F8AF898F218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4" name="Text Box 15">
          <a:extLst>
            <a:ext uri="{FF2B5EF4-FFF2-40B4-BE49-F238E27FC236}">
              <a16:creationId xmlns:a16="http://schemas.microsoft.com/office/drawing/2014/main" id="{951E7256-F6E1-4A03-B015-45FA71A5BE4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5" name="Text Box 15">
          <a:extLst>
            <a:ext uri="{FF2B5EF4-FFF2-40B4-BE49-F238E27FC236}">
              <a16:creationId xmlns:a16="http://schemas.microsoft.com/office/drawing/2014/main" id="{5A2751A4-6C6E-4B41-97E0-EAF4462062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6" name="Text Box 15">
          <a:extLst>
            <a:ext uri="{FF2B5EF4-FFF2-40B4-BE49-F238E27FC236}">
              <a16:creationId xmlns:a16="http://schemas.microsoft.com/office/drawing/2014/main" id="{53F7C590-18EF-49A3-875E-965884B5FF7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7" name="Text Box 15">
          <a:extLst>
            <a:ext uri="{FF2B5EF4-FFF2-40B4-BE49-F238E27FC236}">
              <a16:creationId xmlns:a16="http://schemas.microsoft.com/office/drawing/2014/main" id="{EF229A6D-0289-48E2-8C32-C4868EA0079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35713"/>
    <xdr:sp macro="" textlink="">
      <xdr:nvSpPr>
        <xdr:cNvPr id="408" name="Text Box 15">
          <a:extLst>
            <a:ext uri="{FF2B5EF4-FFF2-40B4-BE49-F238E27FC236}">
              <a16:creationId xmlns:a16="http://schemas.microsoft.com/office/drawing/2014/main" id="{BBD142CE-5DE6-4E40-8ECC-54F9EE779365}"/>
            </a:ext>
          </a:extLst>
        </xdr:cNvPr>
        <xdr:cNvSpPr txBox="1">
          <a:spLocks noChangeArrowheads="1"/>
        </xdr:cNvSpPr>
      </xdr:nvSpPr>
      <xdr:spPr bwMode="auto">
        <a:xfrm>
          <a:off x="5283200" y="3756025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22</xdr:row>
      <xdr:rowOff>0</xdr:rowOff>
    </xdr:from>
    <xdr:ext cx="95250" cy="213632"/>
    <xdr:sp macro="" textlink="">
      <xdr:nvSpPr>
        <xdr:cNvPr id="409" name="Text Box 15">
          <a:extLst>
            <a:ext uri="{FF2B5EF4-FFF2-40B4-BE49-F238E27FC236}">
              <a16:creationId xmlns:a16="http://schemas.microsoft.com/office/drawing/2014/main" id="{A6D386E4-A744-440A-A9C5-6219B6B0B100}"/>
            </a:ext>
          </a:extLst>
        </xdr:cNvPr>
        <xdr:cNvSpPr txBox="1">
          <a:spLocks noChangeArrowheads="1"/>
        </xdr:cNvSpPr>
      </xdr:nvSpPr>
      <xdr:spPr bwMode="auto">
        <a:xfrm>
          <a:off x="6317343"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10" name="Text Box 15">
          <a:extLst>
            <a:ext uri="{FF2B5EF4-FFF2-40B4-BE49-F238E27FC236}">
              <a16:creationId xmlns:a16="http://schemas.microsoft.com/office/drawing/2014/main" id="{96ADC9C6-D9A9-4948-9DAD-E685619E7781}"/>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1" name="Text Box 15">
          <a:extLst>
            <a:ext uri="{FF2B5EF4-FFF2-40B4-BE49-F238E27FC236}">
              <a16:creationId xmlns:a16="http://schemas.microsoft.com/office/drawing/2014/main" id="{5F3BD241-0A16-4318-98D5-FBD54CCF21C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2" name="Text Box 15">
          <a:extLst>
            <a:ext uri="{FF2B5EF4-FFF2-40B4-BE49-F238E27FC236}">
              <a16:creationId xmlns:a16="http://schemas.microsoft.com/office/drawing/2014/main" id="{17BF85E1-E744-4F36-B208-37E1DCB5698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3" name="Text Box 15">
          <a:extLst>
            <a:ext uri="{FF2B5EF4-FFF2-40B4-BE49-F238E27FC236}">
              <a16:creationId xmlns:a16="http://schemas.microsoft.com/office/drawing/2014/main" id="{D6938940-1314-4F86-A5EF-28588594FF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331"/>
    <xdr:sp macro="" textlink="">
      <xdr:nvSpPr>
        <xdr:cNvPr id="414" name="Text Box 15">
          <a:extLst>
            <a:ext uri="{FF2B5EF4-FFF2-40B4-BE49-F238E27FC236}">
              <a16:creationId xmlns:a16="http://schemas.microsoft.com/office/drawing/2014/main" id="{1F95269F-81D0-46A5-A9DB-6A48F60A1D5B}"/>
            </a:ext>
          </a:extLst>
        </xdr:cNvPr>
        <xdr:cNvSpPr txBox="1">
          <a:spLocks noChangeArrowheads="1"/>
        </xdr:cNvSpPr>
      </xdr:nvSpPr>
      <xdr:spPr bwMode="auto">
        <a:xfrm>
          <a:off x="5283200" y="3756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5" name="Text Box 15">
          <a:extLst>
            <a:ext uri="{FF2B5EF4-FFF2-40B4-BE49-F238E27FC236}">
              <a16:creationId xmlns:a16="http://schemas.microsoft.com/office/drawing/2014/main" id="{42F3F275-A620-4D19-918C-D0B6DF547A9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16" name="Text Box 15">
          <a:extLst>
            <a:ext uri="{FF2B5EF4-FFF2-40B4-BE49-F238E27FC236}">
              <a16:creationId xmlns:a16="http://schemas.microsoft.com/office/drawing/2014/main" id="{8EA9F15A-76B8-408F-86C6-8FC375357BBE}"/>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7" name="Text Box 15">
          <a:extLst>
            <a:ext uri="{FF2B5EF4-FFF2-40B4-BE49-F238E27FC236}">
              <a16:creationId xmlns:a16="http://schemas.microsoft.com/office/drawing/2014/main" id="{066AD20E-579E-412C-B984-6990F5CEF77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18" name="Text Box 15">
          <a:extLst>
            <a:ext uri="{FF2B5EF4-FFF2-40B4-BE49-F238E27FC236}">
              <a16:creationId xmlns:a16="http://schemas.microsoft.com/office/drawing/2014/main" id="{D4BA03E7-098A-456F-93AE-5694A46F15AA}"/>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9" name="Text Box 15">
          <a:extLst>
            <a:ext uri="{FF2B5EF4-FFF2-40B4-BE49-F238E27FC236}">
              <a16:creationId xmlns:a16="http://schemas.microsoft.com/office/drawing/2014/main" id="{1B9AE40A-26F4-4B9A-BBAF-D2D2106FC9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20" name="Text Box 15">
          <a:extLst>
            <a:ext uri="{FF2B5EF4-FFF2-40B4-BE49-F238E27FC236}">
              <a16:creationId xmlns:a16="http://schemas.microsoft.com/office/drawing/2014/main" id="{34FC6268-9985-4D31-BC16-15E79AA07D91}"/>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21" name="Text Box 15">
          <a:extLst>
            <a:ext uri="{FF2B5EF4-FFF2-40B4-BE49-F238E27FC236}">
              <a16:creationId xmlns:a16="http://schemas.microsoft.com/office/drawing/2014/main" id="{5C4A6331-6DE7-4B2A-BF50-1973ABEA2901}"/>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22" name="Text Box 15">
          <a:extLst>
            <a:ext uri="{FF2B5EF4-FFF2-40B4-BE49-F238E27FC236}">
              <a16:creationId xmlns:a16="http://schemas.microsoft.com/office/drawing/2014/main" id="{D66C115B-D691-4659-A2D0-2000543C473F}"/>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romulo%20mu&#241;oz/Downloads/MAPA%20DE%20RIESGOS.%20BIENES%20Y%20SERVICIOS%20VI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CONTROL DE CAMBIOS"/>
      <sheetName val="GLOSARIO DAFP RIESGOS"/>
      <sheetName val="FACTORES CRITICOS DEL RIESGO"/>
      <sheetName val="CONTEXTO E IDENTIFICACIÓN"/>
      <sheetName val="PROBABILIDAD"/>
      <sheetName val="IMPACTO RIESGOS CORRUPCION"/>
      <sheetName val="IMPACTO"/>
      <sheetName val="ANALISIS R. INHERENTE"/>
      <sheetName val="VALORACIÓN DEL CONTROL"/>
      <sheetName val="MAPA DE RIESGOS"/>
      <sheetName val="ANALISIS R. RESIDUAL"/>
      <sheetName val="RIESGO DEL PROCESO"/>
      <sheetName val="LISTAS FORMULAS"/>
    </sheetNames>
    <sheetDataSet>
      <sheetData sheetId="0" refreshError="1"/>
      <sheetData sheetId="1" refreshError="1"/>
      <sheetData sheetId="2" refreshError="1"/>
      <sheetData sheetId="3" refreshError="1"/>
      <sheetData sheetId="4">
        <row r="29">
          <cell r="E29" t="str">
            <v>Externo</v>
          </cell>
        </row>
        <row r="30">
          <cell r="E30" t="str">
            <v>Interno</v>
          </cell>
        </row>
        <row r="31">
          <cell r="E31" t="str">
            <v>Proceso</v>
          </cell>
        </row>
        <row r="32">
          <cell r="E32" t="str">
            <v>Corrupción</v>
          </cell>
        </row>
      </sheetData>
      <sheetData sheetId="5"/>
      <sheetData sheetId="6" refreshError="1"/>
      <sheetData sheetId="7"/>
      <sheetData sheetId="8" refreshError="1"/>
      <sheetData sheetId="9" refreshError="1"/>
      <sheetData sheetId="10"/>
      <sheetData sheetId="11" refreshError="1"/>
      <sheetData sheetId="12" refreshError="1"/>
      <sheetData sheetId="13">
        <row r="3">
          <cell r="C3" t="str">
            <v>Insignificante</v>
          </cell>
          <cell r="F3" t="str">
            <v>Directamente</v>
          </cell>
          <cell r="G3" t="str">
            <v>Directamente</v>
          </cell>
          <cell r="H3" t="str">
            <v>Débil</v>
          </cell>
        </row>
        <row r="4">
          <cell r="C4" t="str">
            <v>Menor</v>
          </cell>
          <cell r="F4" t="str">
            <v>No Disminuye</v>
          </cell>
          <cell r="G4" t="str">
            <v>Indirectamente</v>
          </cell>
          <cell r="H4" t="str">
            <v>Moderado</v>
          </cell>
        </row>
        <row r="5">
          <cell r="C5" t="str">
            <v>Moderado</v>
          </cell>
          <cell r="G5" t="str">
            <v>No Disminuye</v>
          </cell>
          <cell r="H5" t="str">
            <v>Fuerte</v>
          </cell>
        </row>
        <row r="6">
          <cell r="C6" t="str">
            <v>Mayor</v>
          </cell>
        </row>
        <row r="7">
          <cell r="C7" t="str">
            <v>Catastrofico</v>
          </cell>
        </row>
        <row r="14">
          <cell r="F14">
            <v>15</v>
          </cell>
        </row>
        <row r="15">
          <cell r="F15">
            <v>0</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F9:K39" totalsRowShown="0" headerRowDxfId="245" tableBorderDxfId="244" headerRowCellStyle="Normal 2">
  <autoFilter ref="F9:K39" xr:uid="{00000000-0009-0000-0100-000001000000}"/>
  <tableColumns count="6">
    <tableColumn id="2" xr3:uid="{00000000-0010-0000-0000-000002000000}" name="TIPOLOGÍA" dataDxfId="243" dataCellStyle="Normal 2"/>
    <tableColumn id="3" xr3:uid="{00000000-0010-0000-0000-000003000000}" name="¿QUÉ? _x000a_IMPACTO" dataDxfId="242" dataCellStyle="Normal 2"/>
    <tableColumn id="4" xr3:uid="{00000000-0010-0000-0000-000004000000}" name="¿CÓMO?_x000a_CAUSA INMEDIATA _x000a_(Iniciar con la palabra _x000a_por)" dataDxfId="241" dataCellStyle="Normal 2"/>
    <tableColumn id="5" xr3:uid="{00000000-0010-0000-0000-000005000000}" name="¿PORQUÉ?_x000a_CAUSA RAÍZ_x000a_(Iniciar con _x000a_debido a/a causa de)" dataDxfId="240" dataCellStyle="Normal 2"/>
    <tableColumn id="6" xr3:uid="{00000000-0010-0000-0000-000006000000}" name="DESCRIPCIÓN DEL RIESGO" dataDxfId="239">
      <calculatedColumnFormula>(CONCATENATE(Tabla1[[#This Row],[¿QUÉ? 
IMPACTO]]," ","por ",Tabla1[[#This Row],[¿CÓMO?
CAUSA INMEDIATA 
(Iniciar con la palabra 
por)]]," ","debido a"," ",Tabla1[[#This Row],[¿PORQUÉ?
CAUSA RAÍZ
(Iniciar con 
debido a/a causa de)]]))</calculatedColumnFormula>
    </tableColumn>
    <tableColumn id="1" xr3:uid="{F566824F-C6BB-2645-91F2-208CB3C92770}" name="SUB CAUSAS (Si aplica)" dataDxfId="238" dataCellStyle="Normal 2"/>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1000000}" name="Tabla6" displayName="Tabla6" ref="A31:E35" totalsRowShown="0" headerRowDxfId="237" dataDxfId="236">
  <autoFilter ref="A31:E35" xr:uid="{00000000-0009-0000-0100-000006000000}"/>
  <tableColumns count="5">
    <tableColumn id="1" xr3:uid="{00000000-0010-0000-0100-000001000000}" name="Gestión" dataDxfId="235"/>
    <tableColumn id="2" xr3:uid="{00000000-0010-0000-0100-000002000000}" name="Fiscal" dataDxfId="234"/>
    <tableColumn id="3" xr3:uid="{00000000-0010-0000-0100-000003000000}" name="Seguridad_Información" dataDxfId="233"/>
    <tableColumn id="4" xr3:uid="{00000000-0010-0000-0100-000004000000}" name="Integridad_Pública_Corrupción" dataDxfId="232"/>
    <tableColumn id="5" xr3:uid="{00000000-0010-0000-0100-000005000000}" name="Integridad_Pública_LA_FT_FP" dataDxfId="231"/>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a2" displayName="Tabla2" ref="A38:F47" totalsRowShown="0" headerRowDxfId="230" dataDxfId="229">
  <autoFilter ref="A38:F47" xr:uid="{00000000-0009-0000-0100-000002000000}"/>
  <tableColumns count="6">
    <tableColumn id="1" xr3:uid="{00000000-0010-0000-0200-000001000000}" name="Ejecución_administración_de_procesos" dataDxfId="228"/>
    <tableColumn id="2" xr3:uid="{00000000-0010-0000-0200-000002000000}" name="Transacción_u_Operación_aplica_para_LA_FT_FP" dataDxfId="227"/>
    <tableColumn id="3" xr3:uid="{00000000-0010-0000-0200-000003000000}" name="Talento_Humano" dataDxfId="226"/>
    <tableColumn id="4" xr3:uid="{00000000-0010-0000-0200-000004000000}" name="Tecnología" dataDxfId="225"/>
    <tableColumn id="5" xr3:uid="{00000000-0010-0000-0200-000005000000}" name="Infraestructura" dataDxfId="224"/>
    <tableColumn id="6" xr3:uid="{00000000-0010-0000-0200-000006000000}" name="Evento_externo" dataDxfId="223"/>
  </tableColumns>
  <tableStyleInfo name="TableStyleLight1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abla3" displayName="Tabla3" ref="H37:I43" totalsRowShown="0" headerRowDxfId="222" dataDxfId="221">
  <autoFilter ref="H37:I43" xr:uid="{00000000-0009-0000-0100-000003000000}"/>
  <tableColumns count="2">
    <tableColumn id="1" xr3:uid="{00000000-0010-0000-0300-000001000000}" name="FACTOR DE RIESGO" dataDxfId="220"/>
    <tableColumn id="2" xr3:uid="{00000000-0010-0000-0300-000002000000}" name="Descripción" dataDxfId="219"/>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6.bin"/><Relationship Id="rId4" Type="http://schemas.openxmlformats.org/officeDocument/2006/relationships/table" Target="../tables/table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31"/>
  <sheetViews>
    <sheetView topLeftCell="A3" zoomScale="90" zoomScaleNormal="90" workbookViewId="0">
      <selection activeCell="B3" sqref="B3"/>
    </sheetView>
  </sheetViews>
  <sheetFormatPr baseColWidth="10" defaultColWidth="0" defaultRowHeight="14.5" zeroHeight="1" x14ac:dyDescent="0.35"/>
  <cols>
    <col min="1" max="1" width="2.81640625" style="190" customWidth="1"/>
    <col min="2" max="3" width="24.453125" style="190" customWidth="1"/>
    <col min="4" max="4" width="16" style="190" customWidth="1"/>
    <col min="5" max="5" width="24.453125" style="190" customWidth="1"/>
    <col min="6" max="6" width="27.453125" style="190" customWidth="1"/>
    <col min="7" max="8" width="24.453125" style="190" customWidth="1"/>
    <col min="9" max="9" width="4.26953125" style="190" customWidth="1"/>
    <col min="10" max="16384" width="11.453125" style="190" hidden="1"/>
  </cols>
  <sheetData>
    <row r="1" spans="2:8" ht="15" thickBot="1" x14ac:dyDescent="0.4"/>
    <row r="2" spans="2:8" ht="18" x14ac:dyDescent="0.35">
      <c r="B2" s="429" t="s">
        <v>360</v>
      </c>
      <c r="C2" s="430"/>
      <c r="D2" s="430"/>
      <c r="E2" s="430"/>
      <c r="F2" s="430"/>
      <c r="G2" s="430"/>
      <c r="H2" s="431"/>
    </row>
    <row r="3" spans="2:8" x14ac:dyDescent="0.35">
      <c r="B3" s="191"/>
      <c r="C3" s="192"/>
      <c r="D3" s="192"/>
      <c r="E3" s="192"/>
      <c r="F3" s="192"/>
      <c r="G3" s="192"/>
      <c r="H3" s="193"/>
    </row>
    <row r="4" spans="2:8" ht="63" customHeight="1" x14ac:dyDescent="0.35">
      <c r="B4" s="432" t="s">
        <v>0</v>
      </c>
      <c r="C4" s="433"/>
      <c r="D4" s="433"/>
      <c r="E4" s="433"/>
      <c r="F4" s="433"/>
      <c r="G4" s="433"/>
      <c r="H4" s="434"/>
    </row>
    <row r="5" spans="2:8" ht="63" customHeight="1" x14ac:dyDescent="0.35">
      <c r="B5" s="435"/>
      <c r="C5" s="436"/>
      <c r="D5" s="436"/>
      <c r="E5" s="436"/>
      <c r="F5" s="436"/>
      <c r="G5" s="436"/>
      <c r="H5" s="437"/>
    </row>
    <row r="6" spans="2:8" x14ac:dyDescent="0.35">
      <c r="B6" s="424" t="s">
        <v>1</v>
      </c>
      <c r="C6" s="438"/>
      <c r="D6" s="438"/>
      <c r="E6" s="438"/>
      <c r="F6" s="438"/>
      <c r="G6" s="438"/>
      <c r="H6" s="439"/>
    </row>
    <row r="7" spans="2:8" ht="95.25" customHeight="1" x14ac:dyDescent="0.35">
      <c r="B7" s="440" t="s">
        <v>2</v>
      </c>
      <c r="C7" s="441"/>
      <c r="D7" s="441"/>
      <c r="E7" s="441"/>
      <c r="F7" s="441"/>
      <c r="G7" s="441"/>
      <c r="H7" s="442"/>
    </row>
    <row r="8" spans="2:8" x14ac:dyDescent="0.35">
      <c r="B8" s="170"/>
      <c r="C8" s="171"/>
      <c r="D8" s="171"/>
      <c r="E8" s="171"/>
      <c r="F8" s="171"/>
      <c r="G8" s="171"/>
      <c r="H8" s="172"/>
    </row>
    <row r="9" spans="2:8" ht="20.5" customHeight="1" x14ac:dyDescent="0.35">
      <c r="B9" s="444" t="s">
        <v>3</v>
      </c>
      <c r="C9" s="445"/>
      <c r="D9" s="445"/>
      <c r="E9" s="445"/>
      <c r="F9" s="445"/>
      <c r="G9" s="445"/>
      <c r="H9" s="446"/>
    </row>
    <row r="10" spans="2:8" x14ac:dyDescent="0.35">
      <c r="B10" s="176"/>
      <c r="C10" s="177"/>
      <c r="D10" s="177"/>
      <c r="E10" s="177"/>
      <c r="F10" s="177"/>
      <c r="G10" s="177"/>
      <c r="H10" s="178"/>
    </row>
    <row r="11" spans="2:8" ht="20.5" customHeight="1" x14ac:dyDescent="0.35">
      <c r="B11" s="447" t="s">
        <v>4</v>
      </c>
      <c r="C11" s="448"/>
      <c r="D11" s="448"/>
      <c r="E11" s="448"/>
      <c r="F11" s="448"/>
      <c r="G11" s="448"/>
      <c r="H11" s="449"/>
    </row>
    <row r="12" spans="2:8" s="211" customFormat="1" ht="20.5" customHeight="1" x14ac:dyDescent="0.35">
      <c r="B12" s="390"/>
      <c r="C12" s="391"/>
      <c r="D12" s="391"/>
      <c r="E12" s="391"/>
      <c r="F12" s="391"/>
      <c r="G12" s="391"/>
      <c r="H12" s="392"/>
    </row>
    <row r="13" spans="2:8" ht="20.5" customHeight="1" x14ac:dyDescent="0.35">
      <c r="B13" s="424" t="s">
        <v>5</v>
      </c>
      <c r="C13" s="425"/>
      <c r="D13" s="425"/>
      <c r="E13" s="425"/>
      <c r="F13" s="425"/>
      <c r="G13" s="425"/>
      <c r="H13" s="426"/>
    </row>
    <row r="14" spans="2:8" ht="9" customHeight="1" x14ac:dyDescent="0.35">
      <c r="B14" s="424"/>
      <c r="C14" s="425"/>
      <c r="D14" s="425"/>
      <c r="E14" s="425"/>
      <c r="F14" s="425"/>
      <c r="G14" s="425"/>
      <c r="H14" s="426"/>
    </row>
    <row r="15" spans="2:8" x14ac:dyDescent="0.35">
      <c r="B15" s="424" t="s">
        <v>6</v>
      </c>
      <c r="C15" s="425"/>
      <c r="D15" s="425"/>
      <c r="E15" s="425"/>
      <c r="F15" s="425"/>
      <c r="G15" s="425"/>
      <c r="H15" s="426"/>
    </row>
    <row r="16" spans="2:8" x14ac:dyDescent="0.35">
      <c r="B16" s="173"/>
      <c r="C16" s="174"/>
      <c r="D16" s="174"/>
      <c r="E16" s="174"/>
      <c r="F16" s="174"/>
      <c r="G16" s="174"/>
      <c r="H16" s="175"/>
    </row>
    <row r="17" spans="2:8" ht="18.75" customHeight="1" x14ac:dyDescent="0.35">
      <c r="B17" s="424" t="s">
        <v>7</v>
      </c>
      <c r="C17" s="425"/>
      <c r="D17" s="425"/>
      <c r="E17" s="425"/>
      <c r="F17" s="425"/>
      <c r="G17" s="425"/>
      <c r="H17" s="426"/>
    </row>
    <row r="18" spans="2:8" ht="18.75" customHeight="1" x14ac:dyDescent="0.35">
      <c r="B18" s="173"/>
      <c r="C18" s="174"/>
      <c r="D18" s="174"/>
      <c r="E18" s="174"/>
      <c r="F18" s="174"/>
      <c r="G18" s="174"/>
      <c r="H18" s="175"/>
    </row>
    <row r="19" spans="2:8" ht="18.75" customHeight="1" x14ac:dyDescent="0.35">
      <c r="B19" s="424" t="s">
        <v>8</v>
      </c>
      <c r="C19" s="425"/>
      <c r="D19" s="425"/>
      <c r="E19" s="425"/>
      <c r="F19" s="425"/>
      <c r="G19" s="425"/>
      <c r="H19" s="426"/>
    </row>
    <row r="20" spans="2:8" ht="18.75" customHeight="1" thickBot="1" x14ac:dyDescent="0.4">
      <c r="B20" s="149"/>
      <c r="C20" s="179"/>
      <c r="D20" s="179"/>
      <c r="E20" s="179"/>
      <c r="F20" s="179"/>
      <c r="G20" s="179"/>
      <c r="H20" s="180"/>
    </row>
    <row r="21" spans="2:8" ht="15" thickTop="1" x14ac:dyDescent="0.35">
      <c r="B21" s="194"/>
      <c r="C21" s="407" t="s">
        <v>9</v>
      </c>
      <c r="D21" s="408"/>
      <c r="E21" s="409" t="s">
        <v>10</v>
      </c>
      <c r="F21" s="410"/>
      <c r="G21" s="199"/>
      <c r="H21" s="195"/>
    </row>
    <row r="22" spans="2:8" ht="35.25" customHeight="1" x14ac:dyDescent="0.35">
      <c r="B22" s="194"/>
      <c r="C22" s="420" t="s">
        <v>11</v>
      </c>
      <c r="D22" s="399"/>
      <c r="E22" s="400" t="s">
        <v>12</v>
      </c>
      <c r="F22" s="401"/>
      <c r="G22" s="199"/>
      <c r="H22" s="195"/>
    </row>
    <row r="23" spans="2:8" ht="17.25" customHeight="1" x14ac:dyDescent="0.35">
      <c r="B23" s="194"/>
      <c r="C23" s="420" t="s">
        <v>13</v>
      </c>
      <c r="D23" s="399"/>
      <c r="E23" s="400" t="s">
        <v>14</v>
      </c>
      <c r="F23" s="401"/>
      <c r="G23" s="199"/>
      <c r="H23" s="195"/>
    </row>
    <row r="24" spans="2:8" ht="17.25" customHeight="1" x14ac:dyDescent="0.35">
      <c r="B24" s="194"/>
      <c r="C24" s="427" t="s">
        <v>357</v>
      </c>
      <c r="D24" s="428"/>
      <c r="E24" s="400" t="s">
        <v>358</v>
      </c>
      <c r="F24" s="401"/>
      <c r="G24" s="199"/>
      <c r="H24" s="195"/>
    </row>
    <row r="25" spans="2:8" ht="46.5" customHeight="1" x14ac:dyDescent="0.35">
      <c r="B25" s="194"/>
      <c r="C25" s="420" t="s">
        <v>15</v>
      </c>
      <c r="D25" s="399"/>
      <c r="E25" s="450" t="s">
        <v>16</v>
      </c>
      <c r="F25" s="451"/>
      <c r="G25" s="199"/>
      <c r="H25" s="195"/>
    </row>
    <row r="26" spans="2:8" ht="69.75" customHeight="1" x14ac:dyDescent="0.35">
      <c r="B26" s="194"/>
      <c r="C26" s="420" t="s">
        <v>17</v>
      </c>
      <c r="D26" s="399"/>
      <c r="E26" s="400" t="s">
        <v>18</v>
      </c>
      <c r="F26" s="401"/>
      <c r="G26" s="199"/>
      <c r="H26" s="195"/>
    </row>
    <row r="27" spans="2:8" ht="69.75" customHeight="1" x14ac:dyDescent="0.35">
      <c r="B27" s="194"/>
      <c r="C27" s="415" t="s">
        <v>19</v>
      </c>
      <c r="D27" s="411"/>
      <c r="E27" s="394" t="s">
        <v>20</v>
      </c>
      <c r="F27" s="395"/>
      <c r="G27" s="199"/>
      <c r="H27" s="195"/>
    </row>
    <row r="28" spans="2:8" ht="69.75" customHeight="1" x14ac:dyDescent="0.35">
      <c r="B28" s="194"/>
      <c r="C28" s="415" t="s">
        <v>21</v>
      </c>
      <c r="D28" s="411"/>
      <c r="E28" s="394" t="s">
        <v>22</v>
      </c>
      <c r="F28" s="395"/>
      <c r="G28" s="199"/>
      <c r="H28" s="195"/>
    </row>
    <row r="29" spans="2:8" ht="69.75" customHeight="1" x14ac:dyDescent="0.35">
      <c r="B29" s="194"/>
      <c r="C29" s="415" t="s">
        <v>23</v>
      </c>
      <c r="D29" s="411"/>
      <c r="E29" s="394" t="s">
        <v>24</v>
      </c>
      <c r="F29" s="395"/>
      <c r="G29" s="199"/>
      <c r="H29" s="195"/>
    </row>
    <row r="30" spans="2:8" ht="111.75" customHeight="1" x14ac:dyDescent="0.35">
      <c r="B30" s="194"/>
      <c r="C30" s="415" t="s">
        <v>25</v>
      </c>
      <c r="D30" s="411"/>
      <c r="E30" s="394" t="s">
        <v>26</v>
      </c>
      <c r="F30" s="395"/>
      <c r="G30" s="199"/>
      <c r="H30" s="195"/>
    </row>
    <row r="31" spans="2:8" ht="121.5" customHeight="1" x14ac:dyDescent="0.35">
      <c r="B31" s="194"/>
      <c r="C31" s="415" t="s">
        <v>27</v>
      </c>
      <c r="D31" s="411"/>
      <c r="E31" s="394" t="s">
        <v>28</v>
      </c>
      <c r="F31" s="395"/>
      <c r="G31" s="199"/>
      <c r="H31" s="195"/>
    </row>
    <row r="32" spans="2:8" ht="86.25" customHeight="1" x14ac:dyDescent="0.35">
      <c r="B32" s="194"/>
      <c r="C32" s="415" t="s">
        <v>29</v>
      </c>
      <c r="D32" s="411"/>
      <c r="E32" s="394" t="s">
        <v>30</v>
      </c>
      <c r="F32" s="395"/>
      <c r="G32" s="199"/>
      <c r="H32" s="195"/>
    </row>
    <row r="33" spans="2:8" ht="69.75" customHeight="1" x14ac:dyDescent="0.35">
      <c r="B33" s="194"/>
      <c r="C33" s="415" t="s">
        <v>31</v>
      </c>
      <c r="D33" s="411"/>
      <c r="E33" s="394" t="s">
        <v>32</v>
      </c>
      <c r="F33" s="395"/>
      <c r="G33" s="199"/>
      <c r="H33" s="195"/>
    </row>
    <row r="34" spans="2:8" x14ac:dyDescent="0.35">
      <c r="B34" s="194"/>
      <c r="C34" s="184"/>
      <c r="D34" s="184"/>
      <c r="E34" s="185"/>
      <c r="F34" s="185"/>
      <c r="G34" s="199"/>
      <c r="H34" s="195"/>
    </row>
    <row r="35" spans="2:8" x14ac:dyDescent="0.35">
      <c r="B35" s="424" t="s">
        <v>33</v>
      </c>
      <c r="C35" s="425"/>
      <c r="D35" s="425"/>
      <c r="E35" s="425"/>
      <c r="F35" s="425"/>
      <c r="G35" s="425"/>
      <c r="H35" s="426"/>
    </row>
    <row r="36" spans="2:8" ht="14.5" customHeight="1" thickBot="1" x14ac:dyDescent="0.4">
      <c r="B36" s="200"/>
      <c r="C36" s="189"/>
      <c r="D36" s="189"/>
      <c r="E36" s="189"/>
      <c r="F36" s="189"/>
      <c r="G36" s="189"/>
      <c r="H36" s="201"/>
    </row>
    <row r="37" spans="2:8" ht="14.5" customHeight="1" thickTop="1" x14ac:dyDescent="0.35">
      <c r="B37" s="200"/>
      <c r="C37" s="407" t="s">
        <v>9</v>
      </c>
      <c r="D37" s="408"/>
      <c r="E37" s="409" t="s">
        <v>10</v>
      </c>
      <c r="F37" s="410"/>
      <c r="G37" s="189"/>
      <c r="H37" s="201"/>
    </row>
    <row r="38" spans="2:8" ht="90" customHeight="1" x14ac:dyDescent="0.35">
      <c r="B38" s="200"/>
      <c r="C38" s="415" t="s">
        <v>34</v>
      </c>
      <c r="D38" s="411"/>
      <c r="E38" s="394" t="s">
        <v>35</v>
      </c>
      <c r="F38" s="395"/>
      <c r="G38" s="189"/>
      <c r="H38" s="201"/>
    </row>
    <row r="39" spans="2:8" ht="53.5" customHeight="1" x14ac:dyDescent="0.35">
      <c r="B39" s="200"/>
      <c r="C39" s="415" t="s">
        <v>36</v>
      </c>
      <c r="D39" s="411"/>
      <c r="E39" s="394" t="s">
        <v>37</v>
      </c>
      <c r="F39" s="395"/>
      <c r="G39" s="189"/>
      <c r="H39" s="201"/>
    </row>
    <row r="40" spans="2:8" ht="54" customHeight="1" x14ac:dyDescent="0.35">
      <c r="B40" s="200"/>
      <c r="C40" s="415" t="s">
        <v>38</v>
      </c>
      <c r="D40" s="411"/>
      <c r="E40" s="394" t="s">
        <v>39</v>
      </c>
      <c r="F40" s="395"/>
      <c r="G40" s="189"/>
      <c r="H40" s="201"/>
    </row>
    <row r="41" spans="2:8" ht="32.5" customHeight="1" x14ac:dyDescent="0.35">
      <c r="B41" s="200"/>
      <c r="C41" s="415" t="s">
        <v>40</v>
      </c>
      <c r="D41" s="411"/>
      <c r="E41" s="394" t="s">
        <v>41</v>
      </c>
      <c r="F41" s="395"/>
      <c r="G41" s="189"/>
      <c r="H41" s="201"/>
    </row>
    <row r="42" spans="2:8" x14ac:dyDescent="0.35">
      <c r="B42" s="200"/>
      <c r="C42" s="189"/>
      <c r="D42" s="189"/>
      <c r="E42" s="189"/>
      <c r="F42" s="189"/>
      <c r="G42" s="189"/>
      <c r="H42" s="201"/>
    </row>
    <row r="43" spans="2:8" ht="18.75" customHeight="1" x14ac:dyDescent="0.35">
      <c r="B43" s="412" t="s">
        <v>42</v>
      </c>
      <c r="C43" s="413"/>
      <c r="D43" s="413"/>
      <c r="E43" s="413"/>
      <c r="F43" s="413"/>
      <c r="G43" s="413"/>
      <c r="H43" s="414"/>
    </row>
    <row r="44" spans="2:8" ht="18.75" customHeight="1" x14ac:dyDescent="0.35">
      <c r="B44" s="186"/>
      <c r="C44" s="187"/>
      <c r="D44" s="187"/>
      <c r="E44" s="187"/>
      <c r="F44" s="187"/>
      <c r="G44" s="187"/>
      <c r="H44" s="188"/>
    </row>
    <row r="45" spans="2:8" ht="18.75" customHeight="1" x14ac:dyDescent="0.35">
      <c r="B45" s="424" t="s">
        <v>43</v>
      </c>
      <c r="C45" s="425"/>
      <c r="D45" s="425"/>
      <c r="E45" s="425"/>
      <c r="F45" s="425"/>
      <c r="G45" s="425"/>
      <c r="H45" s="426"/>
    </row>
    <row r="46" spans="2:8" ht="18.75" customHeight="1" thickBot="1" x14ac:dyDescent="0.4">
      <c r="B46" s="149"/>
      <c r="C46" s="179"/>
      <c r="D46" s="179"/>
      <c r="E46" s="179"/>
      <c r="F46" s="179"/>
      <c r="G46" s="179"/>
      <c r="H46" s="180"/>
    </row>
    <row r="47" spans="2:8" ht="18.75" customHeight="1" thickTop="1" x14ac:dyDescent="0.35">
      <c r="B47" s="149"/>
      <c r="C47" s="407" t="s">
        <v>9</v>
      </c>
      <c r="D47" s="408"/>
      <c r="E47" s="409" t="s">
        <v>10</v>
      </c>
      <c r="F47" s="410"/>
      <c r="G47" s="179"/>
      <c r="H47" s="180"/>
    </row>
    <row r="48" spans="2:8" ht="53.25" customHeight="1" x14ac:dyDescent="0.35">
      <c r="B48" s="149"/>
      <c r="C48" s="396" t="s">
        <v>44</v>
      </c>
      <c r="D48" s="397"/>
      <c r="E48" s="394" t="s">
        <v>45</v>
      </c>
      <c r="F48" s="395"/>
      <c r="G48" s="179"/>
      <c r="H48" s="180"/>
    </row>
    <row r="49" spans="2:8" ht="54" customHeight="1" x14ac:dyDescent="0.35">
      <c r="B49" s="149"/>
      <c r="C49" s="396" t="s">
        <v>46</v>
      </c>
      <c r="D49" s="397"/>
      <c r="E49" s="394" t="s">
        <v>47</v>
      </c>
      <c r="F49" s="395"/>
      <c r="G49" s="179"/>
      <c r="H49" s="180"/>
    </row>
    <row r="50" spans="2:8" ht="52" customHeight="1" x14ac:dyDescent="0.35">
      <c r="B50" s="149"/>
      <c r="C50" s="396" t="s">
        <v>48</v>
      </c>
      <c r="D50" s="397"/>
      <c r="E50" s="394" t="s">
        <v>49</v>
      </c>
      <c r="F50" s="395"/>
      <c r="G50" s="179"/>
      <c r="H50" s="180"/>
    </row>
    <row r="51" spans="2:8" ht="53.5" customHeight="1" x14ac:dyDescent="0.35">
      <c r="B51" s="149"/>
      <c r="C51" s="396" t="s">
        <v>50</v>
      </c>
      <c r="D51" s="397"/>
      <c r="E51" s="394" t="s">
        <v>49</v>
      </c>
      <c r="F51" s="395"/>
      <c r="G51" s="179"/>
      <c r="H51" s="180"/>
    </row>
    <row r="52" spans="2:8" ht="48.75" customHeight="1" x14ac:dyDescent="0.35">
      <c r="B52" s="149"/>
      <c r="C52" s="396" t="s">
        <v>51</v>
      </c>
      <c r="D52" s="397"/>
      <c r="E52" s="394" t="s">
        <v>52</v>
      </c>
      <c r="F52" s="395"/>
      <c r="G52" s="179"/>
      <c r="H52" s="180"/>
    </row>
    <row r="53" spans="2:8" ht="49.5" customHeight="1" x14ac:dyDescent="0.35">
      <c r="B53" s="149"/>
      <c r="C53" s="396" t="s">
        <v>53</v>
      </c>
      <c r="D53" s="397"/>
      <c r="E53" s="394" t="s">
        <v>54</v>
      </c>
      <c r="F53" s="395"/>
      <c r="G53" s="179"/>
      <c r="H53" s="180"/>
    </row>
    <row r="54" spans="2:8" ht="50.25" customHeight="1" x14ac:dyDescent="0.35">
      <c r="B54" s="149"/>
      <c r="C54" s="396" t="s">
        <v>55</v>
      </c>
      <c r="D54" s="397"/>
      <c r="E54" s="394" t="s">
        <v>56</v>
      </c>
      <c r="F54" s="395"/>
      <c r="G54" s="179"/>
      <c r="H54" s="180"/>
    </row>
    <row r="55" spans="2:8" ht="29.5" customHeight="1" x14ac:dyDescent="0.35">
      <c r="B55" s="149"/>
      <c r="C55" s="396" t="s">
        <v>57</v>
      </c>
      <c r="D55" s="397"/>
      <c r="E55" s="394" t="s">
        <v>58</v>
      </c>
      <c r="F55" s="395"/>
      <c r="G55" s="179"/>
      <c r="H55" s="180"/>
    </row>
    <row r="56" spans="2:8" ht="40" customHeight="1" x14ac:dyDescent="0.35">
      <c r="B56" s="149"/>
      <c r="C56" s="396" t="s">
        <v>59</v>
      </c>
      <c r="D56" s="397"/>
      <c r="E56" s="394" t="s">
        <v>60</v>
      </c>
      <c r="F56" s="395"/>
      <c r="G56" s="179"/>
      <c r="H56" s="180"/>
    </row>
    <row r="57" spans="2:8" ht="29.5" customHeight="1" x14ac:dyDescent="0.35">
      <c r="B57" s="149"/>
      <c r="C57" s="396" t="s">
        <v>61</v>
      </c>
      <c r="D57" s="397"/>
      <c r="E57" s="394" t="s">
        <v>62</v>
      </c>
      <c r="F57" s="395"/>
      <c r="G57" s="179"/>
      <c r="H57" s="180"/>
    </row>
    <row r="58" spans="2:8" ht="18.75" customHeight="1" x14ac:dyDescent="0.35">
      <c r="B58" s="149"/>
      <c r="C58" s="179"/>
      <c r="D58" s="179"/>
      <c r="E58" s="179"/>
      <c r="F58" s="179"/>
      <c r="G58" s="179"/>
      <c r="H58" s="180"/>
    </row>
    <row r="59" spans="2:8" ht="18.75" customHeight="1" x14ac:dyDescent="0.35">
      <c r="B59" s="421" t="s">
        <v>63</v>
      </c>
      <c r="C59" s="422"/>
      <c r="D59" s="422"/>
      <c r="E59" s="422"/>
      <c r="F59" s="422"/>
      <c r="G59" s="422"/>
      <c r="H59" s="423"/>
    </row>
    <row r="60" spans="2:8" ht="18.75" customHeight="1" x14ac:dyDescent="0.35">
      <c r="B60" s="149"/>
      <c r="C60" s="179"/>
      <c r="D60" s="179"/>
      <c r="E60" s="179"/>
      <c r="F60" s="179"/>
      <c r="G60" s="179"/>
      <c r="H60" s="180"/>
    </row>
    <row r="61" spans="2:8" ht="18.75" customHeight="1" x14ac:dyDescent="0.35">
      <c r="B61" s="402" t="s">
        <v>64</v>
      </c>
      <c r="C61" s="403"/>
      <c r="D61" s="403"/>
      <c r="E61" s="403"/>
      <c r="F61" s="403"/>
      <c r="G61" s="403"/>
      <c r="H61" s="404"/>
    </row>
    <row r="62" spans="2:8" ht="18.75" customHeight="1" x14ac:dyDescent="0.35">
      <c r="B62" s="173"/>
      <c r="C62" s="174"/>
      <c r="D62" s="174"/>
      <c r="E62" s="174"/>
      <c r="F62" s="174"/>
      <c r="G62" s="174"/>
      <c r="H62" s="175"/>
    </row>
    <row r="63" spans="2:8" ht="30" customHeight="1" x14ac:dyDescent="0.35">
      <c r="B63" s="424" t="s">
        <v>65</v>
      </c>
      <c r="C63" s="425"/>
      <c r="D63" s="425"/>
      <c r="E63" s="425"/>
      <c r="F63" s="425"/>
      <c r="G63" s="425"/>
      <c r="H63" s="426"/>
    </row>
    <row r="64" spans="2:8" ht="15" thickBot="1" x14ac:dyDescent="0.4">
      <c r="B64" s="149"/>
      <c r="C64" s="179"/>
      <c r="D64" s="179"/>
      <c r="E64" s="179"/>
      <c r="F64" s="179"/>
      <c r="G64" s="179"/>
      <c r="H64" s="180"/>
    </row>
    <row r="65" spans="2:8" ht="30" customHeight="1" thickTop="1" x14ac:dyDescent="0.35">
      <c r="B65" s="149"/>
      <c r="C65" s="407" t="s">
        <v>9</v>
      </c>
      <c r="D65" s="408"/>
      <c r="E65" s="409" t="s">
        <v>10</v>
      </c>
      <c r="F65" s="410"/>
      <c r="G65" s="179"/>
      <c r="H65" s="180"/>
    </row>
    <row r="66" spans="2:8" ht="30" customHeight="1" x14ac:dyDescent="0.35">
      <c r="B66" s="149"/>
      <c r="C66" s="396" t="s">
        <v>66</v>
      </c>
      <c r="D66" s="397"/>
      <c r="E66" s="394" t="s">
        <v>67</v>
      </c>
      <c r="F66" s="395"/>
      <c r="G66" s="179"/>
      <c r="H66" s="180"/>
    </row>
    <row r="67" spans="2:8" ht="44.5" customHeight="1" x14ac:dyDescent="0.35">
      <c r="B67" s="149"/>
      <c r="C67" s="396" t="s">
        <v>68</v>
      </c>
      <c r="D67" s="397"/>
      <c r="E67" s="394" t="s">
        <v>69</v>
      </c>
      <c r="F67" s="395"/>
      <c r="G67" s="179"/>
      <c r="H67" s="180"/>
    </row>
    <row r="68" spans="2:8" ht="51" customHeight="1" x14ac:dyDescent="0.35">
      <c r="B68" s="149"/>
      <c r="C68" s="396" t="s">
        <v>70</v>
      </c>
      <c r="D68" s="397"/>
      <c r="E68" s="394" t="s">
        <v>71</v>
      </c>
      <c r="F68" s="395"/>
      <c r="G68" s="179"/>
      <c r="H68" s="180"/>
    </row>
    <row r="69" spans="2:8" ht="104.25" customHeight="1" x14ac:dyDescent="0.35">
      <c r="B69" s="149"/>
      <c r="C69" s="396" t="s">
        <v>356</v>
      </c>
      <c r="D69" s="397"/>
      <c r="E69" s="394" t="s">
        <v>355</v>
      </c>
      <c r="F69" s="395"/>
      <c r="G69" s="179"/>
      <c r="H69" s="180"/>
    </row>
    <row r="70" spans="2:8" ht="30" customHeight="1" x14ac:dyDescent="0.35">
      <c r="B70" s="149"/>
      <c r="C70" s="179"/>
      <c r="D70" s="179"/>
      <c r="E70" s="179"/>
      <c r="F70" s="179"/>
      <c r="G70" s="179"/>
      <c r="H70" s="180"/>
    </row>
    <row r="71" spans="2:8" ht="18.75" customHeight="1" x14ac:dyDescent="0.35">
      <c r="B71" s="402" t="s">
        <v>73</v>
      </c>
      <c r="C71" s="403"/>
      <c r="D71" s="403"/>
      <c r="E71" s="403"/>
      <c r="F71" s="403"/>
      <c r="G71" s="403"/>
      <c r="H71" s="404"/>
    </row>
    <row r="72" spans="2:8" ht="18.75" customHeight="1" x14ac:dyDescent="0.35">
      <c r="B72" s="181"/>
      <c r="C72" s="182"/>
      <c r="D72" s="182"/>
      <c r="E72" s="182"/>
      <c r="F72" s="182"/>
      <c r="G72" s="182"/>
      <c r="H72" s="183"/>
    </row>
    <row r="73" spans="2:8" ht="18.75" customHeight="1" x14ac:dyDescent="0.35">
      <c r="B73" s="402" t="s">
        <v>74</v>
      </c>
      <c r="C73" s="403"/>
      <c r="D73" s="403"/>
      <c r="E73" s="403"/>
      <c r="F73" s="403"/>
      <c r="G73" s="403"/>
      <c r="H73" s="404"/>
    </row>
    <row r="74" spans="2:8" ht="18.75" customHeight="1" x14ac:dyDescent="0.35">
      <c r="B74" s="181"/>
      <c r="C74" s="182"/>
      <c r="D74" s="182"/>
      <c r="E74" s="182"/>
      <c r="F74" s="182"/>
      <c r="G74" s="182"/>
      <c r="H74" s="183"/>
    </row>
    <row r="75" spans="2:8" ht="18.75" customHeight="1" x14ac:dyDescent="0.35">
      <c r="B75" s="402" t="s">
        <v>75</v>
      </c>
      <c r="C75" s="403"/>
      <c r="D75" s="403"/>
      <c r="E75" s="403"/>
      <c r="F75" s="403"/>
      <c r="G75" s="403"/>
      <c r="H75" s="404"/>
    </row>
    <row r="76" spans="2:8" x14ac:dyDescent="0.35">
      <c r="B76" s="149"/>
      <c r="C76" s="202"/>
      <c r="D76" s="202"/>
      <c r="E76" s="202"/>
      <c r="F76" s="202"/>
      <c r="G76" s="202"/>
      <c r="H76" s="150"/>
    </row>
    <row r="77" spans="2:8" x14ac:dyDescent="0.35">
      <c r="B77" s="149"/>
      <c r="C77" s="202"/>
      <c r="D77" s="202"/>
      <c r="E77" s="202"/>
      <c r="F77" s="202"/>
      <c r="G77" s="202"/>
      <c r="H77" s="150"/>
    </row>
    <row r="78" spans="2:8" hidden="1" x14ac:dyDescent="0.35">
      <c r="B78" s="149" t="s">
        <v>76</v>
      </c>
      <c r="C78" s="202"/>
      <c r="D78" s="202"/>
      <c r="E78" s="202"/>
      <c r="F78" s="202"/>
      <c r="G78" s="202"/>
      <c r="H78" s="150"/>
    </row>
    <row r="79" spans="2:8" x14ac:dyDescent="0.35">
      <c r="B79" s="149"/>
      <c r="C79" s="202"/>
      <c r="D79" s="202"/>
      <c r="E79" s="202"/>
      <c r="F79" s="202"/>
      <c r="G79" s="202"/>
      <c r="H79" s="150"/>
    </row>
    <row r="80" spans="2:8" ht="15" thickBot="1" x14ac:dyDescent="0.4">
      <c r="B80" s="194"/>
      <c r="C80" s="199"/>
      <c r="D80" s="203"/>
      <c r="E80" s="204"/>
      <c r="F80" s="204"/>
      <c r="G80" s="205"/>
      <c r="H80" s="195"/>
    </row>
    <row r="81" spans="2:8" ht="15" thickTop="1" x14ac:dyDescent="0.35">
      <c r="B81" s="269" t="s">
        <v>77</v>
      </c>
      <c r="C81" s="443" t="s">
        <v>9</v>
      </c>
      <c r="D81" s="408"/>
      <c r="E81" s="409" t="s">
        <v>10</v>
      </c>
      <c r="F81" s="410"/>
      <c r="G81" s="199"/>
      <c r="H81" s="195"/>
    </row>
    <row r="82" spans="2:8" s="148" customFormat="1" ht="24.75" customHeight="1" x14ac:dyDescent="0.35">
      <c r="B82" s="209">
        <v>2</v>
      </c>
      <c r="C82" s="398" t="s">
        <v>11</v>
      </c>
      <c r="D82" s="399"/>
      <c r="E82" s="400" t="s">
        <v>12</v>
      </c>
      <c r="F82" s="401"/>
      <c r="G82" s="206"/>
      <c r="H82" s="151"/>
    </row>
    <row r="83" spans="2:8" s="148" customFormat="1" ht="17.25" customHeight="1" x14ac:dyDescent="0.35">
      <c r="B83" s="209">
        <v>2</v>
      </c>
      <c r="C83" s="398" t="s">
        <v>13</v>
      </c>
      <c r="D83" s="399"/>
      <c r="E83" s="400" t="s">
        <v>14</v>
      </c>
      <c r="F83" s="401"/>
      <c r="G83" s="206"/>
      <c r="H83" s="151"/>
    </row>
    <row r="84" spans="2:8" s="148" customFormat="1" ht="25.5" customHeight="1" x14ac:dyDescent="0.35">
      <c r="B84" s="209">
        <v>2</v>
      </c>
      <c r="C84" s="398" t="s">
        <v>357</v>
      </c>
      <c r="D84" s="399"/>
      <c r="E84" s="400" t="s">
        <v>358</v>
      </c>
      <c r="F84" s="401"/>
      <c r="G84" s="206"/>
      <c r="H84" s="151"/>
    </row>
    <row r="85" spans="2:8" s="148" customFormat="1" ht="25.5" customHeight="1" x14ac:dyDescent="0.35">
      <c r="B85" s="209">
        <v>2</v>
      </c>
      <c r="C85" s="398" t="s">
        <v>15</v>
      </c>
      <c r="D85" s="399"/>
      <c r="E85" s="400" t="s">
        <v>16</v>
      </c>
      <c r="F85" s="401"/>
      <c r="G85" s="206"/>
      <c r="H85" s="151"/>
    </row>
    <row r="86" spans="2:8" s="148" customFormat="1" ht="67" customHeight="1" x14ac:dyDescent="0.35">
      <c r="B86" s="209">
        <v>2</v>
      </c>
      <c r="C86" s="398" t="s">
        <v>17</v>
      </c>
      <c r="D86" s="399"/>
      <c r="E86" s="400" t="s">
        <v>18</v>
      </c>
      <c r="F86" s="401"/>
      <c r="G86" s="206"/>
      <c r="H86" s="151"/>
    </row>
    <row r="87" spans="2:8" s="148" customFormat="1" ht="67.5" customHeight="1" x14ac:dyDescent="0.35">
      <c r="B87" s="209">
        <v>2</v>
      </c>
      <c r="C87" s="397" t="s">
        <v>19</v>
      </c>
      <c r="D87" s="411"/>
      <c r="E87" s="394" t="s">
        <v>20</v>
      </c>
      <c r="F87" s="395"/>
      <c r="G87" s="206"/>
      <c r="H87" s="151"/>
    </row>
    <row r="88" spans="2:8" s="148" customFormat="1" ht="43.5" customHeight="1" x14ac:dyDescent="0.35">
      <c r="B88" s="209">
        <v>2</v>
      </c>
      <c r="C88" s="397" t="s">
        <v>21</v>
      </c>
      <c r="D88" s="411"/>
      <c r="E88" s="394" t="s">
        <v>22</v>
      </c>
      <c r="F88" s="395"/>
      <c r="G88" s="206"/>
      <c r="H88" s="151"/>
    </row>
    <row r="89" spans="2:8" s="148" customFormat="1" ht="35.25" customHeight="1" x14ac:dyDescent="0.35">
      <c r="B89" s="209">
        <v>2</v>
      </c>
      <c r="C89" s="397" t="s">
        <v>23</v>
      </c>
      <c r="D89" s="411"/>
      <c r="E89" s="394" t="s">
        <v>24</v>
      </c>
      <c r="F89" s="395"/>
      <c r="G89" s="206"/>
      <c r="H89" s="151"/>
    </row>
    <row r="90" spans="2:8" s="148" customFormat="1" ht="72.75" customHeight="1" x14ac:dyDescent="0.35">
      <c r="B90" s="209">
        <v>2</v>
      </c>
      <c r="C90" s="397" t="s">
        <v>25</v>
      </c>
      <c r="D90" s="411"/>
      <c r="E90" s="394" t="s">
        <v>78</v>
      </c>
      <c r="F90" s="395"/>
      <c r="G90" s="206"/>
      <c r="H90" s="151"/>
    </row>
    <row r="91" spans="2:8" s="148" customFormat="1" ht="94" customHeight="1" x14ac:dyDescent="0.35">
      <c r="B91" s="209">
        <v>2</v>
      </c>
      <c r="C91" s="397" t="s">
        <v>27</v>
      </c>
      <c r="D91" s="411"/>
      <c r="E91" s="394" t="s">
        <v>28</v>
      </c>
      <c r="F91" s="395"/>
      <c r="G91" s="206"/>
      <c r="H91" s="151"/>
    </row>
    <row r="92" spans="2:8" s="148" customFormat="1" ht="94" customHeight="1" x14ac:dyDescent="0.35">
      <c r="B92" s="209">
        <v>2</v>
      </c>
      <c r="C92" s="397" t="s">
        <v>29</v>
      </c>
      <c r="D92" s="411"/>
      <c r="E92" s="394" t="s">
        <v>30</v>
      </c>
      <c r="F92" s="395"/>
      <c r="G92" s="206"/>
      <c r="H92" s="151"/>
    </row>
    <row r="93" spans="2:8" s="148" customFormat="1" x14ac:dyDescent="0.35">
      <c r="B93" s="209">
        <v>2</v>
      </c>
      <c r="C93" s="397" t="s">
        <v>31</v>
      </c>
      <c r="D93" s="411"/>
      <c r="E93" s="394" t="s">
        <v>32</v>
      </c>
      <c r="F93" s="395"/>
      <c r="G93" s="206"/>
      <c r="H93" s="151"/>
    </row>
    <row r="94" spans="2:8" s="148" customFormat="1" ht="66.75" customHeight="1" x14ac:dyDescent="0.35">
      <c r="B94" s="209">
        <v>3</v>
      </c>
      <c r="C94" s="397" t="s">
        <v>34</v>
      </c>
      <c r="D94" s="411"/>
      <c r="E94" s="394" t="s">
        <v>35</v>
      </c>
      <c r="F94" s="395"/>
      <c r="G94" s="206"/>
      <c r="H94" s="151"/>
    </row>
    <row r="95" spans="2:8" s="148" customFormat="1" ht="66.75" customHeight="1" x14ac:dyDescent="0.35">
      <c r="B95" s="209">
        <v>3</v>
      </c>
      <c r="C95" s="397" t="s">
        <v>36</v>
      </c>
      <c r="D95" s="411"/>
      <c r="E95" s="394" t="s">
        <v>37</v>
      </c>
      <c r="F95" s="395"/>
      <c r="G95" s="206"/>
      <c r="H95" s="151"/>
    </row>
    <row r="96" spans="2:8" s="148" customFormat="1" ht="62.5" customHeight="1" x14ac:dyDescent="0.35">
      <c r="B96" s="209">
        <v>3</v>
      </c>
      <c r="C96" s="397" t="s">
        <v>38</v>
      </c>
      <c r="D96" s="411"/>
      <c r="E96" s="394" t="s">
        <v>39</v>
      </c>
      <c r="F96" s="395"/>
      <c r="G96" s="206"/>
      <c r="H96" s="151"/>
    </row>
    <row r="97" spans="2:8" s="148" customFormat="1" ht="38.5" customHeight="1" x14ac:dyDescent="0.35">
      <c r="B97" s="209">
        <v>3</v>
      </c>
      <c r="C97" s="397" t="s">
        <v>40</v>
      </c>
      <c r="D97" s="411"/>
      <c r="E97" s="394" t="s">
        <v>41</v>
      </c>
      <c r="F97" s="395"/>
      <c r="G97" s="206"/>
      <c r="H97" s="151"/>
    </row>
    <row r="98" spans="2:8" ht="59.25" customHeight="1" x14ac:dyDescent="0.35">
      <c r="B98" s="210">
        <v>5</v>
      </c>
      <c r="C98" s="406" t="s">
        <v>44</v>
      </c>
      <c r="D98" s="397"/>
      <c r="E98" s="394" t="s">
        <v>79</v>
      </c>
      <c r="F98" s="395"/>
      <c r="G98" s="199"/>
      <c r="H98" s="195"/>
    </row>
    <row r="99" spans="2:8" ht="59.25" customHeight="1" x14ac:dyDescent="0.35">
      <c r="B99" s="210">
        <v>5</v>
      </c>
      <c r="C99" s="406" t="s">
        <v>46</v>
      </c>
      <c r="D99" s="397"/>
      <c r="E99" s="394" t="s">
        <v>47</v>
      </c>
      <c r="F99" s="395"/>
      <c r="G99" s="199"/>
      <c r="H99" s="195"/>
    </row>
    <row r="100" spans="2:8" ht="59.25" customHeight="1" x14ac:dyDescent="0.35">
      <c r="B100" s="210">
        <v>5</v>
      </c>
      <c r="C100" s="406" t="s">
        <v>48</v>
      </c>
      <c r="D100" s="397"/>
      <c r="E100" s="394" t="s">
        <v>49</v>
      </c>
      <c r="F100" s="395"/>
      <c r="G100" s="199"/>
      <c r="H100" s="195"/>
    </row>
    <row r="101" spans="2:8" ht="59.25" customHeight="1" x14ac:dyDescent="0.35">
      <c r="B101" s="210">
        <v>5</v>
      </c>
      <c r="C101" s="406" t="s">
        <v>50</v>
      </c>
      <c r="D101" s="397"/>
      <c r="E101" s="394" t="s">
        <v>49</v>
      </c>
      <c r="F101" s="395"/>
      <c r="G101" s="199"/>
      <c r="H101" s="195"/>
    </row>
    <row r="102" spans="2:8" ht="47.5" customHeight="1" x14ac:dyDescent="0.35">
      <c r="B102" s="210">
        <v>5</v>
      </c>
      <c r="C102" s="406" t="s">
        <v>51</v>
      </c>
      <c r="D102" s="397"/>
      <c r="E102" s="394" t="s">
        <v>52</v>
      </c>
      <c r="F102" s="395"/>
      <c r="G102" s="199"/>
      <c r="H102" s="195"/>
    </row>
    <row r="103" spans="2:8" ht="45.75" customHeight="1" x14ac:dyDescent="0.35">
      <c r="B103" s="210">
        <v>5</v>
      </c>
      <c r="C103" s="406" t="s">
        <v>53</v>
      </c>
      <c r="D103" s="397"/>
      <c r="E103" s="394" t="s">
        <v>54</v>
      </c>
      <c r="F103" s="395"/>
      <c r="G103" s="199"/>
      <c r="H103" s="195"/>
    </row>
    <row r="104" spans="2:8" ht="32.5" customHeight="1" x14ac:dyDescent="0.35">
      <c r="B104" s="210">
        <v>5</v>
      </c>
      <c r="C104" s="406" t="s">
        <v>55</v>
      </c>
      <c r="D104" s="397"/>
      <c r="E104" s="394" t="s">
        <v>56</v>
      </c>
      <c r="F104" s="395"/>
      <c r="G104" s="199"/>
      <c r="H104" s="195"/>
    </row>
    <row r="105" spans="2:8" ht="33.75" customHeight="1" x14ac:dyDescent="0.35">
      <c r="B105" s="210">
        <v>5</v>
      </c>
      <c r="C105" s="406" t="s">
        <v>57</v>
      </c>
      <c r="D105" s="397"/>
      <c r="E105" s="394" t="s">
        <v>58</v>
      </c>
      <c r="F105" s="395"/>
      <c r="G105" s="199"/>
      <c r="H105" s="195"/>
    </row>
    <row r="106" spans="2:8" ht="33.75" customHeight="1" x14ac:dyDescent="0.35">
      <c r="B106" s="210">
        <v>5</v>
      </c>
      <c r="C106" s="406" t="s">
        <v>59</v>
      </c>
      <c r="D106" s="397"/>
      <c r="E106" s="394" t="s">
        <v>60</v>
      </c>
      <c r="F106" s="395"/>
      <c r="G106" s="199"/>
      <c r="H106" s="195"/>
    </row>
    <row r="107" spans="2:8" x14ac:dyDescent="0.35">
      <c r="B107" s="210">
        <v>5</v>
      </c>
      <c r="C107" s="406" t="s">
        <v>61</v>
      </c>
      <c r="D107" s="397"/>
      <c r="E107" s="394" t="s">
        <v>62</v>
      </c>
      <c r="F107" s="395"/>
      <c r="G107" s="199"/>
      <c r="H107" s="195"/>
    </row>
    <row r="108" spans="2:8" ht="25" customHeight="1" x14ac:dyDescent="0.35">
      <c r="B108" s="210">
        <v>8</v>
      </c>
      <c r="C108" s="406" t="s">
        <v>66</v>
      </c>
      <c r="D108" s="397"/>
      <c r="E108" s="394" t="s">
        <v>67</v>
      </c>
      <c r="F108" s="395"/>
      <c r="G108" s="199"/>
      <c r="H108" s="195"/>
    </row>
    <row r="109" spans="2:8" ht="46.5" customHeight="1" x14ac:dyDescent="0.35">
      <c r="B109" s="210">
        <v>8</v>
      </c>
      <c r="C109" s="406" t="s">
        <v>68</v>
      </c>
      <c r="D109" s="397"/>
      <c r="E109" s="394" t="s">
        <v>69</v>
      </c>
      <c r="F109" s="395"/>
      <c r="G109" s="199"/>
      <c r="H109" s="195"/>
    </row>
    <row r="110" spans="2:8" ht="46.5" customHeight="1" x14ac:dyDescent="0.35">
      <c r="B110" s="210">
        <v>8</v>
      </c>
      <c r="C110" s="406" t="s">
        <v>70</v>
      </c>
      <c r="D110" s="397"/>
      <c r="E110" s="394" t="s">
        <v>71</v>
      </c>
      <c r="F110" s="395"/>
      <c r="G110" s="199"/>
      <c r="H110" s="195"/>
    </row>
    <row r="111" spans="2:8" s="148" customFormat="1" ht="103.5" customHeight="1" x14ac:dyDescent="0.35">
      <c r="B111" s="209">
        <v>8</v>
      </c>
      <c r="C111" s="406" t="s">
        <v>356</v>
      </c>
      <c r="D111" s="397"/>
      <c r="E111" s="394" t="s">
        <v>355</v>
      </c>
      <c r="F111" s="395"/>
      <c r="G111" s="206"/>
      <c r="H111" s="151"/>
    </row>
    <row r="112" spans="2:8" ht="6.75" customHeight="1" thickBot="1" x14ac:dyDescent="0.4">
      <c r="B112" s="194"/>
      <c r="C112" s="416"/>
      <c r="D112" s="417"/>
      <c r="E112" s="418"/>
      <c r="F112" s="419"/>
      <c r="G112" s="199"/>
      <c r="H112" s="195"/>
    </row>
    <row r="113" spans="2:9" ht="15" thickTop="1" x14ac:dyDescent="0.35">
      <c r="B113" s="194"/>
      <c r="C113" s="207"/>
      <c r="D113" s="207"/>
      <c r="E113" s="208"/>
      <c r="F113" s="208"/>
      <c r="G113" s="199"/>
      <c r="H113" s="195"/>
    </row>
    <row r="114" spans="2:9" ht="15" thickBot="1" x14ac:dyDescent="0.4">
      <c r="B114" s="196"/>
      <c r="C114" s="197"/>
      <c r="D114" s="197"/>
      <c r="E114" s="197"/>
      <c r="F114" s="197"/>
      <c r="G114" s="197"/>
      <c r="H114" s="198"/>
    </row>
    <row r="115" spans="2:9" ht="15" thickBot="1" x14ac:dyDescent="0.4"/>
    <row r="116" spans="2:9" ht="15.5" thickTop="1" thickBot="1" x14ac:dyDescent="0.4">
      <c r="B116" s="364" t="s">
        <v>377</v>
      </c>
      <c r="C116" s="364"/>
      <c r="D116" s="364"/>
      <c r="E116" s="364"/>
      <c r="F116" s="364"/>
      <c r="G116" s="364"/>
      <c r="H116" s="364"/>
      <c r="I116" s="317"/>
    </row>
    <row r="117" spans="2:9" ht="15.5" thickTop="1" thickBot="1" x14ac:dyDescent="0.4">
      <c r="B117" s="319" t="s">
        <v>378</v>
      </c>
      <c r="C117" s="364" t="s">
        <v>379</v>
      </c>
      <c r="D117" s="364"/>
      <c r="E117" s="364" t="s">
        <v>380</v>
      </c>
      <c r="F117" s="364"/>
      <c r="G117" s="364" t="s">
        <v>381</v>
      </c>
      <c r="H117" s="364"/>
      <c r="I117" s="317"/>
    </row>
    <row r="118" spans="2:9" ht="84.5" customHeight="1" thickTop="1" thickBot="1" x14ac:dyDescent="0.4">
      <c r="B118" s="320" t="s">
        <v>382</v>
      </c>
      <c r="C118" s="365">
        <v>46163</v>
      </c>
      <c r="D118" s="365"/>
      <c r="E118" s="366" t="s">
        <v>383</v>
      </c>
      <c r="F118" s="366"/>
      <c r="G118" s="367" t="s">
        <v>384</v>
      </c>
      <c r="H118" s="367"/>
      <c r="I118" s="318"/>
    </row>
    <row r="119" spans="2:9" ht="48" customHeight="1" thickTop="1" x14ac:dyDescent="0.35">
      <c r="B119" s="393"/>
      <c r="C119" s="393"/>
    </row>
    <row r="120" spans="2:9" x14ac:dyDescent="0.35">
      <c r="B120" s="405"/>
      <c r="C120" s="405"/>
    </row>
    <row r="121" spans="2:9" x14ac:dyDescent="0.35"/>
    <row r="122" spans="2:9" x14ac:dyDescent="0.35"/>
    <row r="123" spans="2:9" x14ac:dyDescent="0.35"/>
    <row r="124" spans="2:9" x14ac:dyDescent="0.35"/>
    <row r="125" spans="2:9" x14ac:dyDescent="0.35"/>
    <row r="126" spans="2:9" x14ac:dyDescent="0.35"/>
    <row r="127" spans="2:9" x14ac:dyDescent="0.35"/>
    <row r="128" spans="2:9" x14ac:dyDescent="0.35"/>
    <row r="129" x14ac:dyDescent="0.35"/>
    <row r="130" x14ac:dyDescent="0.35"/>
    <row r="131" x14ac:dyDescent="0.35"/>
  </sheetData>
  <sheetProtection formatCells="0" formatColumns="0" formatRows="0"/>
  <autoFilter ref="B81:H111" xr:uid="{00000000-0009-0000-0000-000000000000}">
    <filterColumn colId="1" showButton="0"/>
    <filterColumn colId="3" showButton="0"/>
  </autoFilter>
  <mergeCells count="162">
    <mergeCell ref="B2:H2"/>
    <mergeCell ref="B4:H5"/>
    <mergeCell ref="B6:H6"/>
    <mergeCell ref="B7:H7"/>
    <mergeCell ref="C81:D81"/>
    <mergeCell ref="E81:F81"/>
    <mergeCell ref="B9:H9"/>
    <mergeCell ref="B11:H11"/>
    <mergeCell ref="B45:H45"/>
    <mergeCell ref="B15:H15"/>
    <mergeCell ref="B17:H17"/>
    <mergeCell ref="B13:H13"/>
    <mergeCell ref="B19:H19"/>
    <mergeCell ref="B14:H14"/>
    <mergeCell ref="B35:H35"/>
    <mergeCell ref="C25:D25"/>
    <mergeCell ref="E25:F25"/>
    <mergeCell ref="C31:D31"/>
    <mergeCell ref="E31:F31"/>
    <mergeCell ref="C32:D32"/>
    <mergeCell ref="E32:F32"/>
    <mergeCell ref="C33:D33"/>
    <mergeCell ref="E33:F33"/>
    <mergeCell ref="C30:D30"/>
    <mergeCell ref="C112:D112"/>
    <mergeCell ref="E112:F112"/>
    <mergeCell ref="C111:D111"/>
    <mergeCell ref="E111:F111"/>
    <mergeCell ref="C21:D21"/>
    <mergeCell ref="E21:F21"/>
    <mergeCell ref="C22:D22"/>
    <mergeCell ref="E22:F22"/>
    <mergeCell ref="C23:D23"/>
    <mergeCell ref="E23:F23"/>
    <mergeCell ref="B59:H59"/>
    <mergeCell ref="B61:H61"/>
    <mergeCell ref="B63:H63"/>
    <mergeCell ref="C24:D24"/>
    <mergeCell ref="E24:F24"/>
    <mergeCell ref="E30:F30"/>
    <mergeCell ref="C29:D29"/>
    <mergeCell ref="E29:F29"/>
    <mergeCell ref="C28:D28"/>
    <mergeCell ref="E28:F28"/>
    <mergeCell ref="C27:D27"/>
    <mergeCell ref="E27:F27"/>
    <mergeCell ref="C26:D26"/>
    <mergeCell ref="E26:F26"/>
    <mergeCell ref="B75:H75"/>
    <mergeCell ref="C56:D56"/>
    <mergeCell ref="C37:D37"/>
    <mergeCell ref="E37:F37"/>
    <mergeCell ref="C38:D38"/>
    <mergeCell ref="E38:F38"/>
    <mergeCell ref="C110:D110"/>
    <mergeCell ref="E110:F110"/>
    <mergeCell ref="C98:D98"/>
    <mergeCell ref="E98:F98"/>
    <mergeCell ref="C100:D100"/>
    <mergeCell ref="E100:F100"/>
    <mergeCell ref="C101:D101"/>
    <mergeCell ref="E101:F101"/>
    <mergeCell ref="C91:D91"/>
    <mergeCell ref="E91:F91"/>
    <mergeCell ref="C93:D93"/>
    <mergeCell ref="E93:F93"/>
    <mergeCell ref="C92:D92"/>
    <mergeCell ref="C97:D97"/>
    <mergeCell ref="E97:F97"/>
    <mergeCell ref="C96:D96"/>
    <mergeCell ref="E96:F96"/>
    <mergeCell ref="C39:D39"/>
    <mergeCell ref="E39:F39"/>
    <mergeCell ref="B43:H43"/>
    <mergeCell ref="C50:D50"/>
    <mergeCell ref="E50:F50"/>
    <mergeCell ref="C51:D51"/>
    <mergeCell ref="E51:F51"/>
    <mergeCell ref="C52:D52"/>
    <mergeCell ref="E52:F52"/>
    <mergeCell ref="C40:D40"/>
    <mergeCell ref="E40:F40"/>
    <mergeCell ref="C41:D41"/>
    <mergeCell ref="E41:F41"/>
    <mergeCell ref="C47:D47"/>
    <mergeCell ref="E47:F47"/>
    <mergeCell ref="C48:D48"/>
    <mergeCell ref="E48:F48"/>
    <mergeCell ref="C49:D49"/>
    <mergeCell ref="E49:F49"/>
    <mergeCell ref="C55:D55"/>
    <mergeCell ref="E55:F55"/>
    <mergeCell ref="C82:D82"/>
    <mergeCell ref="C105:D105"/>
    <mergeCell ref="E105:F105"/>
    <mergeCell ref="E89:F89"/>
    <mergeCell ref="C90:D90"/>
    <mergeCell ref="E90:F90"/>
    <mergeCell ref="C86:D86"/>
    <mergeCell ref="E86:F86"/>
    <mergeCell ref="C87:D87"/>
    <mergeCell ref="E87:F87"/>
    <mergeCell ref="C88:D88"/>
    <mergeCell ref="E94:F94"/>
    <mergeCell ref="E92:F92"/>
    <mergeCell ref="E88:F88"/>
    <mergeCell ref="C95:D95"/>
    <mergeCell ref="E95:F95"/>
    <mergeCell ref="C94:D94"/>
    <mergeCell ref="C104:D104"/>
    <mergeCell ref="E104:F104"/>
    <mergeCell ref="C99:D99"/>
    <mergeCell ref="E99:F99"/>
    <mergeCell ref="E69:F69"/>
    <mergeCell ref="B120:C120"/>
    <mergeCell ref="C107:D107"/>
    <mergeCell ref="E107:F107"/>
    <mergeCell ref="C65:D65"/>
    <mergeCell ref="E65:F65"/>
    <mergeCell ref="C66:D66"/>
    <mergeCell ref="E66:F66"/>
    <mergeCell ref="C67:D67"/>
    <mergeCell ref="E67:F67"/>
    <mergeCell ref="C109:D109"/>
    <mergeCell ref="E109:F109"/>
    <mergeCell ref="C108:D108"/>
    <mergeCell ref="E108:F108"/>
    <mergeCell ref="C68:D68"/>
    <mergeCell ref="E68:F68"/>
    <mergeCell ref="C69:D69"/>
    <mergeCell ref="C106:D106"/>
    <mergeCell ref="E106:F106"/>
    <mergeCell ref="C102:D102"/>
    <mergeCell ref="E102:F102"/>
    <mergeCell ref="C103:D103"/>
    <mergeCell ref="E103:F103"/>
    <mergeCell ref="C89:D89"/>
    <mergeCell ref="C85:D85"/>
    <mergeCell ref="C117:D117"/>
    <mergeCell ref="E117:F117"/>
    <mergeCell ref="C118:D118"/>
    <mergeCell ref="E118:F118"/>
    <mergeCell ref="B116:H116"/>
    <mergeCell ref="G118:H118"/>
    <mergeCell ref="G117:H117"/>
    <mergeCell ref="B12:H12"/>
    <mergeCell ref="B119:C119"/>
    <mergeCell ref="E56:F56"/>
    <mergeCell ref="C57:D57"/>
    <mergeCell ref="E57:F57"/>
    <mergeCell ref="C53:D53"/>
    <mergeCell ref="E53:F53"/>
    <mergeCell ref="C54:D54"/>
    <mergeCell ref="C84:D84"/>
    <mergeCell ref="E84:F84"/>
    <mergeCell ref="B71:H71"/>
    <mergeCell ref="B73:H73"/>
    <mergeCell ref="E85:F85"/>
    <mergeCell ref="E82:F82"/>
    <mergeCell ref="C83:D83"/>
    <mergeCell ref="E83:F83"/>
    <mergeCell ref="E54:F54"/>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26"/>
  <sheetViews>
    <sheetView showGridLines="0" zoomScale="85" zoomScaleNormal="85" workbookViewId="0">
      <selection activeCell="A19" sqref="A19"/>
    </sheetView>
  </sheetViews>
  <sheetFormatPr baseColWidth="10" defaultColWidth="0" defaultRowHeight="14.5" zeroHeight="1" x14ac:dyDescent="0.35"/>
  <cols>
    <col min="1" max="1" width="28.81640625" customWidth="1"/>
    <col min="2" max="2" width="25.453125" customWidth="1"/>
    <col min="3" max="3" width="10.81640625" customWidth="1"/>
    <col min="4" max="4" width="15.08984375" customWidth="1"/>
    <col min="5" max="5" width="13.90625" customWidth="1"/>
    <col min="6" max="6" width="14.453125" customWidth="1"/>
    <col min="7" max="7" width="26" customWidth="1"/>
    <col min="8" max="8" width="10.81640625" customWidth="1"/>
    <col min="9" max="9" width="11.453125" bestFit="1" customWidth="1"/>
    <col min="10" max="10" width="29" bestFit="1" customWidth="1"/>
    <col min="11" max="11" width="8" customWidth="1"/>
    <col min="12" max="12" width="10.81640625" customWidth="1"/>
    <col min="13" max="16384" width="10.81640625" hidden="1"/>
  </cols>
  <sheetData>
    <row r="1" spans="1:21" s="4" customFormat="1" ht="20" customHeight="1" thickTop="1" x14ac:dyDescent="0.35">
      <c r="A1" s="387"/>
      <c r="B1" s="368" t="s">
        <v>375</v>
      </c>
      <c r="C1" s="369"/>
      <c r="D1" s="369"/>
      <c r="E1" s="369"/>
      <c r="F1" s="369"/>
      <c r="G1" s="369"/>
      <c r="H1" s="369"/>
      <c r="I1" s="370"/>
      <c r="J1" s="311" t="s">
        <v>373</v>
      </c>
      <c r="K1" s="312"/>
      <c r="L1" s="258"/>
    </row>
    <row r="2" spans="1:21" s="4" customFormat="1" ht="20" customHeight="1" x14ac:dyDescent="0.35">
      <c r="A2" s="388"/>
      <c r="B2" s="371"/>
      <c r="C2" s="372"/>
      <c r="D2" s="372"/>
      <c r="E2" s="372"/>
      <c r="F2" s="372"/>
      <c r="G2" s="372"/>
      <c r="H2" s="372"/>
      <c r="I2" s="373"/>
      <c r="J2" s="313" t="s">
        <v>376</v>
      </c>
      <c r="K2" s="314"/>
      <c r="L2" s="258"/>
    </row>
    <row r="3" spans="1:21" s="3" customFormat="1" ht="16" thickBot="1" x14ac:dyDescent="0.3">
      <c r="A3" s="389"/>
      <c r="B3" s="374" t="s">
        <v>359</v>
      </c>
      <c r="C3" s="375"/>
      <c r="D3" s="375"/>
      <c r="E3" s="375"/>
      <c r="F3" s="375"/>
      <c r="G3" s="375"/>
      <c r="H3" s="375"/>
      <c r="I3" s="376"/>
      <c r="J3" s="315" t="s">
        <v>374</v>
      </c>
      <c r="K3" s="316"/>
      <c r="L3" s="259"/>
    </row>
    <row r="4" spans="1:21" s="3" customFormat="1" ht="17" customHeight="1" thickTop="1" x14ac:dyDescent="0.25">
      <c r="A4" s="378"/>
      <c r="B4" s="379"/>
      <c r="C4" s="379"/>
      <c r="D4" s="379"/>
      <c r="E4" s="379"/>
      <c r="F4" s="379"/>
      <c r="G4" s="379"/>
      <c r="H4" s="379"/>
      <c r="I4" s="379"/>
      <c r="J4" s="379"/>
      <c r="K4" s="380"/>
    </row>
    <row r="5" spans="1:21" s="4" customFormat="1" ht="27" customHeight="1" x14ac:dyDescent="0.35">
      <c r="A5" s="12" t="s">
        <v>80</v>
      </c>
      <c r="B5" s="270" t="str">
        <f>'2 IDENTIFICACIÓN'!B5</f>
        <v>ALCALDÍA DE BUCARAMANGA</v>
      </c>
      <c r="C5" s="265"/>
      <c r="D5" s="265"/>
      <c r="E5" s="266"/>
      <c r="F5" s="249" t="s">
        <v>81</v>
      </c>
      <c r="G5" s="270" t="str">
        <f>'2 IDENTIFICACIÓN'!G5</f>
        <v>PROYECCIÓN Y DESARROLLO COMUNITARIO</v>
      </c>
      <c r="H5" s="266"/>
      <c r="I5" s="249" t="s">
        <v>353</v>
      </c>
      <c r="J5" s="267">
        <f>'2 IDENTIFICACIÓN'!J5</f>
        <v>2026</v>
      </c>
      <c r="K5" s="268"/>
    </row>
    <row r="6" spans="1:21" s="4" customFormat="1" thickBot="1" x14ac:dyDescent="0.3">
      <c r="A6" s="166"/>
      <c r="B6" s="260"/>
      <c r="C6" s="260"/>
      <c r="D6" s="260"/>
      <c r="E6" s="260"/>
      <c r="F6" s="261"/>
      <c r="G6" s="262"/>
      <c r="H6" s="262"/>
      <c r="I6" s="262"/>
      <c r="J6" s="262"/>
      <c r="K6" s="262"/>
      <c r="S6" s="37"/>
      <c r="T6" s="37"/>
      <c r="U6" s="37"/>
    </row>
    <row r="7" spans="1:21" ht="15" thickBot="1" x14ac:dyDescent="0.4">
      <c r="A7" s="564" t="s">
        <v>339</v>
      </c>
      <c r="B7" s="565"/>
      <c r="C7" s="565"/>
      <c r="D7" s="565"/>
      <c r="E7" s="565"/>
      <c r="F7" s="565"/>
      <c r="G7" s="565"/>
      <c r="H7" s="565"/>
      <c r="I7" s="565"/>
      <c r="J7" s="565"/>
      <c r="K7" s="566"/>
    </row>
    <row r="8" spans="1:21" ht="6" customHeight="1" thickBot="1" x14ac:dyDescent="0.4">
      <c r="A8" s="564"/>
      <c r="B8" s="565"/>
      <c r="C8" s="565"/>
      <c r="D8" s="565"/>
      <c r="E8" s="565"/>
      <c r="F8" s="565"/>
      <c r="G8" s="565"/>
      <c r="H8" s="565"/>
      <c r="I8" s="565"/>
      <c r="J8" s="565"/>
      <c r="K8" s="566"/>
    </row>
    <row r="9" spans="1:21" ht="34.5" customHeight="1" x14ac:dyDescent="0.35">
      <c r="A9" s="567" t="s">
        <v>340</v>
      </c>
      <c r="B9" s="568"/>
      <c r="C9" s="568"/>
      <c r="D9" s="568"/>
      <c r="E9" s="568"/>
      <c r="F9" s="568"/>
      <c r="G9" s="568"/>
      <c r="H9" s="568"/>
      <c r="I9" s="568"/>
      <c r="J9" s="568"/>
      <c r="K9" s="569"/>
    </row>
    <row r="10" spans="1:21" ht="18.75" customHeight="1" x14ac:dyDescent="0.35">
      <c r="A10" s="573" t="s">
        <v>341</v>
      </c>
      <c r="B10" s="574"/>
      <c r="C10" s="574"/>
      <c r="D10" s="574"/>
      <c r="E10" s="574"/>
      <c r="F10" s="574"/>
      <c r="G10" s="574"/>
      <c r="H10" s="574"/>
      <c r="I10" s="574"/>
      <c r="J10" s="574"/>
      <c r="K10" s="575"/>
    </row>
    <row r="11" spans="1:21" ht="34.5" customHeight="1" x14ac:dyDescent="0.35">
      <c r="A11" s="570" t="s">
        <v>342</v>
      </c>
      <c r="B11" s="571"/>
      <c r="C11" s="571"/>
      <c r="D11" s="571"/>
      <c r="E11" s="571"/>
      <c r="F11" s="571"/>
      <c r="G11" s="571"/>
      <c r="H11" s="571"/>
      <c r="I11" s="571"/>
      <c r="J11" s="571"/>
      <c r="K11" s="572"/>
    </row>
    <row r="12" spans="1:21" ht="50.25" customHeight="1" thickBot="1" x14ac:dyDescent="0.4">
      <c r="A12" s="561" t="s">
        <v>343</v>
      </c>
      <c r="B12" s="562"/>
      <c r="C12" s="562"/>
      <c r="D12" s="562"/>
      <c r="E12" s="562"/>
      <c r="F12" s="562"/>
      <c r="G12" s="562"/>
      <c r="H12" s="562"/>
      <c r="I12" s="562"/>
      <c r="J12" s="562"/>
      <c r="K12" s="563"/>
    </row>
    <row r="13" spans="1:21" x14ac:dyDescent="0.35">
      <c r="A13" s="93"/>
      <c r="B13" s="93"/>
      <c r="C13" s="93"/>
      <c r="D13" s="93"/>
      <c r="E13" s="93"/>
      <c r="F13" s="93"/>
      <c r="G13" s="93"/>
      <c r="H13" s="93"/>
      <c r="I13" s="93"/>
      <c r="J13" s="93"/>
      <c r="K13" s="93"/>
    </row>
    <row r="14" spans="1:21" s="95" customFormat="1" x14ac:dyDescent="0.35">
      <c r="A14" s="94"/>
      <c r="B14" s="558" t="s">
        <v>344</v>
      </c>
      <c r="C14" s="559"/>
      <c r="D14" s="560" t="s">
        <v>345</v>
      </c>
      <c r="E14" s="560"/>
      <c r="G14" s="53" t="s">
        <v>301</v>
      </c>
    </row>
    <row r="15" spans="1:21" x14ac:dyDescent="0.35">
      <c r="A15" s="96" t="s">
        <v>346</v>
      </c>
      <c r="B15" s="97">
        <f>+COUNTIF('8 MAPA RIESGOS'!$G$9:$G$47,G15)</f>
        <v>0</v>
      </c>
      <c r="C15" s="98">
        <f>+B15/$B$19</f>
        <v>0</v>
      </c>
      <c r="D15" s="97">
        <f>+COUNTIF('8 MAPA RIESGOS'!$L$9:$L$47,G15)</f>
        <v>0</v>
      </c>
      <c r="E15" s="98">
        <f>+D15/$D$19</f>
        <v>0</v>
      </c>
      <c r="G15" s="83" t="s">
        <v>299</v>
      </c>
    </row>
    <row r="16" spans="1:21" x14ac:dyDescent="0.35">
      <c r="A16" s="96" t="s">
        <v>347</v>
      </c>
      <c r="B16" s="97">
        <f>+COUNTIF('8 MAPA RIESGOS'!$G$9:$G$47,G16)</f>
        <v>5</v>
      </c>
      <c r="C16" s="98">
        <f t="shared" ref="C16:C18" si="0">+B16/$B$19</f>
        <v>0.35714285714285715</v>
      </c>
      <c r="D16" s="97">
        <f>+COUNTIF('8 MAPA RIESGOS'!$L$9:$L$47,G16)</f>
        <v>5</v>
      </c>
      <c r="E16" s="98">
        <f t="shared" ref="E16:E19" si="1">+D16/$D$19</f>
        <v>0.35714285714285715</v>
      </c>
      <c r="G16" s="66" t="s">
        <v>298</v>
      </c>
    </row>
    <row r="17" spans="1:7" x14ac:dyDescent="0.35">
      <c r="A17" s="96" t="s">
        <v>348</v>
      </c>
      <c r="B17" s="97">
        <f>+COUNTIF('8 MAPA RIESGOS'!$G$9:$G$47,G17)</f>
        <v>8</v>
      </c>
      <c r="C17" s="98">
        <f t="shared" si="0"/>
        <v>0.5714285714285714</v>
      </c>
      <c r="D17" s="97">
        <f>+COUNTIF('8 MAPA RIESGOS'!$L$9:$L$47,G17)</f>
        <v>9</v>
      </c>
      <c r="E17" s="98">
        <f t="shared" si="1"/>
        <v>0.6428571428571429</v>
      </c>
      <c r="G17" s="70" t="s">
        <v>280</v>
      </c>
    </row>
    <row r="18" spans="1:7" x14ac:dyDescent="0.35">
      <c r="A18" s="96" t="s">
        <v>349</v>
      </c>
      <c r="B18" s="97">
        <f>+COUNTIF('8 MAPA RIESGOS'!$G$9:$G$47,G18)</f>
        <v>1</v>
      </c>
      <c r="C18" s="98">
        <f t="shared" si="0"/>
        <v>7.1428571428571425E-2</v>
      </c>
      <c r="D18" s="97">
        <f>+COUNTIF('8 MAPA RIESGOS'!$L$9:$L$47,G18)</f>
        <v>0</v>
      </c>
      <c r="E18" s="98">
        <f t="shared" si="1"/>
        <v>0</v>
      </c>
      <c r="G18" s="74" t="s">
        <v>300</v>
      </c>
    </row>
    <row r="19" spans="1:7" x14ac:dyDescent="0.35">
      <c r="A19" s="96" t="s">
        <v>350</v>
      </c>
      <c r="B19" s="97">
        <f>+SUM(B15:B18)</f>
        <v>14</v>
      </c>
      <c r="C19" s="98">
        <f>+B19/$B$19</f>
        <v>1</v>
      </c>
      <c r="D19" s="97">
        <f>+SUM(D15:D18)</f>
        <v>14</v>
      </c>
      <c r="E19" s="98">
        <f t="shared" si="1"/>
        <v>1</v>
      </c>
    </row>
    <row r="20" spans="1:7" x14ac:dyDescent="0.35"/>
    <row r="21" spans="1:7" s="99" customFormat="1" x14ac:dyDescent="0.35">
      <c r="B21" s="100" t="s">
        <v>344</v>
      </c>
      <c r="D21" s="100" t="s">
        <v>345</v>
      </c>
    </row>
    <row r="22" spans="1:7" s="99" customFormat="1" ht="41.5" customHeight="1" x14ac:dyDescent="0.35">
      <c r="B22" s="101" t="str">
        <f>+IF((B15/B19)&gt;=0.2,G15,+IF(((B15/B19)+(B16/B19))&gt;=0.3,G16,+IF(((B15/B19)+(B16/B19)+(B17/B19))&gt;=0.4,G17,+IF((B15/B19)+(B16/B19)+(B17/B19)+(B18/B19)&gt;=0.5,G18,""))))</f>
        <v>Alto</v>
      </c>
      <c r="D22" s="101" t="str">
        <f>+IF((D15/D19)&gt;=0.2,G15,+IF(((D15/D19)+(D16/D19))&gt;=0.3,G16,+IF(((D15/D19)+(D16/D19)+(D17/D19))&gt;=0.4,G17,+IF((D15/D19)+(D16/D19)+(D17/D19)+(D18/D19)&gt;=0.5,G18,""))))</f>
        <v>Alto</v>
      </c>
    </row>
    <row r="23" spans="1:7" ht="15" thickBot="1" x14ac:dyDescent="0.4"/>
    <row r="24" spans="1:7" ht="15.5" thickTop="1" thickBot="1" x14ac:dyDescent="0.4">
      <c r="A24" s="364" t="s">
        <v>377</v>
      </c>
      <c r="B24" s="364"/>
      <c r="C24" s="364"/>
      <c r="D24" s="364"/>
      <c r="E24" s="364"/>
      <c r="F24" s="364"/>
      <c r="G24" s="364"/>
    </row>
    <row r="25" spans="1:7" ht="15.5" thickTop="1" thickBot="1" x14ac:dyDescent="0.4">
      <c r="A25" s="319" t="s">
        <v>378</v>
      </c>
      <c r="B25" s="364" t="s">
        <v>379</v>
      </c>
      <c r="C25" s="364"/>
      <c r="D25" s="364" t="s">
        <v>380</v>
      </c>
      <c r="E25" s="364"/>
      <c r="F25" s="364" t="s">
        <v>381</v>
      </c>
      <c r="G25" s="364"/>
    </row>
    <row r="26" spans="1:7" ht="15.5" thickTop="1" thickBot="1" x14ac:dyDescent="0.4">
      <c r="A26" s="320" t="s">
        <v>382</v>
      </c>
      <c r="B26" s="365">
        <v>46163</v>
      </c>
      <c r="C26" s="365"/>
      <c r="D26" s="366" t="s">
        <v>383</v>
      </c>
      <c r="E26" s="366"/>
      <c r="F26" s="367" t="s">
        <v>384</v>
      </c>
      <c r="G26" s="367"/>
    </row>
  </sheetData>
  <sheetProtection formatCells="0" formatColumns="0" formatRows="0"/>
  <mergeCells count="19">
    <mergeCell ref="A1:A3"/>
    <mergeCell ref="B1:I2"/>
    <mergeCell ref="B3:I3"/>
    <mergeCell ref="A4:K4"/>
    <mergeCell ref="B14:C14"/>
    <mergeCell ref="D14:E14"/>
    <mergeCell ref="A12:K12"/>
    <mergeCell ref="A7:K7"/>
    <mergeCell ref="A8:K8"/>
    <mergeCell ref="A9:K9"/>
    <mergeCell ref="A11:K11"/>
    <mergeCell ref="A10:K10"/>
    <mergeCell ref="A24:G24"/>
    <mergeCell ref="B25:C25"/>
    <mergeCell ref="D25:E25"/>
    <mergeCell ref="F25:G25"/>
    <mergeCell ref="B26:C26"/>
    <mergeCell ref="D26:E26"/>
    <mergeCell ref="F26:G26"/>
  </mergeCells>
  <conditionalFormatting sqref="B22:D22">
    <cfRule type="containsText" dxfId="3" priority="1" operator="containsText" text="Bajo">
      <formula>NOT(ISERROR(SEARCH("Bajo",B22)))</formula>
    </cfRule>
    <cfRule type="containsText" dxfId="2" priority="2" operator="containsText" text="Moderado">
      <formula>NOT(ISERROR(SEARCH("Moderado",B22)))</formula>
    </cfRule>
    <cfRule type="containsText" dxfId="1" priority="3" operator="containsText" text="Alto">
      <formula>NOT(ISERROR(SEARCH("Alto",B22)))</formula>
    </cfRule>
    <cfRule type="containsText" dxfId="0" priority="4" operator="containsText" text="Extremo">
      <formula>NOT(ISERROR(SEARCH("Extremo",B22)))</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ER63"/>
  <sheetViews>
    <sheetView showGridLines="0" zoomScale="80" zoomScaleNormal="80" workbookViewId="0">
      <selection activeCell="A6" sqref="A6"/>
    </sheetView>
  </sheetViews>
  <sheetFormatPr baseColWidth="10" defaultColWidth="0" defaultRowHeight="14" x14ac:dyDescent="0.35"/>
  <cols>
    <col min="1" max="1" width="27.1796875" style="4" customWidth="1"/>
    <col min="2" max="2" width="32.54296875" style="4" customWidth="1"/>
    <col min="3" max="3" width="22.81640625" style="4" customWidth="1"/>
    <col min="4" max="4" width="21.26953125" style="4" hidden="1" customWidth="1"/>
    <col min="5" max="5" width="42.81640625" style="4" customWidth="1"/>
    <col min="6" max="6" width="21.453125" style="4" customWidth="1"/>
    <col min="7" max="7" width="46.54296875" style="4" bestFit="1" customWidth="1"/>
    <col min="8" max="8" width="26" style="4" customWidth="1"/>
    <col min="9" max="9" width="28.453125" style="4" customWidth="1"/>
    <col min="10" max="10" width="41.1796875" style="4" customWidth="1"/>
    <col min="11" max="11" width="39.453125" style="28" customWidth="1"/>
    <col min="12" max="12" width="11.453125" style="4" customWidth="1"/>
    <col min="13" max="24" width="11.453125" style="4" hidden="1"/>
    <col min="25" max="25" width="8.1796875" style="4" hidden="1"/>
    <col min="26" max="30" width="32.453125" style="4" hidden="1"/>
    <col min="31" max="16372" width="11.453125" style="4" hidden="1"/>
    <col min="16373" max="16384" width="25.453125" style="4" hidden="1"/>
  </cols>
  <sheetData>
    <row r="1" spans="1:12" ht="20" customHeight="1" thickTop="1" x14ac:dyDescent="0.35">
      <c r="A1" s="387"/>
      <c r="B1" s="368" t="s">
        <v>375</v>
      </c>
      <c r="C1" s="369"/>
      <c r="D1" s="369"/>
      <c r="E1" s="369"/>
      <c r="F1" s="369"/>
      <c r="G1" s="369"/>
      <c r="H1" s="369"/>
      <c r="I1" s="370"/>
      <c r="J1" s="311" t="s">
        <v>373</v>
      </c>
      <c r="K1" s="329"/>
      <c r="L1" s="258"/>
    </row>
    <row r="2" spans="1:12" ht="20" customHeight="1" x14ac:dyDescent="0.35">
      <c r="A2" s="388"/>
      <c r="B2" s="371"/>
      <c r="C2" s="372"/>
      <c r="D2" s="372"/>
      <c r="E2" s="372"/>
      <c r="F2" s="372"/>
      <c r="G2" s="372"/>
      <c r="H2" s="372"/>
      <c r="I2" s="373"/>
      <c r="J2" s="313" t="s">
        <v>376</v>
      </c>
      <c r="K2" s="330"/>
      <c r="L2" s="258"/>
    </row>
    <row r="3" spans="1:12" s="3" customFormat="1" ht="16" thickBot="1" x14ac:dyDescent="0.3">
      <c r="A3" s="389"/>
      <c r="B3" s="374" t="s">
        <v>359</v>
      </c>
      <c r="C3" s="375"/>
      <c r="D3" s="375"/>
      <c r="E3" s="375"/>
      <c r="F3" s="375"/>
      <c r="G3" s="375"/>
      <c r="H3" s="375"/>
      <c r="I3" s="376"/>
      <c r="J3" s="315" t="s">
        <v>374</v>
      </c>
      <c r="K3" s="331"/>
      <c r="L3" s="259"/>
    </row>
    <row r="4" spans="1:12" s="3" customFormat="1" ht="17" customHeight="1" thickTop="1" x14ac:dyDescent="0.25">
      <c r="A4" s="378"/>
      <c r="B4" s="379"/>
      <c r="C4" s="379"/>
      <c r="D4" s="379"/>
      <c r="E4" s="379"/>
      <c r="F4" s="379"/>
      <c r="G4" s="379"/>
      <c r="H4" s="379"/>
      <c r="I4" s="379"/>
      <c r="J4" s="379"/>
      <c r="K4" s="380"/>
    </row>
    <row r="5" spans="1:12" ht="27" customHeight="1" x14ac:dyDescent="0.35">
      <c r="A5" s="12" t="s">
        <v>80</v>
      </c>
      <c r="B5" s="264" t="s">
        <v>385</v>
      </c>
      <c r="C5" s="265"/>
      <c r="D5" s="265"/>
      <c r="E5" s="266"/>
      <c r="F5" s="249" t="s">
        <v>81</v>
      </c>
      <c r="G5" s="264" t="s">
        <v>386</v>
      </c>
      <c r="H5" s="266"/>
      <c r="I5" s="249" t="s">
        <v>353</v>
      </c>
      <c r="J5" s="267">
        <v>2026</v>
      </c>
      <c r="K5" s="293"/>
    </row>
    <row r="6" spans="1:12" ht="46" customHeight="1" x14ac:dyDescent="0.35">
      <c r="A6" s="225" t="s">
        <v>82</v>
      </c>
      <c r="B6" s="381" t="s">
        <v>516</v>
      </c>
      <c r="C6" s="382"/>
      <c r="D6" s="382"/>
      <c r="E6" s="383"/>
      <c r="F6" s="249" t="s">
        <v>352</v>
      </c>
      <c r="G6" s="384" t="s">
        <v>517</v>
      </c>
      <c r="H6" s="385"/>
      <c r="I6" s="385"/>
      <c r="J6" s="385"/>
      <c r="K6" s="386"/>
    </row>
    <row r="7" spans="1:12" x14ac:dyDescent="0.35">
      <c r="F7" s="166"/>
      <c r="G7" s="167"/>
      <c r="H7" s="167"/>
      <c r="I7" s="168"/>
      <c r="J7" s="169"/>
    </row>
    <row r="8" spans="1:12" ht="21" customHeight="1" x14ac:dyDescent="0.35">
      <c r="A8" s="377" t="s">
        <v>83</v>
      </c>
      <c r="B8" s="377" t="s">
        <v>84</v>
      </c>
      <c r="C8" s="377"/>
      <c r="D8" s="377"/>
      <c r="E8" s="377"/>
    </row>
    <row r="9" spans="1:12" s="28" customFormat="1" ht="77.5" customHeight="1" x14ac:dyDescent="0.35">
      <c r="A9" s="377"/>
      <c r="B9" s="108" t="s">
        <v>85</v>
      </c>
      <c r="C9" s="108" t="s">
        <v>86</v>
      </c>
      <c r="D9" s="108" t="s">
        <v>87</v>
      </c>
      <c r="E9" s="108" t="s">
        <v>88</v>
      </c>
      <c r="F9" s="245" t="s">
        <v>89</v>
      </c>
      <c r="G9" s="249" t="s">
        <v>19</v>
      </c>
      <c r="H9" s="249" t="s">
        <v>90</v>
      </c>
      <c r="I9" s="249" t="s">
        <v>91</v>
      </c>
      <c r="J9" s="249" t="s">
        <v>25</v>
      </c>
      <c r="K9" s="245" t="s">
        <v>92</v>
      </c>
    </row>
    <row r="10" spans="1:12" s="5" customFormat="1" ht="156.5" customHeight="1" x14ac:dyDescent="0.35">
      <c r="A10" s="1" t="s">
        <v>93</v>
      </c>
      <c r="B10" s="2" t="s">
        <v>189</v>
      </c>
      <c r="C10" s="2" t="s">
        <v>193</v>
      </c>
      <c r="D10" s="125" t="str">
        <f>+IF(B10='11 FORMULAS'!$B$4,'11 FORMULAS'!$C$4,IF(B10='11 FORMULAS'!$B$6,'11 FORMULAS'!$C$6,IF(B10='11 FORMULAS'!$B$8,'11 FORMULAS'!$C$8,IF(B10='11 FORMULAS'!$B$10,'11 FORMULAS'!$C$10,""))))</f>
        <v/>
      </c>
      <c r="E10" s="226" t="str">
        <f>+IFERROR(VLOOKUP(B10,Tabla3[],2,0),"")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0" s="1" t="s">
        <v>168</v>
      </c>
      <c r="G10" s="1" t="s">
        <v>180</v>
      </c>
      <c r="H10" s="246" t="s">
        <v>387</v>
      </c>
      <c r="I10" s="246" t="s">
        <v>388</v>
      </c>
      <c r="J10" s="334" t="str">
        <f>(CONCATENATE(Tabla1[[#This Row],[¿QUÉ? 
IMPACTO]]," ","por ",Tabla1[[#This Row],[¿CÓMO?
CAUSA INMEDIATA 
(Iniciar con la palabra 
por)]]," ","debido a"," ",Tabla1[[#This Row],[¿PORQUÉ?
CAUSA RAÍZ
(Iniciar con 
debido a/a causa de)]]))</f>
        <v>Posibilidad de afectación reputacional por inconsistencias, pérdida o uso inadecuado de la información contenida en las bases de datos de beneficiarios, debido a deficiencias en la seguridad, actualización y control de la información administrada por la Secretaría de Desarrollo Social.</v>
      </c>
      <c r="K10" s="250"/>
    </row>
    <row r="11" spans="1:12" s="5" customFormat="1" ht="156.5" customHeight="1" x14ac:dyDescent="0.35">
      <c r="A11" s="1" t="s">
        <v>98</v>
      </c>
      <c r="B11" s="2" t="s">
        <v>189</v>
      </c>
      <c r="C11" s="2" t="s">
        <v>193</v>
      </c>
      <c r="D11" s="125" t="str">
        <f>+IF(B11='11 FORMULAS'!$B$4,'11 FORMULAS'!$C$4,IF(B11='11 FORMULAS'!$B$6,'11 FORMULAS'!$C$6,IF(B11='11 FORMULAS'!$B$8,'11 FORMULAS'!$C$8,IF(B11='11 FORMULAS'!$B$10,'11 FORMULAS'!$C$10,""))))</f>
        <v/>
      </c>
      <c r="E11" s="226" t="str">
        <f>+IFERROR(VLOOKUP(B11,Tabla3[],2,0),"")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1" s="1" t="s">
        <v>168</v>
      </c>
      <c r="G11" s="1" t="s">
        <v>180</v>
      </c>
      <c r="H11" s="246" t="s">
        <v>389</v>
      </c>
      <c r="I11" s="246" t="s">
        <v>390</v>
      </c>
      <c r="J11" s="334" t="str">
        <f>(CONCATENATE(Tabla1[[#This Row],[¿QUÉ? 
IMPACTO]]," ","por ",Tabla1[[#This Row],[¿CÓMO?
CAUSA INMEDIATA 
(Iniciar con la palabra 
por)]]," ","debido a"," ",Tabla1[[#This Row],[¿PORQUÉ?
CAUSA RAÍZ
(Iniciar con 
debido a/a causa de)]]))</f>
        <v>Posibilidad de afectación reputacional por deficiencias en la gestión de los procesos de contratación pública adelantados por la Secretaría de Desarrollo Social, debido a incumplimiento de los lineamientos y requisitos establecidos en la normatividad vigente.</v>
      </c>
      <c r="K11" s="250"/>
    </row>
    <row r="12" spans="1:12" ht="156.5" customHeight="1" x14ac:dyDescent="0.35">
      <c r="A12" s="1" t="s">
        <v>99</v>
      </c>
      <c r="B12" s="2" t="s">
        <v>189</v>
      </c>
      <c r="C12" s="2" t="s">
        <v>193</v>
      </c>
      <c r="D12" s="125" t="str">
        <f>+IF(B12='11 FORMULAS'!$B$4,'11 FORMULAS'!$C$4,IF(B12='11 FORMULAS'!$B$6,'11 FORMULAS'!$C$6,IF(B12='11 FORMULAS'!$B$8,'11 FORMULAS'!$C$8,IF(B12='11 FORMULAS'!$B$10,'11 FORMULAS'!$C$10,""))))</f>
        <v/>
      </c>
      <c r="E12" s="226" t="str">
        <f>+IFERROR(VLOOKUP(B12,Tabla3[],2,0),"")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2" s="1" t="s">
        <v>168</v>
      </c>
      <c r="G12" s="1" t="s">
        <v>180</v>
      </c>
      <c r="H12" s="246" t="s">
        <v>391</v>
      </c>
      <c r="I12" s="246" t="s">
        <v>392</v>
      </c>
      <c r="J12" s="334" t="str">
        <f>(CONCATENATE(Tabla1[[#This Row],[¿QUÉ? 
IMPACTO]]," ","por ",Tabla1[[#This Row],[¿CÓMO?
CAUSA INMEDIATA 
(Iniciar con la palabra 
por)]]," ","debido a"," ",Tabla1[[#This Row],[¿PORQUÉ?
CAUSA RAÍZ
(Iniciar con 
debido a/a causa de)]]))</f>
        <v>Posibilidad de afectación reputacional por investigaciones y sanciones disciplinarias por entes de control, debido a incumplimiento de la Ley 594 de 2000 en la gestión documental de la Secretaría de Desarrollo Social.</v>
      </c>
      <c r="K12" s="250"/>
    </row>
    <row r="13" spans="1:12" ht="156.5" customHeight="1" x14ac:dyDescent="0.35">
      <c r="A13" s="1" t="s">
        <v>100</v>
      </c>
      <c r="B13" s="2" t="s">
        <v>189</v>
      </c>
      <c r="C13" s="2" t="s">
        <v>193</v>
      </c>
      <c r="D13" s="125" t="str">
        <f>+IF(B13='11 FORMULAS'!$B$4,'11 FORMULAS'!$C$4,IF(B13='11 FORMULAS'!$B$6,'11 FORMULAS'!$C$6,IF(B13='11 FORMULAS'!$B$8,'11 FORMULAS'!$C$8,IF(B13='11 FORMULAS'!$B$10,'11 FORMULAS'!$C$10,""))))</f>
        <v/>
      </c>
      <c r="E13" s="226" t="str">
        <f>+IFERROR(VLOOKUP(B13,Tabla3[],2,0),"")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3" s="1" t="s">
        <v>168</v>
      </c>
      <c r="G13" s="1" t="s">
        <v>180</v>
      </c>
      <c r="H13" s="246" t="s">
        <v>393</v>
      </c>
      <c r="I13" s="246" t="s">
        <v>394</v>
      </c>
      <c r="J13" s="334" t="str">
        <f>(CONCATENATE(Tabla1[[#This Row],[¿QUÉ? 
IMPACTO]]," ","por ",Tabla1[[#This Row],[¿CÓMO?
CAUSA INMEDIATA 
(Iniciar con la palabra 
por)]]," ","debido a"," ",Tabla1[[#This Row],[¿PORQUÉ?
CAUSA RAÍZ
(Iniciar con 
debido a/a causa de)]]))</f>
        <v>Posibilidad de afectación reputacional por retrasos en la ejecución y pago de los convenios financiados con recursos de la estampilla departamental pro adulto mayor, debido a demoras en el giro de los recursos por parte del ente departamental.</v>
      </c>
      <c r="K13" s="335"/>
    </row>
    <row r="14" spans="1:12" ht="156.5" customHeight="1" x14ac:dyDescent="0.35">
      <c r="A14" s="1" t="s">
        <v>101</v>
      </c>
      <c r="B14" s="2" t="s">
        <v>189</v>
      </c>
      <c r="C14" s="2" t="s">
        <v>193</v>
      </c>
      <c r="D14" s="125" t="str">
        <f>+IF(B14='11 FORMULAS'!$B$4,'11 FORMULAS'!$C$4,IF(B14='11 FORMULAS'!$B$6,'11 FORMULAS'!$C$6,IF(B14='11 FORMULAS'!$B$8,'11 FORMULAS'!$C$8,IF(B14='11 FORMULAS'!$B$10,'11 FORMULAS'!$C$10,""))))</f>
        <v/>
      </c>
      <c r="E14" s="226" t="str">
        <f>+IFERROR(VLOOKUP(B14,Tabla3[],2,0),"")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4" s="1" t="s">
        <v>168</v>
      </c>
      <c r="G14" s="1" t="s">
        <v>180</v>
      </c>
      <c r="H14" s="246" t="s">
        <v>395</v>
      </c>
      <c r="I14" s="246" t="s">
        <v>396</v>
      </c>
      <c r="J14" s="334" t="str">
        <f>(CONCATENATE(Tabla1[[#This Row],[¿QUÉ? 
IMPACTO]]," ","por ",Tabla1[[#This Row],[¿CÓMO?
CAUSA INMEDIATA 
(Iniciar con la palabra 
por)]]," ","debido a"," ",Tabla1[[#This Row],[¿PORQUÉ?
CAUSA RAÍZ
(Iniciar con 
debido a/a causa de)]]))</f>
        <v>Posibilidad de afectación reputacional por interrupción en la prestación de los programas y servicios sociales ofrecidos por la Secretaría de Desarrollo Social, debido a trámite inoportuno de las vigencias futuras requeridas para garantizar su continuidad presupuestal y operativa.</v>
      </c>
      <c r="K14" s="335"/>
    </row>
    <row r="15" spans="1:12" ht="156.5" customHeight="1" x14ac:dyDescent="0.35">
      <c r="A15" s="1" t="s">
        <v>102</v>
      </c>
      <c r="B15" s="2" t="s">
        <v>189</v>
      </c>
      <c r="C15" s="2" t="s">
        <v>193</v>
      </c>
      <c r="D15" s="125" t="str">
        <f>+IF(B15='11 FORMULAS'!$B$4,'11 FORMULAS'!$C$4,IF(B15='11 FORMULAS'!$B$6,'11 FORMULAS'!$C$6,IF(B15='11 FORMULAS'!$B$8,'11 FORMULAS'!$C$8,IF(B15='11 FORMULAS'!$B$10,'11 FORMULAS'!$C$10,""))))</f>
        <v/>
      </c>
      <c r="E15" s="226" t="str">
        <f>+IFERROR(VLOOKUP(B15,Tabla3[],2,0),"")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5" s="1" t="s">
        <v>168</v>
      </c>
      <c r="G15" s="1" t="s">
        <v>180</v>
      </c>
      <c r="H15" s="246" t="s">
        <v>397</v>
      </c>
      <c r="I15" s="246" t="s">
        <v>398</v>
      </c>
      <c r="J15" s="334" t="str">
        <f>(CONCATENATE(Tabla1[[#This Row],[¿QUÉ? 
IMPACTO]]," ","por ",Tabla1[[#This Row],[¿CÓMO?
CAUSA INMEDIATA 
(Iniciar con la palabra 
por)]]," ","debido a"," ",Tabla1[[#This Row],[¿PORQUÉ?
CAUSA RAÍZ
(Iniciar con 
debido a/a causa de)]]))</f>
        <v>Posibilidad de afectación reputacional por incumplimiento en el pago de seguridad social y póliza de vida a los ediles activos, debido a incumplimiento de los lineamientos establecidos en la Ley 1551 de 2012 y demás normatividad aplicable.</v>
      </c>
      <c r="K15" s="335"/>
    </row>
    <row r="16" spans="1:12" ht="156.5" customHeight="1" x14ac:dyDescent="0.35">
      <c r="A16" s="1" t="s">
        <v>103</v>
      </c>
      <c r="B16" s="2" t="s">
        <v>189</v>
      </c>
      <c r="C16" s="2" t="s">
        <v>193</v>
      </c>
      <c r="D16" s="125" t="str">
        <f>+IF(B16='11 FORMULAS'!$B$4,'11 FORMULAS'!$C$4,IF(B16='11 FORMULAS'!$B$6,'11 FORMULAS'!$C$6,IF(B16='11 FORMULAS'!$B$8,'11 FORMULAS'!$C$8,IF(B16='11 FORMULAS'!$B$10,'11 FORMULAS'!$C$10,""))))</f>
        <v/>
      </c>
      <c r="E16" s="226" t="str">
        <f>+IFERROR(VLOOKUP(B16,Tabla3[],2,0),"")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6" s="1" t="s">
        <v>168</v>
      </c>
      <c r="G16" s="1" t="s">
        <v>180</v>
      </c>
      <c r="H16" s="246" t="s">
        <v>399</v>
      </c>
      <c r="I16" s="246" t="s">
        <v>400</v>
      </c>
      <c r="J16" s="334" t="str">
        <f>(CONCATENATE(Tabla1[[#This Row],[¿QUÉ? 
IMPACTO]]," ","por ",Tabla1[[#This Row],[¿CÓMO?
CAUSA INMEDIATA 
(Iniciar con la palabra 
por)]]," ","debido a"," ",Tabla1[[#This Row],[¿PORQUÉ?
CAUSA RAÍZ
(Iniciar con 
debido a/a causa de)]]))</f>
        <v>Posibilidad de afectación reputacional por debilidades en la publicación y actualización de la información obligatoria en la página web institucional, debido a incumplimiento de los lineamientos establecidos en la Ley 1712 de 2014 y la Resolución 1519 de 2020 del MINTIC</v>
      </c>
      <c r="K16" s="335"/>
    </row>
    <row r="17" spans="1:11" ht="156.5" customHeight="1" x14ac:dyDescent="0.35">
      <c r="A17" s="1" t="s">
        <v>104</v>
      </c>
      <c r="B17" s="2" t="s">
        <v>189</v>
      </c>
      <c r="C17" s="2" t="s">
        <v>193</v>
      </c>
      <c r="D17" s="125" t="str">
        <f>+IF(B17='11 FORMULAS'!$B$4,'11 FORMULAS'!$C$4,IF(B17='11 FORMULAS'!$B$6,'11 FORMULAS'!$C$6,IF(B17='11 FORMULAS'!$B$8,'11 FORMULAS'!$C$8,IF(B17='11 FORMULAS'!$B$10,'11 FORMULAS'!$C$10,""))))</f>
        <v/>
      </c>
      <c r="E17" s="226" t="str">
        <f>+IFERROR(VLOOKUP(B17,Tabla3[],2,0),"")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7" s="1" t="s">
        <v>168</v>
      </c>
      <c r="G17" s="1" t="s">
        <v>183</v>
      </c>
      <c r="H17" s="246" t="s">
        <v>401</v>
      </c>
      <c r="I17" s="246" t="s">
        <v>402</v>
      </c>
      <c r="J17" s="334" t="str">
        <f>(CONCATENATE(Tabla1[[#This Row],[¿QUÉ? 
IMPACTO]]," ","por ",Tabla1[[#This Row],[¿CÓMO?
CAUSA INMEDIATA 
(Iniciar con la palabra 
por)]]," ","debido a"," ",Tabla1[[#This Row],[¿PORQUÉ?
CAUSA RAÍZ
(Iniciar con 
debido a/a causa de)]]))</f>
        <v>Posibilidad de afectación económica y reputacional por incumplimiento de las acciones establecidas en los planes de mejoramiento derivados de auditorías internas y externas, debido a debilidades en el seguimiento y cumplimiento de los tiempos definidos para su ejecución.</v>
      </c>
      <c r="K17" s="335"/>
    </row>
    <row r="18" spans="1:11" s="6" customFormat="1" ht="156.5" customHeight="1" x14ac:dyDescent="0.35">
      <c r="A18" s="1" t="s">
        <v>105</v>
      </c>
      <c r="B18" s="2" t="s">
        <v>189</v>
      </c>
      <c r="C18" s="2" t="s">
        <v>193</v>
      </c>
      <c r="D18" s="125" t="str">
        <f>+IF(B18='11 FORMULAS'!$B$4,'11 FORMULAS'!$C$4,IF(B18='11 FORMULAS'!$B$6,'11 FORMULAS'!$C$6,IF(B18='11 FORMULAS'!$B$8,'11 FORMULAS'!$C$8,IF(B18='11 FORMULAS'!$B$10,'11 FORMULAS'!$C$10,""))))</f>
        <v/>
      </c>
      <c r="E18" s="226" t="str">
        <f>+IFERROR(VLOOKUP(B18,Tabla3[],2,0),"")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8" s="1" t="s">
        <v>168</v>
      </c>
      <c r="G18" s="1" t="s">
        <v>180</v>
      </c>
      <c r="H18" s="246" t="s">
        <v>391</v>
      </c>
      <c r="I18" s="246" t="s">
        <v>403</v>
      </c>
      <c r="J18" s="334" t="str">
        <f>(CONCATENATE(Tabla1[[#This Row],[¿QUÉ? 
IMPACTO]]," ","por ",Tabla1[[#This Row],[¿CÓMO?
CAUSA INMEDIATA 
(Iniciar con la palabra 
por)]]," ","debido a"," ",Tabla1[[#This Row],[¿PORQUÉ?
CAUSA RAÍZ
(Iniciar con 
debido a/a causa de)]]))</f>
        <v>Posibilidad de afectación reputacional por investigaciones y sanciones disciplinarias por entes de control, debido a la falta de seguimiento al cumplimiento de metas del Plan de Desarrollo Municipal programadas para la vigencia.</v>
      </c>
      <c r="K18" s="336"/>
    </row>
    <row r="19" spans="1:11" s="6" customFormat="1" ht="156.5" customHeight="1" x14ac:dyDescent="0.35">
      <c r="A19" s="1" t="s">
        <v>106</v>
      </c>
      <c r="B19" s="2" t="s">
        <v>189</v>
      </c>
      <c r="C19" s="2" t="s">
        <v>193</v>
      </c>
      <c r="D19" s="125" t="str">
        <f>+IF(B19='11 FORMULAS'!$B$4,'11 FORMULAS'!$C$4,IF(B19='11 FORMULAS'!$B$6,'11 FORMULAS'!$C$6,IF(B19='11 FORMULAS'!$B$8,'11 FORMULAS'!$C$8,IF(B19='11 FORMULAS'!$B$10,'11 FORMULAS'!$C$10,""))))</f>
        <v/>
      </c>
      <c r="E19" s="226" t="str">
        <f>+IFERROR(VLOOKUP(B19,Tabla3[],2,0),"")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9" s="1" t="s">
        <v>96</v>
      </c>
      <c r="G19" s="1" t="s">
        <v>177</v>
      </c>
      <c r="H19" s="246" t="s">
        <v>405</v>
      </c>
      <c r="I19" s="246" t="s">
        <v>404</v>
      </c>
      <c r="J19" s="334" t="str">
        <f>(CONCATENATE(Tabla1[[#This Row],[¿QUÉ? 
IMPACTO]]," ","por ",Tabla1[[#This Row],[¿CÓMO?
CAUSA INMEDIATA 
(Iniciar con la palabra 
por)]]," ","debido a"," ",Tabla1[[#This Row],[¿PORQUÉ?
CAUSA RAÍZ
(Iniciar con 
debido a/a causa de)]]))</f>
        <v>Posibilidad  de efecto dañoso sobre el recurso público por pérdida, extravío, hurto o faltantes en inventario de bienes muebles de la entidad, debido a deficiencias en la actualización, verificación y control del inventario de bienes muebles.</v>
      </c>
      <c r="K19" s="335"/>
    </row>
    <row r="20" spans="1:11" s="6" customFormat="1" ht="156.5" customHeight="1" x14ac:dyDescent="0.35">
      <c r="A20" s="1" t="s">
        <v>107</v>
      </c>
      <c r="B20" s="2" t="s">
        <v>189</v>
      </c>
      <c r="C20" s="2" t="s">
        <v>193</v>
      </c>
      <c r="D20" s="125" t="str">
        <f>+IF(B20='11 FORMULAS'!$B$4,'11 FORMULAS'!$C$4,IF(B20='11 FORMULAS'!$B$6,'11 FORMULAS'!$C$6,IF(B20='11 FORMULAS'!$B$8,'11 FORMULAS'!$C$8,IF(B20='11 FORMULAS'!$B$10,'11 FORMULAS'!$C$10,""))))</f>
        <v/>
      </c>
      <c r="E20" s="226" t="str">
        <f>+IFERROR(VLOOKUP(B20,Tabla3[],2,0),"")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20" s="1" t="s">
        <v>96</v>
      </c>
      <c r="G20" s="1" t="s">
        <v>177</v>
      </c>
      <c r="H20" s="246" t="s">
        <v>406</v>
      </c>
      <c r="I20" s="246" t="s">
        <v>407</v>
      </c>
      <c r="J20" s="334" t="str">
        <f>(CONCATENATE(Tabla1[[#This Row],[¿QUÉ? 
IMPACTO]]," ","por ",Tabla1[[#This Row],[¿CÓMO?
CAUSA INMEDIATA 
(Iniciar con la palabra 
por)]]," ","debido a"," ",Tabla1[[#This Row],[¿PORQUÉ?
CAUSA RAÍZ
(Iniciar con 
debido a/a causa de)]]))</f>
        <v>Posibilidad  de efecto dañoso sobre el recurso público por pago total de contratos con ejecución parcial de las obligaciones contractuales, debido a deficiencias en las funciones de supervisión e interventoría de los contratos de la entidad.</v>
      </c>
      <c r="K20" s="335"/>
    </row>
    <row r="21" spans="1:11" s="6" customFormat="1" ht="156.5" customHeight="1" x14ac:dyDescent="0.35">
      <c r="A21" s="1" t="s">
        <v>108</v>
      </c>
      <c r="B21" s="2" t="s">
        <v>189</v>
      </c>
      <c r="C21" s="2" t="s">
        <v>193</v>
      </c>
      <c r="D21" s="125" t="str">
        <f>+IF(B21='11 FORMULAS'!$B$4,'11 FORMULAS'!$C$4,IF(B21='11 FORMULAS'!$B$6,'11 FORMULAS'!$C$6,IF(B21='11 FORMULAS'!$B$8,'11 FORMULAS'!$C$8,IF(B21='11 FORMULAS'!$B$10,'11 FORMULAS'!$C$10,""))))</f>
        <v/>
      </c>
      <c r="E21" s="226" t="str">
        <f>+IFERROR(VLOOKUP(B21,Tabla3[],2,0),"")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21" s="1" t="s">
        <v>96</v>
      </c>
      <c r="G21" s="1" t="s">
        <v>177</v>
      </c>
      <c r="H21" s="246" t="s">
        <v>408</v>
      </c>
      <c r="I21" s="246" t="s">
        <v>409</v>
      </c>
      <c r="J21" s="334" t="str">
        <f>(CONCATENATE(Tabla1[[#This Row],[¿QUÉ? 
IMPACTO]]," ","por ",Tabla1[[#This Row],[¿CÓMO?
CAUSA INMEDIATA 
(Iniciar con la palabra 
por)]]," ","debido a"," ",Tabla1[[#This Row],[¿PORQUÉ?
CAUSA RAÍZ
(Iniciar con 
debido a/a causa de)]]))</f>
        <v>Posibilidad  de efecto dañoso sobre el recurso público por pago de sanción e intereses moratorios, debido a trámite inoportuno a los requerimientos de los entes de control y vigilancia, de acuerdo con sus lineamientos y términos de ley.</v>
      </c>
      <c r="K21" s="335"/>
    </row>
    <row r="22" spans="1:11" s="6" customFormat="1" ht="156.5" customHeight="1" x14ac:dyDescent="0.35">
      <c r="A22" s="1" t="s">
        <v>109</v>
      </c>
      <c r="B22" s="2" t="s">
        <v>189</v>
      </c>
      <c r="C22" s="2" t="s">
        <v>193</v>
      </c>
      <c r="D22" s="125" t="str">
        <f>+IF(B22='11 FORMULAS'!$B$4,'11 FORMULAS'!$C$4,IF(B22='11 FORMULAS'!$B$6,'11 FORMULAS'!$C$6,IF(B22='11 FORMULAS'!$B$8,'11 FORMULAS'!$C$8,IF(B22='11 FORMULAS'!$B$10,'11 FORMULAS'!$C$10,""))))</f>
        <v/>
      </c>
      <c r="E22" s="226" t="str">
        <f>+IFERROR(VLOOKUP(B22,Tabla3[],2,0),"")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22" s="1" t="s">
        <v>96</v>
      </c>
      <c r="G22" s="1" t="s">
        <v>177</v>
      </c>
      <c r="H22" s="246" t="s">
        <v>410</v>
      </c>
      <c r="I22" s="246" t="s">
        <v>411</v>
      </c>
      <c r="J22" s="334" t="str">
        <f>(CONCATENATE(Tabla1[[#This Row],[¿QUÉ? 
IMPACTO]]," ","por ",Tabla1[[#This Row],[¿CÓMO?
CAUSA INMEDIATA 
(Iniciar con la palabra 
por)]]," ","debido a"," ",Tabla1[[#This Row],[¿PORQUÉ?
CAUSA RAÍZ
(Iniciar con 
debido a/a causa de)]]))</f>
        <v>Posibilidad  de efecto dañoso sobre el recurso público por pago de agencias en derecho y costas procesales derivadas de fallos judiciales en contra del ente territorial, debido a deficiencias en la atención y seguimiento de las actuaciones procesales en las acciones constitucionales</v>
      </c>
      <c r="K22" s="336"/>
    </row>
    <row r="23" spans="1:11" s="6" customFormat="1" ht="101.5" customHeight="1" x14ac:dyDescent="0.35">
      <c r="A23" s="1" t="s">
        <v>110</v>
      </c>
      <c r="B23" s="2" t="s">
        <v>164</v>
      </c>
      <c r="C23" s="2" t="s">
        <v>201</v>
      </c>
      <c r="D23" s="125" t="str">
        <f>+IF(B23='11 FORMULAS'!$B$4,'11 FORMULAS'!$C$4,IF(B23='11 FORMULAS'!$B$6,'11 FORMULAS'!$C$6,IF(B23='11 FORMULAS'!$B$8,'11 FORMULAS'!$C$8,IF(B23='11 FORMULAS'!$B$10,'11 FORMULAS'!$C$10,""))))</f>
        <v/>
      </c>
      <c r="E23" s="226" t="str">
        <f>+IFERROR(VLOOKUP(B23,Tabla3[],2,0),"")</f>
        <v>Eventos relacionados con las conductas o comportamientos de los empleados que afectan la Integridad Pública</v>
      </c>
      <c r="F23" s="1" t="s">
        <v>174</v>
      </c>
      <c r="G23" s="1" t="s">
        <v>182</v>
      </c>
      <c r="H23" s="246" t="s">
        <v>412</v>
      </c>
      <c r="I23" s="246" t="s">
        <v>413</v>
      </c>
      <c r="J23" s="334" t="str">
        <f>(CONCATENATE(Tabla1[[#This Row],[¿QUÉ? 
IMPACTO]]," ","por ",Tabla1[[#This Row],[¿CÓMO?
CAUSA INMEDIATA 
(Iniciar con la palabra 
por)]]," ","debido a"," ",Tabla1[[#This Row],[¿PORQUÉ?
CAUSA RAÍZ
(Iniciar con 
debido a/a causa de)]]))</f>
        <v>Posibilidad de pérdida reputacional por corrupción en la entrega de ayudas humanitarias, donaciones y demás beneficios sociales, debido a recibir o solicitar ventajas indebidas para favorecer o entregar beneficios a personas que no cumplen los requisitos establecidos.</v>
      </c>
      <c r="K23" s="335"/>
    </row>
    <row r="24" spans="1:11" s="6" customFormat="1" ht="93" hidden="1" customHeight="1" x14ac:dyDescent="0.35">
      <c r="A24" s="1" t="s">
        <v>111</v>
      </c>
      <c r="B24" s="2"/>
      <c r="C24" s="2"/>
      <c r="D24" s="125" t="str">
        <f>+IF(B24='11 FORMULAS'!$B$4,'11 FORMULAS'!$C$4,IF(B24='11 FORMULAS'!$B$6,'11 FORMULAS'!$C$6,IF(B24='11 FORMULAS'!$B$8,'11 FORMULAS'!$C$8,IF(B24='11 FORMULAS'!$B$10,'11 FORMULAS'!$C$10,""))))</f>
        <v/>
      </c>
      <c r="E24" s="226" t="str">
        <f>+IFERROR(VLOOKUP(B24,Tabla3[],2,0),"")</f>
        <v/>
      </c>
      <c r="F24" s="1"/>
      <c r="G24" s="1"/>
      <c r="H24" s="246"/>
      <c r="I24" s="246"/>
      <c r="J24" s="334" t="str">
        <f>(CONCATENATE(Tabla1[[#This Row],[¿QUÉ? 
IMPACTO]]," ","por ",Tabla1[[#This Row],[¿CÓMO?
CAUSA INMEDIATA 
(Iniciar con la palabra 
por)]]," ","debido a"," ",Tabla1[[#This Row],[¿PORQUÉ?
CAUSA RAÍZ
(Iniciar con 
debido a/a causa de)]]))</f>
        <v xml:space="preserve"> por  debido a </v>
      </c>
      <c r="K24" s="332"/>
    </row>
    <row r="25" spans="1:11" s="6" customFormat="1" ht="93" hidden="1" customHeight="1" x14ac:dyDescent="0.35">
      <c r="A25" s="1" t="s">
        <v>112</v>
      </c>
      <c r="B25" s="2"/>
      <c r="C25" s="2"/>
      <c r="D25" s="125" t="str">
        <f>+IF(B25='11 FORMULAS'!$B$4,'11 FORMULAS'!$C$4,IF(B25='11 FORMULAS'!$B$6,'11 FORMULAS'!$C$6,IF(B25='11 FORMULAS'!$B$8,'11 FORMULAS'!$C$8,IF(B25='11 FORMULAS'!$B$10,'11 FORMULAS'!$C$10,""))))</f>
        <v/>
      </c>
      <c r="E25" s="226" t="str">
        <f>+IFERROR(VLOOKUP(B25,Tabla3[],2,0),"")</f>
        <v/>
      </c>
      <c r="F25" s="1"/>
      <c r="G25" s="1"/>
      <c r="H25" s="246"/>
      <c r="I25" s="246"/>
      <c r="J25" s="248" t="str">
        <f>(CONCATENATE(Tabla1[[#This Row],[¿QUÉ? 
IMPACTO]]," ","por ",Tabla1[[#This Row],[¿CÓMO?
CAUSA INMEDIATA 
(Iniciar con la palabra 
por)]]," ","debido a"," ",Tabla1[[#This Row],[¿PORQUÉ?
CAUSA RAÍZ
(Iniciar con 
debido a/a causa de)]]))</f>
        <v xml:space="preserve"> por  debido a </v>
      </c>
      <c r="K25" s="332"/>
    </row>
    <row r="26" spans="1:11" s="6" customFormat="1" ht="93" hidden="1" customHeight="1" x14ac:dyDescent="0.35">
      <c r="A26" s="1" t="s">
        <v>113</v>
      </c>
      <c r="B26" s="2"/>
      <c r="C26" s="2"/>
      <c r="D26" s="125" t="str">
        <f>+IF(B26='11 FORMULAS'!$B$4,'11 FORMULAS'!$C$4,IF(B26='11 FORMULAS'!$B$6,'11 FORMULAS'!$C$6,IF(B26='11 FORMULAS'!$B$8,'11 FORMULAS'!$C$8,IF(B26='11 FORMULAS'!$B$10,'11 FORMULAS'!$C$10,""))))</f>
        <v/>
      </c>
      <c r="E26" s="226" t="str">
        <f>+IFERROR(VLOOKUP(B26,Tabla3[],2,0),"")</f>
        <v/>
      </c>
      <c r="F26" s="1"/>
      <c r="G26" s="1"/>
      <c r="H26" s="246"/>
      <c r="I26" s="246"/>
      <c r="J26" s="248" t="str">
        <f>(CONCATENATE(Tabla1[[#This Row],[¿QUÉ? 
IMPACTO]]," ","por ",Tabla1[[#This Row],[¿CÓMO?
CAUSA INMEDIATA 
(Iniciar con la palabra 
por)]]," ","debido a"," ",Tabla1[[#This Row],[¿PORQUÉ?
CAUSA RAÍZ
(Iniciar con 
debido a/a causa de)]]))</f>
        <v xml:space="preserve"> por  debido a </v>
      </c>
      <c r="K26" s="332"/>
    </row>
    <row r="27" spans="1:11" s="6" customFormat="1" ht="93" hidden="1" customHeight="1" x14ac:dyDescent="0.35">
      <c r="A27" s="1" t="s">
        <v>114</v>
      </c>
      <c r="B27" s="2"/>
      <c r="C27" s="2"/>
      <c r="D27" s="125" t="str">
        <f>+IF(B27='11 FORMULAS'!$B$4,'11 FORMULAS'!$C$4,IF(B27='11 FORMULAS'!$B$6,'11 FORMULAS'!$C$6,IF(B27='11 FORMULAS'!$B$8,'11 FORMULAS'!$C$8,IF(B27='11 FORMULAS'!$B$10,'11 FORMULAS'!$C$10,""))))</f>
        <v/>
      </c>
      <c r="E27" s="226" t="str">
        <f>+IFERROR(VLOOKUP(B27,Tabla3[],2,0),"")</f>
        <v/>
      </c>
      <c r="F27" s="1"/>
      <c r="G27" s="1"/>
      <c r="H27" s="246"/>
      <c r="I27" s="246"/>
      <c r="J27" s="248" t="str">
        <f>(CONCATENATE(Tabla1[[#This Row],[¿QUÉ? 
IMPACTO]]," ","por ",Tabla1[[#This Row],[¿CÓMO?
CAUSA INMEDIATA 
(Iniciar con la palabra 
por)]]," ","debido a"," ",Tabla1[[#This Row],[¿PORQUÉ?
CAUSA RAÍZ
(Iniciar con 
debido a/a causa de)]]))</f>
        <v xml:space="preserve"> por  debido a </v>
      </c>
      <c r="K27" s="332"/>
    </row>
    <row r="28" spans="1:11" s="6" customFormat="1" ht="93" hidden="1" customHeight="1" x14ac:dyDescent="0.35">
      <c r="A28" s="1" t="s">
        <v>115</v>
      </c>
      <c r="B28" s="2"/>
      <c r="C28" s="2"/>
      <c r="D28" s="125" t="str">
        <f>+IF(B28='11 FORMULAS'!$B$4,'11 FORMULAS'!$C$4,IF(B28='11 FORMULAS'!$B$6,'11 FORMULAS'!$C$6,IF(B28='11 FORMULAS'!$B$8,'11 FORMULAS'!$C$8,IF(B28='11 FORMULAS'!$B$10,'11 FORMULAS'!$C$10,""))))</f>
        <v/>
      </c>
      <c r="E28" s="226" t="str">
        <f>+IFERROR(VLOOKUP(B28,Tabla3[],2,0),"")</f>
        <v/>
      </c>
      <c r="F28" s="1"/>
      <c r="G28" s="1"/>
      <c r="H28" s="246"/>
      <c r="I28" s="246"/>
      <c r="J28" s="248" t="str">
        <f>(CONCATENATE(Tabla1[[#This Row],[¿QUÉ? 
IMPACTO]]," ","por ",Tabla1[[#This Row],[¿CÓMO?
CAUSA INMEDIATA 
(Iniciar con la palabra 
por)]]," ","debido a"," ",Tabla1[[#This Row],[¿PORQUÉ?
CAUSA RAÍZ
(Iniciar con 
debido a/a causa de)]]))</f>
        <v xml:space="preserve"> por  debido a </v>
      </c>
      <c r="K28" s="332"/>
    </row>
    <row r="29" spans="1:11" s="6" customFormat="1" ht="93" hidden="1" customHeight="1" x14ac:dyDescent="0.35">
      <c r="A29" s="1" t="s">
        <v>116</v>
      </c>
      <c r="B29" s="2"/>
      <c r="C29" s="2"/>
      <c r="D29" s="125"/>
      <c r="E29" s="226" t="str">
        <f>+IFERROR(VLOOKUP(B29,Tabla3[],2,0),"")</f>
        <v/>
      </c>
      <c r="F29" s="271"/>
      <c r="G29" s="271"/>
      <c r="H29" s="272"/>
      <c r="I29" s="272"/>
      <c r="J29" s="273" t="str">
        <f>(CONCATENATE(Tabla1[[#This Row],[¿QUÉ? 
IMPACTO]]," ","por ",Tabla1[[#This Row],[¿CÓMO?
CAUSA INMEDIATA 
(Iniciar con la palabra 
por)]]," ","debido a"," ",Tabla1[[#This Row],[¿PORQUÉ?
CAUSA RAÍZ
(Iniciar con 
debido a/a causa de)]]))</f>
        <v xml:space="preserve"> por  debido a </v>
      </c>
      <c r="K29" s="332"/>
    </row>
    <row r="30" spans="1:11" s="6" customFormat="1" ht="93" hidden="1" customHeight="1" x14ac:dyDescent="0.35">
      <c r="A30" s="1" t="s">
        <v>361</v>
      </c>
      <c r="B30" s="2"/>
      <c r="C30" s="2"/>
      <c r="D30" s="125"/>
      <c r="E30" s="226" t="str">
        <f>+IFERROR(VLOOKUP(B30,Tabla3[],2,0),"")</f>
        <v/>
      </c>
      <c r="F30" s="271"/>
      <c r="G30" s="271"/>
      <c r="H30" s="272"/>
      <c r="I30" s="272"/>
      <c r="J30" s="273" t="str">
        <f>(CONCATENATE(Tabla1[[#This Row],[¿QUÉ? 
IMPACTO]]," ","por ",Tabla1[[#This Row],[¿CÓMO?
CAUSA INMEDIATA 
(Iniciar con la palabra 
por)]]," ","debido a"," ",Tabla1[[#This Row],[¿PORQUÉ?
CAUSA RAÍZ
(Iniciar con 
debido a/a causa de)]]))</f>
        <v xml:space="preserve"> por  debido a </v>
      </c>
      <c r="K30" s="332"/>
    </row>
    <row r="31" spans="1:11" s="6" customFormat="1" ht="93" hidden="1" customHeight="1" x14ac:dyDescent="0.35">
      <c r="A31" s="1" t="s">
        <v>362</v>
      </c>
      <c r="B31" s="2"/>
      <c r="C31" s="2"/>
      <c r="D31" s="125"/>
      <c r="E31" s="226" t="str">
        <f>+IFERROR(VLOOKUP(B31,Tabla3[],2,0),"")</f>
        <v/>
      </c>
      <c r="F31" s="271"/>
      <c r="G31" s="271"/>
      <c r="H31" s="272"/>
      <c r="I31" s="272"/>
      <c r="J31" s="273" t="str">
        <f>(CONCATENATE(Tabla1[[#This Row],[¿QUÉ? 
IMPACTO]]," ","por ",Tabla1[[#This Row],[¿CÓMO?
CAUSA INMEDIATA 
(Iniciar con la palabra 
por)]]," ","debido a"," ",Tabla1[[#This Row],[¿PORQUÉ?
CAUSA RAÍZ
(Iniciar con 
debido a/a causa de)]]))</f>
        <v xml:space="preserve"> por  debido a </v>
      </c>
      <c r="K31" s="332"/>
    </row>
    <row r="32" spans="1:11" s="6" customFormat="1" ht="93" hidden="1" customHeight="1" x14ac:dyDescent="0.35">
      <c r="A32" s="1" t="s">
        <v>363</v>
      </c>
      <c r="B32" s="2"/>
      <c r="C32" s="2"/>
      <c r="D32" s="125"/>
      <c r="E32" s="226" t="str">
        <f>+IFERROR(VLOOKUP(B32,Tabla3[],2,0),"")</f>
        <v/>
      </c>
      <c r="F32" s="271"/>
      <c r="G32" s="271"/>
      <c r="H32" s="272"/>
      <c r="I32" s="272"/>
      <c r="J32" s="273" t="str">
        <f>(CONCATENATE(Tabla1[[#This Row],[¿QUÉ? 
IMPACTO]]," ","por ",Tabla1[[#This Row],[¿CÓMO?
CAUSA INMEDIATA 
(Iniciar con la palabra 
por)]]," ","debido a"," ",Tabla1[[#This Row],[¿PORQUÉ?
CAUSA RAÍZ
(Iniciar con 
debido a/a causa de)]]))</f>
        <v xml:space="preserve"> por  debido a </v>
      </c>
      <c r="K32" s="332"/>
    </row>
    <row r="33" spans="1:11" s="6" customFormat="1" ht="93" hidden="1" customHeight="1" x14ac:dyDescent="0.35">
      <c r="A33" s="1" t="s">
        <v>364</v>
      </c>
      <c r="B33" s="2"/>
      <c r="C33" s="2"/>
      <c r="D33" s="125"/>
      <c r="E33" s="226" t="str">
        <f>+IFERROR(VLOOKUP(B33,Tabla3[],2,0),"")</f>
        <v/>
      </c>
      <c r="F33" s="271"/>
      <c r="G33" s="271"/>
      <c r="H33" s="272"/>
      <c r="I33" s="272"/>
      <c r="J33" s="273" t="str">
        <f>(CONCATENATE(Tabla1[[#This Row],[¿QUÉ? 
IMPACTO]]," ","por ",Tabla1[[#This Row],[¿CÓMO?
CAUSA INMEDIATA 
(Iniciar con la palabra 
por)]]," ","debido a"," ",Tabla1[[#This Row],[¿PORQUÉ?
CAUSA RAÍZ
(Iniciar con 
debido a/a causa de)]]))</f>
        <v xml:space="preserve"> por  debido a </v>
      </c>
      <c r="K33" s="332"/>
    </row>
    <row r="34" spans="1:11" s="6" customFormat="1" ht="93" hidden="1" customHeight="1" x14ac:dyDescent="0.35">
      <c r="A34" s="1" t="s">
        <v>365</v>
      </c>
      <c r="B34" s="2"/>
      <c r="C34" s="2"/>
      <c r="D34" s="125"/>
      <c r="E34" s="226" t="str">
        <f>+IFERROR(VLOOKUP(B34,Tabla3[],2,0),"")</f>
        <v/>
      </c>
      <c r="F34" s="271"/>
      <c r="G34" s="271"/>
      <c r="H34" s="272"/>
      <c r="I34" s="272"/>
      <c r="J34" s="273" t="str">
        <f>(CONCATENATE(Tabla1[[#This Row],[¿QUÉ? 
IMPACTO]]," ","por ",Tabla1[[#This Row],[¿CÓMO?
CAUSA INMEDIATA 
(Iniciar con la palabra 
por)]]," ","debido a"," ",Tabla1[[#This Row],[¿PORQUÉ?
CAUSA RAÍZ
(Iniciar con 
debido a/a causa de)]]))</f>
        <v xml:space="preserve"> por  debido a </v>
      </c>
      <c r="K34" s="332"/>
    </row>
    <row r="35" spans="1:11" s="6" customFormat="1" ht="93" hidden="1" customHeight="1" x14ac:dyDescent="0.35">
      <c r="A35" s="1" t="s">
        <v>366</v>
      </c>
      <c r="B35" s="2"/>
      <c r="C35" s="2"/>
      <c r="D35" s="125"/>
      <c r="E35" s="226" t="str">
        <f>+IFERROR(VLOOKUP(B35,Tabla3[],2,0),"")</f>
        <v/>
      </c>
      <c r="F35" s="271"/>
      <c r="G35" s="271"/>
      <c r="H35" s="272"/>
      <c r="I35" s="272"/>
      <c r="J35" s="273" t="str">
        <f>(CONCATENATE(Tabla1[[#This Row],[¿QUÉ? 
IMPACTO]]," ","por ",Tabla1[[#This Row],[¿CÓMO?
CAUSA INMEDIATA 
(Iniciar con la palabra 
por)]]," ","debido a"," ",Tabla1[[#This Row],[¿PORQUÉ?
CAUSA RAÍZ
(Iniciar con 
debido a/a causa de)]]))</f>
        <v xml:space="preserve"> por  debido a </v>
      </c>
      <c r="K35" s="332"/>
    </row>
    <row r="36" spans="1:11" s="6" customFormat="1" ht="93" hidden="1" customHeight="1" x14ac:dyDescent="0.35">
      <c r="A36" s="1" t="s">
        <v>367</v>
      </c>
      <c r="B36" s="2"/>
      <c r="C36" s="2"/>
      <c r="D36" s="125"/>
      <c r="E36" s="226" t="str">
        <f>+IFERROR(VLOOKUP(B36,Tabla3[],2,0),"")</f>
        <v/>
      </c>
      <c r="F36" s="271"/>
      <c r="G36" s="271"/>
      <c r="H36" s="272"/>
      <c r="I36" s="272"/>
      <c r="J36" s="273" t="str">
        <f>(CONCATENATE(Tabla1[[#This Row],[¿QUÉ? 
IMPACTO]]," ","por ",Tabla1[[#This Row],[¿CÓMO?
CAUSA INMEDIATA 
(Iniciar con la palabra 
por)]]," ","debido a"," ",Tabla1[[#This Row],[¿PORQUÉ?
CAUSA RAÍZ
(Iniciar con 
debido a/a causa de)]]))</f>
        <v xml:space="preserve"> por  debido a </v>
      </c>
      <c r="K36" s="332"/>
    </row>
    <row r="37" spans="1:11" s="6" customFormat="1" ht="93" hidden="1" customHeight="1" x14ac:dyDescent="0.35">
      <c r="A37" s="1" t="s">
        <v>368</v>
      </c>
      <c r="B37" s="2"/>
      <c r="C37" s="2"/>
      <c r="D37" s="125"/>
      <c r="E37" s="226" t="str">
        <f>+IFERROR(VLOOKUP(B37,Tabla3[],2,0),"")</f>
        <v/>
      </c>
      <c r="F37" s="271"/>
      <c r="G37" s="271"/>
      <c r="H37" s="272"/>
      <c r="I37" s="272"/>
      <c r="J37" s="273" t="str">
        <f>(CONCATENATE(Tabla1[[#This Row],[¿QUÉ? 
IMPACTO]]," ","por ",Tabla1[[#This Row],[¿CÓMO?
CAUSA INMEDIATA 
(Iniciar con la palabra 
por)]]," ","debido a"," ",Tabla1[[#This Row],[¿PORQUÉ?
CAUSA RAÍZ
(Iniciar con 
debido a/a causa de)]]))</f>
        <v xml:space="preserve"> por  debido a </v>
      </c>
      <c r="K37" s="332"/>
    </row>
    <row r="38" spans="1:11" s="6" customFormat="1" ht="93" hidden="1" customHeight="1" x14ac:dyDescent="0.35">
      <c r="A38" s="1" t="s">
        <v>369</v>
      </c>
      <c r="B38" s="2"/>
      <c r="C38" s="2"/>
      <c r="D38" s="125"/>
      <c r="E38" s="226" t="str">
        <f>+IFERROR(VLOOKUP(B38,Tabla3[],2,0),"")</f>
        <v/>
      </c>
      <c r="F38" s="271"/>
      <c r="G38" s="271"/>
      <c r="H38" s="272"/>
      <c r="I38" s="272"/>
      <c r="J38" s="273" t="str">
        <f>(CONCATENATE(Tabla1[[#This Row],[¿QUÉ? 
IMPACTO]]," ","por ",Tabla1[[#This Row],[¿CÓMO?
CAUSA INMEDIATA 
(Iniciar con la palabra 
por)]]," ","debido a"," ",Tabla1[[#This Row],[¿PORQUÉ?
CAUSA RAÍZ
(Iniciar con 
debido a/a causa de)]]))</f>
        <v xml:space="preserve"> por  debido a </v>
      </c>
      <c r="K38" s="332"/>
    </row>
    <row r="39" spans="1:11" s="6" customFormat="1" ht="93" hidden="1" customHeight="1" x14ac:dyDescent="0.35">
      <c r="A39" s="1" t="s">
        <v>370</v>
      </c>
      <c r="B39" s="2"/>
      <c r="C39" s="2"/>
      <c r="D39" s="125" t="str">
        <f>+IF(B39='11 FORMULAS'!$B$4,'11 FORMULAS'!$C$4,IF(B39='11 FORMULAS'!$B$6,'11 FORMULAS'!$C$6,IF(B39='11 FORMULAS'!$B$8,'11 FORMULAS'!$C$8,IF(B39='11 FORMULAS'!$B$10,'11 FORMULAS'!$C$10,""))))</f>
        <v/>
      </c>
      <c r="E39" s="226" t="str">
        <f>+IFERROR(VLOOKUP(B39,Tabla3[],2,0),"")</f>
        <v/>
      </c>
      <c r="F39" s="1"/>
      <c r="G39" s="1"/>
      <c r="H39" s="247"/>
      <c r="I39" s="247"/>
      <c r="J39" s="248" t="str">
        <f>(CONCATENATE(Tabla1[[#This Row],[¿QUÉ? 
IMPACTO]]," ","por ",Tabla1[[#This Row],[¿CÓMO?
CAUSA INMEDIATA 
(Iniciar con la palabra 
por)]]," ","debido a"," ",Tabla1[[#This Row],[¿PORQUÉ?
CAUSA RAÍZ
(Iniciar con 
debido a/a causa de)]]))</f>
        <v xml:space="preserve"> por  debido a </v>
      </c>
      <c r="K39" s="332"/>
    </row>
    <row r="40" spans="1:11" s="6" customFormat="1" ht="18" thickBot="1" x14ac:dyDescent="0.4">
      <c r="F40" s="7"/>
      <c r="G40" s="7"/>
      <c r="H40" s="7"/>
      <c r="I40" s="7"/>
      <c r="J40" s="8"/>
      <c r="K40" s="333"/>
    </row>
    <row r="41" spans="1:11" ht="15" thickTop="1" thickBot="1" x14ac:dyDescent="0.3">
      <c r="A41" s="364" t="s">
        <v>377</v>
      </c>
      <c r="B41" s="364"/>
      <c r="C41" s="364"/>
      <c r="D41" s="364"/>
      <c r="E41" s="364"/>
      <c r="F41" s="364"/>
      <c r="G41" s="364"/>
      <c r="H41" s="3"/>
      <c r="I41" s="3"/>
    </row>
    <row r="42" spans="1:11" ht="15" thickTop="1" thickBot="1" x14ac:dyDescent="0.3">
      <c r="A42" s="319" t="s">
        <v>378</v>
      </c>
      <c r="B42" s="364" t="s">
        <v>379</v>
      </c>
      <c r="C42" s="364"/>
      <c r="D42" s="364" t="s">
        <v>380</v>
      </c>
      <c r="E42" s="364"/>
      <c r="F42" s="364" t="s">
        <v>381</v>
      </c>
      <c r="G42" s="364"/>
      <c r="H42" s="3"/>
      <c r="I42" s="3"/>
    </row>
    <row r="43" spans="1:11" ht="67.5" customHeight="1" thickTop="1" thickBot="1" x14ac:dyDescent="0.4">
      <c r="A43" s="320" t="s">
        <v>382</v>
      </c>
      <c r="B43" s="365">
        <v>46163</v>
      </c>
      <c r="C43" s="365"/>
      <c r="D43" s="366" t="s">
        <v>383</v>
      </c>
      <c r="E43" s="366"/>
      <c r="F43" s="367" t="s">
        <v>384</v>
      </c>
      <c r="G43" s="367"/>
      <c r="H43" s="9"/>
      <c r="I43" s="9"/>
    </row>
    <row r="44" spans="1:11" ht="14.5" thickTop="1" x14ac:dyDescent="0.25">
      <c r="F44" s="3"/>
      <c r="G44" s="3"/>
      <c r="H44" s="3"/>
      <c r="I44" s="3"/>
    </row>
    <row r="45" spans="1:11" x14ac:dyDescent="0.25">
      <c r="F45" s="3"/>
      <c r="G45" s="3"/>
      <c r="H45" s="3"/>
      <c r="I45" s="3"/>
    </row>
    <row r="46" spans="1:11" x14ac:dyDescent="0.25">
      <c r="F46" s="3"/>
      <c r="G46" s="3"/>
      <c r="H46" s="3"/>
      <c r="I46" s="3"/>
    </row>
    <row r="50" spans="24:26" ht="14.25" customHeight="1" x14ac:dyDescent="0.35"/>
    <row r="54" spans="24:26" ht="14.25" customHeight="1" x14ac:dyDescent="0.35">
      <c r="X54" s="10"/>
    </row>
    <row r="55" spans="24:26" x14ac:dyDescent="0.35">
      <c r="Z55" s="10"/>
    </row>
    <row r="56" spans="24:26" x14ac:dyDescent="0.35">
      <c r="Z56" s="10"/>
    </row>
    <row r="57" spans="24:26" x14ac:dyDescent="0.35">
      <c r="Z57" s="10"/>
    </row>
    <row r="58" spans="24:26" x14ac:dyDescent="0.35">
      <c r="Z58" s="10"/>
    </row>
    <row r="59" spans="24:26" x14ac:dyDescent="0.35">
      <c r="Z59" s="10"/>
    </row>
    <row r="60" spans="24:26" x14ac:dyDescent="0.35">
      <c r="Z60" s="10"/>
    </row>
    <row r="61" spans="24:26" x14ac:dyDescent="0.35">
      <c r="Z61" s="10"/>
    </row>
    <row r="62" spans="24:26" ht="14.25" customHeight="1" x14ac:dyDescent="0.35">
      <c r="Z62" s="10"/>
    </row>
    <row r="63" spans="24:26" x14ac:dyDescent="0.35">
      <c r="Z63" s="10"/>
    </row>
  </sheetData>
  <sheetProtection formatCells="0" formatColumns="0" formatRows="0" sort="0" autoFilter="0" pivotTables="0"/>
  <mergeCells count="15">
    <mergeCell ref="B1:I2"/>
    <mergeCell ref="B3:I3"/>
    <mergeCell ref="B8:E8"/>
    <mergeCell ref="A8:A9"/>
    <mergeCell ref="A4:K4"/>
    <mergeCell ref="B6:E6"/>
    <mergeCell ref="G6:K6"/>
    <mergeCell ref="A1:A3"/>
    <mergeCell ref="A41:G41"/>
    <mergeCell ref="B42:C42"/>
    <mergeCell ref="D42:E42"/>
    <mergeCell ref="F42:G42"/>
    <mergeCell ref="B43:C43"/>
    <mergeCell ref="D43:E43"/>
    <mergeCell ref="F43:G43"/>
  </mergeCells>
  <phoneticPr fontId="15" type="noConversion"/>
  <dataValidations count="2">
    <dataValidation type="list" allowBlank="1" showInputMessage="1" showErrorMessage="1" sqref="C10:C39" xr:uid="{D9BA5455-7B14-6A4C-B584-466EF5ACA124}">
      <formula1>INDIRECT(B10)</formula1>
    </dataValidation>
    <dataValidation type="list" allowBlank="1" showInputMessage="1" showErrorMessage="1" sqref="G10:G39" xr:uid="{F434CC6F-8F52-0344-AE71-98053B46C828}">
      <formula1>INDIRECT($F10)</formula1>
    </dataValidation>
  </dataValidations>
  <printOptions horizontalCentered="1"/>
  <pageMargins left="0.31496062992125984" right="0.27559055118110237" top="0.23622047244094491" bottom="0.15748031496062992" header="0" footer="0"/>
  <pageSetup paperSize="5" scale="65" orientation="landscape" r:id="rId1"/>
  <headerFooter alignWithMargins="0"/>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5000000}">
          <x14:formula1>
            <xm:f>'11 FORMULAS'!$A$31:$E$31</xm:f>
          </x14:formula1>
          <xm:sqref>F10:F39</xm:sqref>
        </x14:dataValidation>
        <x14:dataValidation type="list" allowBlank="1" showInputMessage="1" showErrorMessage="1" xr:uid="{00000000-0002-0000-0100-000006000000}">
          <x14:formula1>
            <xm:f>'11 FORMULAS'!$A$38:$F$38</xm:f>
          </x14:formula1>
          <xm:sqref>B10:B39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Y44"/>
  <sheetViews>
    <sheetView showGridLines="0" zoomScale="60" zoomScaleNormal="60" zoomScaleSheetLayoutView="80" workbookViewId="0">
      <selection activeCell="B10" sqref="B10"/>
    </sheetView>
  </sheetViews>
  <sheetFormatPr baseColWidth="10" defaultColWidth="14.453125" defaultRowHeight="14" x14ac:dyDescent="0.35"/>
  <cols>
    <col min="1" max="1" width="18.1796875" style="4" customWidth="1"/>
    <col min="2" max="2" width="36.453125" style="28" customWidth="1"/>
    <col min="3" max="3" width="28.453125" style="28" customWidth="1"/>
    <col min="4" max="4" width="21.1796875" style="4" customWidth="1"/>
    <col min="5" max="5" width="14" style="13" customWidth="1"/>
    <col min="6" max="6" width="14.453125" style="4" customWidth="1"/>
    <col min="7" max="7" width="45.81640625" style="13" bestFit="1" customWidth="1"/>
    <col min="8" max="8" width="16.54296875" style="13" customWidth="1"/>
    <col min="9" max="9" width="21.26953125" style="13" customWidth="1"/>
    <col min="10" max="10" width="30.7265625" style="13" customWidth="1"/>
    <col min="11" max="11" width="24.453125" style="13" customWidth="1"/>
    <col min="12" max="12" width="10.1796875" style="13" customWidth="1"/>
    <col min="13" max="13" width="17.54296875" style="162" customWidth="1"/>
    <col min="14" max="14" width="15.81640625" style="162" customWidth="1"/>
    <col min="15" max="15" width="8" style="4" customWidth="1"/>
    <col min="16" max="16" width="21.453125" style="4" customWidth="1"/>
    <col min="17" max="17" width="32.81640625" style="4" customWidth="1"/>
    <col min="18" max="18" width="12.453125" style="28" customWidth="1"/>
    <col min="19" max="19" width="16.54296875" style="28" customWidth="1"/>
    <col min="20" max="20" width="17.81640625" style="4" customWidth="1"/>
    <col min="21" max="21" width="5.453125" style="4" customWidth="1"/>
    <col min="22" max="22" width="14.1796875" style="4" bestFit="1" customWidth="1"/>
    <col min="23" max="23" width="14.81640625" style="4" bestFit="1" customWidth="1"/>
    <col min="24" max="24" width="27.453125" style="4" customWidth="1"/>
    <col min="25" max="25" width="57.81640625" style="4" customWidth="1"/>
    <col min="26" max="29" width="24.1796875" style="4" customWidth="1"/>
    <col min="30" max="256" width="11.453125" style="4" customWidth="1"/>
    <col min="257" max="257" width="12.453125" style="4" customWidth="1"/>
    <col min="258" max="258" width="47" style="4" customWidth="1"/>
    <col min="259" max="259" width="35" style="4" customWidth="1"/>
    <col min="260" max="16384" width="14.453125" style="4"/>
  </cols>
  <sheetData>
    <row r="1" spans="1:25" ht="20" customHeight="1" thickTop="1" x14ac:dyDescent="0.35">
      <c r="A1" s="387"/>
      <c r="B1" s="368" t="s">
        <v>375</v>
      </c>
      <c r="C1" s="369"/>
      <c r="D1" s="369"/>
      <c r="E1" s="369"/>
      <c r="F1" s="369"/>
      <c r="G1" s="369"/>
      <c r="H1" s="369"/>
      <c r="I1" s="370"/>
      <c r="J1" s="311" t="s">
        <v>373</v>
      </c>
      <c r="K1" s="312"/>
      <c r="L1" s="258"/>
      <c r="M1" s="4"/>
      <c r="N1" s="4"/>
      <c r="R1" s="4"/>
      <c r="S1" s="4"/>
    </row>
    <row r="2" spans="1:25" ht="20" customHeight="1" x14ac:dyDescent="0.35">
      <c r="A2" s="388"/>
      <c r="B2" s="371"/>
      <c r="C2" s="372"/>
      <c r="D2" s="372"/>
      <c r="E2" s="372"/>
      <c r="F2" s="372"/>
      <c r="G2" s="372"/>
      <c r="H2" s="372"/>
      <c r="I2" s="373"/>
      <c r="J2" s="313" t="s">
        <v>376</v>
      </c>
      <c r="K2" s="314"/>
      <c r="L2" s="258"/>
      <c r="M2" s="4"/>
      <c r="N2" s="4"/>
      <c r="R2" s="4"/>
      <c r="S2" s="4"/>
    </row>
    <row r="3" spans="1:25" s="3" customFormat="1" ht="16" thickBot="1" x14ac:dyDescent="0.3">
      <c r="A3" s="389"/>
      <c r="B3" s="374" t="s">
        <v>359</v>
      </c>
      <c r="C3" s="375"/>
      <c r="D3" s="375"/>
      <c r="E3" s="375"/>
      <c r="F3" s="375"/>
      <c r="G3" s="375"/>
      <c r="H3" s="375"/>
      <c r="I3" s="376"/>
      <c r="J3" s="315" t="s">
        <v>374</v>
      </c>
      <c r="K3" s="316"/>
      <c r="L3" s="259"/>
    </row>
    <row r="4" spans="1:25" s="3" customFormat="1" ht="17" customHeight="1" thickTop="1" x14ac:dyDescent="0.25">
      <c r="A4" s="378"/>
      <c r="B4" s="379"/>
      <c r="C4" s="379"/>
      <c r="D4" s="379"/>
      <c r="E4" s="379"/>
      <c r="F4" s="379"/>
      <c r="G4" s="379"/>
      <c r="H4" s="379"/>
      <c r="I4" s="379"/>
      <c r="J4" s="379"/>
      <c r="K4" s="380"/>
    </row>
    <row r="5" spans="1:25" ht="27" customHeight="1" x14ac:dyDescent="0.35">
      <c r="A5" s="12" t="s">
        <v>80</v>
      </c>
      <c r="B5" s="264" t="str">
        <f>'2 IDENTIFICACIÓN'!B5</f>
        <v>ALCALDÍA DE BUCARAMANGA</v>
      </c>
      <c r="C5" s="265"/>
      <c r="D5" s="265"/>
      <c r="E5" s="266"/>
      <c r="F5" s="249" t="s">
        <v>81</v>
      </c>
      <c r="G5" s="264" t="str">
        <f>'2 IDENTIFICACIÓN'!G5</f>
        <v>PROYECCIÓN Y DESARROLLO COMUNITARIO</v>
      </c>
      <c r="H5" s="266"/>
      <c r="I5" s="249" t="s">
        <v>353</v>
      </c>
      <c r="J5" s="267">
        <f>'2 IDENTIFICACIÓN'!J5</f>
        <v>2026</v>
      </c>
      <c r="K5" s="268"/>
      <c r="L5" s="4"/>
      <c r="M5" s="4"/>
      <c r="N5" s="4"/>
      <c r="R5" s="4"/>
      <c r="S5" s="4"/>
    </row>
    <row r="6" spans="1:25" ht="14.5" thickBot="1" x14ac:dyDescent="0.4">
      <c r="A6" s="166"/>
      <c r="B6" s="260"/>
      <c r="C6" s="260"/>
      <c r="D6" s="260"/>
      <c r="E6" s="260"/>
      <c r="F6" s="261"/>
      <c r="G6" s="262"/>
      <c r="H6" s="262"/>
      <c r="I6" s="262"/>
      <c r="J6" s="262"/>
      <c r="K6" s="262"/>
      <c r="L6" s="4"/>
      <c r="M6" s="4"/>
      <c r="N6" s="4"/>
      <c r="R6" s="4"/>
      <c r="S6" s="4"/>
    </row>
    <row r="7" spans="1:25" s="3" customFormat="1" ht="14.5" thickBot="1" x14ac:dyDescent="0.3">
      <c r="A7" s="263"/>
      <c r="B7" s="165"/>
      <c r="C7" s="165"/>
      <c r="D7" s="165"/>
      <c r="E7" s="14"/>
      <c r="F7" s="14"/>
      <c r="G7" s="458" t="s">
        <v>250</v>
      </c>
      <c r="H7" s="459"/>
      <c r="I7" s="459"/>
      <c r="J7" s="459"/>
      <c r="K7" s="459"/>
      <c r="L7" s="459"/>
      <c r="M7" s="459"/>
      <c r="N7" s="460"/>
      <c r="R7" s="129"/>
      <c r="S7" s="129"/>
    </row>
    <row r="8" spans="1:25" s="16" customFormat="1" ht="14.25" customHeight="1" thickBot="1" x14ac:dyDescent="0.4">
      <c r="A8" s="15"/>
      <c r="B8" s="15"/>
      <c r="C8" s="458" t="s">
        <v>251</v>
      </c>
      <c r="D8" s="459"/>
      <c r="E8" s="459"/>
      <c r="F8" s="460"/>
      <c r="G8" s="461" t="s">
        <v>36</v>
      </c>
      <c r="H8" s="462"/>
      <c r="I8" s="463"/>
      <c r="J8" s="461" t="s">
        <v>38</v>
      </c>
      <c r="K8" s="462"/>
      <c r="L8" s="463"/>
      <c r="M8" s="461" t="s">
        <v>252</v>
      </c>
      <c r="N8" s="463"/>
      <c r="P8" s="455" t="s">
        <v>253</v>
      </c>
      <c r="Q8" s="456"/>
      <c r="R8" s="456"/>
      <c r="S8" s="456"/>
      <c r="T8" s="457"/>
      <c r="V8" s="452" t="s">
        <v>254</v>
      </c>
      <c r="W8" s="453"/>
      <c r="X8" s="453"/>
      <c r="Y8" s="454"/>
    </row>
    <row r="9" spans="1:25" s="111" customFormat="1" ht="28" x14ac:dyDescent="0.35">
      <c r="A9" s="141" t="s">
        <v>255</v>
      </c>
      <c r="B9" s="140" t="s">
        <v>256</v>
      </c>
      <c r="C9" s="156" t="s">
        <v>34</v>
      </c>
      <c r="D9" s="157" t="s">
        <v>257</v>
      </c>
      <c r="E9" s="158" t="s">
        <v>258</v>
      </c>
      <c r="F9" s="159" t="s">
        <v>259</v>
      </c>
      <c r="G9" s="133" t="s">
        <v>36</v>
      </c>
      <c r="H9" s="134" t="s">
        <v>260</v>
      </c>
      <c r="I9" s="136" t="s">
        <v>261</v>
      </c>
      <c r="J9" s="133" t="s">
        <v>38</v>
      </c>
      <c r="K9" s="134" t="s">
        <v>260</v>
      </c>
      <c r="L9" s="136" t="s">
        <v>261</v>
      </c>
      <c r="M9" s="133" t="s">
        <v>262</v>
      </c>
      <c r="N9" s="135" t="s">
        <v>263</v>
      </c>
      <c r="P9" s="17" t="s">
        <v>261</v>
      </c>
      <c r="Q9" s="18" t="s">
        <v>257</v>
      </c>
      <c r="R9" s="18" t="s">
        <v>264</v>
      </c>
      <c r="S9" s="18" t="s">
        <v>265</v>
      </c>
      <c r="T9" s="19" t="s">
        <v>139</v>
      </c>
      <c r="V9" s="17" t="s">
        <v>261</v>
      </c>
      <c r="W9" s="18" t="s">
        <v>266</v>
      </c>
      <c r="X9" s="18" t="s">
        <v>267</v>
      </c>
      <c r="Y9" s="19" t="s">
        <v>38</v>
      </c>
    </row>
    <row r="10" spans="1:25" ht="137.5" customHeight="1" x14ac:dyDescent="0.35">
      <c r="A10" s="20" t="str">
        <f>'2 IDENTIFICACIÓN'!A10</f>
        <v>R1</v>
      </c>
      <c r="B10" s="152" t="str">
        <f>+'2 IDENTIFICACIÓN'!J10</f>
        <v>Posibilidad de afectación reputacional por inconsistencias, pérdida o uso inadecuado de la información contenida en las bases de datos de beneficiarios, debido a deficiencias en la seguridad, actualización y control de la información administrada por la Secretaría de Desarrollo Social.</v>
      </c>
      <c r="C10" s="153">
        <v>365</v>
      </c>
      <c r="D10" s="130" t="str">
        <f t="shared" ref="D10:D39" si="0">+IF(C10="","",IF(C10&lt;=$S$10,$Q$10,IF(C10&lt;=$S$11,$Q$11,IF(C10&lt;=$S$12,$Q$12,IF(C10&lt;=$S$13,$Q$13,IF(C10&gt;=$R$14,$Q$14,""))))))</f>
        <v>La actividad que conlleva el riesgo se ejecuta de 24 a 500 veces por año</v>
      </c>
      <c r="E10" s="131">
        <f t="shared" ref="E10:E39" si="1">+IF(D10="","",IF(D10=$Q$10,$T$10,IF(D10=$Q$11,$T$11,IF(D10=$Q$12,$T$12,IF(D10=$Q$13,$T$13,IF(D10=$Q$14,$T$14))))))</f>
        <v>0.6</v>
      </c>
      <c r="F10" s="21" t="str">
        <f t="shared" ref="F10:F39" si="2">+IF(D10="","",IF(D10=$Q$10,$P$10,IF(D10=$Q$11,$P$11,IF(D10=$Q$12,$P$12,IF(D10=$Q$13,$P$13,IF(D10=$Q$14,$P$14))))))</f>
        <v>Media</v>
      </c>
      <c r="G10" s="138" t="s">
        <v>273</v>
      </c>
      <c r="H10" s="132">
        <f>+IF(G10="","",IF(G10="N/A","",IF(OR(G10=$X$10,G10=$Y$10),$W$10,IF(OR(G10=$X$11,G10=$Y$11),$W$11,IF(OR(G10=$X$12,G10=$Y$12),$W$12,IF(OR(G10=$X$13,G10=$Y$13),$W$13,IF(OR(G10=$X$14,G10=$Y$14),$W$14)))))))</f>
        <v>0.2</v>
      </c>
      <c r="I10" s="137" t="str">
        <f t="shared" ref="I10:I39" si="3">+IF(G10="","",IF(G10="N/A","",IF(OR(G10=$X$10,G10=$Y$10),$V$10,IF(OR(G10=$X$11,G10=$Y$11),$V$11,IF(OR(G10=$X$12,G10=$Y$12),$V$12,IF(OR(G10=$X$13,G10=$Y$13),$V$13,IF(OR(G10=$X$14,G10=$Y$14),$V$14)))))))</f>
        <v>Leve</v>
      </c>
      <c r="J10" s="138" t="s">
        <v>282</v>
      </c>
      <c r="K10" s="132">
        <f t="shared" ref="K10:K39" si="4">+IF(J10="","",IF(J10="N/A","",IF(OR(J10=$X$10,J10=$Y$10),$W$10,IF(OR(J10=$X$11,J10=$Y$11),$W$11,IF(OR(J10=$X$12,J10=$Y$12),$W$12,IF(OR(J10=$X$13,J10=$Y$13),$W$13,IF(OR(J10=$X$14,J10=$Y$14),$W$14)))))))</f>
        <v>0.6</v>
      </c>
      <c r="L10" s="137" t="str">
        <f t="shared" ref="L10:L39" si="5">+IF(J10="","",IF(J10="N/A","",IF(OR(J10=$X$10,J10=$Y$10),$V$10,IF(OR(J10=$X$11,J10=$Y$11),$V$11,IF(OR(J10=$X$12,J10=$Y$12),$V$12,IF(OR(J10=$X$13,J10=$Y$13),$V$13,IF(OR(J10=$X$14,J10=$Y$14),$V$14)))))))</f>
        <v>Moderado</v>
      </c>
      <c r="M10" s="160">
        <f>+IF(H10="",K10,IF(K10="",H10,IF(H10&gt;K10,H10,K10)))</f>
        <v>0.6</v>
      </c>
      <c r="N10" s="161" t="str">
        <f>+IF(M10="","",IF(M10=$W$10,$V$10,IF(M10=$W$11,$V$11,IF(M10=$W$12,$V$12,IF(M10=$W$13,$V$13,IF(M10=$W$14,$V$14))))))</f>
        <v>Moderado</v>
      </c>
      <c r="P10" s="221" t="s">
        <v>270</v>
      </c>
      <c r="Q10" s="22" t="s">
        <v>271</v>
      </c>
      <c r="R10" s="279">
        <v>0</v>
      </c>
      <c r="S10" s="279">
        <v>2</v>
      </c>
      <c r="T10" s="23">
        <v>0.2</v>
      </c>
      <c r="V10" s="221" t="s">
        <v>272</v>
      </c>
      <c r="W10" s="24">
        <v>0.2</v>
      </c>
      <c r="X10" s="279" t="s">
        <v>273</v>
      </c>
      <c r="Y10" s="282" t="s">
        <v>269</v>
      </c>
    </row>
    <row r="11" spans="1:25" ht="137.5" customHeight="1" x14ac:dyDescent="0.35">
      <c r="A11" s="20" t="str">
        <f>'2 IDENTIFICACIÓN'!A11</f>
        <v>R2</v>
      </c>
      <c r="B11" s="152" t="str">
        <f>+'2 IDENTIFICACIÓN'!J11</f>
        <v>Posibilidad de afectación reputacional por deficiencias en la gestión de los procesos de contratación pública adelantados por la Secretaría de Desarrollo Social, debido a incumplimiento de los lineamientos y requisitos establecidos en la normatividad vigente.</v>
      </c>
      <c r="C11" s="154">
        <v>435</v>
      </c>
      <c r="D11" s="130" t="str">
        <f t="shared" si="0"/>
        <v>La actividad que conlleva el riesgo se ejecuta de 24 a 500 veces por año</v>
      </c>
      <c r="E11" s="131">
        <f t="shared" si="1"/>
        <v>0.6</v>
      </c>
      <c r="F11" s="21" t="str">
        <f t="shared" si="2"/>
        <v>Media</v>
      </c>
      <c r="G11" s="138" t="s">
        <v>293</v>
      </c>
      <c r="H11" s="132" t="str">
        <f t="shared" ref="H11:H39" si="6">+IF(G11="","",IF(G11="N/A","",IF(OR(G11=$X$10,G11=$Y$10),$W$10,IF(OR(G11=$X$11,G11=$Y$11),$W$11,IF(OR(G11=$X$12,G11=$Y$12),$W$12,IF(OR(G11=$X$13,G11=$Y$13),$W$13,IF(OR(G11=$X$14,G11=$Y$14),$W$14)))))))</f>
        <v/>
      </c>
      <c r="I11" s="137" t="str">
        <f t="shared" si="3"/>
        <v/>
      </c>
      <c r="J11" s="138" t="s">
        <v>287</v>
      </c>
      <c r="K11" s="132">
        <f t="shared" si="4"/>
        <v>0.8</v>
      </c>
      <c r="L11" s="137" t="str">
        <f t="shared" si="5"/>
        <v>Mayor</v>
      </c>
      <c r="M11" s="160">
        <f>+IF(H11="",K11,IF(K11="",H11,IF(H11&gt;K11,H11,K11)))</f>
        <v>0.8</v>
      </c>
      <c r="N11" s="161" t="str">
        <f t="shared" ref="N11:N39" si="7">+IF(M11="","",IF(M11=$W$10,$V$10,IF(M11=$W$11,$V$11,IF(M11=$W$12,$V$12,IF(M11=$W$13,$V$13,IF(M11=$W$14,$V$14))))))</f>
        <v>Mayor</v>
      </c>
      <c r="P11" s="222" t="s">
        <v>274</v>
      </c>
      <c r="Q11" s="25" t="s">
        <v>275</v>
      </c>
      <c r="R11" s="279">
        <v>3</v>
      </c>
      <c r="S11" s="279">
        <v>24</v>
      </c>
      <c r="T11" s="23">
        <v>0.4</v>
      </c>
      <c r="V11" s="222" t="s">
        <v>276</v>
      </c>
      <c r="W11" s="24">
        <v>0.4</v>
      </c>
      <c r="X11" s="279" t="s">
        <v>268</v>
      </c>
      <c r="Y11" s="283" t="s">
        <v>277</v>
      </c>
    </row>
    <row r="12" spans="1:25" ht="137.5" customHeight="1" x14ac:dyDescent="0.35">
      <c r="A12" s="20" t="str">
        <f>'2 IDENTIFICACIÓN'!A12</f>
        <v>R3</v>
      </c>
      <c r="B12" s="152" t="str">
        <f>+'2 IDENTIFICACIÓN'!J12</f>
        <v>Posibilidad de afectación reputacional por investigaciones y sanciones disciplinarias por entes de control, debido a incumplimiento de la Ley 594 de 2000 en la gestión documental de la Secretaría de Desarrollo Social.</v>
      </c>
      <c r="C12" s="154">
        <v>243</v>
      </c>
      <c r="D12" s="130" t="str">
        <f t="shared" si="0"/>
        <v>La actividad que conlleva el riesgo se ejecuta de 24 a 500 veces por año</v>
      </c>
      <c r="E12" s="131">
        <f t="shared" si="1"/>
        <v>0.6</v>
      </c>
      <c r="F12" s="21" t="str">
        <f t="shared" si="2"/>
        <v>Media</v>
      </c>
      <c r="G12" s="138" t="s">
        <v>293</v>
      </c>
      <c r="H12" s="132" t="str">
        <f t="shared" si="6"/>
        <v/>
      </c>
      <c r="I12" s="137" t="str">
        <f t="shared" si="3"/>
        <v/>
      </c>
      <c r="J12" s="138" t="s">
        <v>282</v>
      </c>
      <c r="K12" s="132">
        <f t="shared" si="4"/>
        <v>0.6</v>
      </c>
      <c r="L12" s="137" t="str">
        <f t="shared" si="5"/>
        <v>Moderado</v>
      </c>
      <c r="M12" s="160">
        <f t="shared" ref="M12:M39" si="8">+IF(H12="",K12,IF(K12="",H12,IF(H12&gt;K12,H12,K12)))</f>
        <v>0.6</v>
      </c>
      <c r="N12" s="161" t="str">
        <f t="shared" si="7"/>
        <v>Moderado</v>
      </c>
      <c r="P12" s="223" t="s">
        <v>278</v>
      </c>
      <c r="Q12" s="25" t="s">
        <v>279</v>
      </c>
      <c r="R12" s="279">
        <v>25</v>
      </c>
      <c r="S12" s="279">
        <v>500</v>
      </c>
      <c r="T12" s="23">
        <v>0.6</v>
      </c>
      <c r="V12" s="223" t="s">
        <v>280</v>
      </c>
      <c r="W12" s="24">
        <v>0.6</v>
      </c>
      <c r="X12" s="279" t="s">
        <v>281</v>
      </c>
      <c r="Y12" s="283" t="s">
        <v>282</v>
      </c>
    </row>
    <row r="13" spans="1:25" ht="137.5" customHeight="1" x14ac:dyDescent="0.35">
      <c r="A13" s="20" t="str">
        <f>'2 IDENTIFICACIÓN'!A13</f>
        <v>R4</v>
      </c>
      <c r="B13" s="152" t="str">
        <f>+'2 IDENTIFICACIÓN'!J13</f>
        <v>Posibilidad de afectación reputacional por retrasos en la ejecución y pago de los convenios financiados con recursos de la estampilla departamental pro adulto mayor, debido a demoras en el giro de los recursos por parte del ente departamental.</v>
      </c>
      <c r="C13" s="154">
        <v>365</v>
      </c>
      <c r="D13" s="130" t="str">
        <f t="shared" si="0"/>
        <v>La actividad que conlleva el riesgo se ejecuta de 24 a 500 veces por año</v>
      </c>
      <c r="E13" s="131">
        <f t="shared" si="1"/>
        <v>0.6</v>
      </c>
      <c r="F13" s="21" t="str">
        <f t="shared" si="2"/>
        <v>Media</v>
      </c>
      <c r="G13" s="138" t="s">
        <v>293</v>
      </c>
      <c r="H13" s="132" t="str">
        <f t="shared" si="6"/>
        <v/>
      </c>
      <c r="I13" s="137" t="str">
        <f t="shared" si="3"/>
        <v/>
      </c>
      <c r="J13" s="138" t="s">
        <v>287</v>
      </c>
      <c r="K13" s="132">
        <f t="shared" si="4"/>
        <v>0.8</v>
      </c>
      <c r="L13" s="137" t="str">
        <f t="shared" si="5"/>
        <v>Mayor</v>
      </c>
      <c r="M13" s="160">
        <f t="shared" si="8"/>
        <v>0.8</v>
      </c>
      <c r="N13" s="161" t="str">
        <f t="shared" si="7"/>
        <v>Mayor</v>
      </c>
      <c r="P13" s="26" t="s">
        <v>283</v>
      </c>
      <c r="Q13" s="25" t="s">
        <v>284</v>
      </c>
      <c r="R13" s="279">
        <v>501</v>
      </c>
      <c r="S13" s="279">
        <v>5000</v>
      </c>
      <c r="T13" s="23">
        <v>0.8</v>
      </c>
      <c r="V13" s="26" t="s">
        <v>285</v>
      </c>
      <c r="W13" s="24">
        <v>0.8</v>
      </c>
      <c r="X13" s="279" t="s">
        <v>286</v>
      </c>
      <c r="Y13" s="283" t="s">
        <v>287</v>
      </c>
    </row>
    <row r="14" spans="1:25" ht="137.5" customHeight="1" thickBot="1" x14ac:dyDescent="0.4">
      <c r="A14" s="20" t="str">
        <f>'2 IDENTIFICACIÓN'!A14</f>
        <v>R5</v>
      </c>
      <c r="B14" s="152" t="str">
        <f>+'2 IDENTIFICACIÓN'!J14</f>
        <v>Posibilidad de afectación reputacional por interrupción en la prestación de los programas y servicios sociales ofrecidos por la Secretaría de Desarrollo Social, debido a trámite inoportuno de las vigencias futuras requeridas para garantizar su continuidad presupuestal y operativa.</v>
      </c>
      <c r="C14" s="154">
        <v>343</v>
      </c>
      <c r="D14" s="130" t="str">
        <f t="shared" si="0"/>
        <v>La actividad que conlleva el riesgo se ejecuta de 24 a 500 veces por año</v>
      </c>
      <c r="E14" s="131">
        <f t="shared" si="1"/>
        <v>0.6</v>
      </c>
      <c r="F14" s="21" t="str">
        <f t="shared" si="2"/>
        <v>Media</v>
      </c>
      <c r="G14" s="138" t="s">
        <v>293</v>
      </c>
      <c r="H14" s="132" t="str">
        <f t="shared" si="6"/>
        <v/>
      </c>
      <c r="I14" s="137" t="str">
        <f t="shared" si="3"/>
        <v/>
      </c>
      <c r="J14" s="138" t="s">
        <v>282</v>
      </c>
      <c r="K14" s="132">
        <f t="shared" si="4"/>
        <v>0.6</v>
      </c>
      <c r="L14" s="137" t="str">
        <f t="shared" si="5"/>
        <v>Moderado</v>
      </c>
      <c r="M14" s="160">
        <f t="shared" si="8"/>
        <v>0.6</v>
      </c>
      <c r="N14" s="161" t="str">
        <f t="shared" si="7"/>
        <v>Moderado</v>
      </c>
      <c r="P14" s="276" t="s">
        <v>288</v>
      </c>
      <c r="Q14" s="277" t="s">
        <v>289</v>
      </c>
      <c r="R14" s="280">
        <v>5001</v>
      </c>
      <c r="S14" s="280"/>
      <c r="T14" s="278">
        <v>1</v>
      </c>
      <c r="V14" s="276" t="s">
        <v>290</v>
      </c>
      <c r="W14" s="281">
        <v>1</v>
      </c>
      <c r="X14" s="280" t="s">
        <v>291</v>
      </c>
      <c r="Y14" s="284" t="s">
        <v>292</v>
      </c>
    </row>
    <row r="15" spans="1:25" ht="137.5" customHeight="1" x14ac:dyDescent="0.35">
      <c r="A15" s="20" t="str">
        <f>'2 IDENTIFICACIÓN'!A15</f>
        <v>R6</v>
      </c>
      <c r="B15" s="152" t="str">
        <f>+'2 IDENTIFICACIÓN'!J15</f>
        <v>Posibilidad de afectación reputacional por incumplimiento en el pago de seguridad social y póliza de vida a los ediles activos, debido a incumplimiento de los lineamientos establecidos en la Ley 1551 de 2012 y demás normatividad aplicable.</v>
      </c>
      <c r="C15" s="154">
        <v>365</v>
      </c>
      <c r="D15" s="130" t="str">
        <f t="shared" si="0"/>
        <v>La actividad que conlleva el riesgo se ejecuta de 24 a 500 veces por año</v>
      </c>
      <c r="E15" s="131">
        <f t="shared" si="1"/>
        <v>0.6</v>
      </c>
      <c r="F15" s="21" t="str">
        <f t="shared" si="2"/>
        <v>Media</v>
      </c>
      <c r="G15" s="138" t="s">
        <v>293</v>
      </c>
      <c r="H15" s="132" t="str">
        <f t="shared" si="6"/>
        <v/>
      </c>
      <c r="I15" s="137" t="str">
        <f t="shared" si="3"/>
        <v/>
      </c>
      <c r="J15" s="138" t="s">
        <v>282</v>
      </c>
      <c r="K15" s="132">
        <f t="shared" si="4"/>
        <v>0.6</v>
      </c>
      <c r="L15" s="137" t="str">
        <f t="shared" si="5"/>
        <v>Moderado</v>
      </c>
      <c r="M15" s="160">
        <f t="shared" si="8"/>
        <v>0.6</v>
      </c>
      <c r="N15" s="161" t="str">
        <f t="shared" si="7"/>
        <v>Moderado</v>
      </c>
      <c r="P15" s="28"/>
      <c r="X15" s="28" t="s">
        <v>293</v>
      </c>
      <c r="Y15" s="28" t="s">
        <v>293</v>
      </c>
    </row>
    <row r="16" spans="1:25" ht="137.5" customHeight="1" x14ac:dyDescent="0.35">
      <c r="A16" s="20" t="str">
        <f>'2 IDENTIFICACIÓN'!A16</f>
        <v>R7</v>
      </c>
      <c r="B16" s="152" t="str">
        <f>+'2 IDENTIFICACIÓN'!J16</f>
        <v>Posibilidad de afectación reputacional por debilidades en la publicación y actualización de la información obligatoria en la página web institucional, debido a incumplimiento de los lineamientos establecidos en la Ley 1712 de 2014 y la Resolución 1519 de 2020 del MINTIC</v>
      </c>
      <c r="C16" s="154">
        <v>343</v>
      </c>
      <c r="D16" s="130" t="str">
        <f t="shared" si="0"/>
        <v>La actividad que conlleva el riesgo se ejecuta de 24 a 500 veces por año</v>
      </c>
      <c r="E16" s="131">
        <f t="shared" si="1"/>
        <v>0.6</v>
      </c>
      <c r="F16" s="21" t="str">
        <f t="shared" si="2"/>
        <v>Media</v>
      </c>
      <c r="G16" s="138" t="s">
        <v>293</v>
      </c>
      <c r="H16" s="132" t="str">
        <f t="shared" si="6"/>
        <v/>
      </c>
      <c r="I16" s="137" t="str">
        <f t="shared" si="3"/>
        <v/>
      </c>
      <c r="J16" s="138" t="s">
        <v>282</v>
      </c>
      <c r="K16" s="132">
        <f t="shared" si="4"/>
        <v>0.6</v>
      </c>
      <c r="L16" s="137" t="str">
        <f t="shared" si="5"/>
        <v>Moderado</v>
      </c>
      <c r="M16" s="160">
        <f t="shared" si="8"/>
        <v>0.6</v>
      </c>
      <c r="N16" s="161" t="str">
        <f t="shared" si="7"/>
        <v>Moderado</v>
      </c>
    </row>
    <row r="17" spans="1:14" ht="137.5" customHeight="1" x14ac:dyDescent="0.35">
      <c r="A17" s="20" t="str">
        <f>'2 IDENTIFICACIÓN'!A17</f>
        <v>R8</v>
      </c>
      <c r="B17" s="152" t="str">
        <f>+'2 IDENTIFICACIÓN'!J17</f>
        <v>Posibilidad de afectación económica y reputacional por incumplimiento de las acciones establecidas en los planes de mejoramiento derivados de auditorías internas y externas, debido a debilidades en el seguimiento y cumplimiento de los tiempos definidos para su ejecución.</v>
      </c>
      <c r="C17" s="154">
        <v>2</v>
      </c>
      <c r="D17" s="130" t="str">
        <f t="shared" si="0"/>
        <v>La actividad que conlleva el riesgo se ejecuta como máximos 2 veces por año</v>
      </c>
      <c r="E17" s="131">
        <f t="shared" si="1"/>
        <v>0.2</v>
      </c>
      <c r="F17" s="21" t="str">
        <f t="shared" si="2"/>
        <v>Muy Baja</v>
      </c>
      <c r="G17" s="138"/>
      <c r="H17" s="132" t="str">
        <f t="shared" si="6"/>
        <v/>
      </c>
      <c r="I17" s="137" t="str">
        <f t="shared" si="3"/>
        <v/>
      </c>
      <c r="J17" s="138" t="s">
        <v>282</v>
      </c>
      <c r="K17" s="132">
        <f t="shared" si="4"/>
        <v>0.6</v>
      </c>
      <c r="L17" s="137" t="str">
        <f t="shared" si="5"/>
        <v>Moderado</v>
      </c>
      <c r="M17" s="160">
        <f t="shared" si="8"/>
        <v>0.6</v>
      </c>
      <c r="N17" s="161" t="str">
        <f t="shared" si="7"/>
        <v>Moderado</v>
      </c>
    </row>
    <row r="18" spans="1:14" ht="137.5" customHeight="1" x14ac:dyDescent="0.35">
      <c r="A18" s="20" t="str">
        <f>'2 IDENTIFICACIÓN'!A18</f>
        <v>R9</v>
      </c>
      <c r="B18" s="152" t="str">
        <f>+'2 IDENTIFICACIÓN'!J18</f>
        <v>Posibilidad de afectación reputacional por investigaciones y sanciones disciplinarias por entes de control, debido a la falta de seguimiento al cumplimiento de metas del Plan de Desarrollo Municipal programadas para la vigencia.</v>
      </c>
      <c r="C18" s="154">
        <v>45</v>
      </c>
      <c r="D18" s="130" t="str">
        <f t="shared" si="0"/>
        <v>La actividad que conlleva el riesgo se ejecuta de 24 a 500 veces por año</v>
      </c>
      <c r="E18" s="131">
        <f t="shared" si="1"/>
        <v>0.6</v>
      </c>
      <c r="F18" s="21" t="str">
        <f t="shared" si="2"/>
        <v>Media</v>
      </c>
      <c r="G18" s="138" t="s">
        <v>293</v>
      </c>
      <c r="H18" s="132" t="str">
        <f t="shared" si="6"/>
        <v/>
      </c>
      <c r="I18" s="137" t="str">
        <f t="shared" si="3"/>
        <v/>
      </c>
      <c r="J18" s="138" t="s">
        <v>282</v>
      </c>
      <c r="K18" s="132">
        <f t="shared" si="4"/>
        <v>0.6</v>
      </c>
      <c r="L18" s="137" t="str">
        <f t="shared" si="5"/>
        <v>Moderado</v>
      </c>
      <c r="M18" s="160">
        <f t="shared" si="8"/>
        <v>0.6</v>
      </c>
      <c r="N18" s="161" t="str">
        <f t="shared" si="7"/>
        <v>Moderado</v>
      </c>
    </row>
    <row r="19" spans="1:14" ht="137.5" customHeight="1" x14ac:dyDescent="0.35">
      <c r="A19" s="20" t="str">
        <f>'2 IDENTIFICACIÓN'!A19</f>
        <v>R10</v>
      </c>
      <c r="B19" s="152" t="str">
        <f>+'2 IDENTIFICACIÓN'!J19</f>
        <v>Posibilidad  de efecto dañoso sobre el recurso público por pérdida, extravío, hurto o faltantes en inventario de bienes muebles de la entidad, debido a deficiencias en la actualización, verificación y control del inventario de bienes muebles.</v>
      </c>
      <c r="C19" s="154">
        <v>365</v>
      </c>
      <c r="D19" s="130" t="str">
        <f t="shared" si="0"/>
        <v>La actividad que conlleva el riesgo se ejecuta de 24 a 500 veces por año</v>
      </c>
      <c r="E19" s="131">
        <f t="shared" si="1"/>
        <v>0.6</v>
      </c>
      <c r="F19" s="21" t="str">
        <f t="shared" si="2"/>
        <v>Media</v>
      </c>
      <c r="G19" s="138" t="s">
        <v>286</v>
      </c>
      <c r="H19" s="132">
        <f t="shared" si="6"/>
        <v>0.8</v>
      </c>
      <c r="I19" s="137" t="str">
        <f t="shared" si="3"/>
        <v>Mayor</v>
      </c>
      <c r="J19" s="138" t="s">
        <v>293</v>
      </c>
      <c r="K19" s="132" t="str">
        <f t="shared" si="4"/>
        <v/>
      </c>
      <c r="L19" s="137" t="str">
        <f t="shared" si="5"/>
        <v/>
      </c>
      <c r="M19" s="160">
        <f t="shared" si="8"/>
        <v>0.8</v>
      </c>
      <c r="N19" s="161" t="str">
        <f t="shared" si="7"/>
        <v>Mayor</v>
      </c>
    </row>
    <row r="20" spans="1:14" ht="137.5" customHeight="1" x14ac:dyDescent="0.35">
      <c r="A20" s="20" t="str">
        <f>'2 IDENTIFICACIÓN'!A20</f>
        <v>R11</v>
      </c>
      <c r="B20" s="152" t="str">
        <f>+'2 IDENTIFICACIÓN'!J20</f>
        <v>Posibilidad  de efecto dañoso sobre el recurso público por pago total de contratos con ejecución parcial de las obligaciones contractuales, debido a deficiencias en las funciones de supervisión e interventoría de los contratos de la entidad.</v>
      </c>
      <c r="C20" s="154">
        <v>435</v>
      </c>
      <c r="D20" s="130" t="str">
        <f t="shared" si="0"/>
        <v>La actividad que conlleva el riesgo se ejecuta de 24 a 500 veces por año</v>
      </c>
      <c r="E20" s="131">
        <f t="shared" si="1"/>
        <v>0.6</v>
      </c>
      <c r="F20" s="21" t="str">
        <f t="shared" si="2"/>
        <v>Media</v>
      </c>
      <c r="G20" s="138" t="s">
        <v>286</v>
      </c>
      <c r="H20" s="132">
        <f t="shared" si="6"/>
        <v>0.8</v>
      </c>
      <c r="I20" s="137" t="str">
        <f t="shared" si="3"/>
        <v>Mayor</v>
      </c>
      <c r="J20" s="138" t="s">
        <v>293</v>
      </c>
      <c r="K20" s="132" t="str">
        <f t="shared" si="4"/>
        <v/>
      </c>
      <c r="L20" s="137" t="str">
        <f t="shared" si="5"/>
        <v/>
      </c>
      <c r="M20" s="160">
        <f t="shared" si="8"/>
        <v>0.8</v>
      </c>
      <c r="N20" s="161" t="str">
        <f t="shared" si="7"/>
        <v>Mayor</v>
      </c>
    </row>
    <row r="21" spans="1:14" ht="137.5" customHeight="1" x14ac:dyDescent="0.35">
      <c r="A21" s="20" t="str">
        <f>'2 IDENTIFICACIÓN'!A21</f>
        <v>R12</v>
      </c>
      <c r="B21" s="152" t="str">
        <f>+'2 IDENTIFICACIÓN'!J21</f>
        <v>Posibilidad  de efecto dañoso sobre el recurso público por pago de sanción e intereses moratorios, debido a trámite inoportuno a los requerimientos de los entes de control y vigilancia, de acuerdo con sus lineamientos y términos de ley.</v>
      </c>
      <c r="C21" s="154">
        <v>410</v>
      </c>
      <c r="D21" s="130" t="str">
        <f t="shared" si="0"/>
        <v>La actividad que conlleva el riesgo se ejecuta de 24 a 500 veces por año</v>
      </c>
      <c r="E21" s="131">
        <f t="shared" si="1"/>
        <v>0.6</v>
      </c>
      <c r="F21" s="21" t="str">
        <f t="shared" si="2"/>
        <v>Media</v>
      </c>
      <c r="G21" s="138" t="s">
        <v>268</v>
      </c>
      <c r="H21" s="132">
        <f t="shared" si="6"/>
        <v>0.4</v>
      </c>
      <c r="I21" s="137" t="str">
        <f t="shared" si="3"/>
        <v>Menor</v>
      </c>
      <c r="J21" s="138" t="s">
        <v>293</v>
      </c>
      <c r="K21" s="132" t="str">
        <f t="shared" si="4"/>
        <v/>
      </c>
      <c r="L21" s="137" t="str">
        <f t="shared" si="5"/>
        <v/>
      </c>
      <c r="M21" s="160">
        <f t="shared" si="8"/>
        <v>0.4</v>
      </c>
      <c r="N21" s="161" t="str">
        <f t="shared" si="7"/>
        <v>Menor</v>
      </c>
    </row>
    <row r="22" spans="1:14" ht="137.5" customHeight="1" x14ac:dyDescent="0.35">
      <c r="A22" s="20" t="str">
        <f>'2 IDENTIFICACIÓN'!A22</f>
        <v>R13</v>
      </c>
      <c r="B22" s="152" t="str">
        <f>+'2 IDENTIFICACIÓN'!J22</f>
        <v>Posibilidad  de efecto dañoso sobre el recurso público por pago de agencias en derecho y costas procesales derivadas de fallos judiciales en contra del ente territorial, debido a deficiencias en la atención y seguimiento de las actuaciones procesales en las acciones constitucionales</v>
      </c>
      <c r="C22" s="154">
        <v>3</v>
      </c>
      <c r="D22" s="130" t="str">
        <f t="shared" si="0"/>
        <v>La actividad que conlleva el riesgo se ejecuta de 3 a 24 veces por año</v>
      </c>
      <c r="E22" s="131">
        <f t="shared" si="1"/>
        <v>0.4</v>
      </c>
      <c r="F22" s="21" t="str">
        <f t="shared" si="2"/>
        <v>Baja</v>
      </c>
      <c r="G22" s="138" t="s">
        <v>273</v>
      </c>
      <c r="H22" s="132">
        <f t="shared" si="6"/>
        <v>0.2</v>
      </c>
      <c r="I22" s="137" t="str">
        <f t="shared" si="3"/>
        <v>Leve</v>
      </c>
      <c r="J22" s="138" t="s">
        <v>293</v>
      </c>
      <c r="K22" s="132" t="str">
        <f t="shared" si="4"/>
        <v/>
      </c>
      <c r="L22" s="137" t="str">
        <f t="shared" si="5"/>
        <v/>
      </c>
      <c r="M22" s="160">
        <f t="shared" si="8"/>
        <v>0.2</v>
      </c>
      <c r="N22" s="161" t="str">
        <f t="shared" si="7"/>
        <v>Leve</v>
      </c>
    </row>
    <row r="23" spans="1:14" ht="137.5" customHeight="1" x14ac:dyDescent="0.35">
      <c r="A23" s="20" t="str">
        <f>'2 IDENTIFICACIÓN'!A23</f>
        <v>R14</v>
      </c>
      <c r="B23" s="152" t="str">
        <f>+'2 IDENTIFICACIÓN'!J23</f>
        <v>Posibilidad de pérdida reputacional por corrupción en la entrega de ayudas humanitarias, donaciones y demás beneficios sociales, debido a recibir o solicitar ventajas indebidas para favorecer o entregar beneficios a personas que no cumplen los requisitos establecidos.</v>
      </c>
      <c r="C23" s="154">
        <v>365</v>
      </c>
      <c r="D23" s="130" t="str">
        <f t="shared" si="0"/>
        <v>La actividad que conlleva el riesgo se ejecuta de 24 a 500 veces por año</v>
      </c>
      <c r="E23" s="131">
        <f t="shared" si="1"/>
        <v>0.6</v>
      </c>
      <c r="F23" s="21" t="str">
        <f t="shared" si="2"/>
        <v>Media</v>
      </c>
      <c r="G23" s="138" t="s">
        <v>293</v>
      </c>
      <c r="H23" s="132" t="str">
        <f t="shared" si="6"/>
        <v/>
      </c>
      <c r="I23" s="137" t="str">
        <f t="shared" si="3"/>
        <v/>
      </c>
      <c r="J23" s="138" t="s">
        <v>287</v>
      </c>
      <c r="K23" s="132">
        <f t="shared" si="4"/>
        <v>0.8</v>
      </c>
      <c r="L23" s="137" t="str">
        <f t="shared" si="5"/>
        <v>Mayor</v>
      </c>
      <c r="M23" s="160">
        <f t="shared" si="8"/>
        <v>0.8</v>
      </c>
      <c r="N23" s="161" t="str">
        <f t="shared" si="7"/>
        <v>Mayor</v>
      </c>
    </row>
    <row r="24" spans="1:14" ht="93" hidden="1" customHeight="1" x14ac:dyDescent="0.35">
      <c r="A24" s="20" t="str">
        <f>'2 IDENTIFICACIÓN'!A24</f>
        <v>R15</v>
      </c>
      <c r="B24" s="152" t="str">
        <f>+'2 IDENTIFICACIÓN'!J24</f>
        <v xml:space="preserve"> por  debido a </v>
      </c>
      <c r="C24" s="154"/>
      <c r="D24" s="130" t="str">
        <f t="shared" si="0"/>
        <v/>
      </c>
      <c r="E24" s="131" t="str">
        <f t="shared" si="1"/>
        <v/>
      </c>
      <c r="F24" s="21" t="str">
        <f t="shared" si="2"/>
        <v/>
      </c>
      <c r="G24" s="138"/>
      <c r="H24" s="132" t="str">
        <f t="shared" si="6"/>
        <v/>
      </c>
      <c r="I24" s="137" t="str">
        <f t="shared" si="3"/>
        <v/>
      </c>
      <c r="J24" s="138"/>
      <c r="K24" s="132" t="str">
        <f t="shared" si="4"/>
        <v/>
      </c>
      <c r="L24" s="137" t="str">
        <f t="shared" si="5"/>
        <v/>
      </c>
      <c r="M24" s="160" t="str">
        <f t="shared" si="8"/>
        <v/>
      </c>
      <c r="N24" s="161" t="str">
        <f t="shared" si="7"/>
        <v/>
      </c>
    </row>
    <row r="25" spans="1:14" ht="93" hidden="1" customHeight="1" x14ac:dyDescent="0.35">
      <c r="A25" s="20" t="str">
        <f>'2 IDENTIFICACIÓN'!A25</f>
        <v>R16</v>
      </c>
      <c r="B25" s="152" t="str">
        <f>+'2 IDENTIFICACIÓN'!J25</f>
        <v xml:space="preserve"> por  debido a </v>
      </c>
      <c r="C25" s="154"/>
      <c r="D25" s="130" t="str">
        <f t="shared" si="0"/>
        <v/>
      </c>
      <c r="E25" s="131" t="str">
        <f t="shared" si="1"/>
        <v/>
      </c>
      <c r="F25" s="21" t="str">
        <f t="shared" si="2"/>
        <v/>
      </c>
      <c r="G25" s="138"/>
      <c r="H25" s="132" t="str">
        <f t="shared" si="6"/>
        <v/>
      </c>
      <c r="I25" s="137" t="str">
        <f t="shared" si="3"/>
        <v/>
      </c>
      <c r="J25" s="138"/>
      <c r="K25" s="132" t="str">
        <f t="shared" si="4"/>
        <v/>
      </c>
      <c r="L25" s="137" t="str">
        <f t="shared" si="5"/>
        <v/>
      </c>
      <c r="M25" s="160" t="str">
        <f t="shared" si="8"/>
        <v/>
      </c>
      <c r="N25" s="161" t="str">
        <f t="shared" si="7"/>
        <v/>
      </c>
    </row>
    <row r="26" spans="1:14" ht="93" hidden="1" customHeight="1" x14ac:dyDescent="0.35">
      <c r="A26" s="20" t="str">
        <f>'2 IDENTIFICACIÓN'!A26</f>
        <v>R17</v>
      </c>
      <c r="B26" s="152" t="str">
        <f>+'2 IDENTIFICACIÓN'!J26</f>
        <v xml:space="preserve"> por  debido a </v>
      </c>
      <c r="C26" s="154"/>
      <c r="D26" s="130" t="str">
        <f t="shared" si="0"/>
        <v/>
      </c>
      <c r="E26" s="131" t="str">
        <f t="shared" si="1"/>
        <v/>
      </c>
      <c r="F26" s="21" t="str">
        <f t="shared" si="2"/>
        <v/>
      </c>
      <c r="G26" s="138"/>
      <c r="H26" s="132" t="str">
        <f t="shared" si="6"/>
        <v/>
      </c>
      <c r="I26" s="137" t="str">
        <f t="shared" si="3"/>
        <v/>
      </c>
      <c r="J26" s="138"/>
      <c r="K26" s="132" t="str">
        <f t="shared" si="4"/>
        <v/>
      </c>
      <c r="L26" s="137" t="str">
        <f t="shared" si="5"/>
        <v/>
      </c>
      <c r="M26" s="160" t="str">
        <f t="shared" si="8"/>
        <v/>
      </c>
      <c r="N26" s="161" t="str">
        <f t="shared" si="7"/>
        <v/>
      </c>
    </row>
    <row r="27" spans="1:14" ht="93" hidden="1" customHeight="1" x14ac:dyDescent="0.35">
      <c r="A27" s="20" t="str">
        <f>'2 IDENTIFICACIÓN'!A27</f>
        <v>R18</v>
      </c>
      <c r="B27" s="152" t="str">
        <f>+'2 IDENTIFICACIÓN'!J27</f>
        <v xml:space="preserve"> por  debido a </v>
      </c>
      <c r="C27" s="154"/>
      <c r="D27" s="130" t="str">
        <f t="shared" si="0"/>
        <v/>
      </c>
      <c r="E27" s="131" t="str">
        <f t="shared" si="1"/>
        <v/>
      </c>
      <c r="F27" s="21" t="str">
        <f t="shared" si="2"/>
        <v/>
      </c>
      <c r="G27" s="138"/>
      <c r="H27" s="132" t="str">
        <f t="shared" si="6"/>
        <v/>
      </c>
      <c r="I27" s="137" t="str">
        <f t="shared" si="3"/>
        <v/>
      </c>
      <c r="J27" s="138"/>
      <c r="K27" s="132" t="str">
        <f t="shared" si="4"/>
        <v/>
      </c>
      <c r="L27" s="137" t="str">
        <f t="shared" si="5"/>
        <v/>
      </c>
      <c r="M27" s="160" t="str">
        <f t="shared" si="8"/>
        <v/>
      </c>
      <c r="N27" s="161" t="str">
        <f t="shared" si="7"/>
        <v/>
      </c>
    </row>
    <row r="28" spans="1:14" ht="93" hidden="1" customHeight="1" x14ac:dyDescent="0.35">
      <c r="A28" s="20" t="str">
        <f>'2 IDENTIFICACIÓN'!A28</f>
        <v>R19</v>
      </c>
      <c r="B28" s="152" t="str">
        <f>+'2 IDENTIFICACIÓN'!J28</f>
        <v xml:space="preserve"> por  debido a </v>
      </c>
      <c r="C28" s="154"/>
      <c r="D28" s="130" t="str">
        <f t="shared" si="0"/>
        <v/>
      </c>
      <c r="E28" s="131" t="str">
        <f t="shared" si="1"/>
        <v/>
      </c>
      <c r="F28" s="21" t="str">
        <f t="shared" si="2"/>
        <v/>
      </c>
      <c r="G28" s="138"/>
      <c r="H28" s="132" t="str">
        <f t="shared" si="6"/>
        <v/>
      </c>
      <c r="I28" s="137" t="str">
        <f t="shared" si="3"/>
        <v/>
      </c>
      <c r="J28" s="138"/>
      <c r="K28" s="132" t="str">
        <f t="shared" si="4"/>
        <v/>
      </c>
      <c r="L28" s="137" t="str">
        <f t="shared" si="5"/>
        <v/>
      </c>
      <c r="M28" s="160" t="str">
        <f t="shared" si="8"/>
        <v/>
      </c>
      <c r="N28" s="161" t="str">
        <f t="shared" si="7"/>
        <v/>
      </c>
    </row>
    <row r="29" spans="1:14" ht="93" hidden="1" customHeight="1" x14ac:dyDescent="0.35">
      <c r="A29" s="20" t="str">
        <f>'2 IDENTIFICACIÓN'!A29</f>
        <v>R20</v>
      </c>
      <c r="B29" s="152" t="str">
        <f>+'2 IDENTIFICACIÓN'!J29</f>
        <v xml:space="preserve"> por  debido a </v>
      </c>
      <c r="C29" s="274"/>
      <c r="D29" s="130" t="str">
        <f t="shared" si="0"/>
        <v/>
      </c>
      <c r="E29" s="131" t="str">
        <f t="shared" si="1"/>
        <v/>
      </c>
      <c r="F29" s="21" t="str">
        <f t="shared" si="2"/>
        <v/>
      </c>
      <c r="G29" s="275"/>
      <c r="H29" s="132" t="str">
        <f t="shared" si="6"/>
        <v/>
      </c>
      <c r="I29" s="137" t="str">
        <f t="shared" si="3"/>
        <v/>
      </c>
      <c r="J29" s="275"/>
      <c r="K29" s="132" t="str">
        <f t="shared" si="4"/>
        <v/>
      </c>
      <c r="L29" s="137" t="str">
        <f t="shared" si="5"/>
        <v/>
      </c>
      <c r="M29" s="160" t="str">
        <f t="shared" si="8"/>
        <v/>
      </c>
      <c r="N29" s="161" t="str">
        <f t="shared" si="7"/>
        <v/>
      </c>
    </row>
    <row r="30" spans="1:14" ht="93" hidden="1" customHeight="1" x14ac:dyDescent="0.35">
      <c r="A30" s="20" t="str">
        <f>'2 IDENTIFICACIÓN'!A30</f>
        <v>R21</v>
      </c>
      <c r="B30" s="152" t="str">
        <f>+'2 IDENTIFICACIÓN'!J30</f>
        <v xml:space="preserve"> por  debido a </v>
      </c>
      <c r="C30" s="274"/>
      <c r="D30" s="130" t="str">
        <f t="shared" si="0"/>
        <v/>
      </c>
      <c r="E30" s="131" t="str">
        <f t="shared" si="1"/>
        <v/>
      </c>
      <c r="F30" s="21" t="str">
        <f t="shared" si="2"/>
        <v/>
      </c>
      <c r="G30" s="275"/>
      <c r="H30" s="132" t="str">
        <f t="shared" si="6"/>
        <v/>
      </c>
      <c r="I30" s="137" t="str">
        <f t="shared" si="3"/>
        <v/>
      </c>
      <c r="J30" s="275"/>
      <c r="K30" s="132" t="str">
        <f t="shared" si="4"/>
        <v/>
      </c>
      <c r="L30" s="137" t="str">
        <f t="shared" si="5"/>
        <v/>
      </c>
      <c r="M30" s="160" t="str">
        <f t="shared" si="8"/>
        <v/>
      </c>
      <c r="N30" s="161" t="str">
        <f t="shared" si="7"/>
        <v/>
      </c>
    </row>
    <row r="31" spans="1:14" ht="93" hidden="1" customHeight="1" x14ac:dyDescent="0.35">
      <c r="A31" s="20" t="str">
        <f>'2 IDENTIFICACIÓN'!A31</f>
        <v>R22</v>
      </c>
      <c r="B31" s="152" t="str">
        <f>+'2 IDENTIFICACIÓN'!J31</f>
        <v xml:space="preserve"> por  debido a </v>
      </c>
      <c r="C31" s="274"/>
      <c r="D31" s="130" t="str">
        <f t="shared" si="0"/>
        <v/>
      </c>
      <c r="E31" s="131" t="str">
        <f t="shared" si="1"/>
        <v/>
      </c>
      <c r="F31" s="21" t="str">
        <f t="shared" si="2"/>
        <v/>
      </c>
      <c r="G31" s="275"/>
      <c r="H31" s="132" t="str">
        <f t="shared" si="6"/>
        <v/>
      </c>
      <c r="I31" s="137" t="str">
        <f t="shared" si="3"/>
        <v/>
      </c>
      <c r="J31" s="275"/>
      <c r="K31" s="132" t="str">
        <f t="shared" si="4"/>
        <v/>
      </c>
      <c r="L31" s="137" t="str">
        <f t="shared" si="5"/>
        <v/>
      </c>
      <c r="M31" s="160" t="str">
        <f t="shared" si="8"/>
        <v/>
      </c>
      <c r="N31" s="161" t="str">
        <f t="shared" si="7"/>
        <v/>
      </c>
    </row>
    <row r="32" spans="1:14" ht="93" hidden="1" customHeight="1" x14ac:dyDescent="0.35">
      <c r="A32" s="20" t="str">
        <f>'2 IDENTIFICACIÓN'!A32</f>
        <v>R23</v>
      </c>
      <c r="B32" s="152" t="str">
        <f>+'2 IDENTIFICACIÓN'!J32</f>
        <v xml:space="preserve"> por  debido a </v>
      </c>
      <c r="C32" s="274"/>
      <c r="D32" s="130" t="str">
        <f t="shared" si="0"/>
        <v/>
      </c>
      <c r="E32" s="131" t="str">
        <f t="shared" si="1"/>
        <v/>
      </c>
      <c r="F32" s="21" t="str">
        <f t="shared" si="2"/>
        <v/>
      </c>
      <c r="G32" s="275"/>
      <c r="H32" s="132" t="str">
        <f t="shared" si="6"/>
        <v/>
      </c>
      <c r="I32" s="137" t="str">
        <f t="shared" si="3"/>
        <v/>
      </c>
      <c r="J32" s="275"/>
      <c r="K32" s="132" t="str">
        <f t="shared" si="4"/>
        <v/>
      </c>
      <c r="L32" s="137" t="str">
        <f t="shared" si="5"/>
        <v/>
      </c>
      <c r="M32" s="160" t="str">
        <f t="shared" si="8"/>
        <v/>
      </c>
      <c r="N32" s="161" t="str">
        <f t="shared" si="7"/>
        <v/>
      </c>
    </row>
    <row r="33" spans="1:14" ht="93" hidden="1" customHeight="1" x14ac:dyDescent="0.35">
      <c r="A33" s="20" t="str">
        <f>'2 IDENTIFICACIÓN'!A33</f>
        <v>R24</v>
      </c>
      <c r="B33" s="152" t="str">
        <f>+'2 IDENTIFICACIÓN'!J33</f>
        <v xml:space="preserve"> por  debido a </v>
      </c>
      <c r="C33" s="274"/>
      <c r="D33" s="130" t="str">
        <f t="shared" si="0"/>
        <v/>
      </c>
      <c r="E33" s="131" t="str">
        <f t="shared" si="1"/>
        <v/>
      </c>
      <c r="F33" s="21" t="str">
        <f t="shared" si="2"/>
        <v/>
      </c>
      <c r="G33" s="275"/>
      <c r="H33" s="132" t="str">
        <f t="shared" si="6"/>
        <v/>
      </c>
      <c r="I33" s="137" t="str">
        <f t="shared" si="3"/>
        <v/>
      </c>
      <c r="J33" s="275"/>
      <c r="K33" s="132" t="str">
        <f t="shared" si="4"/>
        <v/>
      </c>
      <c r="L33" s="137" t="str">
        <f t="shared" si="5"/>
        <v/>
      </c>
      <c r="M33" s="160" t="str">
        <f t="shared" si="8"/>
        <v/>
      </c>
      <c r="N33" s="161" t="str">
        <f t="shared" si="7"/>
        <v/>
      </c>
    </row>
    <row r="34" spans="1:14" ht="93" hidden="1" customHeight="1" x14ac:dyDescent="0.35">
      <c r="A34" s="20" t="str">
        <f>'2 IDENTIFICACIÓN'!A34</f>
        <v>R25</v>
      </c>
      <c r="B34" s="152" t="str">
        <f>+'2 IDENTIFICACIÓN'!J34</f>
        <v xml:space="preserve"> por  debido a </v>
      </c>
      <c r="C34" s="274"/>
      <c r="D34" s="130" t="str">
        <f t="shared" si="0"/>
        <v/>
      </c>
      <c r="E34" s="131" t="str">
        <f t="shared" si="1"/>
        <v/>
      </c>
      <c r="F34" s="21" t="str">
        <f t="shared" si="2"/>
        <v/>
      </c>
      <c r="G34" s="275"/>
      <c r="H34" s="132" t="str">
        <f t="shared" si="6"/>
        <v/>
      </c>
      <c r="I34" s="137" t="str">
        <f t="shared" si="3"/>
        <v/>
      </c>
      <c r="J34" s="275"/>
      <c r="K34" s="132" t="str">
        <f t="shared" si="4"/>
        <v/>
      </c>
      <c r="L34" s="137" t="str">
        <f t="shared" si="5"/>
        <v/>
      </c>
      <c r="M34" s="160" t="str">
        <f t="shared" si="8"/>
        <v/>
      </c>
      <c r="N34" s="161" t="str">
        <f t="shared" si="7"/>
        <v/>
      </c>
    </row>
    <row r="35" spans="1:14" ht="93" hidden="1" customHeight="1" x14ac:dyDescent="0.35">
      <c r="A35" s="20" t="str">
        <f>'2 IDENTIFICACIÓN'!A35</f>
        <v>R26</v>
      </c>
      <c r="B35" s="152" t="str">
        <f>+'2 IDENTIFICACIÓN'!J35</f>
        <v xml:space="preserve"> por  debido a </v>
      </c>
      <c r="C35" s="274"/>
      <c r="D35" s="130" t="str">
        <f t="shared" si="0"/>
        <v/>
      </c>
      <c r="E35" s="131" t="str">
        <f t="shared" si="1"/>
        <v/>
      </c>
      <c r="F35" s="21" t="str">
        <f t="shared" si="2"/>
        <v/>
      </c>
      <c r="G35" s="275"/>
      <c r="H35" s="132" t="str">
        <f t="shared" si="6"/>
        <v/>
      </c>
      <c r="I35" s="137" t="str">
        <f t="shared" si="3"/>
        <v/>
      </c>
      <c r="J35" s="275"/>
      <c r="K35" s="132" t="str">
        <f t="shared" si="4"/>
        <v/>
      </c>
      <c r="L35" s="137" t="str">
        <f t="shared" si="5"/>
        <v/>
      </c>
      <c r="M35" s="160" t="str">
        <f t="shared" si="8"/>
        <v/>
      </c>
      <c r="N35" s="161" t="str">
        <f t="shared" si="7"/>
        <v/>
      </c>
    </row>
    <row r="36" spans="1:14" ht="93" hidden="1" customHeight="1" x14ac:dyDescent="0.35">
      <c r="A36" s="20" t="str">
        <f>'2 IDENTIFICACIÓN'!A36</f>
        <v>R27</v>
      </c>
      <c r="B36" s="152" t="str">
        <f>+'2 IDENTIFICACIÓN'!J36</f>
        <v xml:space="preserve"> por  debido a </v>
      </c>
      <c r="C36" s="274"/>
      <c r="D36" s="130" t="str">
        <f t="shared" si="0"/>
        <v/>
      </c>
      <c r="E36" s="131" t="str">
        <f t="shared" si="1"/>
        <v/>
      </c>
      <c r="F36" s="21" t="str">
        <f t="shared" si="2"/>
        <v/>
      </c>
      <c r="G36" s="275"/>
      <c r="H36" s="132" t="str">
        <f t="shared" si="6"/>
        <v/>
      </c>
      <c r="I36" s="137" t="str">
        <f t="shared" si="3"/>
        <v/>
      </c>
      <c r="J36" s="275"/>
      <c r="K36" s="132" t="str">
        <f t="shared" si="4"/>
        <v/>
      </c>
      <c r="L36" s="137" t="str">
        <f t="shared" si="5"/>
        <v/>
      </c>
      <c r="M36" s="160" t="str">
        <f t="shared" si="8"/>
        <v/>
      </c>
      <c r="N36" s="161" t="str">
        <f t="shared" si="7"/>
        <v/>
      </c>
    </row>
    <row r="37" spans="1:14" ht="93" hidden="1" customHeight="1" x14ac:dyDescent="0.35">
      <c r="A37" s="20" t="str">
        <f>'2 IDENTIFICACIÓN'!A37</f>
        <v>R28</v>
      </c>
      <c r="B37" s="152" t="str">
        <f>+'2 IDENTIFICACIÓN'!J37</f>
        <v xml:space="preserve"> por  debido a </v>
      </c>
      <c r="C37" s="274"/>
      <c r="D37" s="130" t="str">
        <f t="shared" si="0"/>
        <v/>
      </c>
      <c r="E37" s="131" t="str">
        <f t="shared" si="1"/>
        <v/>
      </c>
      <c r="F37" s="21" t="str">
        <f t="shared" si="2"/>
        <v/>
      </c>
      <c r="G37" s="275"/>
      <c r="H37" s="132" t="str">
        <f t="shared" si="6"/>
        <v/>
      </c>
      <c r="I37" s="137" t="str">
        <f t="shared" si="3"/>
        <v/>
      </c>
      <c r="J37" s="275"/>
      <c r="K37" s="132" t="str">
        <f t="shared" si="4"/>
        <v/>
      </c>
      <c r="L37" s="137" t="str">
        <f t="shared" si="5"/>
        <v/>
      </c>
      <c r="M37" s="160" t="str">
        <f t="shared" si="8"/>
        <v/>
      </c>
      <c r="N37" s="161" t="str">
        <f t="shared" si="7"/>
        <v/>
      </c>
    </row>
    <row r="38" spans="1:14" ht="14.5" hidden="1" x14ac:dyDescent="0.35">
      <c r="A38" s="20" t="str">
        <f>'2 IDENTIFICACIÓN'!A38</f>
        <v>R29</v>
      </c>
      <c r="B38" s="152" t="str">
        <f>+'2 IDENTIFICACIÓN'!J38</f>
        <v xml:space="preserve"> por  debido a </v>
      </c>
      <c r="C38" s="274"/>
      <c r="D38" s="130" t="str">
        <f t="shared" si="0"/>
        <v/>
      </c>
      <c r="E38" s="131" t="str">
        <f t="shared" si="1"/>
        <v/>
      </c>
      <c r="F38" s="21" t="str">
        <f t="shared" si="2"/>
        <v/>
      </c>
      <c r="G38" s="275"/>
      <c r="H38" s="132" t="str">
        <f t="shared" si="6"/>
        <v/>
      </c>
      <c r="I38" s="137" t="str">
        <f t="shared" si="3"/>
        <v/>
      </c>
      <c r="J38" s="275"/>
      <c r="K38" s="132" t="str">
        <f t="shared" si="4"/>
        <v/>
      </c>
      <c r="L38" s="137" t="str">
        <f t="shared" si="5"/>
        <v/>
      </c>
      <c r="M38" s="160" t="str">
        <f t="shared" si="8"/>
        <v/>
      </c>
      <c r="N38" s="161" t="str">
        <f t="shared" si="7"/>
        <v/>
      </c>
    </row>
    <row r="39" spans="1:14" ht="22.5" hidden="1" customHeight="1" thickBot="1" x14ac:dyDescent="0.4">
      <c r="A39" s="27" t="str">
        <f>'2 IDENTIFICACIÓN'!A39</f>
        <v>R30</v>
      </c>
      <c r="B39" s="321" t="str">
        <f>+'2 IDENTIFICACIÓN'!J39</f>
        <v xml:space="preserve"> por  debido a </v>
      </c>
      <c r="C39" s="155"/>
      <c r="D39" s="322" t="str">
        <f t="shared" si="0"/>
        <v/>
      </c>
      <c r="E39" s="323" t="str">
        <f t="shared" si="1"/>
        <v/>
      </c>
      <c r="F39" s="324" t="str">
        <f t="shared" si="2"/>
        <v/>
      </c>
      <c r="G39" s="139"/>
      <c r="H39" s="325" t="str">
        <f t="shared" si="6"/>
        <v/>
      </c>
      <c r="I39" s="326" t="str">
        <f t="shared" si="3"/>
        <v/>
      </c>
      <c r="J39" s="139"/>
      <c r="K39" s="325" t="str">
        <f t="shared" si="4"/>
        <v/>
      </c>
      <c r="L39" s="326" t="str">
        <f t="shared" si="5"/>
        <v/>
      </c>
      <c r="M39" s="327" t="str">
        <f t="shared" si="8"/>
        <v/>
      </c>
      <c r="N39" s="328" t="str">
        <f t="shared" si="7"/>
        <v/>
      </c>
    </row>
    <row r="40" spans="1:14" ht="14.5" thickBot="1" x14ac:dyDescent="0.4"/>
    <row r="41" spans="1:14" ht="15" thickTop="1" thickBot="1" x14ac:dyDescent="0.4">
      <c r="A41" s="364" t="s">
        <v>377</v>
      </c>
      <c r="B41" s="364"/>
      <c r="C41" s="364"/>
      <c r="D41" s="364"/>
      <c r="E41" s="364"/>
      <c r="F41" s="364"/>
      <c r="G41" s="364"/>
    </row>
    <row r="42" spans="1:14" ht="15" thickTop="1" thickBot="1" x14ac:dyDescent="0.4">
      <c r="A42" s="319" t="s">
        <v>378</v>
      </c>
      <c r="B42" s="364" t="s">
        <v>379</v>
      </c>
      <c r="C42" s="364"/>
      <c r="D42" s="364" t="s">
        <v>380</v>
      </c>
      <c r="E42" s="364"/>
      <c r="F42" s="364" t="s">
        <v>381</v>
      </c>
      <c r="G42" s="364"/>
    </row>
    <row r="43" spans="1:14" ht="93" customHeight="1" thickTop="1" thickBot="1" x14ac:dyDescent="0.4">
      <c r="A43" s="320" t="s">
        <v>382</v>
      </c>
      <c r="B43" s="365">
        <v>46163</v>
      </c>
      <c r="C43" s="365"/>
      <c r="D43" s="366" t="s">
        <v>383</v>
      </c>
      <c r="E43" s="366"/>
      <c r="F43" s="367" t="s">
        <v>384</v>
      </c>
      <c r="G43" s="367"/>
    </row>
    <row r="44" spans="1:14" ht="14.5" thickTop="1" x14ac:dyDescent="0.35"/>
  </sheetData>
  <sheetProtection formatCells="0" formatColumns="0" formatRows="0" sort="0" autoFilter="0" pivotTables="0"/>
  <autoFilter ref="A9:N9" xr:uid="{00000000-0009-0000-0000-000003000000}"/>
  <dataConsolidate/>
  <mergeCells count="18">
    <mergeCell ref="A1:A3"/>
    <mergeCell ref="B1:I2"/>
    <mergeCell ref="B3:I3"/>
    <mergeCell ref="A4:K4"/>
    <mergeCell ref="V8:Y8"/>
    <mergeCell ref="P8:T8"/>
    <mergeCell ref="C8:F8"/>
    <mergeCell ref="G8:I8"/>
    <mergeCell ref="J8:L8"/>
    <mergeCell ref="M8:N8"/>
    <mergeCell ref="G7:N7"/>
    <mergeCell ref="A41:G41"/>
    <mergeCell ref="B42:C42"/>
    <mergeCell ref="D42:E42"/>
    <mergeCell ref="F42:G42"/>
    <mergeCell ref="B43:C43"/>
    <mergeCell ref="D43:E43"/>
    <mergeCell ref="F43:G43"/>
  </mergeCells>
  <conditionalFormatting sqref="E10:E39 G10:G39">
    <cfRule type="cellIs" dxfId="218" priority="1" operator="equal">
      <formula>$T$10</formula>
    </cfRule>
    <cfRule type="cellIs" dxfId="217" priority="2" operator="equal">
      <formula>$T$11</formula>
    </cfRule>
    <cfRule type="cellIs" dxfId="216" priority="3" operator="equal">
      <formula>$T$12</formula>
    </cfRule>
    <cfRule type="cellIs" dxfId="215" priority="4" operator="equal">
      <formula>$T$13</formula>
    </cfRule>
    <cfRule type="cellIs" dxfId="214" priority="5" operator="equal">
      <formula>$T$14</formula>
    </cfRule>
  </conditionalFormatting>
  <conditionalFormatting sqref="F10:F39">
    <cfRule type="cellIs" dxfId="213" priority="163" operator="equal">
      <formula>$P$14</formula>
    </cfRule>
    <cfRule type="cellIs" dxfId="212" priority="159" operator="equal">
      <formula>$P$10</formula>
    </cfRule>
    <cfRule type="cellIs" dxfId="211" priority="160" operator="equal">
      <formula>$P$11</formula>
    </cfRule>
    <cfRule type="cellIs" dxfId="210" priority="161" operator="equal">
      <formula>$P$12</formula>
    </cfRule>
    <cfRule type="cellIs" dxfId="209" priority="162" operator="equal">
      <formula>$P$13</formula>
    </cfRule>
  </conditionalFormatting>
  <conditionalFormatting sqref="H10:H39">
    <cfRule type="cellIs" dxfId="208" priority="77" operator="equal">
      <formula>$W$11</formula>
    </cfRule>
    <cfRule type="cellIs" dxfId="207" priority="78" operator="equal">
      <formula>$W$12</formula>
    </cfRule>
    <cfRule type="cellIs" dxfId="206" priority="79" operator="equal">
      <formula>$W$13</formula>
    </cfRule>
    <cfRule type="cellIs" dxfId="205" priority="80" operator="equal">
      <formula>$W$14</formula>
    </cfRule>
    <cfRule type="cellIs" dxfId="204" priority="76" operator="equal">
      <formula>$W$10</formula>
    </cfRule>
  </conditionalFormatting>
  <conditionalFormatting sqref="I10:J39">
    <cfRule type="cellIs" dxfId="203" priority="81" operator="equal">
      <formula>$V$10</formula>
    </cfRule>
    <cfRule type="cellIs" dxfId="202" priority="82" operator="equal">
      <formula>$V$11</formula>
    </cfRule>
    <cfRule type="cellIs" dxfId="201" priority="83" operator="equal">
      <formula>$V$12</formula>
    </cfRule>
    <cfRule type="cellIs" dxfId="200" priority="84" operator="equal">
      <formula>$V$13</formula>
    </cfRule>
    <cfRule type="cellIs" dxfId="199" priority="85" operator="equal">
      <formula>$V$14</formula>
    </cfRule>
  </conditionalFormatting>
  <conditionalFormatting sqref="K10:K39">
    <cfRule type="cellIs" dxfId="198" priority="61" operator="equal">
      <formula>$W$10</formula>
    </cfRule>
    <cfRule type="cellIs" dxfId="197" priority="62" operator="equal">
      <formula>$W$11</formula>
    </cfRule>
    <cfRule type="cellIs" dxfId="196" priority="63" operator="equal">
      <formula>$W$12</formula>
    </cfRule>
    <cfRule type="cellIs" dxfId="195" priority="64" operator="equal">
      <formula>$W$13</formula>
    </cfRule>
    <cfRule type="cellIs" dxfId="194" priority="65" operator="equal">
      <formula>$W$14</formula>
    </cfRule>
  </conditionalFormatting>
  <conditionalFormatting sqref="L10:L39">
    <cfRule type="cellIs" dxfId="193" priority="96" operator="equal">
      <formula>$V$10</formula>
    </cfRule>
    <cfRule type="cellIs" dxfId="192" priority="97" operator="equal">
      <formula>$V$11</formula>
    </cfRule>
    <cfRule type="cellIs" dxfId="191" priority="98" operator="equal">
      <formula>$V$12</formula>
    </cfRule>
    <cfRule type="cellIs" dxfId="190" priority="99" operator="equal">
      <formula>$V$13</formula>
    </cfRule>
    <cfRule type="cellIs" dxfId="189" priority="100" operator="equal">
      <formula>$V$14</formula>
    </cfRule>
  </conditionalFormatting>
  <conditionalFormatting sqref="M10:M39">
    <cfRule type="cellIs" dxfId="188" priority="6" operator="equal">
      <formula>$W$10</formula>
    </cfRule>
    <cfRule type="cellIs" dxfId="187" priority="7" operator="equal">
      <formula>$W$11</formula>
    </cfRule>
    <cfRule type="cellIs" dxfId="186" priority="8" operator="equal">
      <formula>$W$12</formula>
    </cfRule>
    <cfRule type="cellIs" dxfId="185" priority="9" operator="equal">
      <formula>$W$13</formula>
    </cfRule>
    <cfRule type="cellIs" dxfId="184" priority="10" operator="equal">
      <formula>$W$14</formula>
    </cfRule>
  </conditionalFormatting>
  <conditionalFormatting sqref="N10:N39">
    <cfRule type="cellIs" dxfId="183" priority="31" operator="equal">
      <formula>$V$10</formula>
    </cfRule>
    <cfRule type="cellIs" dxfId="182" priority="32" operator="equal">
      <formula>$V$11</formula>
    </cfRule>
    <cfRule type="cellIs" dxfId="181" priority="33" operator="equal">
      <formula>$V$12</formula>
    </cfRule>
    <cfRule type="cellIs" dxfId="180" priority="34" operator="equal">
      <formula>$V$13</formula>
    </cfRule>
    <cfRule type="cellIs" dxfId="179" priority="35" operator="equal">
      <formula>$V$14</formula>
    </cfRule>
  </conditionalFormatting>
  <dataValidations count="5">
    <dataValidation allowBlank="1" showInputMessage="1" showErrorMessage="1" prompt="La probabilidad se encuentra determinada por una escala de 1 a 3, siendo 1 la menor probabilidad de ocurrencia del riesgo y 3 la mayor probabilidad de  ocurrencia." sqref="IO9" xr:uid="{00000000-0002-0000-0300-000000000000}"/>
    <dataValidation allowBlank="1" showInputMessage="1" showErrorMessage="1" prompt="Es la materialización del riesgo y las consecuencias de su aparición. Su escala es: 5 bajo impacto, 10 medio, 20 alto impacto._x000a_" sqref="IP9:JA9" xr:uid="{00000000-0002-0000-0300-000001000000}"/>
    <dataValidation type="list" allowBlank="1" showInputMessage="1" showErrorMessage="1" sqref="IU13:JA13 IP10:JA12" xr:uid="{00000000-0002-0000-0300-000002000000}">
      <formula1>#REF!</formula1>
    </dataValidation>
    <dataValidation type="list" allowBlank="1" showInputMessage="1" showErrorMessage="1" sqref="G10:G39" xr:uid="{00000000-0002-0000-0300-000003000000}">
      <formula1>Afectación_Económica</formula1>
    </dataValidation>
    <dataValidation type="list" allowBlank="1" showInputMessage="1" showErrorMessage="1" sqref="J10:J39" xr:uid="{00000000-0002-0000-0300-000004000000}">
      <formula1>Reputacional</formula1>
    </dataValidation>
  </dataValidations>
  <printOptions horizontalCentered="1" verticalCentered="1"/>
  <pageMargins left="0.31496062992125984" right="0.27559055118110237" top="0.23622047244094491" bottom="0.15748031496062992" header="0" footer="0"/>
  <pageSetup scale="35" orientation="landscape" r:id="rId1"/>
  <headerFooter alignWithMargins="0"/>
  <colBreaks count="1" manualBreakCount="1">
    <brk id="14" max="1048575" man="1"/>
  </colBreaks>
  <ignoredErrors>
    <ignoredError sqref="J5" unlocked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F46"/>
  <sheetViews>
    <sheetView showGridLines="0" zoomScale="80" zoomScaleNormal="80" workbookViewId="0">
      <selection activeCell="B3" sqref="B3:I3"/>
    </sheetView>
  </sheetViews>
  <sheetFormatPr baseColWidth="10" defaultColWidth="0" defaultRowHeight="12.5" x14ac:dyDescent="0.35"/>
  <cols>
    <col min="1" max="1" width="12.81640625" style="46" customWidth="1"/>
    <col min="2" max="2" width="32.453125" style="51" customWidth="1"/>
    <col min="3" max="3" width="16.453125" style="46" customWidth="1"/>
    <col min="4" max="4" width="12.453125" style="51" customWidth="1"/>
    <col min="5" max="5" width="22.81640625" style="51" customWidth="1"/>
    <col min="6" max="6" width="13.453125" style="51" customWidth="1"/>
    <col min="7" max="7" width="29" style="51" bestFit="1" customWidth="1"/>
    <col min="8" max="8" width="14" style="51" customWidth="1"/>
    <col min="9" max="9" width="13.81640625" style="51" customWidth="1"/>
    <col min="10" max="10" width="29" style="51" bestFit="1" customWidth="1"/>
    <col min="11" max="11" width="18" style="51" customWidth="1"/>
    <col min="12" max="13" width="12.453125" style="51" customWidth="1"/>
    <col min="14" max="14" width="3.81640625" style="51" customWidth="1"/>
    <col min="15" max="15" width="4.81640625" style="46" customWidth="1"/>
    <col min="16" max="16" width="6.453125" style="46" customWidth="1"/>
    <col min="17" max="17" width="11" style="46" bestFit="1" customWidth="1"/>
    <col min="18" max="22" width="12" style="46" customWidth="1"/>
    <col min="23" max="23" width="11.453125" style="46" customWidth="1"/>
    <col min="24" max="27" width="11.453125" style="46" hidden="1" customWidth="1"/>
    <col min="28" max="28" width="5.453125" style="46" hidden="1" customWidth="1"/>
    <col min="29" max="29" width="26.81640625" style="46" hidden="1" customWidth="1"/>
    <col min="30" max="34" width="22.81640625" style="51" hidden="1" customWidth="1"/>
    <col min="35" max="35" width="23.453125" style="46" hidden="1" customWidth="1"/>
    <col min="36" max="263" width="11.453125" style="46" hidden="1" customWidth="1"/>
    <col min="264" max="264" width="12.453125" style="46" hidden="1" customWidth="1"/>
    <col min="265" max="265" width="47" style="46" hidden="1" customWidth="1"/>
    <col min="266" max="266" width="35" style="46" hidden="1" customWidth="1"/>
    <col min="267" max="16384" width="14.453125" style="46" hidden="1"/>
  </cols>
  <sheetData>
    <row r="1" spans="1:36" s="4" customFormat="1" ht="20" customHeight="1" thickTop="1" x14ac:dyDescent="0.35">
      <c r="A1" s="387"/>
      <c r="B1" s="368" t="s">
        <v>375</v>
      </c>
      <c r="C1" s="369"/>
      <c r="D1" s="369"/>
      <c r="E1" s="369"/>
      <c r="F1" s="369"/>
      <c r="G1" s="369"/>
      <c r="H1" s="369"/>
      <c r="I1" s="370"/>
      <c r="J1" s="311" t="s">
        <v>373</v>
      </c>
      <c r="K1" s="312"/>
      <c r="L1" s="258"/>
    </row>
    <row r="2" spans="1:36" s="4" customFormat="1" ht="20" customHeight="1" x14ac:dyDescent="0.35">
      <c r="A2" s="388"/>
      <c r="B2" s="371"/>
      <c r="C2" s="372"/>
      <c r="D2" s="372"/>
      <c r="E2" s="372"/>
      <c r="F2" s="372"/>
      <c r="G2" s="372"/>
      <c r="H2" s="372"/>
      <c r="I2" s="373"/>
      <c r="J2" s="313" t="s">
        <v>376</v>
      </c>
      <c r="K2" s="314"/>
      <c r="L2" s="258"/>
    </row>
    <row r="3" spans="1:36" s="3" customFormat="1" ht="16" thickBot="1" x14ac:dyDescent="0.3">
      <c r="A3" s="389"/>
      <c r="B3" s="374" t="s">
        <v>359</v>
      </c>
      <c r="C3" s="375"/>
      <c r="D3" s="375"/>
      <c r="E3" s="375"/>
      <c r="F3" s="375"/>
      <c r="G3" s="375"/>
      <c r="H3" s="375"/>
      <c r="I3" s="376"/>
      <c r="J3" s="315" t="s">
        <v>374</v>
      </c>
      <c r="K3" s="316"/>
      <c r="L3" s="259"/>
    </row>
    <row r="4" spans="1:36" s="3" customFormat="1" ht="17" customHeight="1" thickTop="1" x14ac:dyDescent="0.25">
      <c r="A4" s="378"/>
      <c r="B4" s="379"/>
      <c r="C4" s="379"/>
      <c r="D4" s="379"/>
      <c r="E4" s="379"/>
      <c r="F4" s="379"/>
      <c r="G4" s="379"/>
      <c r="H4" s="379"/>
      <c r="I4" s="379"/>
      <c r="J4" s="379"/>
      <c r="K4" s="380"/>
    </row>
    <row r="5" spans="1:36" s="4" customFormat="1" ht="27" customHeight="1" x14ac:dyDescent="0.35">
      <c r="A5" s="12" t="s">
        <v>80</v>
      </c>
      <c r="B5" s="270" t="str">
        <f>'2 IDENTIFICACIÓN'!B5</f>
        <v>ALCALDÍA DE BUCARAMANGA</v>
      </c>
      <c r="C5" s="265"/>
      <c r="D5" s="265"/>
      <c r="E5" s="266"/>
      <c r="F5" s="249" t="s">
        <v>81</v>
      </c>
      <c r="G5" s="270" t="str">
        <f>'2 IDENTIFICACIÓN'!G5</f>
        <v>PROYECCIÓN Y DESARROLLO COMUNITARIO</v>
      </c>
      <c r="H5" s="266"/>
      <c r="I5" s="249" t="s">
        <v>353</v>
      </c>
      <c r="J5" s="267">
        <f>'2 IDENTIFICACIÓN'!J5</f>
        <v>2026</v>
      </c>
      <c r="K5" s="268"/>
    </row>
    <row r="6" spans="1:36" s="4" customFormat="1" ht="14.5" thickBot="1" x14ac:dyDescent="0.4">
      <c r="A6" s="166"/>
      <c r="B6" s="260"/>
      <c r="C6" s="260"/>
      <c r="D6" s="260"/>
      <c r="E6" s="260"/>
      <c r="F6" s="261"/>
      <c r="G6" s="262"/>
      <c r="H6" s="262"/>
      <c r="I6" s="262"/>
      <c r="J6" s="262"/>
      <c r="K6" s="262"/>
    </row>
    <row r="7" spans="1:36" s="37" customFormat="1" ht="14.5" thickBot="1" x14ac:dyDescent="0.35">
      <c r="A7" s="166"/>
      <c r="B7" s="165"/>
      <c r="C7" s="165"/>
      <c r="D7" s="40"/>
      <c r="G7" s="471" t="s">
        <v>294</v>
      </c>
      <c r="H7" s="472"/>
      <c r="I7" s="472"/>
      <c r="J7" s="472"/>
      <c r="K7" s="472"/>
      <c r="L7" s="472"/>
      <c r="M7" s="473"/>
      <c r="O7" s="41"/>
      <c r="P7" s="41"/>
      <c r="Q7" s="42"/>
      <c r="R7" s="467" t="s">
        <v>158</v>
      </c>
      <c r="S7" s="467"/>
      <c r="T7" s="467"/>
      <c r="U7" s="467"/>
      <c r="V7" s="468"/>
      <c r="AD7" s="38"/>
      <c r="AE7" s="38"/>
      <c r="AF7" s="38"/>
      <c r="AG7" s="38"/>
      <c r="AH7" s="38"/>
    </row>
    <row r="8" spans="1:36" ht="13" x14ac:dyDescent="0.35">
      <c r="A8" s="286"/>
      <c r="B8" s="285"/>
      <c r="C8" s="464" t="s">
        <v>295</v>
      </c>
      <c r="D8" s="464"/>
      <c r="E8" s="464"/>
      <c r="F8" s="43"/>
      <c r="G8" s="44"/>
      <c r="H8" s="45"/>
      <c r="I8" s="467" t="s">
        <v>158</v>
      </c>
      <c r="J8" s="467"/>
      <c r="K8" s="467"/>
      <c r="L8" s="467"/>
      <c r="M8" s="468"/>
      <c r="N8" s="43"/>
      <c r="O8" s="47"/>
      <c r="P8" s="47"/>
      <c r="R8" s="48">
        <v>0.2</v>
      </c>
      <c r="S8" s="48">
        <v>0.4</v>
      </c>
      <c r="T8" s="48">
        <v>0.6</v>
      </c>
      <c r="U8" s="48">
        <v>0.8</v>
      </c>
      <c r="V8" s="49">
        <v>1</v>
      </c>
      <c r="W8" s="50"/>
      <c r="X8" s="50"/>
      <c r="Y8" s="50"/>
      <c r="Z8" s="50"/>
      <c r="AA8" s="50"/>
      <c r="AB8" s="50"/>
      <c r="AC8" s="50"/>
    </row>
    <row r="9" spans="1:36" ht="26" x14ac:dyDescent="0.25">
      <c r="A9" s="53" t="s">
        <v>296</v>
      </c>
      <c r="B9" s="52" t="s">
        <v>297</v>
      </c>
      <c r="C9" s="53" t="s">
        <v>253</v>
      </c>
      <c r="D9" s="53" t="s">
        <v>254</v>
      </c>
      <c r="E9" s="53" t="s">
        <v>66</v>
      </c>
      <c r="F9" s="43"/>
      <c r="G9" s="47"/>
      <c r="H9" s="55"/>
      <c r="I9" s="56" t="s">
        <v>272</v>
      </c>
      <c r="J9" s="56" t="s">
        <v>276</v>
      </c>
      <c r="K9" s="56" t="s">
        <v>280</v>
      </c>
      <c r="L9" s="56" t="s">
        <v>285</v>
      </c>
      <c r="M9" s="57" t="s">
        <v>290</v>
      </c>
      <c r="N9" s="43"/>
      <c r="O9" s="47"/>
      <c r="P9" s="47"/>
      <c r="Q9" s="58"/>
      <c r="R9" s="59" t="s">
        <v>272</v>
      </c>
      <c r="S9" s="59" t="s">
        <v>276</v>
      </c>
      <c r="T9" s="59" t="s">
        <v>280</v>
      </c>
      <c r="U9" s="59" t="s">
        <v>285</v>
      </c>
      <c r="V9" s="60" t="s">
        <v>290</v>
      </c>
      <c r="Y9" s="50"/>
      <c r="Z9" s="50"/>
      <c r="AA9" s="61"/>
      <c r="AB9" s="61"/>
      <c r="AC9" s="61"/>
      <c r="AD9" s="61"/>
      <c r="AE9" s="61"/>
      <c r="AF9" s="61"/>
      <c r="AG9" s="61"/>
      <c r="AH9" s="61"/>
      <c r="AI9" s="61"/>
      <c r="AJ9" s="61"/>
    </row>
    <row r="10" spans="1:36" ht="107.5" customHeight="1" x14ac:dyDescent="0.25">
      <c r="A10" s="62" t="str">
        <f>'2 IDENTIFICACIÓN'!A10</f>
        <v>R1</v>
      </c>
      <c r="B10" s="63" t="str">
        <f>+'2 IDENTIFICACIÓN'!J10</f>
        <v>Posibilidad de afectación reputacional por inconsistencias, pérdida o uso inadecuado de la información contenida en las bases de datos de beneficiarios, debido a deficiencias en la seguridad, actualización y control de la información administrada por la Secretaría de Desarrollo Social.</v>
      </c>
      <c r="C10" s="64" t="str">
        <f>+'3 PROBABIL E IMPACTO INHERENTE'!F10</f>
        <v>Media</v>
      </c>
      <c r="D10" s="64" t="str">
        <f>+'3 PROBABIL E IMPACTO INHERENTE'!N10</f>
        <v>Moderado</v>
      </c>
      <c r="E10" s="256" t="str">
        <f>+IF(C10=$Q$10,IF(D10=$R$9,$R$10,IF(D10=$S$9,$S$10,IF(D10=$T$9,$T$10,IF(D10=$U$9,$U$10,IF(D10=$V$9,$V$10))))),IF(C10=$Q$11,IF(D10=$R$9,$R$11,IF(D10=$S$9,$S$11,IF(D10=$T$9,$T$11,IF(D10=$U$9,$U$11,IF(D10=$V$9,$V$11))))),IF(C10=$Q$12,IF(D10=$R$9,$R$12,IF(D10=$S$9,$S$12,IF(D10=$T$9,$T$12,IF(D10=$U$9,$U$12,IF(D10=$V$9,$V$12))))),IF(C10=$Q$13,IF(D10=$R$9,$R$13,IF(D10=$S$9,$S$13,IF(D10=$T$9,$T$13,IF(D10=$U$9,$U$13,IF(D10=$V$9,$V$13))))),IF(C10=$Q$14,IF(D10=$R$9,$R$14,IF(D10=$S$9,$S$14,IF(D10=$T$9,$T$14,IF(D10=$U$9,$U$14,IF(D10=$V$9,$V$14))))),"")))))</f>
        <v>Moderado</v>
      </c>
      <c r="F10" s="65"/>
      <c r="G10" s="469" t="s">
        <v>139</v>
      </c>
      <c r="H10" s="56" t="s">
        <v>288</v>
      </c>
      <c r="I10" s="66" t="str">
        <f>+IF(AND(C10=$Q$10,D10=$R$9),A10,"")&amp;" "&amp;IF(AND(C11=$Q$10,D11=$R$9),A11,"")&amp;" "&amp;IF(AND(C12=$Q$10,D12=$R$9),A12,"")&amp;" "&amp;IF(AND(C13=$Q$10,D13=$R$9),A13,"")&amp;" "&amp;IF(AND(C14=$Q$10,D14=$R$9),A14,"")&amp;" "&amp;IF(AND(C15=$Q$10,D15=$R$9),A15,"")&amp;" "&amp;IF(AND(C16=$Q$10,D16=$R$9),A16,"")&amp;" "&amp;IF(AND(C17=$Q$10,D17=$R$9),A17,"")&amp;" "&amp;IF(AND(C18=$Q$10,D18=$R$9),A18,"")&amp;" "&amp;IF(AND(C19=$Q$10,D19=$R$9),A19,"")&amp;" "&amp;IF(AND(C20=$Q$10,D20=$R$9),A20,"")&amp;" "&amp;IF(AND(C21=$Q$10,D21=$R$9),A21,"")&amp;" "&amp;IF(AND(C22=$Q$10,D22=$R$9),A22,"")&amp;" "&amp;IF(AND(C23=$Q$10,D23=$R$9),A23,"")&amp;" "&amp;IF(AND(C24=$Q$10,D24=$R$9),A24,"")&amp;" "&amp;IF(AND(C25=$Q$10,D25=$R$9),A25,"")&amp;" "&amp;IF(AND(C26=$Q$10,D26=$R$9),A26,"")&amp;" "&amp;IF(AND(C27=$Q$10,D27=$R$9),A27,"")&amp;" "&amp;IF(AND(C28=$Q$10,D28=$R$9),A28,"")&amp;" "&amp;IF(AND(C39=$Q$10,D39=$R$9),A39,"")</f>
        <v xml:space="preserve">                   </v>
      </c>
      <c r="J10" s="66" t="str">
        <f>+IF(AND(C10=$Q$10,D10=$S$9),A10,"")&amp;" "&amp;IF(AND(C11=$Q$10,D11=$S$9),A11,"")&amp;" "&amp;IF(AND(C12=$Q$10,D12=$S$9),A12,"")&amp;" "&amp;IF(AND(C13=$Q$10,D13=$S$9),A13,"")&amp;" "&amp;IF(AND(C14=$Q$10,D14=$S$9),A14,"")&amp;" "&amp;IF(AND(C15=$Q$10,D15=$S$9),A15,"")&amp;" "&amp;IF(AND(C16=$Q$10,D16=$S$9),A16,"")&amp;" "&amp;IF(AND(C17=$Q$10,D17=$S$9),A17,"")&amp;" "&amp;IF(AND(C18=$Q$10,D18=$S$9),A18,"")&amp;" "&amp;IF(AND(C19=$Q$10,D19=$S$9),A19,"")&amp;" "&amp;IF(AND(C20=$Q$10,D20=$S$9),A20,"")&amp;" "&amp;IF(AND(C21=$Q$10,D21=$S$9),A21,"")&amp;" "&amp;IF(AND(C22=$Q$10,D22=$S$9),A22,"")&amp;" "&amp;IF(AND(C23=$Q$10,D23=$S$9),A23,"")&amp;" "&amp;IF(AND(C24=$Q$10,D24=$S$9),A24,"")&amp;" "&amp;IF(AND(C25=$Q$10,D25=$S$9),A25,"")&amp;" "&amp;IF(AND(C26=$Q$10,D26=$S$9),A26,"")&amp;" "&amp;IF(AND(C27=$Q$10,D27=$S$9),A27,"")&amp;" "&amp;IF(AND(C28=$Q$10,D28=$S$9),A28,"")&amp;" "&amp;IF(AND(C39=$Q$10,D39=$S$9),A39,"")</f>
        <v xml:space="preserve">                   </v>
      </c>
      <c r="K10" s="66" t="str">
        <f>+IF(AND(C10=$Q$10,D10=$T$9),A10,"")&amp;" "&amp;IF(AND(C11=$Q$10,D11=$T$9),A11,"")&amp;" "&amp;IF(AND(C12=$Q$10,D12=$T$9),A12,"")&amp;" "&amp;IF(AND(C13=$Q$10,D13=$T$9),A13,"")&amp;" "&amp;IF(AND(C14=$Q$10,D14=$T$9),A14,"")&amp;" "&amp;IF(AND(C15=$Q$10,D15=$T$9),A15,"")&amp;" "&amp;IF(AND(C16=$Q$10,D16=$T$9),A16,"")&amp;" "&amp;IF(AND(C17=$Q$10,D17=$T$9),A17,"")&amp;" "&amp;IF(AND(C18=$Q$10,D18=$T$9),A18,"")&amp;" "&amp;IF(AND(C19=$Q$10,D19=$T$9),A19,"")&amp;" "&amp;IF(AND(C20=$Q$10,D20=$T$9),A20,"")&amp;" "&amp;IF(AND(C21=$Q$10,D21=$T$9),A21,"")&amp;" "&amp;IF(AND(C22=$Q$10,D22=$T$9),A22,"")&amp;" "&amp;IF(AND(C23=$Q$10,D23=$T$9),A23,"")&amp;" "&amp;IF(AND(C24=$Q$10,D24=$T$9),A24,"")&amp;" "&amp;IF(AND(C25=$Q$10,D25=$T$9),A25,"")&amp;" "&amp;IF(AND(C26=$Q$10,D26=$T$9),A26,"")&amp;" "&amp;IF(AND(C27=$Q$10,D27=$T$9),A27,"")&amp;" "&amp;IF(AND(C28=$Q$10,D28=$T$9),A28,"")&amp;" "&amp;IF(AND(C39=$Q$10,D39=$T$9),A39,"")</f>
        <v xml:space="preserve">                   </v>
      </c>
      <c r="L10" s="66" t="str">
        <f>+IF(AND(C10=$Q$10,D10=$U$9),A10,"")&amp;" "&amp;IF(AND(C11=$Q$10,D11=$U$9),A11,"")&amp;" "&amp;IF(AND(C12=$Q$10,D12=$U$9),A12,"")&amp;" "&amp;IF(AND(C13=$Q$10,D13=$U$9),A13,"")&amp;" "&amp;IF(AND(C14=$Q$10,D14=$U$9),A14,"")&amp;" "&amp;IF(AND(C15=$Q$10,D15=$U$9),A15,"")&amp;" "&amp;IF(AND(C16=$Q$10,D16=$U$9),A16,"")&amp;" "&amp;IF(AND(C17=$Q$10,D17=$U$9),A17,"")&amp;" "&amp;IF(AND(C18=$Q$10,D18=$U$9),A18,"")&amp;" "&amp;IF(AND(C19=$Q$10,D19=$U$9),A19,"")&amp;" "&amp;IF(AND(C20=$Q$10,D20=$U$9),A20,"")&amp;" "&amp;IF(AND(C21=$Q$10,D21=$U$9),A21,"")&amp;" "&amp;IF(AND(C22=$Q$10,D22=$U$9),A22,"")&amp;" "&amp;IF(AND(C23=$Q$10,D23=$U$9),A23,"")&amp;" "&amp;IF(AND(C24=$Q$10,D24=$U$9),A24,"")&amp;" "&amp;IF(AND(C25=$Q$10,D25=$U$9),A25,"")&amp;" "&amp;IF(AND(C26=$Q$10,D26=$U$9),A26,"")&amp;" "&amp;IF(AND(C27=$Q$10,D27=$U$9),A27,"")&amp;" "&amp;IF(AND(C28=$Q$10,D28=$U$9),A28,"")&amp;" "&amp;IF(AND(C39=$Q$10,D39=$U$9),A39,"")</f>
        <v xml:space="preserve">                   </v>
      </c>
      <c r="M10" s="67" t="str">
        <f>+IF(AND(C10=$Q$10,D10=$V$9),A10,"")&amp;" "&amp;IF(AND(C11=$Q$10,D11=$V$9),A11,"")&amp;" "&amp;IF(AND(C12=$Q$10,D12=$V$9),A12,"")&amp;" "&amp;IF(AND(C13=$Q$10,D13=$V$9),A13,"")&amp;" "&amp;IF(AND(C14=$Q$10,D14=$V$9),A14,"")&amp;" "&amp;IF(AND(C15=$Q$10,D15=$V$9),A15,"")&amp;" "&amp;IF(AND(C16=$Q$10,D16=$V$9),A16,"")&amp;" "&amp;IF(AND(C17=$Q$10,D17=$V$9),A17,"")&amp;" "&amp;IF(AND(C18=$Q$10,D18=$V$9),A18,"")&amp;" "&amp;IF(AND(C19=$Q$10,D19=$V$9),A19,"")&amp;" "&amp;IF(AND(C20=$Q$10,D20=$V$9),A20,"")&amp;" "&amp;IF(AND(C21=$Q$10,D21=$V$9),A21,"")&amp;" "&amp;IF(AND(C22=$Q$10,D22=$V$9),A22,"")&amp;" "&amp;IF(AND(C23=$Q$10,D23=$V$9),A23,"")&amp;" "&amp;IF(AND(C24=$Q$10,D24=$V$9),A24,"")&amp;" "&amp;IF(AND(C25=$Q$10,D25=$V$9),A25,"")&amp;" "&amp;IF(AND(C26=$Q$10,D26=$V$9),A26,"")&amp;" "&amp;IF(AND(C27=$Q$10,D27=$V$9),A27,"")&amp;" "&amp;IF(AND(C28=$Q$10,D28=$V$9),A28,"")&amp;" "&amp;IF(AND(C39=$Q$10,D39=$V$9),A39,"")</f>
        <v xml:space="preserve">                   </v>
      </c>
      <c r="N10" s="65"/>
      <c r="O10" s="465" t="s">
        <v>139</v>
      </c>
      <c r="P10" s="68">
        <v>1</v>
      </c>
      <c r="Q10" s="59" t="s">
        <v>288</v>
      </c>
      <c r="R10" s="66" t="s">
        <v>298</v>
      </c>
      <c r="S10" s="66" t="s">
        <v>298</v>
      </c>
      <c r="T10" s="66" t="s">
        <v>298</v>
      </c>
      <c r="U10" s="66" t="s">
        <v>298</v>
      </c>
      <c r="V10" s="67" t="s">
        <v>299</v>
      </c>
      <c r="Y10" s="50"/>
      <c r="Z10" s="50"/>
      <c r="AA10" s="61"/>
      <c r="AB10" s="61"/>
      <c r="AC10" s="61"/>
      <c r="AD10" s="69"/>
      <c r="AE10" s="69"/>
      <c r="AF10" s="69"/>
      <c r="AG10" s="69"/>
      <c r="AH10" s="69"/>
      <c r="AI10" s="61"/>
      <c r="AJ10" s="61"/>
    </row>
    <row r="11" spans="1:36" ht="107.5" customHeight="1" x14ac:dyDescent="0.25">
      <c r="A11" s="62" t="str">
        <f>'2 IDENTIFICACIÓN'!A11</f>
        <v>R2</v>
      </c>
      <c r="B11" s="63" t="str">
        <f>+'2 IDENTIFICACIÓN'!J11</f>
        <v>Posibilidad de afectación reputacional por deficiencias en la gestión de los procesos de contratación pública adelantados por la Secretaría de Desarrollo Social, debido a incumplimiento de los lineamientos y requisitos establecidos en la normatividad vigente.</v>
      </c>
      <c r="C11" s="64" t="str">
        <f>+'3 PROBABIL E IMPACTO INHERENTE'!F11</f>
        <v>Media</v>
      </c>
      <c r="D11" s="64" t="str">
        <f>+'3 PROBABIL E IMPACTO INHERENTE'!N11</f>
        <v>Mayor</v>
      </c>
      <c r="E11" s="256" t="str">
        <f>+IF(C11=$Q$10,IF(D11=$R$9,$R$10,IF(D11=$S$9,$S$10,IF(D11=$T$9,$T$10,IF(D11=$U$9,$U$10,IF(D11=$V$9,$V$10))))),IF(C11=$Q$11,IF(D11=$R$9,$R$11,IF(D11=$S$9,$S$11,IF(D11=$T$9,$T$11,IF(D11=$U$9,$U$11,IF(D11=$V$9,$V$11))))),IF(C11=$Q$12,IF(D11=$R$9,$R$12,IF(D11=$S$9,$S$12,IF(D11=$T$9,$T$12,IF(D11=$U$9,$U$12,IF(D11=$V$9,$V$12))))),IF(C11=$Q$13,IF(D11=$R$9,$R$13,IF(D11=$S$9,$S$13,IF(D11=$T$9,$T$13,IF(D11=$U$9,$U$13,IF(D11=$V$9,$V$13))))),IF(C11=$Q$14,IF(D11=$R$9,$R$14,IF(D11=$S$9,$S$14,IF(D11=$T$9,$T$14,IF(D11=$U$9,$U$14,IF(D11=$V$9,$V$14))))),"")))))</f>
        <v>Alto</v>
      </c>
      <c r="F11" s="65"/>
      <c r="G11" s="469"/>
      <c r="H11" s="56" t="s">
        <v>283</v>
      </c>
      <c r="I11" s="70" t="str">
        <f>+IF(AND(C10=$Q$11,D10=$R$9),A10,"")&amp;" "&amp;IF(AND(C11=$Q$11,D11=$R$9),A11,"")&amp;" "&amp;IF(AND(C12=$Q$11,D12=$R$9),A12,"")&amp;" "&amp;IF(AND(C13=$Q$11,D13=$R$9),A13,"")&amp;" "&amp;IF(AND(C14=$Q$11,D14=$R$9),A14,"")&amp;" "&amp;IF(AND(C15=$Q$11,D15=$R$9),A15,"")&amp;" "&amp;IF(AND(C16=$Q$11,D16=$R$9),A16,"")&amp;" "&amp;IF(AND(C17=$Q$11,D17=$R$9),A17,"")&amp;" "&amp;IF(AND(C18=$Q$11,D18=$R$9),A18,"")&amp;" "&amp;IF(AND(C19=$Q$11,D19=$R$9),A19,"")&amp;" "&amp;IF(AND(C20=$Q$11,D20=$R$9),A20,"")&amp;" "&amp;IF(AND(C21=$Q$11,D21=$R$9),A21,"")&amp;" "&amp;IF(AND(C22=$Q$11,D22=$R$9),A22,"")&amp;" "&amp;IF(AND(C23=$Q$11,D23=$R$9),A23,"")&amp;" "&amp;IF(AND(C24=$Q$11,D24=$R$9),A24,"")&amp;" "&amp;IF(AND(C25=$Q$11,D25=$R$9),A25,"")&amp;" "&amp;IF(AND(C26=$Q$11,D26=$R$9),A26,"")&amp;" "&amp;IF(AND(C27=$Q$11,D27=$R$9),A27,"")&amp;" "&amp;IF(AND(C28=$Q$11,D28=$R$9),A28,"")&amp;" "&amp;IF(AND(C39=$Q$11,D39=$R$9),A39,"")</f>
        <v xml:space="preserve">                   </v>
      </c>
      <c r="J11" s="70" t="str">
        <f>+IF(AND(C10=$Q$11,D10=$S$9),A10,"")&amp;" "&amp;IF(AND(C11=$Q$11,D11=$S$9),A11,"")&amp;" "&amp;IF(AND(C12=$Q$11,D12=$S$9),A12,"")&amp;" "&amp;IF(AND(C13=$Q$11,D13=$S$9),A13,"")&amp;" "&amp;IF(AND(C14=$Q$11,D14=$S$9),A14,"")&amp;" "&amp;IF(AND(C15=$Q$11,D15=$S$9),A15,"")&amp;" "&amp;IF(AND(C16=$Q$11,D16=$S$9),A16,"")&amp;" "&amp;IF(AND(C17=$Q$11,D17=$S$9),A17,"")&amp;" "&amp;IF(AND(C18=$Q$11,D18=$S$9),A18,"")&amp;" "&amp;IF(AND(C19=$Q$11,D19=$S$9),A19,"")&amp;" "&amp;IF(AND(C20=$Q$11,D20=$S$9),A20,"")&amp;" "&amp;IF(AND(C21=$Q$11,D21=$S$9),A21,"")&amp;" "&amp;IF(AND(C22=$Q$11,D22=$S$9),A22,"")&amp;" "&amp;IF(AND(C23=$Q$11,D23=$S$9),A23,"")&amp;" "&amp;IF(AND(C24=$Q$11,D24=$S$9),A24,"")&amp;" "&amp;IF(AND(C25=$Q$11,D25=$S$9),A25,"")&amp;" "&amp;IF(AND(C26=$Q$11,D26=$S$9),A26,"")&amp;" "&amp;IF(AND(C27=$Q$11,D27=$S$9),A27,"")&amp;" "&amp;IF(AND(C28=$Q$11,D28=$S$9),A28,"")&amp;" "&amp;IF(AND(C39=$Q$11,D39=$S$9),A39,"")</f>
        <v xml:space="preserve">                   </v>
      </c>
      <c r="K11" s="66" t="str">
        <f>+IF(AND(C10=$Q$11,D10=$T$9),A10,"")&amp;" "&amp;IF(AND(C11=$Q$11,D11=$T$9),A11,"")&amp;" "&amp;IF(AND(C12=$Q$11,D12=$T$9),A12,"")&amp;" "&amp;IF(AND(C13=$Q$11,D13=$T$9),A13,"")&amp;" "&amp;IF(AND(C14=$Q$11,D14=$T$9),A14,"")&amp;" "&amp;IF(AND(C15=$Q$11,D15=$T$9),A15,"")&amp;" "&amp;IF(AND(C16=$Q$11,D16=$T$9),A16,"")&amp;" "&amp;IF(AND(C17=$Q$11,D17=$T$9),A17,"")&amp;" "&amp;IF(AND(C18=$Q$11,D18=$T$9),A18,"")&amp;" "&amp;IF(AND(C19=$Q$11,D19=$T$9),A19,"")&amp;" "&amp;IF(AND(C20=$Q$11,D20=$T$9),A20,"")&amp;" "&amp;IF(AND(C21=$Q$11,D21=$T$9),A21,"")&amp;" "&amp;IF(AND(C22=$Q$11,D22=$T$9),A22,"")&amp;" "&amp;IF(AND(C23=$Q$11,D23=$T$9),A23,"")&amp;" "&amp;IF(AND(C24=$Q$11,D24=$T$9),A24,"")&amp;" "&amp;IF(AND(C25=$Q$11,D25=$T$9),A25,"")&amp;" "&amp;IF(AND(C26=$Q$11,D26=$T$9),A26,"")&amp;" "&amp;IF(AND(C27=$Q$11,D27=$T$9),A27,"")&amp;" "&amp;IF(AND(C28=$Q$11,D28=$T$9),A28,"")&amp;" "&amp;IF(AND(C39=$Q$11,D39=$T$9),A39,"")</f>
        <v xml:space="preserve">                   </v>
      </c>
      <c r="L11" s="66" t="str">
        <f>+IF(AND(C10=$Q$11,D10=$U$9),A10,"")&amp;" "&amp;IF(AND(C11=$Q$11,D11=$U$9),A11,"")&amp;" "&amp;IF(AND(C12=$Q$11,D12=$U$9),A12,"")&amp;" "&amp;IF(AND(C13=$Q$11,D13=$U$9),A13,"")&amp;" "&amp;IF(AND(C14=$Q$11,D14=$U$9),A14,"")&amp;" "&amp;IF(AND(C15=$Q$11,D15=$U$9),A15,"")&amp;" "&amp;IF(AND(C16=$Q$11,D16=$U$9),A16,"")&amp;" "&amp;IF(AND(C17=$Q$11,D17=$U$9),A17,"")&amp;" "&amp;IF(AND(C18=$Q$11,D18=$U$9),A18,"")&amp;" "&amp;IF(AND(C19=$Q$11,D19=$U$9),A19,"")&amp;" "&amp;IF(AND(C20=$Q$11,D20=$U$9),A20,"")&amp;" "&amp;IF(AND(C21=$Q$11,D21=$U$9),A21,"")&amp;" "&amp;IF(AND(C22=$Q$11,D22=$U$9),A22,"")&amp;" "&amp;IF(AND(C23=$Q$11,D23=$U$9),A23,"")&amp;" "&amp;IF(AND(C24=$Q$11,D24=$U$9),A24,"")&amp;" "&amp;IF(AND(C25=$Q$11,D25=$U$9),A25,"")&amp;" "&amp;IF(AND(C26=$Q$11,D26=$U$9),A26,"")&amp;" "&amp;IF(AND(C27=$Q$11,D27=$U$9),A27,"")&amp;" "&amp;IF(AND(C28=$Q$11,D28=$U$9),A28,"")&amp;" "&amp;IF(AND(C39=$Q$11,D39=$U$9),A39,"")</f>
        <v xml:space="preserve">                   </v>
      </c>
      <c r="M11" s="67" t="str">
        <f>+IF(AND(C10=$Q$11,D10=$V$9),A10,"")&amp;" "&amp;IF(AND(C11=$Q$11,D11=$V$9),A11,"")&amp;" "&amp;IF(AND(C12=$Q$11,D12=$V$9),A12,"")&amp;" "&amp;IF(AND(C13=$Q$11,D13=$V$9),A13,"")&amp;" "&amp;IF(AND(C14=$Q$11,D14=$V$9),A14,"")&amp;" "&amp;IF(AND(C15=$Q$11,D15=$V$9),A15,"")&amp;" "&amp;IF(AND(C16=$Q$11,D16=$V$9),A16,"")&amp;" "&amp;IF(AND(C17=$Q$11,D17=$V$9),A17,"")&amp;" "&amp;IF(AND(C18=$Q$11,D18=$V$9),A18,"")&amp;" "&amp;IF(AND(C19=$Q$11,D19=$V$9),A19,"")&amp;" "&amp;IF(AND(C20=$Q$11,D20=$V$9),A20,"")&amp;" "&amp;IF(AND(C21=$Q$11,D21=$V$9),A21,"")&amp;" "&amp;IF(AND(C22=$Q$11,D22=$V$9),A22,"")&amp;" "&amp;IF(AND(C23=$Q$11,D23=$V$9),A23,"")&amp;" "&amp;IF(AND(C24=$Q$11,D24=$V$9),A24,"")&amp;" "&amp;IF(AND(C25=$Q$11,D25=$V$9),A25,"")&amp;" "&amp;IF(AND(C26=$Q$11,D26=$V$9),A26,"")&amp;" "&amp;IF(AND(C27=$Q$11,D27=$V$9),A27,"")&amp;" "&amp;IF(AND(C28=$Q$11,D28=$V$9),A28,"")&amp;" "&amp;IF(AND(C39=$Q$11,D39=$V$9),A39,"")</f>
        <v xml:space="preserve">                   </v>
      </c>
      <c r="N11" s="65"/>
      <c r="O11" s="465"/>
      <c r="P11" s="68">
        <v>0.8</v>
      </c>
      <c r="Q11" s="59" t="s">
        <v>283</v>
      </c>
      <c r="R11" s="70" t="s">
        <v>280</v>
      </c>
      <c r="S11" s="70" t="s">
        <v>280</v>
      </c>
      <c r="T11" s="66" t="s">
        <v>298</v>
      </c>
      <c r="U11" s="66" t="s">
        <v>298</v>
      </c>
      <c r="V11" s="67" t="s">
        <v>299</v>
      </c>
      <c r="Y11" s="50"/>
      <c r="Z11" s="50"/>
      <c r="AA11" s="61"/>
      <c r="AB11" s="71"/>
      <c r="AC11" s="72"/>
      <c r="AD11" s="69"/>
      <c r="AE11" s="69"/>
      <c r="AF11" s="69"/>
      <c r="AG11" s="69"/>
      <c r="AH11" s="69"/>
      <c r="AI11" s="61"/>
      <c r="AJ11" s="61"/>
    </row>
    <row r="12" spans="1:36" ht="107.5" customHeight="1" x14ac:dyDescent="0.25">
      <c r="A12" s="62" t="str">
        <f>'2 IDENTIFICACIÓN'!A12</f>
        <v>R3</v>
      </c>
      <c r="B12" s="63" t="str">
        <f>+'2 IDENTIFICACIÓN'!J12</f>
        <v>Posibilidad de afectación reputacional por investigaciones y sanciones disciplinarias por entes de control, debido a incumplimiento de la Ley 594 de 2000 en la gestión documental de la Secretaría de Desarrollo Social.</v>
      </c>
      <c r="C12" s="64" t="str">
        <f>+'3 PROBABIL E IMPACTO INHERENTE'!F12</f>
        <v>Media</v>
      </c>
      <c r="D12" s="64" t="str">
        <f>+'3 PROBABIL E IMPACTO INHERENTE'!N12</f>
        <v>Moderado</v>
      </c>
      <c r="E12" s="256" t="str">
        <f>+IF(C12=$Q$10,IF(D12=$R$9,$R$10,IF(D12=$S$9,$S$10,IF(D12=$T$9,$T$10,IF(D12=$U$9,$U$10,IF(D12=$V$9,$V$10))))),IF(C12=$Q$11,IF(D12=$R$9,$R$11,IF(D12=$S$9,$S$11,IF(D12=$T$9,$T$11,IF(D12=$U$9,$U$11,IF(D12=$V$9,$V$11))))),IF(C12=$Q$12,IF(D12=$R$9,$R$12,IF(D12=$S$9,$S$12,IF(D12=$T$9,$T$12,IF(D12=$U$9,$U$12,IF(D12=$V$9,$V$12))))),IF(C12=$Q$13,IF(D12=$R$9,$R$13,IF(D12=$S$9,$S$13,IF(D12=$T$9,$T$13,IF(D12=$U$9,$U$13,IF(D12=$V$9,$V$13))))),IF(C12=$Q$14,IF(D12=$R$9,$R$14,IF(D12=$S$9,$S$14,IF(D12=$T$9,$T$14,IF(D12=$U$9,$U$14,IF(D12=$V$9,$V$14))))),"")))))</f>
        <v>Moderado</v>
      </c>
      <c r="F12" s="65"/>
      <c r="G12" s="469"/>
      <c r="H12" s="56" t="s">
        <v>278</v>
      </c>
      <c r="I12" s="70" t="str">
        <f>+IF(AND(C10=$Q$12,D10=$R$9),A10,"")&amp;" "&amp;IF(AND(C11=$Q$12,D11=$R$9),A11,"")&amp;" "&amp;IF(AND(C12=$Q$12,D12=$R$9),A12,"")&amp;" "&amp;IF(AND(C13=$Q$12,D13=$R$9),A13,"")&amp;" "&amp;IF(AND(C14=$Q$12,D14=$R$9),A14,"")&amp;" "&amp;IF(AND(C15=$Q$12,D15=$R$9),A15,"")&amp;" "&amp;IF(AND(C16=$Q$12,D16=$R$9),A16,"")&amp;" "&amp;IF(AND(C17=$Q$12,D17=$R$9),A17,"")&amp;" "&amp;IF(AND(C18=$Q$12,D18=$R$9),A18,"")&amp;" "&amp;IF(AND(C19=$Q$12,D19=$R$9),A19,"")&amp;" "&amp;IF(AND(C20=$Q$12,D20=$R$9),A20,"")&amp;" "&amp;IF(AND(C21=$Q$12,D21=$R$9),A21,"")&amp;" "&amp;IF(AND(C22=$Q$12,D22=$R$9),A22,"")&amp;" "&amp;IF(AND(C23=$Q$12,D23=$R$9),A23,"")&amp;" "&amp;IF(AND(C24=$Q$12,D24=$R$9),A24,"")&amp;" "&amp;IF(AND(C25=$Q$12,D25=$R$9),A25,"")&amp;" "&amp;IF(AND(C26=$Q$12,D26=$R$9),A26,"")&amp;" "&amp;IF(AND(C27=$Q$12,D27=$R$9),A27,"")&amp;" "&amp;IF(AND(C28=$Q$12,D28=$R$9),A28,"")&amp;" "&amp;IF(AND(C39=$Q$12,D39=$R$9),A39,"")</f>
        <v xml:space="preserve">                   </v>
      </c>
      <c r="J12" s="70" t="str">
        <f>+IF(AND(C10=$Q$12,D10=$S$9),A10,"")&amp;" "&amp;IF(AND(C11=$Q$12,D11=$S$9),A11,"")&amp;" "&amp;IF(AND(C12=$Q$12,D12=$S$9),A12,"")&amp;" "&amp;IF(AND(C13=$Q$12,D13=$S$9),A13,"")&amp;" "&amp;IF(AND(C14=$Q$12,D14=$S$9),A14,"")&amp;" "&amp;IF(AND(C15=$Q$12,D15=$S$9),A15,"")&amp;" "&amp;IF(AND(C16=$Q$12,D16=$S$9),A16,"")&amp;" "&amp;IF(AND(C17=$Q$12,D17=$S$9),A17,"")&amp;" "&amp;IF(AND(C18=$Q$12,D18=$S$9),A18,"")&amp;" "&amp;IF(AND(C19=$Q$12,D19=$S$9),A19,"")&amp;" "&amp;IF(AND(C20=$Q$12,D20=$S$9),A20,"")&amp;" "&amp;IF(AND(C21=$Q$12,D21=$S$9),A21,"")&amp;" "&amp;IF(AND(C22=$Q$12,D22=$S$9),A22,"")&amp;" "&amp;IF(AND(C23=$Q$12,D23=$S$9),A23,"")&amp;" "&amp;IF(AND(C24=$Q$12,D24=$S$9),A24,"")&amp;" "&amp;IF(AND(C25=$Q$12,D25=$S$9),A25,"")&amp;" "&amp;IF(AND(C26=$Q$12,D26=$S$9),A26,"")&amp;" "&amp;IF(AND(C27=$Q$12,D27=$S$9),A27,"")&amp;" "&amp;IF(AND(C28=$Q$12,D28=$S$9),A28,"")&amp;" "&amp;IF(AND(C39=$Q$12,D39=$S$9),A39,"")</f>
        <v xml:space="preserve">           R12        </v>
      </c>
      <c r="K12" s="70" t="str">
        <f>+IF(AND(C10=$Q$12,D10=$T$9),A10,"")&amp;" "&amp;IF(AND(C11=$Q$12,D11=$T$9),A11,"")&amp;" "&amp;IF(AND(C12=$Q$12,D12=$T$9),A12,"")&amp;" "&amp;IF(AND(C13=$Q$12,D13=$T$9),A13,"")&amp;" "&amp;IF(AND(C14=$Q$12,D14=$T$9),A14,"")&amp;" "&amp;IF(AND(C15=$Q$12,D15=$T$9),A15,"")&amp;" "&amp;IF(AND(C16=$Q$12,D16=$T$9),A16,"")&amp;" "&amp;IF(AND(C17=$Q$12,D17=$T$9),A17,"")&amp;" "&amp;IF(AND(C18=$Q$12,D18=$T$9),A18,"")&amp;" "&amp;IF(AND(C19=$Q$12,D19=$T$9),A19,"")&amp;" "&amp;IF(AND(C20=$Q$12,D20=$T$9),A20,"")&amp;" "&amp;IF(AND(C21=$Q$12,D21=$T$9),A21,"")&amp;" "&amp;IF(AND(C22=$Q$12,D22=$T$9),A22,"")&amp;" "&amp;IF(AND(C23=$Q$12,D23=$T$9),A23,"")&amp;" "&amp;IF(AND(C24=$Q$12,D24=$T$9),A24,"")&amp;" "&amp;IF(AND(C25=$Q$12,D25=$T$9),A25,"")&amp;" "&amp;IF(AND(C26=$Q$12,D26=$T$9),A26,"")&amp;" "&amp;IF(AND(C27=$Q$12,D27=$T$9),A27,"")&amp;" "&amp;IF(AND(C28=$Q$12,D28=$T$9),A28,"")&amp;" "&amp;IF(AND(C39=$Q$12,D39=$T$9),A39,"")</f>
        <v xml:space="preserve">R1  R3  R5 R6 R7  R9           </v>
      </c>
      <c r="L12" s="66" t="str">
        <f>+IF(AND(C10=$Q$12,D10=$U$9),A10,"")&amp;" "&amp;IF(AND(C11=$Q$12,D11=$U$9),A11,"")&amp;" "&amp;IF(AND(C12=$Q$12,D12=$U$9),A12,"")&amp;" "&amp;IF(AND(C13=$Q$12,D13=$U$9),A13,"")&amp;" "&amp;IF(AND(C14=$Q$12,D14=$U$9),A14,"")&amp;" "&amp;IF(AND(C15=$Q$12,D15=$U$9),A15,"")&amp;" "&amp;IF(AND(C16=$Q$12,D16=$U$9),A16,"")&amp;" "&amp;IF(AND(C17=$Q$12,D17=$U$9),A17,"")&amp;" "&amp;IF(AND(C18=$Q$12,D18=$U$9),A18,"")&amp;" "&amp;IF(AND(C19=$Q$12,D19=$U$9),A19,"")&amp;" "&amp;IF(AND(C20=$Q$12,D20=$U$9),A20,"")&amp;" "&amp;IF(AND(C21=$Q$12,D21=$U$9),A21,"")&amp;" "&amp;IF(AND(C22=$Q$12,D22=$U$9),A22,"")&amp;" "&amp;IF(AND(C23=$Q$12,D23=$U$9),A23,"")&amp;" "&amp;IF(AND(C24=$Q$12,D24=$U$9),A24,"")&amp;" "&amp;IF(AND(C25=$Q$12,D25=$U$9),A25,"")&amp;" "&amp;IF(AND(C26=$Q$12,D26=$U$9),A26,"")&amp;" "&amp;IF(AND(C27=$Q$12,D27=$U$9),A27,"")&amp;" "&amp;IF(AND(C28=$Q$12,D28=$U$9),A28,"")&amp;" "&amp;IF(AND(C39=$Q$12,D39=$U$9),A39,"")</f>
        <v xml:space="preserve"> R2  R4      R10 R11   R14      </v>
      </c>
      <c r="M12" s="67" t="str">
        <f>+IF(AND(C10=$Q$12,D10=$V$9),A10,"")&amp;" "&amp;IF(AND(C11=$Q$12,D11=$V$9),A11,"")&amp;" "&amp;IF(AND(C12=$Q$12,D12=$V$9),A12,"")&amp;" "&amp;IF(AND(C13=$Q$12,D13=$V$9),A13,"")&amp;" "&amp;IF(AND(C14=$Q$12,D14=$V$9),A14,"")&amp;" "&amp;IF(AND(C15=$Q$12,D15=$V$9),A15,"")&amp;" "&amp;IF(AND(C16=$Q$12,D16=$V$9),A16,"")&amp;" "&amp;IF(AND(C17=$Q$12,D17=$V$9),A17,"")&amp;" "&amp;IF(AND(C18=$Q$12,D18=$V$9),A18,"")&amp;" "&amp;IF(AND(C19=$Q$12,D19=$V$9),A19,"")&amp;" "&amp;IF(AND(C20=$Q$12,D20=$V$9),A20,"")&amp;" "&amp;IF(AND(C21=$Q$12,D21=$V$9),A21,"")&amp;" "&amp;IF(AND(C22=$Q$12,D22=$V$9),A22,"")&amp;" "&amp;IF(AND(C23=$Q$12,D23=$V$9),A23,"")&amp;" "&amp;IF(AND(C24=$Q$12,D24=$V$9),A24,"")&amp;" "&amp;IF(AND(C25=$Q$12,D25=$V$9),A25,"")&amp;" "&amp;IF(AND(C26=$Q$12,D26=$V$9),A26,"")&amp;" "&amp;IF(AND(C27=$Q$12,D27=$V$9),A27,"")&amp;" "&amp;IF(AND(C28=$Q$12,D28=$V$9),A28,"")&amp;" "&amp;IF(AND(C39=$Q$12,D39=$V$9),A39,"")</f>
        <v xml:space="preserve">                   </v>
      </c>
      <c r="N12" s="65"/>
      <c r="O12" s="465"/>
      <c r="P12" s="68">
        <v>0.6</v>
      </c>
      <c r="Q12" s="59" t="s">
        <v>278</v>
      </c>
      <c r="R12" s="70" t="s">
        <v>280</v>
      </c>
      <c r="S12" s="70" t="s">
        <v>280</v>
      </c>
      <c r="T12" s="70" t="s">
        <v>280</v>
      </c>
      <c r="U12" s="66" t="s">
        <v>298</v>
      </c>
      <c r="V12" s="67" t="s">
        <v>299</v>
      </c>
      <c r="Y12" s="50"/>
      <c r="Z12" s="50"/>
      <c r="AA12" s="61"/>
      <c r="AB12" s="71"/>
      <c r="AC12" s="72"/>
      <c r="AD12" s="69"/>
      <c r="AE12" s="69"/>
      <c r="AF12" s="69"/>
      <c r="AG12" s="69"/>
      <c r="AH12" s="73"/>
      <c r="AI12" s="61"/>
      <c r="AJ12" s="61"/>
    </row>
    <row r="13" spans="1:36" ht="107.5" customHeight="1" x14ac:dyDescent="0.25">
      <c r="A13" s="62" t="str">
        <f>'2 IDENTIFICACIÓN'!A13</f>
        <v>R4</v>
      </c>
      <c r="B13" s="63" t="str">
        <f>+'2 IDENTIFICACIÓN'!J13</f>
        <v>Posibilidad de afectación reputacional por retrasos en la ejecución y pago de los convenios financiados con recursos de la estampilla departamental pro adulto mayor, debido a demoras en el giro de los recursos por parte del ente departamental.</v>
      </c>
      <c r="C13" s="64" t="str">
        <f>+'3 PROBABIL E IMPACTO INHERENTE'!F13</f>
        <v>Media</v>
      </c>
      <c r="D13" s="64" t="str">
        <f>+'3 PROBABIL E IMPACTO INHERENTE'!N13</f>
        <v>Mayor</v>
      </c>
      <c r="E13" s="256" t="str">
        <f t="shared" ref="E13:E39" si="0">+IF(C13=$Q$10,IF(D13=$R$9,$R$10,IF(D13=$S$9,$S$10,IF(D13=$T$9,$T$10,IF(D13=$U$9,$U$10,IF(D13=$V$9,$V$10))))),IF(C13=$Q$11,IF(D13=$R$9,$R$11,IF(D13=$S$9,$S$11,IF(D13=$T$9,$T$11,IF(D13=$U$9,$U$11,IF(D13=$V$9,$V$11))))),IF(C13=$Q$12,IF(D13=$R$9,$R$12,IF(D13=$S$9,$S$12,IF(D13=$T$9,$T$12,IF(D13=$U$9,$U$12,IF(D13=$V$9,$V$12))))),IF(C13=$Q$13,IF(D13=$R$9,$R$13,IF(D13=$S$9,$S$13,IF(D13=$T$9,$T$13,IF(D13=$U$9,$U$13,IF(D13=$V$9,$V$13))))),IF(C13=$Q$14,IF(D13=$R$9,$R$14,IF(D13=$S$9,$S$14,IF(D13=$T$9,$T$14,IF(D13=$U$9,$U$14,IF(D13=$V$9,$V$14))))),"")))))</f>
        <v>Alto</v>
      </c>
      <c r="F13" s="65"/>
      <c r="G13" s="469"/>
      <c r="H13" s="56" t="s">
        <v>274</v>
      </c>
      <c r="I13" s="74" t="str">
        <f>+IF(AND(C10=$Q$13,D10=$R$9),A10,"")&amp;" "&amp;IF(AND(C11=$Q$13,D11=$R$9),A11,"")&amp;" "&amp;IF(AND(C12=$Q$13,D12=$R$9),A12,"")&amp;" "&amp;IF(AND(C13=$Q$13,D13=$R$9),A13,"")&amp;" "&amp;IF(AND(C14=$Q$13,D14=$R$9),A14,"")&amp;" "&amp;IF(AND(C15=$Q$13,D15=$R$9),A15,"")&amp;" "&amp;IF(AND(C16=$Q$13,D16=$R$9),A16,"")&amp;" "&amp;IF(AND(C17=$Q$13,D17=$R$9),A17,"")&amp;" "&amp;IF(AND(C18=$Q$13,D18=$R$9),A18,"")&amp;" "&amp;IF(AND(C19=$Q$13,D19=$R$9),A19,"")&amp;" "&amp;IF(AND(C20=$Q$13,D20=$R$9),A20,"")&amp;" "&amp;IF(AND(C21=$Q$13,D21=$R$9),A21,"")&amp;" "&amp;IF(AND(C22=$Q$13,D22=$R$9),A22,"")&amp;" "&amp;IF(AND(C23=$Q$13,D23=$R$9),A23,"")&amp;" "&amp;IF(AND(C24=$Q$13,D24=$R$9),A24,"")&amp;" "&amp;IF(AND(C25=$Q$13,D25=$R$9),A25,"")&amp;" "&amp;IF(AND(C26=$Q$13,D26=$R$9),A26,"")&amp;" "&amp;IF(AND(C27=$Q$13,D27=$R$9),A27,"")&amp;" "&amp;IF(AND(C28=$Q$13,D28=$R$9),A28,"")&amp;" "&amp;IF(AND(C39=$Q$13,D39=$R$9),A39,"")</f>
        <v xml:space="preserve">            R13       </v>
      </c>
      <c r="J13" s="70" t="str">
        <f>+IF(AND(C10=$Q$13,D10=$S$9),A10,"")&amp;" "&amp;IF(AND(C11=$Q$13,D11=$S$9),A11,"")&amp;" "&amp;IF(AND(C12=$Q$13,D12=$S$9),A12,"")&amp;" "&amp;IF(AND(C13=$Q$13,D13=$S$9),A13,"")&amp;" "&amp;IF(AND(C14=$Q$13,D14=$S$9),A14,"")&amp;" "&amp;IF(AND(C15=$Q$13,D15=$S$9),A15,"")&amp;" "&amp;IF(AND(C16=$Q$13,D16=$S$9),A16,"")&amp;" "&amp;IF(AND(C17=$Q$13,D17=$S$9),A17,"")&amp;" "&amp;IF(AND(C18=$Q$13,D18=$S$9),A18,"")&amp;" "&amp;IF(AND(C19=$Q$13,D19=$S$9),A19,"")&amp;" "&amp;IF(AND(C20=$Q$13,D20=$S$9),A20,"")&amp;" "&amp;IF(AND(C21=$Q$13,D21=$S$9),A21,"")&amp;" "&amp;IF(AND(C22=$Q$13,D22=$S$9),A22,"")&amp;" "&amp;IF(AND(C23=$Q$13,D23=$S$9),A23,"")&amp;" "&amp;IF(AND(C24=$Q$13,D24=$S$9),A24,"")&amp;" "&amp;IF(AND(C25=$Q$13,D25=$S$9),A25,"")&amp;" "&amp;IF(AND(C26=$Q$13,D26=$S$9),A26,"")&amp;" "&amp;IF(AND(C27=$Q$13,D27=$S$9),A27,"")&amp;" "&amp;IF(AND(C28=$Q$13,D28=$S$9),A28,"")&amp;" "&amp;IF(AND(C39=$Q$13,D39=$S$9),A39,"")</f>
        <v xml:space="preserve">                   </v>
      </c>
      <c r="K13" s="70" t="str">
        <f>+IF(AND(C10=$Q$13,D10=$T$9),A10,"")&amp;" "&amp;IF(AND(C11=$Q$13,D11=$T$9),A11,"")&amp;" "&amp;IF(AND(C12=$Q$13,D12=$T$9),A12,"")&amp;" "&amp;IF(AND(C13=$Q$13,D13=$T$9),A13,"")&amp;" "&amp;IF(AND(C14=$Q$13,D14=$T$9),A14,"")&amp;" "&amp;IF(AND(C15=$Q$13,D15=$T$9),A15,"")&amp;" "&amp;IF(AND(C16=$Q$13,D16=$T$9),A16,"")&amp;" "&amp;IF(AND(C17=$Q$13,D17=$T$9),A17,"")&amp;" "&amp;IF(AND(C18=$Q$13,D18=$T$9),A18,"")&amp;" "&amp;IF(AND(C19=$Q$13,D19=$T$9),A19,"")&amp;" "&amp;IF(AND(C20=$Q$13,D20=$T$9),A20,"")&amp;" "&amp;IF(AND(C21=$Q$13,D21=$T$9),A21,"")&amp;" "&amp;IF(AND(C22=$Q$13,D22=$T$9),A22,"")&amp;" "&amp;IF(AND(C23=$Q$13,D23=$T$9),A23,"")&amp;" "&amp;IF(AND(C24=$Q$13,D24=$T$9),A24,"")&amp;" "&amp;IF(AND(C25=$Q$13,D25=$T$9),A25,"")&amp;" "&amp;IF(AND(C26=$Q$13,D26=$T$9),A26,"")&amp;" "&amp;IF(AND(C27=$Q$13,D27=$T$9),A27,"")&amp;" "&amp;IF(AND(C28=$Q$13,D28=$T$9),A28,"")&amp;" "&amp;IF(AND(C39=$Q$13,D39=$T$9),A39,"")</f>
        <v xml:space="preserve">                   </v>
      </c>
      <c r="L13" s="66" t="str">
        <f>+IF(AND(C10=$Q$13,D10=$U$9),A10,"")&amp;" "&amp;IF(AND(C11=$Q$13,D11=$U$9),A11,"")&amp;" "&amp;IF(AND(C12=$Q$13,D12=$U$9),A12,"")&amp;" "&amp;IF(AND(C13=$Q$13,D13=$U$9),A13,"")&amp;" "&amp;IF(AND(C14=$Q$13,D14=$U$9),A14,"")&amp;" "&amp;IF(AND(C15=$Q$13,D15=$U$9),A15,"")&amp;" "&amp;IF(AND(C16=$Q$13,D16=$U$9),A16,"")&amp;" "&amp;IF(AND(C17=$Q$13,D17=$U$9),A17,"")&amp;" "&amp;IF(AND(C18=$Q$13,D18=$U$9),A18,"")&amp;" "&amp;IF(AND(C19=$Q$13,D19=$U$9),A19,"")&amp;" "&amp;IF(AND(C20=$Q$13,D20=$U$9),A20,"")&amp;" "&amp;IF(AND(C21=$Q$13,D21=$U$9),A21,"")&amp;" "&amp;IF(AND(C22=$Q$13,D22=$U$9),A22,"")&amp;" "&amp;IF(AND(C23=$Q$13,D23=$U$9),A23,"")&amp;" "&amp;IF(AND(C24=$Q$13,D24=$U$9),A24,"")&amp;" "&amp;IF(AND(C25=$Q$13,D25=$U$9),A25,"")&amp;" "&amp;IF(AND(C26=$Q$13,D26=$U$9),A26,"")&amp;" "&amp;IF(AND(C27=$Q$13,D27=$U$9),A27,"")&amp;" "&amp;IF(AND(C28=$Q$13,D28=$U$9),A28,"")&amp;" "&amp;IF(AND(C39=$Q$13,D39=$U$9),A39,"")</f>
        <v xml:space="preserve">                   </v>
      </c>
      <c r="M13" s="67" t="str">
        <f>+IF(AND(C10=$Q$13,D10=$V$9),A10,"")&amp;" "&amp;IF(AND(C11=$Q$13,D11=$V$9),A11,"")&amp;" "&amp;IF(AND(C12=$Q$13,D12=$V$9),A12,"")&amp;" "&amp;IF(AND(C13=$Q$13,D13=$V$9),A13,"")&amp;" "&amp;IF(AND(C14=$Q$13,D14=$V$9),A14,"")&amp;" "&amp;IF(AND(C15=$Q$13,D15=$V$9),A15,"")&amp;" "&amp;IF(AND(C16=$Q$13,D16=$V$9),A16,"")&amp;" "&amp;IF(AND(C17=$Q$13,D17=$V$9),A17,"")&amp;" "&amp;IF(AND(C18=$Q$13,D18=$V$9),A18,"")&amp;" "&amp;IF(AND(C19=$Q$13,D19=$V$9),A19,"")&amp;" "&amp;IF(AND(C20=$Q$13,D20=$V$9),A20,"")&amp;" "&amp;IF(AND(C21=$Q$13,D21=$V$9),A21,"")&amp;" "&amp;IF(AND(C22=$Q$13,D22=$V$9),A22,"")&amp;" "&amp;IF(AND(C23=$Q$13,D23=$V$9),A23,"")&amp;" "&amp;IF(AND(C24=$Q$13,D24=$V$9),A24,"")&amp;" "&amp;IF(AND(C25=$Q$13,D25=$V$9),A25,"")&amp;" "&amp;IF(AND(C26=$Q$13,D26=$V$9),A26,"")&amp;" "&amp;IF(AND(C27=$Q$13,D27=$V$9),A27,"")&amp;" "&amp;IF(AND(C28=$Q$13,D28=$V$9),A28,"")&amp;" "&amp;IF(AND(C39=$Q$13,D39=$V$9),A39,"")</f>
        <v xml:space="preserve">                   </v>
      </c>
      <c r="N13" s="65"/>
      <c r="O13" s="465"/>
      <c r="P13" s="68">
        <v>0.4</v>
      </c>
      <c r="Q13" s="59" t="s">
        <v>274</v>
      </c>
      <c r="R13" s="74" t="s">
        <v>300</v>
      </c>
      <c r="S13" s="70" t="s">
        <v>280</v>
      </c>
      <c r="T13" s="70" t="s">
        <v>280</v>
      </c>
      <c r="U13" s="66" t="s">
        <v>298</v>
      </c>
      <c r="V13" s="67" t="s">
        <v>299</v>
      </c>
      <c r="Y13" s="50"/>
      <c r="Z13" s="50"/>
      <c r="AA13" s="61"/>
      <c r="AB13" s="71"/>
      <c r="AC13" s="72"/>
      <c r="AD13" s="69"/>
      <c r="AE13" s="69"/>
      <c r="AF13" s="69"/>
      <c r="AG13" s="73"/>
      <c r="AH13" s="69"/>
      <c r="AI13" s="61"/>
      <c r="AJ13" s="61"/>
    </row>
    <row r="14" spans="1:36" ht="107.5" customHeight="1" thickBot="1" x14ac:dyDescent="0.3">
      <c r="A14" s="62" t="str">
        <f>'2 IDENTIFICACIÓN'!A14</f>
        <v>R5</v>
      </c>
      <c r="B14" s="63" t="str">
        <f>+'2 IDENTIFICACIÓN'!J14</f>
        <v>Posibilidad de afectación reputacional por interrupción en la prestación de los programas y servicios sociales ofrecidos por la Secretaría de Desarrollo Social, debido a trámite inoportuno de las vigencias futuras requeridas para garantizar su continuidad presupuestal y operativa.</v>
      </c>
      <c r="C14" s="64" t="str">
        <f>+'3 PROBABIL E IMPACTO INHERENTE'!F14</f>
        <v>Media</v>
      </c>
      <c r="D14" s="64" t="str">
        <f>+'3 PROBABIL E IMPACTO INHERENTE'!N14</f>
        <v>Moderado</v>
      </c>
      <c r="E14" s="256" t="str">
        <f t="shared" si="0"/>
        <v>Moderado</v>
      </c>
      <c r="F14" s="65"/>
      <c r="G14" s="470"/>
      <c r="H14" s="75" t="s">
        <v>270</v>
      </c>
      <c r="I14" s="76" t="str">
        <f>+IF(AND(C10=$Q$14,D10=$R$9),A10,"")&amp;" "&amp;IF(AND(C11=$Q$14,D11=$R$9),A11,"")&amp;" "&amp;IF(AND(C12=$Q$14,D12=$R$9),A12,"")&amp;" "&amp;IF(AND(C13=$Q$14,D13=$R$9),A13,"")&amp;" "&amp;IF(AND(C14=$Q$14,D14=$R$9),A14,"")&amp;" "&amp;IF(AND(C15=$Q$14,D15=$R$9),A15,"")&amp;" "&amp;IF(AND(C16=$Q$14,D16=$R$9),A16,"")&amp;" "&amp;IF(AND(C17=$Q$14,D17=$R$9),A17,"")&amp;" "&amp;IF(AND(C18=$Q$14,D18=$R$9),A18,"")&amp;" "&amp;IF(AND(C19=$Q$14,D19=$R$9),A19,"")&amp;" "&amp;IF(AND(C20=$Q$14,D20=$R$9),A20,"")&amp;" "&amp;IF(AND(C21=$Q$14,D21=$R$9),A21,"")&amp;" "&amp;IF(AND(C22=$Q$14,D22=$R$9),A22,"")&amp;" "&amp;IF(AND(C23=$Q$14,D23=$R$9),A23,"")&amp;" "&amp;IF(AND(C24=$Q$14,D24=$R$9),A24,"")&amp;" "&amp;IF(AND(C25=$Q$14,D25=$R$9),A25,"")&amp;" "&amp;IF(AND(C26=$Q$14,D26=$R$9),A26,"")&amp;" "&amp;IF(AND(C27=$Q$14,D27=$R$9),A27,"")&amp;" "&amp;IF(AND(C28=$Q$14,D28=$R$9),A28,"")&amp;" "&amp;IF(AND(C39=$Q$14,D39=$R$9),A39,"")</f>
        <v xml:space="preserve">                   </v>
      </c>
      <c r="J14" s="76" t="str">
        <f>+IF(AND(C10=$Q$14,D10=$S$9),A10,"")&amp;" "&amp;IF(AND(C11=$Q$14,D11=$S$9),A11,"")&amp;" "&amp;IF(AND(C12=$Q$14,D12=$S$9),A12,"")&amp;" "&amp;IF(AND(C13=$Q$14,D13=$S$9),A13,"")&amp;" "&amp;IF(AND(C14=$Q$14,D14=$S$9),A14,"")&amp;" "&amp;IF(AND(C15=$Q$14,D15=$S$9),A15,"")&amp;" "&amp;IF(AND(C16=$Q$14,D16=$S$9),A16,"")&amp;" "&amp;IF(AND(C17=$Q$14,D17=$S$9),A17,"")&amp;" "&amp;IF(AND(C18=$Q$14,D18=$S$9),A18,"")&amp;" "&amp;IF(AND(C19=$Q$14,D19=$S$9),A19,"")&amp;" "&amp;IF(AND(C20=$Q$14,D20=$S$9),A20,"")&amp;" "&amp;IF(AND(C21=$Q$14,D21=$S$9),A21,"")&amp;" "&amp;IF(AND(C22=$Q$14,D22=$S$9),A22,"")&amp;" "&amp;IF(AND(C23=$Q$14,D23=$S$9),A23,"")&amp;" "&amp;IF(AND(C24=$Q$14,D24=$S$9),A24,"")&amp;" "&amp;IF(AND(C25=$Q$14,D25=$S$9),A25,"")&amp;" "&amp;IF(AND(C26=$Q$14,D26=$S$9),A26,"")&amp;" "&amp;IF(AND(C27=$Q$14,D27=$S$9),A27,"")&amp;" "&amp;IF(AND(C28=$Q$14,D28=$S$9),A28,"")&amp;" "&amp;IF(AND(C39=$Q$14,D39=$S$9),A39,"")</f>
        <v xml:space="preserve">                   </v>
      </c>
      <c r="K14" s="77" t="str">
        <f>+IF(AND(C10=$Q$14,D10=$T$9),A10,"")&amp;" "&amp;IF(AND(C11=$Q$14,D11=$T$9),A11,"")&amp;" "&amp;IF(AND(C12=$Q$14,D12=$T$9),A12,"")&amp;" "&amp;IF(AND(C13=$Q$14,D13=$T$9),A13,"")&amp;" "&amp;IF(AND(C14=$Q$14,D14=$T$9),A14,"")&amp;" "&amp;IF(AND(C15=$Q$14,D15=$T$9),A15,"")&amp;" "&amp;IF(AND(C16=$Q$14,D16=$T$9),A16,"")&amp;" "&amp;IF(AND(C17=$Q$14,D17=$T$9),A17,"")&amp;" "&amp;IF(AND(C18=$Q$14,D18=$T$9),A18,"")&amp;" "&amp;IF(AND(C19=$Q$14,D19=$T$9),A19,"")&amp;" "&amp;IF(AND(C20=$Q$14,D20=$T$9),A20,"")&amp;" "&amp;IF(AND(C21=$Q$14,D21=$T$9),A21,"")&amp;" "&amp;IF(AND(C22=$Q$14,D22=$T$9),A22,"")&amp;" "&amp;IF(AND(C23=$Q$14,D23=$T$9),A23,"")&amp;" "&amp;IF(AND(C24=$Q$14,D24=$T$9),A24,"")&amp;" "&amp;IF(AND(C25=$Q$14,D25=$T$9),A25,"")&amp;" "&amp;IF(AND(C26=$Q$14,D26=$T$9),A26,"")&amp;" "&amp;IF(AND(C27=$Q$14,D27=$T$9),A27,"")&amp;" "&amp;IF(AND(C28=$Q$14,D28=$T$9),A28,"")&amp;" "&amp;IF(AND(C39=$Q$14,D39=$T$9),A39,"")</f>
        <v xml:space="preserve">       R8            </v>
      </c>
      <c r="L14" s="78" t="str">
        <f>+IF(AND(C10=$Q$14,D10=$U$9),A10,"")&amp;" "&amp;IF(AND(C11=$Q$14,D11=$U$9),A11,"")&amp;" "&amp;IF(AND(C12=$Q$14,D12=$U$9),A12,"")&amp;" "&amp;IF(AND(C13=$Q$14,D13=$U$9),A13,"")&amp;" "&amp;IF(AND(C14=$Q$14,D14=$U$9),A14,"")&amp;" "&amp;IF(AND(C15=$Q$14,D15=$U$9),A15,"")&amp;" "&amp;IF(AND(C16=$Q$14,D16=$U$9),A16,"")&amp;" "&amp;IF(AND(C17=$Q$14,D17=$U$9),A17,"")&amp;" "&amp;IF(AND(C18=$Q$14,D18=$U$9),A18,"")&amp;" "&amp;IF(AND(C19=$Q$14,D19=$U$9),A19,"")&amp;" "&amp;IF(AND(C20=$Q$14,D20=$U$9),A20,"")&amp;" "&amp;IF(AND(C21=$Q$14,D21=$U$9),A21,"")&amp;" "&amp;IF(AND(C22=$Q$14,D22=$U$9),A22,"")&amp;" "&amp;IF(AND(C23=$Q$14,D23=$U$9),A23,"")&amp;" "&amp;IF(AND(C24=$Q$14,D24=$U$9),A24,"")&amp;" "&amp;IF(AND(C25=$Q$14,D25=$U$9),A25,"")&amp;" "&amp;IF(AND(C26=$Q$14,D26=$U$9),A26,"")&amp;" "&amp;IF(AND(C27=$Q$14,D27=$U$9),A27,"")&amp;" "&amp;IF(AND(C28=$Q$14,D28=$U$9),A28,"")&amp;" "&amp;IF(AND(C39=$Q$14,D39=$U$9),A39,"")</f>
        <v xml:space="preserve">                   </v>
      </c>
      <c r="M14" s="79" t="str">
        <f>+IF(AND(C10=$Q$14,D10=$V$9),A10,"")&amp;" "&amp;IF(AND(C11=$Q$14,D11=$V$9),A11,"")&amp;" "&amp;IF(AND(C12=$Q$14,D12=$V$9),A12,"")&amp;" "&amp;IF(AND(C13=$Q$14,D13=$V$9),A13,"")&amp;" "&amp;IF(AND(C14=$Q$14,D14=$V$9),A14,"")&amp;" "&amp;IF(AND(C15=$Q$14,D15=$V$9),A15,"")&amp;" "&amp;IF(AND(C16=$Q$14,D16=$V$9),A16,"")&amp;" "&amp;IF(AND(C17=$Q$14,D17=$V$9),A17,"")&amp;" "&amp;IF(AND(C18=$Q$14,D18=$V$9),A18,"")&amp;" "&amp;IF(AND(C19=$Q$14,D19=$V$9),A19,"")&amp;" "&amp;IF(AND(C20=$Q$14,D20=$V$9),A20,"")&amp;" "&amp;IF(AND(C21=$Q$14,D21=$V$9),A21,"")&amp;" "&amp;IF(AND(C22=$Q$14,D22=$V$9),A22,"")&amp;" "&amp;IF(AND(C23=$Q$14,D23=$V$9),A23,"")&amp;" "&amp;IF(AND(C24=$Q$14,D24=$V$9),A24,"")&amp;" "&amp;IF(AND(C25=$Q$14,D25=$V$9),A25,"")&amp;" "&amp;IF(AND(C26=$Q$14,D26=$V$9),A26,"")&amp;" "&amp;IF(AND(C27=$Q$14,D27=$V$9),A27,"")&amp;" "&amp;IF(AND(C28=$Q$14,D28=$V$9),A28,"")&amp;" "&amp;IF(AND(C39=$Q$14,D39=$V$9),A39,"")</f>
        <v xml:space="preserve">                   </v>
      </c>
      <c r="N14" s="65"/>
      <c r="O14" s="466"/>
      <c r="P14" s="80">
        <v>0.2</v>
      </c>
      <c r="Q14" s="81" t="s">
        <v>270</v>
      </c>
      <c r="R14" s="76" t="s">
        <v>300</v>
      </c>
      <c r="S14" s="76" t="s">
        <v>300</v>
      </c>
      <c r="T14" s="77" t="s">
        <v>280</v>
      </c>
      <c r="U14" s="78" t="s">
        <v>298</v>
      </c>
      <c r="V14" s="79" t="s">
        <v>299</v>
      </c>
      <c r="Y14" s="50"/>
      <c r="Z14" s="50"/>
      <c r="AA14" s="61"/>
      <c r="AB14" s="71"/>
      <c r="AC14" s="72"/>
      <c r="AD14" s="69"/>
      <c r="AE14" s="69"/>
      <c r="AF14" s="69"/>
      <c r="AG14" s="82"/>
      <c r="AH14" s="69"/>
      <c r="AI14" s="61"/>
      <c r="AJ14" s="61"/>
    </row>
    <row r="15" spans="1:36" ht="107.5" customHeight="1" x14ac:dyDescent="0.25">
      <c r="A15" s="62" t="str">
        <f>'2 IDENTIFICACIÓN'!A15</f>
        <v>R6</v>
      </c>
      <c r="B15" s="63" t="str">
        <f>+'2 IDENTIFICACIÓN'!J15</f>
        <v>Posibilidad de afectación reputacional por incumplimiento en el pago de seguridad social y póliza de vida a los ediles activos, debido a incumplimiento de los lineamientos establecidos en la Ley 1551 de 2012 y demás normatividad aplicable.</v>
      </c>
      <c r="C15" s="64" t="str">
        <f>+'3 PROBABIL E IMPACTO INHERENTE'!F15</f>
        <v>Media</v>
      </c>
      <c r="D15" s="64" t="str">
        <f>+'3 PROBABIL E IMPACTO INHERENTE'!N15</f>
        <v>Moderado</v>
      </c>
      <c r="E15" s="256" t="str">
        <f t="shared" si="0"/>
        <v>Moderado</v>
      </c>
      <c r="F15" s="65"/>
      <c r="G15" s="65"/>
      <c r="H15" s="65"/>
      <c r="I15" s="65"/>
      <c r="J15" s="65"/>
      <c r="K15" s="65"/>
      <c r="L15" s="65"/>
      <c r="M15" s="65"/>
      <c r="N15" s="65"/>
      <c r="Y15" s="50"/>
      <c r="Z15" s="50"/>
      <c r="AA15" s="61"/>
      <c r="AB15" s="71"/>
      <c r="AC15" s="72"/>
      <c r="AD15" s="69"/>
      <c r="AE15" s="69"/>
      <c r="AF15" s="69"/>
      <c r="AG15" s="69"/>
      <c r="AH15" s="69"/>
      <c r="AI15" s="61"/>
      <c r="AJ15" s="61"/>
    </row>
    <row r="16" spans="1:36" ht="107.5" customHeight="1" x14ac:dyDescent="0.25">
      <c r="A16" s="62" t="str">
        <f>'2 IDENTIFICACIÓN'!A16</f>
        <v>R7</v>
      </c>
      <c r="B16" s="63" t="str">
        <f>+'2 IDENTIFICACIÓN'!J16</f>
        <v>Posibilidad de afectación reputacional por debilidades en la publicación y actualización de la información obligatoria en la página web institucional, debido a incumplimiento de los lineamientos establecidos en la Ley 1712 de 2014 y la Resolución 1519 de 2020 del MINTIC</v>
      </c>
      <c r="C16" s="64" t="str">
        <f>+'3 PROBABIL E IMPACTO INHERENTE'!F16</f>
        <v>Media</v>
      </c>
      <c r="D16" s="64" t="str">
        <f>+'3 PROBABIL E IMPACTO INHERENTE'!N16</f>
        <v>Moderado</v>
      </c>
      <c r="E16" s="256" t="str">
        <f t="shared" si="0"/>
        <v>Moderado</v>
      </c>
      <c r="F16" s="65"/>
      <c r="G16" s="65"/>
      <c r="H16" s="65"/>
      <c r="I16" s="65"/>
      <c r="J16" s="65"/>
      <c r="K16" s="65"/>
      <c r="L16" s="65"/>
      <c r="M16" s="65"/>
      <c r="N16" s="65"/>
      <c r="R16" s="53" t="s">
        <v>301</v>
      </c>
      <c r="T16" s="50"/>
      <c r="U16" s="50"/>
      <c r="V16" s="50"/>
      <c r="W16" s="50"/>
      <c r="X16" s="50"/>
      <c r="Y16" s="50"/>
      <c r="Z16" s="50"/>
      <c r="AA16" s="61"/>
      <c r="AB16" s="71"/>
      <c r="AC16" s="61"/>
      <c r="AD16" s="72"/>
      <c r="AE16" s="72"/>
      <c r="AF16" s="72"/>
      <c r="AG16" s="72"/>
      <c r="AH16" s="72"/>
      <c r="AI16" s="61"/>
      <c r="AJ16" s="61"/>
    </row>
    <row r="17" spans="1:36" ht="107.5" customHeight="1" x14ac:dyDescent="0.25">
      <c r="A17" s="62" t="str">
        <f>'2 IDENTIFICACIÓN'!A17</f>
        <v>R8</v>
      </c>
      <c r="B17" s="63" t="str">
        <f>+'2 IDENTIFICACIÓN'!J17</f>
        <v>Posibilidad de afectación económica y reputacional por incumplimiento de las acciones establecidas en los planes de mejoramiento derivados de auditorías internas y externas, debido a debilidades en el seguimiento y cumplimiento de los tiempos definidos para su ejecución.</v>
      </c>
      <c r="C17" s="64" t="str">
        <f>+'3 PROBABIL E IMPACTO INHERENTE'!F17</f>
        <v>Muy Baja</v>
      </c>
      <c r="D17" s="64" t="str">
        <f>+'3 PROBABIL E IMPACTO INHERENTE'!N17</f>
        <v>Moderado</v>
      </c>
      <c r="E17" s="256" t="str">
        <f t="shared" si="0"/>
        <v>Moderado</v>
      </c>
      <c r="F17" s="65"/>
      <c r="G17" s="65"/>
      <c r="H17" s="65"/>
      <c r="I17" s="65"/>
      <c r="J17" s="65"/>
      <c r="K17" s="65"/>
      <c r="L17" s="65"/>
      <c r="M17" s="65"/>
      <c r="N17" s="65"/>
      <c r="R17" s="83" t="s">
        <v>299</v>
      </c>
      <c r="T17" s="50"/>
      <c r="U17" s="50"/>
      <c r="V17" s="50"/>
      <c r="W17" s="50"/>
      <c r="X17" s="50"/>
      <c r="Y17" s="50"/>
      <c r="Z17" s="50"/>
      <c r="AA17" s="61"/>
      <c r="AB17" s="61"/>
      <c r="AC17" s="61"/>
      <c r="AD17" s="69"/>
      <c r="AE17" s="69"/>
      <c r="AF17" s="69"/>
      <c r="AG17" s="69"/>
      <c r="AH17" s="69"/>
      <c r="AI17" s="61"/>
      <c r="AJ17" s="61"/>
    </row>
    <row r="18" spans="1:36" ht="107.5" customHeight="1" x14ac:dyDescent="0.25">
      <c r="A18" s="62" t="str">
        <f>'2 IDENTIFICACIÓN'!A18</f>
        <v>R9</v>
      </c>
      <c r="B18" s="63" t="str">
        <f>+'2 IDENTIFICACIÓN'!J18</f>
        <v>Posibilidad de afectación reputacional por investigaciones y sanciones disciplinarias por entes de control, debido a la falta de seguimiento al cumplimiento de metas del Plan de Desarrollo Municipal programadas para la vigencia.</v>
      </c>
      <c r="C18" s="64" t="str">
        <f>+'3 PROBABIL E IMPACTO INHERENTE'!F18</f>
        <v>Media</v>
      </c>
      <c r="D18" s="64" t="str">
        <f>+'3 PROBABIL E IMPACTO INHERENTE'!N18</f>
        <v>Moderado</v>
      </c>
      <c r="E18" s="256" t="str">
        <f t="shared" si="0"/>
        <v>Moderado</v>
      </c>
      <c r="F18" s="65"/>
      <c r="G18" s="65"/>
      <c r="H18" s="65"/>
      <c r="I18" s="65"/>
      <c r="J18" s="65"/>
      <c r="K18" s="65"/>
      <c r="L18" s="65"/>
      <c r="M18" s="65"/>
      <c r="N18" s="65"/>
      <c r="R18" s="66" t="s">
        <v>298</v>
      </c>
      <c r="S18" s="50"/>
      <c r="T18" s="50"/>
      <c r="U18" s="50"/>
      <c r="V18" s="50"/>
      <c r="W18" s="50"/>
      <c r="X18" s="50"/>
      <c r="Y18" s="50"/>
      <c r="Z18" s="50"/>
      <c r="AA18" s="61"/>
      <c r="AB18" s="61"/>
      <c r="AC18" s="61"/>
      <c r="AD18" s="69"/>
      <c r="AE18" s="69"/>
      <c r="AF18" s="69"/>
      <c r="AG18" s="69"/>
      <c r="AH18" s="69"/>
      <c r="AI18" s="61"/>
      <c r="AJ18" s="61"/>
    </row>
    <row r="19" spans="1:36" ht="107.5" customHeight="1" x14ac:dyDescent="0.25">
      <c r="A19" s="62" t="str">
        <f>'2 IDENTIFICACIÓN'!A19</f>
        <v>R10</v>
      </c>
      <c r="B19" s="63" t="str">
        <f>+'2 IDENTIFICACIÓN'!J19</f>
        <v>Posibilidad  de efecto dañoso sobre el recurso público por pérdida, extravío, hurto o faltantes en inventario de bienes muebles de la entidad, debido a deficiencias en la actualización, verificación y control del inventario de bienes muebles.</v>
      </c>
      <c r="C19" s="64" t="str">
        <f>+'3 PROBABIL E IMPACTO INHERENTE'!F19</f>
        <v>Media</v>
      </c>
      <c r="D19" s="64" t="str">
        <f>+'3 PROBABIL E IMPACTO INHERENTE'!N19</f>
        <v>Mayor</v>
      </c>
      <c r="E19" s="256" t="str">
        <f t="shared" si="0"/>
        <v>Alto</v>
      </c>
      <c r="F19" s="65"/>
      <c r="G19" s="65"/>
      <c r="H19" s="65"/>
      <c r="I19" s="65"/>
      <c r="J19" s="65"/>
      <c r="K19" s="65"/>
      <c r="L19" s="65"/>
      <c r="M19" s="65"/>
      <c r="N19" s="65"/>
      <c r="Q19" s="84"/>
      <c r="R19" s="70" t="s">
        <v>280</v>
      </c>
      <c r="S19" s="84"/>
      <c r="T19" s="84"/>
      <c r="U19" s="84"/>
      <c r="V19" s="84"/>
      <c r="W19" s="84"/>
      <c r="X19" s="84"/>
      <c r="Y19" s="84"/>
      <c r="Z19" s="84"/>
      <c r="AA19" s="61"/>
      <c r="AB19" s="61"/>
      <c r="AC19" s="85"/>
      <c r="AD19" s="85"/>
      <c r="AE19" s="85"/>
      <c r="AF19" s="85"/>
      <c r="AG19" s="85"/>
      <c r="AH19" s="85"/>
      <c r="AI19" s="61"/>
      <c r="AJ19" s="61"/>
    </row>
    <row r="20" spans="1:36" ht="107.5" customHeight="1" x14ac:dyDescent="0.25">
      <c r="A20" s="62" t="str">
        <f>'2 IDENTIFICACIÓN'!A20</f>
        <v>R11</v>
      </c>
      <c r="B20" s="63" t="str">
        <f>+'2 IDENTIFICACIÓN'!J20</f>
        <v>Posibilidad  de efecto dañoso sobre el recurso público por pago total de contratos con ejecución parcial de las obligaciones contractuales, debido a deficiencias en las funciones de supervisión e interventoría de los contratos de la entidad.</v>
      </c>
      <c r="C20" s="64" t="str">
        <f>+'3 PROBABIL E IMPACTO INHERENTE'!F20</f>
        <v>Media</v>
      </c>
      <c r="D20" s="64" t="str">
        <f>+'3 PROBABIL E IMPACTO INHERENTE'!N20</f>
        <v>Mayor</v>
      </c>
      <c r="E20" s="256" t="str">
        <f t="shared" si="0"/>
        <v>Alto</v>
      </c>
      <c r="F20" s="65"/>
      <c r="G20" s="65"/>
      <c r="H20" s="65"/>
      <c r="I20" s="65"/>
      <c r="J20" s="65"/>
      <c r="K20" s="65"/>
      <c r="L20" s="65"/>
      <c r="M20" s="65"/>
      <c r="N20" s="65"/>
      <c r="Q20" s="84"/>
      <c r="R20" s="74" t="s">
        <v>300</v>
      </c>
      <c r="Y20" s="84"/>
      <c r="Z20" s="84"/>
      <c r="AA20" s="61"/>
      <c r="AB20" s="61"/>
      <c r="AC20" s="61"/>
      <c r="AD20" s="69"/>
      <c r="AE20" s="69"/>
      <c r="AF20" s="69"/>
      <c r="AG20" s="69"/>
      <c r="AH20" s="69"/>
      <c r="AI20" s="61"/>
      <c r="AJ20" s="61"/>
    </row>
    <row r="21" spans="1:36" ht="107.5" customHeight="1" x14ac:dyDescent="0.25">
      <c r="A21" s="62" t="str">
        <f>'2 IDENTIFICACIÓN'!A21</f>
        <v>R12</v>
      </c>
      <c r="B21" s="63" t="str">
        <f>+'2 IDENTIFICACIÓN'!J21</f>
        <v>Posibilidad  de efecto dañoso sobre el recurso público por pago de sanción e intereses moratorios, debido a trámite inoportuno a los requerimientos de los entes de control y vigilancia, de acuerdo con sus lineamientos y términos de ley.</v>
      </c>
      <c r="C21" s="64" t="str">
        <f>+'3 PROBABIL E IMPACTO INHERENTE'!F21</f>
        <v>Media</v>
      </c>
      <c r="D21" s="64" t="str">
        <f>+'3 PROBABIL E IMPACTO INHERENTE'!N21</f>
        <v>Menor</v>
      </c>
      <c r="E21" s="256" t="str">
        <f t="shared" si="0"/>
        <v>Moderado</v>
      </c>
      <c r="F21" s="65"/>
      <c r="G21" s="65"/>
      <c r="H21" s="65"/>
      <c r="I21" s="65"/>
      <c r="J21" s="65"/>
      <c r="K21" s="65"/>
      <c r="L21" s="65"/>
      <c r="M21" s="65"/>
      <c r="N21" s="65"/>
      <c r="O21" s="86"/>
      <c r="P21" s="86"/>
      <c r="Q21" s="84"/>
      <c r="Y21" s="84"/>
      <c r="Z21" s="84"/>
      <c r="AA21" s="61"/>
      <c r="AB21" s="61"/>
      <c r="AC21" s="61"/>
      <c r="AD21" s="69"/>
      <c r="AE21" s="69"/>
      <c r="AF21" s="69"/>
      <c r="AG21" s="69"/>
      <c r="AH21" s="69"/>
      <c r="AI21" s="61"/>
      <c r="AJ21" s="61"/>
    </row>
    <row r="22" spans="1:36" ht="107.5" customHeight="1" x14ac:dyDescent="0.25">
      <c r="A22" s="62" t="str">
        <f>'2 IDENTIFICACIÓN'!A22</f>
        <v>R13</v>
      </c>
      <c r="B22" s="63" t="str">
        <f>+'2 IDENTIFICACIÓN'!J22</f>
        <v>Posibilidad  de efecto dañoso sobre el recurso público por pago de agencias en derecho y costas procesales derivadas de fallos judiciales en contra del ente territorial, debido a deficiencias en la atención y seguimiento de las actuaciones procesales en las acciones constitucionales</v>
      </c>
      <c r="C22" s="64" t="str">
        <f>+'3 PROBABIL E IMPACTO INHERENTE'!F22</f>
        <v>Baja</v>
      </c>
      <c r="D22" s="64" t="str">
        <f>+'3 PROBABIL E IMPACTO INHERENTE'!N22</f>
        <v>Leve</v>
      </c>
      <c r="E22" s="256" t="str">
        <f t="shared" si="0"/>
        <v>Bajo</v>
      </c>
      <c r="F22" s="65"/>
      <c r="G22" s="65"/>
      <c r="H22" s="65"/>
      <c r="I22" s="65"/>
      <c r="J22" s="65"/>
      <c r="K22" s="65"/>
      <c r="L22" s="65"/>
      <c r="M22" s="65"/>
      <c r="N22" s="65"/>
      <c r="O22" s="86"/>
      <c r="P22" s="86"/>
      <c r="Q22" s="87"/>
      <c r="Y22" s="84"/>
      <c r="Z22" s="84"/>
      <c r="AA22" s="61"/>
      <c r="AB22" s="82"/>
      <c r="AC22" s="82"/>
      <c r="AD22" s="82"/>
      <c r="AE22" s="82"/>
      <c r="AF22" s="82"/>
      <c r="AG22" s="82"/>
      <c r="AH22" s="69"/>
      <c r="AI22" s="61"/>
      <c r="AJ22" s="61"/>
    </row>
    <row r="23" spans="1:36" ht="107.5" customHeight="1" x14ac:dyDescent="0.25">
      <c r="A23" s="62" t="str">
        <f>'2 IDENTIFICACIÓN'!A23</f>
        <v>R14</v>
      </c>
      <c r="B23" s="63" t="str">
        <f>+'2 IDENTIFICACIÓN'!J23</f>
        <v>Posibilidad de pérdida reputacional por corrupción en la entrega de ayudas humanitarias, donaciones y demás beneficios sociales, debido a recibir o solicitar ventajas indebidas para favorecer o entregar beneficios a personas que no cumplen los requisitos establecidos.</v>
      </c>
      <c r="C23" s="64" t="str">
        <f>+'3 PROBABIL E IMPACTO INHERENTE'!F23</f>
        <v>Media</v>
      </c>
      <c r="D23" s="64" t="str">
        <f>+'3 PROBABIL E IMPACTO INHERENTE'!N23</f>
        <v>Mayor</v>
      </c>
      <c r="E23" s="256" t="str">
        <f t="shared" si="0"/>
        <v>Alto</v>
      </c>
      <c r="F23" s="65"/>
      <c r="G23" s="65"/>
      <c r="H23" s="65"/>
      <c r="I23" s="65"/>
      <c r="J23" s="65"/>
      <c r="K23" s="65"/>
      <c r="L23" s="65"/>
      <c r="M23" s="65"/>
      <c r="N23" s="65"/>
      <c r="O23" s="86"/>
      <c r="P23" s="86"/>
      <c r="AA23" s="61"/>
      <c r="AB23" s="88"/>
      <c r="AC23" s="88"/>
      <c r="AD23" s="88"/>
      <c r="AE23" s="88"/>
      <c r="AF23" s="88"/>
      <c r="AG23" s="88"/>
      <c r="AH23" s="69"/>
      <c r="AI23" s="61"/>
      <c r="AJ23" s="61"/>
    </row>
    <row r="24" spans="1:36" ht="93" hidden="1" customHeight="1" x14ac:dyDescent="0.25">
      <c r="A24" s="62" t="str">
        <f>'2 IDENTIFICACIÓN'!A24</f>
        <v>R15</v>
      </c>
      <c r="B24" s="63" t="str">
        <f>+'2 IDENTIFICACIÓN'!J24</f>
        <v xml:space="preserve"> por  debido a </v>
      </c>
      <c r="C24" s="64" t="str">
        <f>+'3 PROBABIL E IMPACTO INHERENTE'!F24</f>
        <v/>
      </c>
      <c r="D24" s="64" t="str">
        <f>+'3 PROBABIL E IMPACTO INHERENTE'!N24</f>
        <v/>
      </c>
      <c r="E24" s="63" t="str">
        <f t="shared" si="0"/>
        <v/>
      </c>
      <c r="F24" s="65"/>
      <c r="G24" s="65"/>
      <c r="H24" s="65"/>
      <c r="I24" s="65"/>
      <c r="J24" s="65"/>
      <c r="K24" s="65"/>
      <c r="L24" s="65"/>
      <c r="M24" s="65"/>
      <c r="N24" s="65"/>
      <c r="O24" s="86"/>
      <c r="P24" s="86"/>
      <c r="AA24" s="61"/>
      <c r="AB24" s="82"/>
      <c r="AC24" s="82"/>
      <c r="AD24" s="82"/>
      <c r="AE24" s="82"/>
      <c r="AF24" s="82"/>
      <c r="AG24" s="82"/>
      <c r="AH24" s="69"/>
      <c r="AI24" s="61"/>
      <c r="AJ24" s="61"/>
    </row>
    <row r="25" spans="1:36" ht="93" hidden="1" customHeight="1" x14ac:dyDescent="0.25">
      <c r="A25" s="62" t="str">
        <f>'2 IDENTIFICACIÓN'!A25</f>
        <v>R16</v>
      </c>
      <c r="B25" s="63" t="str">
        <f>+'2 IDENTIFICACIÓN'!J25</f>
        <v xml:space="preserve"> por  debido a </v>
      </c>
      <c r="C25" s="64" t="str">
        <f>+'3 PROBABIL E IMPACTO INHERENTE'!F25</f>
        <v/>
      </c>
      <c r="D25" s="64" t="str">
        <f>+'3 PROBABIL E IMPACTO INHERENTE'!N25</f>
        <v/>
      </c>
      <c r="E25" s="63" t="str">
        <f t="shared" si="0"/>
        <v/>
      </c>
      <c r="F25" s="65"/>
      <c r="G25" s="65"/>
      <c r="H25" s="65"/>
      <c r="I25" s="65"/>
      <c r="J25" s="65"/>
      <c r="K25" s="65"/>
      <c r="L25" s="65"/>
      <c r="M25" s="65"/>
      <c r="N25" s="65"/>
      <c r="AA25" s="61"/>
      <c r="AB25" s="82"/>
      <c r="AC25" s="82"/>
      <c r="AD25" s="82"/>
      <c r="AE25" s="82"/>
      <c r="AF25" s="82"/>
      <c r="AG25" s="82"/>
      <c r="AH25" s="69"/>
      <c r="AI25" s="61"/>
      <c r="AJ25" s="61"/>
    </row>
    <row r="26" spans="1:36" ht="93" hidden="1" customHeight="1" x14ac:dyDescent="0.35">
      <c r="A26" s="62" t="str">
        <f>'2 IDENTIFICACIÓN'!A26</f>
        <v>R17</v>
      </c>
      <c r="B26" s="63" t="str">
        <f>+'2 IDENTIFICACIÓN'!J26</f>
        <v xml:space="preserve"> por  debido a </v>
      </c>
      <c r="C26" s="64" t="str">
        <f>+'3 PROBABIL E IMPACTO INHERENTE'!F26</f>
        <v/>
      </c>
      <c r="D26" s="64" t="str">
        <f>+'3 PROBABIL E IMPACTO INHERENTE'!N26</f>
        <v/>
      </c>
      <c r="E26" s="63" t="str">
        <f t="shared" si="0"/>
        <v/>
      </c>
      <c r="F26" s="65"/>
      <c r="G26" s="65"/>
      <c r="H26" s="65"/>
      <c r="I26" s="65"/>
      <c r="J26" s="65"/>
      <c r="K26" s="65"/>
      <c r="L26" s="65"/>
      <c r="M26" s="65"/>
      <c r="N26" s="65"/>
    </row>
    <row r="27" spans="1:36" ht="93" hidden="1" customHeight="1" x14ac:dyDescent="0.35">
      <c r="A27" s="62" t="str">
        <f>'2 IDENTIFICACIÓN'!A27</f>
        <v>R18</v>
      </c>
      <c r="B27" s="63" t="str">
        <f>+'2 IDENTIFICACIÓN'!J27</f>
        <v xml:space="preserve"> por  debido a </v>
      </c>
      <c r="C27" s="64" t="str">
        <f>+'3 PROBABIL E IMPACTO INHERENTE'!F27</f>
        <v/>
      </c>
      <c r="D27" s="64" t="str">
        <f>+'3 PROBABIL E IMPACTO INHERENTE'!N27</f>
        <v/>
      </c>
      <c r="E27" s="63" t="str">
        <f t="shared" si="0"/>
        <v/>
      </c>
      <c r="F27" s="65"/>
      <c r="G27" s="65"/>
      <c r="H27" s="65"/>
      <c r="I27" s="65"/>
      <c r="J27" s="65"/>
      <c r="K27" s="65"/>
      <c r="L27" s="65"/>
      <c r="M27" s="65"/>
      <c r="N27" s="65"/>
    </row>
    <row r="28" spans="1:36" ht="93" hidden="1" customHeight="1" x14ac:dyDescent="0.35">
      <c r="A28" s="62" t="str">
        <f>'2 IDENTIFICACIÓN'!A28</f>
        <v>R19</v>
      </c>
      <c r="B28" s="63" t="str">
        <f>+'2 IDENTIFICACIÓN'!J28</f>
        <v xml:space="preserve"> por  debido a </v>
      </c>
      <c r="C28" s="64" t="str">
        <f>+'3 PROBABIL E IMPACTO INHERENTE'!F28</f>
        <v/>
      </c>
      <c r="D28" s="64" t="str">
        <f>+'3 PROBABIL E IMPACTO INHERENTE'!N28</f>
        <v/>
      </c>
      <c r="E28" s="63" t="str">
        <f t="shared" si="0"/>
        <v/>
      </c>
      <c r="F28" s="65"/>
      <c r="G28" s="65"/>
      <c r="H28" s="65"/>
      <c r="I28" s="65"/>
      <c r="J28" s="65"/>
      <c r="K28" s="65"/>
      <c r="L28" s="65"/>
      <c r="M28" s="65"/>
      <c r="N28" s="65"/>
    </row>
    <row r="29" spans="1:36" ht="93" hidden="1" customHeight="1" x14ac:dyDescent="0.35">
      <c r="A29" s="62" t="str">
        <f>'2 IDENTIFICACIÓN'!A29</f>
        <v>R20</v>
      </c>
      <c r="B29" s="63" t="str">
        <f>+'2 IDENTIFICACIÓN'!J29</f>
        <v xml:space="preserve"> por  debido a </v>
      </c>
      <c r="C29" s="64" t="str">
        <f>+'3 PROBABIL E IMPACTO INHERENTE'!F29</f>
        <v/>
      </c>
      <c r="D29" s="64" t="str">
        <f>+'3 PROBABIL E IMPACTO INHERENTE'!N29</f>
        <v/>
      </c>
      <c r="E29" s="63" t="str">
        <f t="shared" si="0"/>
        <v/>
      </c>
      <c r="F29" s="65"/>
      <c r="G29" s="65"/>
      <c r="H29" s="65"/>
      <c r="I29" s="65"/>
      <c r="J29" s="65"/>
      <c r="K29" s="65"/>
      <c r="L29" s="65"/>
      <c r="M29" s="65"/>
      <c r="N29" s="65"/>
    </row>
    <row r="30" spans="1:36" ht="93" hidden="1" customHeight="1" x14ac:dyDescent="0.35">
      <c r="A30" s="62" t="str">
        <f>'2 IDENTIFICACIÓN'!A30</f>
        <v>R21</v>
      </c>
      <c r="B30" s="63" t="str">
        <f>+'2 IDENTIFICACIÓN'!J30</f>
        <v xml:space="preserve"> por  debido a </v>
      </c>
      <c r="C30" s="64" t="str">
        <f>+'3 PROBABIL E IMPACTO INHERENTE'!F30</f>
        <v/>
      </c>
      <c r="D30" s="64" t="str">
        <f>+'3 PROBABIL E IMPACTO INHERENTE'!N30</f>
        <v/>
      </c>
      <c r="E30" s="63" t="str">
        <f t="shared" si="0"/>
        <v/>
      </c>
      <c r="F30" s="65"/>
      <c r="G30" s="65"/>
      <c r="H30" s="65"/>
      <c r="I30" s="65"/>
      <c r="J30" s="65"/>
      <c r="K30" s="65"/>
      <c r="L30" s="65"/>
      <c r="M30" s="65"/>
      <c r="N30" s="65"/>
    </row>
    <row r="31" spans="1:36" ht="93" hidden="1" customHeight="1" x14ac:dyDescent="0.35">
      <c r="A31" s="62" t="str">
        <f>'2 IDENTIFICACIÓN'!A31</f>
        <v>R22</v>
      </c>
      <c r="B31" s="63" t="str">
        <f>+'2 IDENTIFICACIÓN'!J31</f>
        <v xml:space="preserve"> por  debido a </v>
      </c>
      <c r="C31" s="64" t="str">
        <f>+'3 PROBABIL E IMPACTO INHERENTE'!F31</f>
        <v/>
      </c>
      <c r="D31" s="64" t="str">
        <f>+'3 PROBABIL E IMPACTO INHERENTE'!N31</f>
        <v/>
      </c>
      <c r="E31" s="63" t="str">
        <f t="shared" si="0"/>
        <v/>
      </c>
      <c r="F31" s="65"/>
      <c r="G31" s="65"/>
      <c r="H31" s="65"/>
      <c r="I31" s="65"/>
      <c r="J31" s="65"/>
      <c r="K31" s="65"/>
      <c r="L31" s="65"/>
      <c r="M31" s="65"/>
      <c r="N31" s="65"/>
    </row>
    <row r="32" spans="1:36" ht="93" hidden="1" customHeight="1" x14ac:dyDescent="0.35">
      <c r="A32" s="62" t="str">
        <f>'2 IDENTIFICACIÓN'!A32</f>
        <v>R23</v>
      </c>
      <c r="B32" s="63" t="str">
        <f>+'2 IDENTIFICACIÓN'!J32</f>
        <v xml:space="preserve"> por  debido a </v>
      </c>
      <c r="C32" s="64" t="str">
        <f>+'3 PROBABIL E IMPACTO INHERENTE'!F32</f>
        <v/>
      </c>
      <c r="D32" s="64" t="str">
        <f>+'3 PROBABIL E IMPACTO INHERENTE'!N32</f>
        <v/>
      </c>
      <c r="E32" s="63" t="str">
        <f t="shared" si="0"/>
        <v/>
      </c>
      <c r="F32" s="65"/>
      <c r="G32" s="65"/>
      <c r="H32" s="65"/>
      <c r="I32" s="65"/>
      <c r="J32" s="65"/>
      <c r="K32" s="65"/>
      <c r="L32" s="65"/>
      <c r="M32" s="65"/>
      <c r="N32" s="65"/>
    </row>
    <row r="33" spans="1:34" ht="93" hidden="1" customHeight="1" x14ac:dyDescent="0.35">
      <c r="A33" s="62" t="str">
        <f>'2 IDENTIFICACIÓN'!A33</f>
        <v>R24</v>
      </c>
      <c r="B33" s="63" t="str">
        <f>+'2 IDENTIFICACIÓN'!J33</f>
        <v xml:space="preserve"> por  debido a </v>
      </c>
      <c r="C33" s="64" t="str">
        <f>+'3 PROBABIL E IMPACTO INHERENTE'!F33</f>
        <v/>
      </c>
      <c r="D33" s="64" t="str">
        <f>+'3 PROBABIL E IMPACTO INHERENTE'!N33</f>
        <v/>
      </c>
      <c r="E33" s="63" t="str">
        <f t="shared" si="0"/>
        <v/>
      </c>
      <c r="F33" s="65"/>
      <c r="G33" s="65"/>
      <c r="H33" s="65"/>
      <c r="I33" s="65"/>
      <c r="J33" s="65"/>
      <c r="K33" s="65"/>
      <c r="L33" s="65"/>
      <c r="M33" s="65"/>
      <c r="N33" s="65"/>
    </row>
    <row r="34" spans="1:34" ht="93" hidden="1" customHeight="1" x14ac:dyDescent="0.35">
      <c r="A34" s="62" t="str">
        <f>'2 IDENTIFICACIÓN'!A34</f>
        <v>R25</v>
      </c>
      <c r="B34" s="63" t="str">
        <f>+'2 IDENTIFICACIÓN'!J34</f>
        <v xml:space="preserve"> por  debido a </v>
      </c>
      <c r="C34" s="64" t="str">
        <f>+'3 PROBABIL E IMPACTO INHERENTE'!F34</f>
        <v/>
      </c>
      <c r="D34" s="64" t="str">
        <f>+'3 PROBABIL E IMPACTO INHERENTE'!N34</f>
        <v/>
      </c>
      <c r="E34" s="63" t="str">
        <f t="shared" si="0"/>
        <v/>
      </c>
      <c r="F34" s="65"/>
      <c r="G34" s="65"/>
      <c r="H34" s="65"/>
      <c r="I34" s="65"/>
      <c r="J34" s="65"/>
      <c r="K34" s="65"/>
      <c r="L34" s="65"/>
      <c r="M34" s="65"/>
      <c r="N34" s="65"/>
    </row>
    <row r="35" spans="1:34" ht="93" hidden="1" customHeight="1" x14ac:dyDescent="0.35">
      <c r="A35" s="62" t="str">
        <f>'2 IDENTIFICACIÓN'!A35</f>
        <v>R26</v>
      </c>
      <c r="B35" s="63" t="str">
        <f>+'2 IDENTIFICACIÓN'!J35</f>
        <v xml:space="preserve"> por  debido a </v>
      </c>
      <c r="C35" s="64" t="str">
        <f>+'3 PROBABIL E IMPACTO INHERENTE'!F35</f>
        <v/>
      </c>
      <c r="D35" s="64" t="str">
        <f>+'3 PROBABIL E IMPACTO INHERENTE'!N35</f>
        <v/>
      </c>
      <c r="E35" s="63" t="str">
        <f t="shared" si="0"/>
        <v/>
      </c>
      <c r="F35" s="65"/>
      <c r="G35" s="65"/>
      <c r="H35" s="65"/>
      <c r="I35" s="65"/>
      <c r="J35" s="65"/>
      <c r="K35" s="65"/>
      <c r="L35" s="65"/>
      <c r="M35" s="65"/>
      <c r="N35" s="65"/>
    </row>
    <row r="36" spans="1:34" ht="93" hidden="1" customHeight="1" x14ac:dyDescent="0.35">
      <c r="A36" s="62" t="str">
        <f>'2 IDENTIFICACIÓN'!A36</f>
        <v>R27</v>
      </c>
      <c r="B36" s="63" t="str">
        <f>+'2 IDENTIFICACIÓN'!J36</f>
        <v xml:space="preserve"> por  debido a </v>
      </c>
      <c r="C36" s="64" t="str">
        <f>+'3 PROBABIL E IMPACTO INHERENTE'!F36</f>
        <v/>
      </c>
      <c r="D36" s="64" t="str">
        <f>+'3 PROBABIL E IMPACTO INHERENTE'!N36</f>
        <v/>
      </c>
      <c r="E36" s="63" t="str">
        <f t="shared" si="0"/>
        <v/>
      </c>
      <c r="F36" s="65"/>
      <c r="G36" s="65"/>
      <c r="H36" s="65"/>
      <c r="I36" s="65"/>
      <c r="J36" s="65"/>
      <c r="K36" s="65"/>
      <c r="L36" s="65"/>
      <c r="M36" s="65"/>
      <c r="N36" s="65"/>
    </row>
    <row r="37" spans="1:34" ht="93" hidden="1" customHeight="1" x14ac:dyDescent="0.35">
      <c r="A37" s="62" t="str">
        <f>'2 IDENTIFICACIÓN'!A37</f>
        <v>R28</v>
      </c>
      <c r="B37" s="63" t="str">
        <f>+'2 IDENTIFICACIÓN'!J37</f>
        <v xml:space="preserve"> por  debido a </v>
      </c>
      <c r="C37" s="64" t="str">
        <f>+'3 PROBABIL E IMPACTO INHERENTE'!F37</f>
        <v/>
      </c>
      <c r="D37" s="64" t="str">
        <f>+'3 PROBABIL E IMPACTO INHERENTE'!N37</f>
        <v/>
      </c>
      <c r="E37" s="63" t="str">
        <f t="shared" si="0"/>
        <v/>
      </c>
      <c r="F37" s="65"/>
      <c r="G37" s="65"/>
      <c r="H37" s="65"/>
      <c r="I37" s="65"/>
      <c r="J37" s="65"/>
      <c r="K37" s="65"/>
      <c r="L37" s="65"/>
      <c r="M37" s="65"/>
      <c r="N37" s="65"/>
    </row>
    <row r="38" spans="1:34" ht="93" hidden="1" customHeight="1" x14ac:dyDescent="0.35">
      <c r="A38" s="62" t="str">
        <f>'2 IDENTIFICACIÓN'!A38</f>
        <v>R29</v>
      </c>
      <c r="B38" s="63" t="str">
        <f>+'2 IDENTIFICACIÓN'!J38</f>
        <v xml:space="preserve"> por  debido a </v>
      </c>
      <c r="C38" s="64" t="str">
        <f>+'3 PROBABIL E IMPACTO INHERENTE'!F38</f>
        <v/>
      </c>
      <c r="D38" s="64" t="str">
        <f>+'3 PROBABIL E IMPACTO INHERENTE'!N38</f>
        <v/>
      </c>
      <c r="E38" s="63" t="str">
        <f t="shared" si="0"/>
        <v/>
      </c>
      <c r="F38" s="65"/>
      <c r="G38" s="65"/>
      <c r="H38" s="65"/>
      <c r="I38" s="65"/>
      <c r="J38" s="65"/>
      <c r="K38" s="65"/>
      <c r="L38" s="65"/>
      <c r="M38" s="65"/>
      <c r="N38" s="65"/>
    </row>
    <row r="39" spans="1:34" ht="93" hidden="1" customHeight="1" x14ac:dyDescent="0.35">
      <c r="A39" s="62" t="str">
        <f>'2 IDENTIFICACIÓN'!A39</f>
        <v>R30</v>
      </c>
      <c r="B39" s="63" t="str">
        <f>+'2 IDENTIFICACIÓN'!J39</f>
        <v xml:space="preserve"> por  debido a </v>
      </c>
      <c r="C39" s="64" t="str">
        <f>+'3 PROBABIL E IMPACTO INHERENTE'!F39</f>
        <v/>
      </c>
      <c r="D39" s="64" t="str">
        <f>+'3 PROBABIL E IMPACTO INHERENTE'!N39</f>
        <v/>
      </c>
      <c r="E39" s="63" t="str">
        <f t="shared" si="0"/>
        <v/>
      </c>
      <c r="F39" s="65"/>
      <c r="G39" s="65"/>
      <c r="H39" s="65"/>
      <c r="I39" s="65"/>
      <c r="J39" s="65"/>
      <c r="K39" s="65"/>
      <c r="L39" s="65"/>
      <c r="M39" s="65"/>
      <c r="N39" s="65"/>
    </row>
    <row r="40" spans="1:34" ht="14.5" customHeight="1" thickBot="1" x14ac:dyDescent="0.4">
      <c r="B40" s="46"/>
      <c r="D40" s="46"/>
      <c r="E40" s="46"/>
      <c r="F40" s="46"/>
      <c r="G40" s="46"/>
      <c r="H40" s="46"/>
      <c r="I40" s="46"/>
      <c r="J40" s="46"/>
      <c r="K40" s="46"/>
      <c r="L40" s="46"/>
      <c r="M40" s="46"/>
      <c r="N40" s="46"/>
      <c r="Y40" s="51"/>
      <c r="Z40" s="51"/>
      <c r="AA40" s="51"/>
      <c r="AB40" s="51"/>
      <c r="AC40" s="51"/>
      <c r="AD40" s="46"/>
      <c r="AE40" s="46"/>
      <c r="AF40" s="46"/>
      <c r="AG40" s="46"/>
      <c r="AH40" s="46"/>
    </row>
    <row r="41" spans="1:34" ht="14" thickTop="1" thickBot="1" x14ac:dyDescent="0.4">
      <c r="A41" s="364" t="s">
        <v>377</v>
      </c>
      <c r="B41" s="364"/>
      <c r="C41" s="364"/>
      <c r="D41" s="364"/>
      <c r="E41" s="364"/>
      <c r="F41" s="364"/>
      <c r="G41" s="364"/>
      <c r="H41" s="46"/>
      <c r="I41" s="46"/>
      <c r="J41" s="46"/>
      <c r="K41" s="46"/>
      <c r="L41" s="46"/>
      <c r="M41" s="46"/>
      <c r="N41" s="46"/>
      <c r="Y41" s="51"/>
      <c r="Z41" s="51"/>
      <c r="AA41" s="51"/>
      <c r="AB41" s="51"/>
      <c r="AC41" s="51"/>
      <c r="AD41" s="46"/>
      <c r="AE41" s="46"/>
      <c r="AF41" s="46"/>
      <c r="AG41" s="46"/>
      <c r="AH41" s="46"/>
    </row>
    <row r="42" spans="1:34" ht="19.5" customHeight="1" thickTop="1" thickBot="1" x14ac:dyDescent="0.4">
      <c r="A42" s="319" t="s">
        <v>378</v>
      </c>
      <c r="B42" s="364" t="s">
        <v>379</v>
      </c>
      <c r="C42" s="364"/>
      <c r="D42" s="364" t="s">
        <v>380</v>
      </c>
      <c r="E42" s="364"/>
      <c r="F42" s="364" t="s">
        <v>381</v>
      </c>
      <c r="G42" s="364"/>
      <c r="H42" s="46"/>
      <c r="I42" s="46"/>
      <c r="J42" s="46"/>
      <c r="K42" s="46"/>
      <c r="L42" s="46"/>
      <c r="M42" s="46"/>
      <c r="N42" s="46"/>
      <c r="Y42" s="51"/>
      <c r="Z42" s="51"/>
      <c r="AA42" s="51"/>
      <c r="AB42" s="51"/>
      <c r="AC42" s="51"/>
      <c r="AD42" s="46"/>
      <c r="AE42" s="46"/>
      <c r="AF42" s="46"/>
      <c r="AG42" s="46"/>
      <c r="AH42" s="46"/>
    </row>
    <row r="43" spans="1:34" ht="73.5" customHeight="1" thickTop="1" thickBot="1" x14ac:dyDescent="0.4">
      <c r="A43" s="320" t="s">
        <v>382</v>
      </c>
      <c r="B43" s="365">
        <v>46163</v>
      </c>
      <c r="C43" s="365"/>
      <c r="D43" s="366" t="s">
        <v>383</v>
      </c>
      <c r="E43" s="366"/>
      <c r="F43" s="367" t="s">
        <v>384</v>
      </c>
      <c r="G43" s="367"/>
      <c r="H43" s="46"/>
      <c r="I43" s="46"/>
      <c r="J43" s="46"/>
      <c r="K43" s="46"/>
      <c r="L43" s="46"/>
      <c r="M43" s="46"/>
      <c r="N43" s="46"/>
      <c r="Y43" s="51"/>
      <c r="Z43" s="51"/>
      <c r="AA43" s="51"/>
      <c r="AB43" s="51"/>
      <c r="AC43" s="51"/>
      <c r="AD43" s="46"/>
      <c r="AE43" s="46"/>
      <c r="AF43" s="46"/>
      <c r="AG43" s="46"/>
      <c r="AH43" s="46"/>
    </row>
    <row r="44" spans="1:34" ht="19.5" customHeight="1" thickTop="1" x14ac:dyDescent="0.35">
      <c r="B44" s="46"/>
      <c r="D44" s="46"/>
      <c r="E44" s="46"/>
      <c r="F44" s="46"/>
      <c r="G44" s="46"/>
      <c r="H44" s="46"/>
      <c r="I44" s="46"/>
      <c r="J44" s="46"/>
      <c r="K44" s="46"/>
      <c r="L44" s="46"/>
      <c r="M44" s="46"/>
      <c r="N44" s="46"/>
      <c r="Y44" s="51"/>
      <c r="Z44" s="51"/>
      <c r="AA44" s="51"/>
      <c r="AB44" s="51"/>
      <c r="AC44" s="51"/>
      <c r="AD44" s="46"/>
      <c r="AE44" s="46"/>
      <c r="AF44" s="46"/>
      <c r="AG44" s="46"/>
      <c r="AH44" s="46"/>
    </row>
    <row r="45" spans="1:34" ht="19.5" customHeight="1" x14ac:dyDescent="0.35">
      <c r="B45" s="46"/>
      <c r="D45" s="46"/>
      <c r="E45" s="46"/>
      <c r="F45" s="46"/>
      <c r="G45" s="46"/>
      <c r="H45" s="46"/>
      <c r="I45" s="46"/>
      <c r="J45" s="46"/>
      <c r="K45" s="46"/>
      <c r="L45" s="46"/>
      <c r="M45" s="46"/>
      <c r="N45" s="46"/>
      <c r="Y45" s="51"/>
      <c r="Z45" s="51"/>
      <c r="AA45" s="51"/>
      <c r="AB45" s="51"/>
      <c r="AC45" s="51"/>
      <c r="AD45" s="46"/>
      <c r="AE45" s="46"/>
      <c r="AF45" s="46"/>
      <c r="AG45" s="46"/>
      <c r="AH45" s="46"/>
    </row>
    <row r="46" spans="1:34" ht="19.5" customHeight="1" x14ac:dyDescent="0.35">
      <c r="B46" s="46"/>
      <c r="D46" s="46"/>
      <c r="E46" s="46"/>
      <c r="F46" s="46"/>
      <c r="G46" s="46"/>
      <c r="H46" s="46"/>
      <c r="I46" s="46"/>
      <c r="J46" s="46"/>
      <c r="K46" s="46"/>
      <c r="L46" s="46"/>
      <c r="M46" s="46"/>
      <c r="N46" s="46"/>
      <c r="Y46" s="51"/>
      <c r="Z46" s="51"/>
      <c r="AA46" s="51"/>
      <c r="AB46" s="51"/>
      <c r="AC46" s="51"/>
      <c r="AD46" s="46"/>
      <c r="AE46" s="46"/>
      <c r="AF46" s="46"/>
      <c r="AG46" s="46"/>
      <c r="AH46" s="46"/>
    </row>
  </sheetData>
  <sheetProtection formatCells="0" formatColumns="0" formatRows="0" sort="0" autoFilter="0" pivotTables="0"/>
  <dataConsolidate/>
  <mergeCells count="17">
    <mergeCell ref="A1:A3"/>
    <mergeCell ref="B1:I2"/>
    <mergeCell ref="B3:I3"/>
    <mergeCell ref="A4:K4"/>
    <mergeCell ref="R7:V7"/>
    <mergeCell ref="C8:E8"/>
    <mergeCell ref="O10:O14"/>
    <mergeCell ref="I8:M8"/>
    <mergeCell ref="G10:G14"/>
    <mergeCell ref="G7:M7"/>
    <mergeCell ref="A41:G41"/>
    <mergeCell ref="B42:C42"/>
    <mergeCell ref="D42:E42"/>
    <mergeCell ref="F42:G42"/>
    <mergeCell ref="B43:C43"/>
    <mergeCell ref="D43:E43"/>
    <mergeCell ref="F43:G43"/>
  </mergeCells>
  <conditionalFormatting sqref="C10:C39">
    <cfRule type="cellIs" dxfId="178" priority="6" operator="equal">
      <formula>$Q$14</formula>
    </cfRule>
    <cfRule type="cellIs" dxfId="177" priority="7" operator="equal">
      <formula>$Q$13</formula>
    </cfRule>
    <cfRule type="cellIs" dxfId="176" priority="8" operator="equal">
      <formula>$Q$12</formula>
    </cfRule>
    <cfRule type="cellIs" dxfId="175" priority="9" operator="equal">
      <formula>$Q$11</formula>
    </cfRule>
    <cfRule type="cellIs" dxfId="174" priority="10" operator="equal">
      <formula>$Q$10</formula>
    </cfRule>
  </conditionalFormatting>
  <conditionalFormatting sqref="D10:D39">
    <cfRule type="cellIs" dxfId="173" priority="1" operator="equal">
      <formula>$R$9</formula>
    </cfRule>
    <cfRule type="cellIs" dxfId="172" priority="2" operator="equal">
      <formula>$S$9</formula>
    </cfRule>
    <cfRule type="cellIs" dxfId="171" priority="3" operator="equal">
      <formula>$T$9</formula>
    </cfRule>
    <cfRule type="cellIs" dxfId="170" priority="4" operator="equal">
      <formula>$U$9</formula>
    </cfRule>
    <cfRule type="cellIs" dxfId="169" priority="5" operator="equal">
      <formula>$V$9</formula>
    </cfRule>
  </conditionalFormatting>
  <conditionalFormatting sqref="E10:E39">
    <cfRule type="cellIs" dxfId="168" priority="102" operator="equal">
      <formula>$R$17</formula>
    </cfRule>
    <cfRule type="cellIs" dxfId="167" priority="103" operator="equal">
      <formula>$R$18</formula>
    </cfRule>
    <cfRule type="cellIs" dxfId="166" priority="104" operator="equal">
      <formula>$R$19</formula>
    </cfRule>
    <cfRule type="cellIs" dxfId="165" priority="105" operator="equal">
      <formula>$R$20</formula>
    </cfRule>
  </conditionalFormatting>
  <dataValidations disablePrompts="1" count="3">
    <dataValidation type="list" allowBlank="1" showInputMessage="1" showErrorMessage="1" sqref="JB10:JH17" xr:uid="{00000000-0002-0000-04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A9" xr:uid="{00000000-0002-0000-0400-000001000000}"/>
    <dataValidation allowBlank="1" showInputMessage="1" showErrorMessage="1" prompt="Es la materialización del riesgo y las consecuencias de su aparición. Su escala es: 5 bajo impacto, 10 medio, 20 alto impacto._x000a_" sqref="JB9:JH9" xr:uid="{00000000-0002-0000-0400-000002000000}"/>
  </dataValidations>
  <printOptions horizontalCentered="1" verticalCentered="1"/>
  <pageMargins left="0.31496062992125984" right="0.27559055118110237" top="0.23622047244094491" bottom="0.15748031496062992" header="0" footer="0"/>
  <pageSetup paperSize="5" scale="65"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dimension ref="A1:AA194"/>
  <sheetViews>
    <sheetView showGridLines="0" tabSelected="1" topLeftCell="A67" zoomScale="70" zoomScaleNormal="70" zoomScaleSheetLayoutView="65" workbookViewId="0">
      <selection activeCell="G76" sqref="G76"/>
    </sheetView>
  </sheetViews>
  <sheetFormatPr baseColWidth="10" defaultColWidth="11.453125" defaultRowHeight="14" x14ac:dyDescent="0.35"/>
  <cols>
    <col min="1" max="1" width="14.81640625" style="29" customWidth="1"/>
    <col min="2" max="2" width="34.1796875" style="29" customWidth="1"/>
    <col min="3" max="3" width="15.453125" style="29" customWidth="1"/>
    <col min="4" max="4" width="11.453125" style="29" customWidth="1"/>
    <col min="5" max="5" width="10.1796875" style="29" customWidth="1"/>
    <col min="6" max="6" width="17.453125" style="29" customWidth="1"/>
    <col min="7" max="7" width="33.26953125" style="29" customWidth="1"/>
    <col min="8" max="8" width="28.1796875" style="29" customWidth="1"/>
    <col min="9" max="9" width="56.1796875" style="29" customWidth="1"/>
    <col min="10" max="10" width="29" style="29" bestFit="1" customWidth="1"/>
    <col min="11" max="11" width="22.54296875" style="34" customWidth="1"/>
    <col min="12" max="12" width="19.36328125" style="34" customWidth="1"/>
    <col min="13" max="13" width="19.453125" style="29" bestFit="1" customWidth="1"/>
    <col min="14" max="14" width="20.6328125" style="34" bestFit="1" customWidth="1"/>
    <col min="15" max="15" width="18.81640625" style="34" customWidth="1"/>
    <col min="16" max="16" width="16.453125" style="34" bestFit="1" customWidth="1"/>
    <col min="17" max="17" width="14.453125" style="34" customWidth="1"/>
    <col min="18" max="18" width="13" style="34" customWidth="1"/>
    <col min="19" max="19" width="13.453125" style="217" customWidth="1"/>
    <col min="20" max="20" width="19.453125" style="217" customWidth="1"/>
    <col min="21" max="21" width="12.453125" style="217" customWidth="1"/>
    <col min="22" max="22" width="16.453125" style="111" customWidth="1"/>
    <col min="23" max="23" width="14.453125" style="111" customWidth="1"/>
    <col min="24" max="24" width="11.453125" style="29"/>
    <col min="25" max="25" width="21.453125" style="4" customWidth="1"/>
    <col min="26" max="26" width="7.453125" style="4" bestFit="1" customWidth="1"/>
    <col min="27" max="27" width="8.453125" style="4" bestFit="1" customWidth="1"/>
    <col min="28" max="16384" width="11.453125" style="29"/>
  </cols>
  <sheetData>
    <row r="1" spans="1:27" s="4" customFormat="1" ht="20" customHeight="1" thickTop="1" x14ac:dyDescent="0.35">
      <c r="A1" s="387"/>
      <c r="B1" s="368" t="s">
        <v>375</v>
      </c>
      <c r="C1" s="369"/>
      <c r="D1" s="369"/>
      <c r="E1" s="369"/>
      <c r="F1" s="369"/>
      <c r="G1" s="369"/>
      <c r="H1" s="369"/>
      <c r="I1" s="370"/>
      <c r="J1" s="311" t="s">
        <v>373</v>
      </c>
      <c r="K1" s="312"/>
      <c r="L1" s="258"/>
    </row>
    <row r="2" spans="1:27" s="4" customFormat="1" ht="20" customHeight="1" x14ac:dyDescent="0.35">
      <c r="A2" s="388"/>
      <c r="B2" s="371"/>
      <c r="C2" s="372"/>
      <c r="D2" s="372"/>
      <c r="E2" s="372"/>
      <c r="F2" s="372"/>
      <c r="G2" s="372"/>
      <c r="H2" s="372"/>
      <c r="I2" s="373"/>
      <c r="J2" s="313" t="s">
        <v>376</v>
      </c>
      <c r="K2" s="314"/>
      <c r="L2" s="258"/>
    </row>
    <row r="3" spans="1:27" s="3" customFormat="1" ht="16" thickBot="1" x14ac:dyDescent="0.3">
      <c r="A3" s="389"/>
      <c r="B3" s="374" t="s">
        <v>359</v>
      </c>
      <c r="C3" s="375"/>
      <c r="D3" s="375"/>
      <c r="E3" s="375"/>
      <c r="F3" s="375"/>
      <c r="G3" s="375"/>
      <c r="H3" s="375"/>
      <c r="I3" s="376"/>
      <c r="J3" s="315" t="s">
        <v>374</v>
      </c>
      <c r="K3" s="316"/>
      <c r="L3" s="259"/>
    </row>
    <row r="4" spans="1:27" s="3" customFormat="1" ht="17" customHeight="1" thickTop="1" x14ac:dyDescent="0.25">
      <c r="A4" s="378"/>
      <c r="B4" s="379"/>
      <c r="C4" s="379"/>
      <c r="D4" s="379"/>
      <c r="E4" s="379"/>
      <c r="F4" s="379"/>
      <c r="G4" s="379"/>
      <c r="H4" s="379"/>
      <c r="I4" s="379"/>
      <c r="J4" s="379"/>
      <c r="K4" s="380"/>
    </row>
    <row r="5" spans="1:27" s="4" customFormat="1" ht="27" customHeight="1" x14ac:dyDescent="0.35">
      <c r="A5" s="12" t="s">
        <v>80</v>
      </c>
      <c r="B5" s="264" t="str">
        <f>'2 IDENTIFICACIÓN'!B5</f>
        <v>ALCALDÍA DE BUCARAMANGA</v>
      </c>
      <c r="C5" s="265"/>
      <c r="D5" s="265"/>
      <c r="E5" s="266"/>
      <c r="F5" s="249" t="s">
        <v>81</v>
      </c>
      <c r="G5" s="264" t="str">
        <f>'2 IDENTIFICACIÓN'!G5</f>
        <v>PROYECCIÓN Y DESARROLLO COMUNITARIO</v>
      </c>
      <c r="H5" s="266"/>
      <c r="I5" s="249" t="s">
        <v>353</v>
      </c>
      <c r="J5" s="287">
        <f>'2 IDENTIFICACIÓN'!J5</f>
        <v>2026</v>
      </c>
      <c r="K5" s="268"/>
    </row>
    <row r="6" spans="1:27" s="4" customFormat="1" x14ac:dyDescent="0.35">
      <c r="A6" s="166"/>
      <c r="B6" s="260"/>
      <c r="C6" s="260"/>
      <c r="D6" s="260"/>
      <c r="E6" s="260"/>
      <c r="F6" s="261"/>
      <c r="G6" s="262"/>
      <c r="H6" s="262"/>
      <c r="I6" s="262"/>
      <c r="J6" s="169"/>
      <c r="K6" s="262"/>
      <c r="S6" s="492" t="s">
        <v>303</v>
      </c>
      <c r="T6" s="492" t="s">
        <v>304</v>
      </c>
      <c r="U6" s="492" t="s">
        <v>62</v>
      </c>
    </row>
    <row r="7" spans="1:27" s="32" customFormat="1" ht="16.5" customHeight="1" x14ac:dyDescent="0.35">
      <c r="A7" s="166"/>
      <c r="B7" s="165"/>
      <c r="C7" s="165"/>
      <c r="D7" s="111"/>
      <c r="E7" s="31"/>
      <c r="F7" s="30" t="s">
        <v>302</v>
      </c>
      <c r="G7" s="31"/>
      <c r="H7" s="31"/>
      <c r="I7" s="31"/>
      <c r="J7" s="505" t="s">
        <v>305</v>
      </c>
      <c r="K7" s="506"/>
      <c r="L7" s="506"/>
      <c r="M7" s="506"/>
      <c r="N7" s="506"/>
      <c r="O7" s="506"/>
      <c r="P7" s="506"/>
      <c r="Q7" s="506"/>
      <c r="R7" s="507"/>
      <c r="S7" s="493"/>
      <c r="T7" s="493"/>
      <c r="U7" s="493"/>
      <c r="V7" s="111"/>
      <c r="W7" s="111"/>
      <c r="X7" s="28"/>
      <c r="Y7" s="17" t="s">
        <v>261</v>
      </c>
      <c r="Z7" s="18" t="s">
        <v>306</v>
      </c>
      <c r="AA7" s="19" t="s">
        <v>307</v>
      </c>
    </row>
    <row r="8" spans="1:27" ht="29.25" customHeight="1" x14ac:dyDescent="0.35">
      <c r="A8" s="474" t="s">
        <v>255</v>
      </c>
      <c r="B8" s="474" t="s">
        <v>256</v>
      </c>
      <c r="C8" s="474" t="s">
        <v>308</v>
      </c>
      <c r="D8" s="474" t="s">
        <v>309</v>
      </c>
      <c r="E8" s="495" t="s">
        <v>310</v>
      </c>
      <c r="F8" s="500" t="s">
        <v>44</v>
      </c>
      <c r="G8" s="501"/>
      <c r="H8" s="495"/>
      <c r="I8" s="142"/>
      <c r="J8" s="497" t="s">
        <v>119</v>
      </c>
      <c r="K8" s="498"/>
      <c r="L8" s="498"/>
      <c r="M8" s="498"/>
      <c r="N8" s="499"/>
      <c r="O8" s="502" t="s">
        <v>311</v>
      </c>
      <c r="P8" s="503"/>
      <c r="Q8" s="503"/>
      <c r="R8" s="504"/>
      <c r="S8" s="494"/>
      <c r="T8" s="494"/>
      <c r="U8" s="494"/>
      <c r="X8" s="28"/>
      <c r="Y8" s="221" t="s">
        <v>270</v>
      </c>
      <c r="Z8" s="24">
        <v>0.01</v>
      </c>
      <c r="AA8" s="23">
        <v>0.2</v>
      </c>
    </row>
    <row r="9" spans="1:27" s="28" customFormat="1" ht="56.5" thickBot="1" x14ac:dyDescent="0.4">
      <c r="A9" s="475"/>
      <c r="B9" s="475"/>
      <c r="C9" s="475"/>
      <c r="D9" s="475"/>
      <c r="E9" s="496"/>
      <c r="F9" s="110" t="s">
        <v>312</v>
      </c>
      <c r="G9" s="110" t="s">
        <v>313</v>
      </c>
      <c r="H9" s="110" t="s">
        <v>314</v>
      </c>
      <c r="I9" s="110" t="s">
        <v>315</v>
      </c>
      <c r="J9" s="110" t="s">
        <v>46</v>
      </c>
      <c r="K9" s="33" t="s">
        <v>48</v>
      </c>
      <c r="L9" s="33" t="s">
        <v>50</v>
      </c>
      <c r="M9" s="110" t="s">
        <v>51</v>
      </c>
      <c r="N9" s="33" t="s">
        <v>53</v>
      </c>
      <c r="O9" s="33" t="s">
        <v>123</v>
      </c>
      <c r="P9" s="33" t="s">
        <v>124</v>
      </c>
      <c r="Q9" s="33" t="s">
        <v>316</v>
      </c>
      <c r="R9" s="33" t="s">
        <v>317</v>
      </c>
      <c r="S9" s="33" t="s">
        <v>57</v>
      </c>
      <c r="T9" s="33" t="s">
        <v>59</v>
      </c>
      <c r="U9" s="213" t="s">
        <v>61</v>
      </c>
      <c r="V9" s="33" t="s">
        <v>318</v>
      </c>
      <c r="W9" s="33" t="s">
        <v>319</v>
      </c>
      <c r="Y9" s="222" t="s">
        <v>274</v>
      </c>
      <c r="Z9" s="24">
        <v>0.21</v>
      </c>
      <c r="AA9" s="23">
        <v>0.4</v>
      </c>
    </row>
    <row r="10" spans="1:27" ht="108.75" customHeight="1" x14ac:dyDescent="0.35">
      <c r="A10" s="482" t="str">
        <f>'2 IDENTIFICACIÓN'!A10</f>
        <v>R1</v>
      </c>
      <c r="B10" s="486" t="str">
        <f>+'2 IDENTIFICACIÓN'!J10</f>
        <v>Posibilidad de afectación reputacional por inconsistencias, pérdida o uso inadecuado de la información contenida en las bases de datos de beneficiarios, debido a deficiencias en la seguridad, actualización y control de la información administrada por la Secretaría de Desarrollo Social.</v>
      </c>
      <c r="C10" s="476">
        <f>+'3 PROBABIL E IMPACTO INHERENTE'!E10</f>
        <v>0.6</v>
      </c>
      <c r="D10" s="479">
        <f>+'3 PROBABIL E IMPACTO INHERENTE'!M10</f>
        <v>0.6</v>
      </c>
      <c r="E10" s="348">
        <v>1</v>
      </c>
      <c r="F10" s="242" t="s">
        <v>414</v>
      </c>
      <c r="G10" s="35" t="s">
        <v>416</v>
      </c>
      <c r="H10" s="35" t="s">
        <v>415</v>
      </c>
      <c r="I10" s="349" t="str">
        <f t="shared" ref="I10:I73" si="0">+CONCATENATE(F10," ",G10," ",H10)</f>
        <v>El líder encargado de la administración del Observatorio Social Digital de la Secretaría de Desarrollo Social implementa y verifica controles de seguridad para el acceso, manejo, consulta y administración de las bases de datos, mediante la asignación de usuarios y claves de acuerdo con los roles autorizados para cada programa.</v>
      </c>
      <c r="J10" s="350" t="s">
        <v>133</v>
      </c>
      <c r="K10" s="252">
        <f>+IFERROR(VLOOKUP($J10,'11 FORMULAS'!$B$51:$C$53,2,0),"")</f>
        <v>0.25</v>
      </c>
      <c r="L10" s="252" t="str">
        <f>+IFERROR(VLOOKUP($J10,'11 FORMULAS'!$B$51:$D$53,3,0),"")</f>
        <v>Probabilidad</v>
      </c>
      <c r="M10" s="351" t="s">
        <v>145</v>
      </c>
      <c r="N10" s="252">
        <f>+IFERROR(VLOOKUP($M10,'11 FORMULAS'!$B$54:$C$55,2,0),"")</f>
        <v>0.15</v>
      </c>
      <c r="O10" s="352" t="s">
        <v>135</v>
      </c>
      <c r="P10" s="352" t="s">
        <v>372</v>
      </c>
      <c r="Q10" s="352" t="s">
        <v>137</v>
      </c>
      <c r="R10" s="352" t="s">
        <v>138</v>
      </c>
      <c r="S10" s="252">
        <f>+IFERROR($K10+$N10,"")</f>
        <v>0.4</v>
      </c>
      <c r="T10" s="252">
        <f>IF($L10='11 FORMULAS'!$D$51,$C$10-($C$10*$S$10),$C$10)</f>
        <v>0.36</v>
      </c>
      <c r="U10" s="252">
        <f>IF(L10='11 FORMULAS'!$D$53,$D10-($D10*$S10),$D10)</f>
        <v>0.6</v>
      </c>
      <c r="V10" s="514">
        <f>+IF(T15="","",T15)</f>
        <v>0.6</v>
      </c>
      <c r="W10" s="517">
        <f>+IF(U15="","",U15)</f>
        <v>0.6</v>
      </c>
      <c r="X10" s="28"/>
      <c r="Y10" s="223" t="s">
        <v>278</v>
      </c>
      <c r="Z10" s="24">
        <v>0.41</v>
      </c>
      <c r="AA10" s="23">
        <v>0.6</v>
      </c>
    </row>
    <row r="11" spans="1:27" ht="29.5" customHeight="1" x14ac:dyDescent="0.35">
      <c r="A11" s="484"/>
      <c r="B11" s="488"/>
      <c r="C11" s="477"/>
      <c r="D11" s="480"/>
      <c r="E11" s="250">
        <v>2</v>
      </c>
      <c r="F11" s="241"/>
      <c r="G11" s="163"/>
      <c r="H11" s="163"/>
      <c r="I11" s="212" t="str">
        <f t="shared" si="0"/>
        <v xml:space="preserve">  </v>
      </c>
      <c r="J11" s="288"/>
      <c r="K11" s="216" t="str">
        <f>+IFERROR(VLOOKUP($J11,'11 FORMULAS'!$B$51:$C$53,2,0),"")</f>
        <v/>
      </c>
      <c r="L11" s="216" t="str">
        <f>+IFERROR(VLOOKUP($J11,'11 FORMULAS'!$B$51:$D$53,3,0),"")</f>
        <v/>
      </c>
      <c r="M11" s="251"/>
      <c r="N11" s="216" t="str">
        <f>+IFERROR(VLOOKUP($M11,'11 FORMULAS'!$B$54:$C$55,2,0),"")</f>
        <v/>
      </c>
      <c r="O11" s="253"/>
      <c r="P11" s="253"/>
      <c r="Q11" s="253"/>
      <c r="R11" s="253"/>
      <c r="S11" s="216" t="str">
        <f t="shared" ref="S11:S74" si="1">+IFERROR($K11+$N11,"")</f>
        <v/>
      </c>
      <c r="T11" s="216">
        <f>IF($L11='11 FORMULAS'!$D$51,$C$10-($C$10*$S$10),$C$10)</f>
        <v>0.6</v>
      </c>
      <c r="U11" s="216">
        <f>IF(L11='11 FORMULAS'!$D$53,$D$10-($D$10*$S$10),$D$10)</f>
        <v>0.6</v>
      </c>
      <c r="V11" s="515"/>
      <c r="W11" s="518"/>
      <c r="X11" s="28"/>
      <c r="Y11" s="26" t="s">
        <v>283</v>
      </c>
      <c r="Z11" s="24">
        <v>0.61</v>
      </c>
      <c r="AA11" s="23">
        <v>0.8</v>
      </c>
    </row>
    <row r="12" spans="1:27" ht="29.5" customHeight="1" x14ac:dyDescent="0.35">
      <c r="A12" s="484"/>
      <c r="B12" s="488"/>
      <c r="C12" s="477"/>
      <c r="D12" s="480"/>
      <c r="E12" s="250">
        <v>3</v>
      </c>
      <c r="F12" s="241"/>
      <c r="G12" s="163"/>
      <c r="H12" s="163"/>
      <c r="I12" s="212" t="str">
        <f t="shared" si="0"/>
        <v xml:space="preserve">  </v>
      </c>
      <c r="J12" s="288"/>
      <c r="K12" s="216" t="str">
        <f>+IFERROR(VLOOKUP($J12,'11 FORMULAS'!$B$51:$C$53,2,0),"")</f>
        <v/>
      </c>
      <c r="L12" s="216" t="str">
        <f>+IFERROR(VLOOKUP($J12,'11 FORMULAS'!$B$51:$D$53,3,0),"")</f>
        <v/>
      </c>
      <c r="M12" s="251"/>
      <c r="N12" s="216" t="str">
        <f>+IFERROR(VLOOKUP($M12,'11 FORMULAS'!$B$54:$C$55,2,0),"")</f>
        <v/>
      </c>
      <c r="O12" s="253"/>
      <c r="P12" s="253"/>
      <c r="Q12" s="253"/>
      <c r="R12" s="253"/>
      <c r="S12" s="216" t="str">
        <f t="shared" si="1"/>
        <v/>
      </c>
      <c r="T12" s="216">
        <f>IF($L12='11 FORMULAS'!$D$51,$C$10-($C$10*$S$10),$C$10)</f>
        <v>0.6</v>
      </c>
      <c r="U12" s="216">
        <f>IF(L12='11 FORMULAS'!$D$53,$D$10-($D$10*$S$10),$D$10)</f>
        <v>0.6</v>
      </c>
      <c r="V12" s="515"/>
      <c r="W12" s="518"/>
      <c r="X12" s="28"/>
      <c r="Y12" s="224" t="s">
        <v>288</v>
      </c>
      <c r="Z12" s="24">
        <v>0.81</v>
      </c>
      <c r="AA12" s="23">
        <v>1</v>
      </c>
    </row>
    <row r="13" spans="1:27" ht="29.5" customHeight="1" x14ac:dyDescent="0.35">
      <c r="A13" s="484"/>
      <c r="B13" s="488"/>
      <c r="C13" s="477"/>
      <c r="D13" s="480"/>
      <c r="E13" s="250">
        <v>4</v>
      </c>
      <c r="F13" s="241"/>
      <c r="G13" s="163"/>
      <c r="H13" s="163"/>
      <c r="I13" s="212" t="str">
        <f t="shared" si="0"/>
        <v xml:space="preserve">  </v>
      </c>
      <c r="J13" s="288"/>
      <c r="K13" s="216" t="str">
        <f>+IFERROR(VLOOKUP($J13,'11 FORMULAS'!$B$51:$C$53,2,0),"")</f>
        <v/>
      </c>
      <c r="L13" s="216" t="str">
        <f>+IFERROR(VLOOKUP($J13,'11 FORMULAS'!$B$51:$D$53,3,0),"")</f>
        <v/>
      </c>
      <c r="M13" s="251"/>
      <c r="N13" s="216" t="str">
        <f>+IFERROR(VLOOKUP($M13,'11 FORMULAS'!$B$54:$C$55,2,0),"")</f>
        <v/>
      </c>
      <c r="O13" s="253"/>
      <c r="P13" s="253"/>
      <c r="Q13" s="253"/>
      <c r="R13" s="253"/>
      <c r="S13" s="216" t="str">
        <f t="shared" si="1"/>
        <v/>
      </c>
      <c r="T13" s="216">
        <f>IF($L13='11 FORMULAS'!$D$51,$C$10-($C$10*$S$10),$C$10)</f>
        <v>0.6</v>
      </c>
      <c r="U13" s="216">
        <f>IF(L13='11 FORMULAS'!$D$53,$D$10-($D$10*$S$10),$D$10)</f>
        <v>0.6</v>
      </c>
      <c r="V13" s="515"/>
      <c r="W13" s="518"/>
      <c r="X13" s="28"/>
      <c r="Y13" s="214"/>
      <c r="Z13" s="214"/>
      <c r="AA13" s="214"/>
    </row>
    <row r="14" spans="1:27" ht="29.5" customHeight="1" x14ac:dyDescent="0.35">
      <c r="A14" s="484"/>
      <c r="B14" s="488"/>
      <c r="C14" s="477"/>
      <c r="D14" s="480"/>
      <c r="E14" s="250">
        <v>5</v>
      </c>
      <c r="F14" s="241"/>
      <c r="G14" s="163"/>
      <c r="H14" s="163"/>
      <c r="I14" s="212" t="str">
        <f t="shared" si="0"/>
        <v xml:space="preserve">  </v>
      </c>
      <c r="J14" s="288"/>
      <c r="K14" s="216" t="str">
        <f>+IFERROR(VLOOKUP($J14,'11 FORMULAS'!$B$51:$C$53,2,0),"")</f>
        <v/>
      </c>
      <c r="L14" s="216" t="str">
        <f>+IFERROR(VLOOKUP($J14,'11 FORMULAS'!$B$51:$D$53,3,0),"")</f>
        <v/>
      </c>
      <c r="M14" s="251"/>
      <c r="N14" s="216" t="str">
        <f>+IFERROR(VLOOKUP($M14,'11 FORMULAS'!$B$54:$C$55,2,0),"")</f>
        <v/>
      </c>
      <c r="O14" s="253"/>
      <c r="P14" s="253"/>
      <c r="Q14" s="253"/>
      <c r="R14" s="253"/>
      <c r="S14" s="216" t="str">
        <f t="shared" si="1"/>
        <v/>
      </c>
      <c r="T14" s="216">
        <f>IF($L14='11 FORMULAS'!$D$51,$C$10-($C$10*$S$10),$C$10)</f>
        <v>0.6</v>
      </c>
      <c r="U14" s="216">
        <f>IF(L14='11 FORMULAS'!$D$53,$D$10-($D$10*$S$10),$D$10)</f>
        <v>0.6</v>
      </c>
      <c r="V14" s="515"/>
      <c r="W14" s="518"/>
      <c r="X14" s="28"/>
      <c r="Y14" s="214"/>
      <c r="Z14" s="214"/>
      <c r="AA14" s="214"/>
    </row>
    <row r="15" spans="1:27" ht="29.5" customHeight="1" thickBot="1" x14ac:dyDescent="0.4">
      <c r="A15" s="485"/>
      <c r="B15" s="489"/>
      <c r="C15" s="478"/>
      <c r="D15" s="481"/>
      <c r="E15" s="254">
        <v>6</v>
      </c>
      <c r="F15" s="244"/>
      <c r="G15" s="164"/>
      <c r="H15" s="164"/>
      <c r="I15" s="353" t="str">
        <f t="shared" si="0"/>
        <v xml:space="preserve">  </v>
      </c>
      <c r="J15" s="354"/>
      <c r="K15" s="355" t="str">
        <f>+IFERROR(VLOOKUP($J15,'11 FORMULAS'!$B$51:$C$53,2,0),"")</f>
        <v/>
      </c>
      <c r="L15" s="355" t="str">
        <f>+IFERROR(VLOOKUP($J15,'11 FORMULAS'!$B$51:$D$53,3,0),"")</f>
        <v/>
      </c>
      <c r="M15" s="356"/>
      <c r="N15" s="355" t="str">
        <f>+IFERROR(VLOOKUP($M15,'11 FORMULAS'!$B$54:$C$55,2,0),"")</f>
        <v/>
      </c>
      <c r="O15" s="357"/>
      <c r="P15" s="357"/>
      <c r="Q15" s="357"/>
      <c r="R15" s="357"/>
      <c r="S15" s="355" t="str">
        <f t="shared" si="1"/>
        <v/>
      </c>
      <c r="T15" s="355">
        <f>IF($L15='11 FORMULAS'!$D$51,$C$10-($C$10*$S$10),$C$10)</f>
        <v>0.6</v>
      </c>
      <c r="U15" s="355">
        <f>IF(L15='11 FORMULAS'!$D$53,$D$10-($D$10*$S$10),$D$10)</f>
        <v>0.6</v>
      </c>
      <c r="V15" s="516"/>
      <c r="W15" s="519"/>
      <c r="X15" s="28"/>
      <c r="Y15" s="214"/>
      <c r="Z15" s="214"/>
      <c r="AA15" s="214"/>
    </row>
    <row r="16" spans="1:27" ht="84" x14ac:dyDescent="0.35">
      <c r="A16" s="482" t="str">
        <f>'2 IDENTIFICACIÓN'!A11</f>
        <v>R2</v>
      </c>
      <c r="B16" s="486" t="str">
        <f>+'2 IDENTIFICACIÓN'!J11</f>
        <v>Posibilidad de afectación reputacional por deficiencias en la gestión de los procesos de contratación pública adelantados por la Secretaría de Desarrollo Social, debido a incumplimiento de los lineamientos y requisitos establecidos en la normatividad vigente.</v>
      </c>
      <c r="C16" s="510">
        <f>+'3 PROBABIL E IMPACTO INHERENTE'!E11</f>
        <v>0.6</v>
      </c>
      <c r="D16" s="479">
        <f>+'3 PROBABIL E IMPACTO INHERENTE'!M11</f>
        <v>0.8</v>
      </c>
      <c r="E16" s="348">
        <v>1</v>
      </c>
      <c r="F16" s="242" t="s">
        <v>417</v>
      </c>
      <c r="G16" s="35" t="s">
        <v>419</v>
      </c>
      <c r="H16" s="35" t="s">
        <v>420</v>
      </c>
      <c r="I16" s="349" t="str">
        <f t="shared" si="0"/>
        <v>El Secretario de Desarrollo Social emite lineamientos dirigidos a supervisores y contratistas sobre la obligatoriedad de publicar oportunamente los documentos contractuales en la plataforma SECOP, de conformidad con la normatividad vigente.</v>
      </c>
      <c r="J16" s="350" t="s">
        <v>133</v>
      </c>
      <c r="K16" s="252">
        <f>+IFERROR(VLOOKUP($J16,'11 FORMULAS'!$B$51:$C$53,2,0),"")</f>
        <v>0.25</v>
      </c>
      <c r="L16" s="252" t="str">
        <f>+IFERROR(VLOOKUP($J16,'11 FORMULAS'!$B$51:$D$53,3,0),"")</f>
        <v>Probabilidad</v>
      </c>
      <c r="M16" s="351" t="s">
        <v>145</v>
      </c>
      <c r="N16" s="252">
        <f>+IFERROR(VLOOKUP($M16,'11 FORMULAS'!$B$54:$C$55,2,0),"")</f>
        <v>0.15</v>
      </c>
      <c r="O16" s="352" t="s">
        <v>135</v>
      </c>
      <c r="P16" s="352" t="s">
        <v>239</v>
      </c>
      <c r="Q16" s="352" t="s">
        <v>148</v>
      </c>
      <c r="R16" s="352" t="s">
        <v>247</v>
      </c>
      <c r="S16" s="252">
        <f t="shared" si="1"/>
        <v>0.4</v>
      </c>
      <c r="T16" s="252">
        <f>IF($L16='11 FORMULAS'!$D$51,$C$10-($C$10*$S$10),$C$10)</f>
        <v>0.36</v>
      </c>
      <c r="U16" s="252">
        <f>IF(L16='11 FORMULAS'!$D$53,$D$16-($D$16*$S$16),$D$16)</f>
        <v>0.8</v>
      </c>
      <c r="V16" s="514">
        <f>+IF(T21="","",T21)</f>
        <v>0.6</v>
      </c>
      <c r="W16" s="517">
        <f>+IF(U21="","",U21)</f>
        <v>0.8</v>
      </c>
      <c r="X16" s="28"/>
      <c r="Y16" s="214"/>
      <c r="Z16" s="215"/>
      <c r="AA16" s="215"/>
    </row>
    <row r="17" spans="1:27" ht="69.5" customHeight="1" x14ac:dyDescent="0.35">
      <c r="A17" s="484"/>
      <c r="B17" s="488"/>
      <c r="C17" s="511"/>
      <c r="D17" s="480"/>
      <c r="E17" s="250">
        <v>2</v>
      </c>
      <c r="F17" s="241" t="s">
        <v>418</v>
      </c>
      <c r="G17" s="163" t="s">
        <v>422</v>
      </c>
      <c r="H17" s="163" t="s">
        <v>421</v>
      </c>
      <c r="I17" s="212" t="str">
        <f t="shared" si="0"/>
        <v>La Subsecretaria de Despacho realiza seguimiento y monitoreo aleatorio a la publicación de documentos contractuales en la plataforma SECOP, con el fin de verificar el cumplimiento de los términos establecidos en la normatividad vigente.</v>
      </c>
      <c r="J17" s="288" t="s">
        <v>133</v>
      </c>
      <c r="K17" s="216">
        <f>+IFERROR(VLOOKUP($J17,'11 FORMULAS'!$B$51:$C$53,2,0),"")</f>
        <v>0.25</v>
      </c>
      <c r="L17" s="216" t="str">
        <f>+IFERROR(VLOOKUP($J17,'11 FORMULAS'!$B$51:$D$53,3,0),"")</f>
        <v>Probabilidad</v>
      </c>
      <c r="M17" s="251" t="s">
        <v>134</v>
      </c>
      <c r="N17" s="216">
        <f>+IFERROR(VLOOKUP($M17,'11 FORMULAS'!$B$54:$C$55,2,0),"")</f>
        <v>0.25</v>
      </c>
      <c r="O17" s="253" t="s">
        <v>146</v>
      </c>
      <c r="P17" s="253" t="s">
        <v>239</v>
      </c>
      <c r="Q17" s="253" t="s">
        <v>137</v>
      </c>
      <c r="R17" s="253" t="s">
        <v>247</v>
      </c>
      <c r="S17" s="216">
        <f t="shared" si="1"/>
        <v>0.5</v>
      </c>
      <c r="T17" s="216">
        <f>IF($L17='11 FORMULAS'!$D$51,$C$10-($C$10*$S$10),$C$10)</f>
        <v>0.36</v>
      </c>
      <c r="U17" s="216">
        <f>IF(L17='11 FORMULAS'!$D$53,$D$16-($D$16*$S$16),$D$16)</f>
        <v>0.8</v>
      </c>
      <c r="V17" s="515"/>
      <c r="W17" s="518"/>
      <c r="X17" s="28"/>
      <c r="Y17" s="214"/>
      <c r="Z17" s="215"/>
      <c r="AA17" s="215"/>
    </row>
    <row r="18" spans="1:27" ht="29.5" customHeight="1" x14ac:dyDescent="0.35">
      <c r="A18" s="484"/>
      <c r="B18" s="488"/>
      <c r="C18" s="511"/>
      <c r="D18" s="480"/>
      <c r="E18" s="250">
        <v>3</v>
      </c>
      <c r="F18" s="241"/>
      <c r="G18" s="163"/>
      <c r="H18" s="163"/>
      <c r="I18" s="212" t="str">
        <f t="shared" si="0"/>
        <v xml:space="preserve">  </v>
      </c>
      <c r="J18" s="288"/>
      <c r="K18" s="216" t="str">
        <f>+IFERROR(VLOOKUP($J18,'11 FORMULAS'!$B$51:$C$53,2,0),"")</f>
        <v/>
      </c>
      <c r="L18" s="216" t="str">
        <f>+IFERROR(VLOOKUP($J18,'11 FORMULAS'!$B$51:$D$53,3,0),"")</f>
        <v/>
      </c>
      <c r="M18" s="251"/>
      <c r="N18" s="216" t="str">
        <f>+IFERROR(VLOOKUP($M18,'11 FORMULAS'!$B$54:$C$55,2,0),"")</f>
        <v/>
      </c>
      <c r="O18" s="253"/>
      <c r="P18" s="253"/>
      <c r="Q18" s="253"/>
      <c r="R18" s="253"/>
      <c r="S18" s="216" t="str">
        <f t="shared" si="1"/>
        <v/>
      </c>
      <c r="T18" s="216">
        <f>IF($L18='11 FORMULAS'!$D$51,$C$10-($C$10*$S$10),$C$10)</f>
        <v>0.6</v>
      </c>
      <c r="U18" s="216">
        <f>IF(L18='11 FORMULAS'!$D$53,$D$16-($D$16*$S$16),$D$16)</f>
        <v>0.8</v>
      </c>
      <c r="V18" s="515"/>
      <c r="W18" s="518"/>
      <c r="X18" s="28"/>
      <c r="Y18" s="214"/>
      <c r="Z18" s="215"/>
      <c r="AA18" s="215"/>
    </row>
    <row r="19" spans="1:27" ht="29.5" customHeight="1" x14ac:dyDescent="0.35">
      <c r="A19" s="508"/>
      <c r="B19" s="509"/>
      <c r="C19" s="511"/>
      <c r="D19" s="513"/>
      <c r="E19" s="250">
        <v>4</v>
      </c>
      <c r="F19" s="243"/>
      <c r="G19" s="238"/>
      <c r="H19" s="238"/>
      <c r="I19" s="212" t="str">
        <f t="shared" si="0"/>
        <v xml:space="preserve">  </v>
      </c>
      <c r="J19" s="288"/>
      <c r="K19" s="216" t="str">
        <f>+IFERROR(VLOOKUP($J19,'11 FORMULAS'!$B$51:$C$53,2,0),"")</f>
        <v/>
      </c>
      <c r="L19" s="216" t="str">
        <f>+IFERROR(VLOOKUP($J19,'11 FORMULAS'!$B$51:$D$53,3,0),"")</f>
        <v/>
      </c>
      <c r="M19" s="251"/>
      <c r="N19" s="216" t="str">
        <f>+IFERROR(VLOOKUP($M19,'11 FORMULAS'!$B$54:$C$55,2,0),"")</f>
        <v/>
      </c>
      <c r="O19" s="253"/>
      <c r="P19" s="253"/>
      <c r="Q19" s="253"/>
      <c r="R19" s="253"/>
      <c r="S19" s="216" t="str">
        <f t="shared" si="1"/>
        <v/>
      </c>
      <c r="T19" s="216">
        <f>IF($L19='11 FORMULAS'!$D$51,$C$10-($C$10*$S$10),$C$10)</f>
        <v>0.6</v>
      </c>
      <c r="U19" s="216">
        <f>IF(L19='11 FORMULAS'!$D$53,$D$16-($D$16*$S$16),$D$16)</f>
        <v>0.8</v>
      </c>
      <c r="V19" s="520"/>
      <c r="W19" s="521"/>
      <c r="X19" s="28"/>
      <c r="Y19" s="214"/>
      <c r="Z19" s="215"/>
      <c r="AA19" s="215"/>
    </row>
    <row r="20" spans="1:27" ht="29.5" customHeight="1" x14ac:dyDescent="0.35">
      <c r="A20" s="508"/>
      <c r="B20" s="509"/>
      <c r="C20" s="511"/>
      <c r="D20" s="513"/>
      <c r="E20" s="250">
        <v>5</v>
      </c>
      <c r="F20" s="243"/>
      <c r="G20" s="238"/>
      <c r="H20" s="238"/>
      <c r="I20" s="212" t="str">
        <f t="shared" si="0"/>
        <v xml:space="preserve">  </v>
      </c>
      <c r="J20" s="288"/>
      <c r="K20" s="216" t="str">
        <f>+IFERROR(VLOOKUP($J20,'11 FORMULAS'!$B$51:$C$53,2,0),"")</f>
        <v/>
      </c>
      <c r="L20" s="216" t="str">
        <f>+IFERROR(VLOOKUP($J20,'11 FORMULAS'!$B$51:$D$53,3,0),"")</f>
        <v/>
      </c>
      <c r="M20" s="251"/>
      <c r="N20" s="216" t="str">
        <f>+IFERROR(VLOOKUP($M20,'11 FORMULAS'!$B$54:$C$55,2,0),"")</f>
        <v/>
      </c>
      <c r="O20" s="253"/>
      <c r="P20" s="253"/>
      <c r="Q20" s="253"/>
      <c r="R20" s="253"/>
      <c r="S20" s="216" t="str">
        <f t="shared" si="1"/>
        <v/>
      </c>
      <c r="T20" s="216">
        <f>IF($L20='11 FORMULAS'!$D$51,$C$10-($C$10*$S$10),$C$10)</f>
        <v>0.6</v>
      </c>
      <c r="U20" s="216">
        <f>IF(L20='11 FORMULAS'!$D$53,$D$16-($D$16*$S$16),$D$16)</f>
        <v>0.8</v>
      </c>
      <c r="V20" s="520"/>
      <c r="W20" s="521"/>
      <c r="X20" s="28"/>
      <c r="Y20" s="214"/>
      <c r="Z20" s="215"/>
      <c r="AA20" s="215"/>
    </row>
    <row r="21" spans="1:27" ht="29.5" customHeight="1" thickBot="1" x14ac:dyDescent="0.4">
      <c r="A21" s="485"/>
      <c r="B21" s="489"/>
      <c r="C21" s="512"/>
      <c r="D21" s="481"/>
      <c r="E21" s="254">
        <v>6</v>
      </c>
      <c r="F21" s="244"/>
      <c r="G21" s="164"/>
      <c r="H21" s="164"/>
      <c r="I21" s="353" t="str">
        <f t="shared" si="0"/>
        <v xml:space="preserve">  </v>
      </c>
      <c r="J21" s="354"/>
      <c r="K21" s="355" t="str">
        <f>+IFERROR(VLOOKUP($J21,'11 FORMULAS'!$B$51:$C$53,2,0),"")</f>
        <v/>
      </c>
      <c r="L21" s="355" t="str">
        <f>+IFERROR(VLOOKUP($J21,'11 FORMULAS'!$B$51:$D$53,3,0),"")</f>
        <v/>
      </c>
      <c r="M21" s="356"/>
      <c r="N21" s="355" t="str">
        <f>+IFERROR(VLOOKUP($M21,'11 FORMULAS'!$B$54:$C$55,2,0),"")</f>
        <v/>
      </c>
      <c r="O21" s="357"/>
      <c r="P21" s="357"/>
      <c r="Q21" s="357"/>
      <c r="R21" s="357"/>
      <c r="S21" s="355" t="str">
        <f t="shared" si="1"/>
        <v/>
      </c>
      <c r="T21" s="355">
        <f>IF($L21='11 FORMULAS'!$D$51,$C$10-($C$10*$S$10),$C$10)</f>
        <v>0.6</v>
      </c>
      <c r="U21" s="355">
        <f>IF(L21='11 FORMULAS'!$D$53,$D$16-($D$16*$S$16),$D$16)</f>
        <v>0.8</v>
      </c>
      <c r="V21" s="516"/>
      <c r="W21" s="519"/>
      <c r="X21" s="28"/>
    </row>
    <row r="22" spans="1:27" ht="96" customHeight="1" x14ac:dyDescent="0.35">
      <c r="A22" s="482" t="str">
        <f>'2 IDENTIFICACIÓN'!A12</f>
        <v>R3</v>
      </c>
      <c r="B22" s="486" t="str">
        <f>+'2 IDENTIFICACIÓN'!J12</f>
        <v>Posibilidad de afectación reputacional por investigaciones y sanciones disciplinarias por entes de control, debido a incumplimiento de la Ley 594 de 2000 en la gestión documental de la Secretaría de Desarrollo Social.</v>
      </c>
      <c r="C22" s="476">
        <f>+'3 PROBABIL E IMPACTO INHERENTE'!E12</f>
        <v>0.6</v>
      </c>
      <c r="D22" s="479">
        <f>+'3 PROBABIL E IMPACTO INHERENTE'!M12</f>
        <v>0.6</v>
      </c>
      <c r="E22" s="348">
        <v>1</v>
      </c>
      <c r="F22" s="242" t="s">
        <v>423</v>
      </c>
      <c r="G22" s="35" t="s">
        <v>425</v>
      </c>
      <c r="H22" s="35" t="s">
        <v>424</v>
      </c>
      <c r="I22" s="349" t="str">
        <f t="shared" si="0"/>
        <v>El Área de Archivo de la Secretaría de Desarrollo Social aplica los lineamientos y procedimientos establecidos para la organización, inventario, conservación y transferencias documentales, de conformidad con las Tablas de Retención Documental, Tablas de Valoración Documental y las directrices emitidas por el Archivo General de la Nación.</v>
      </c>
      <c r="J22" s="350" t="s">
        <v>133</v>
      </c>
      <c r="K22" s="252">
        <f>+IFERROR(VLOOKUP($J22,'11 FORMULAS'!$B$51:$C$53,2,0),"")</f>
        <v>0.25</v>
      </c>
      <c r="L22" s="252" t="str">
        <f>+IFERROR(VLOOKUP($J22,'11 FORMULAS'!$B$51:$D$53,3,0),"")</f>
        <v>Probabilidad</v>
      </c>
      <c r="M22" s="351" t="s">
        <v>134</v>
      </c>
      <c r="N22" s="252">
        <f>+IFERROR(VLOOKUP($M22,'11 FORMULAS'!$B$54:$C$55,2,0),"")</f>
        <v>0.25</v>
      </c>
      <c r="O22" s="352" t="s">
        <v>146</v>
      </c>
      <c r="P22" s="352" t="s">
        <v>239</v>
      </c>
      <c r="Q22" s="352" t="s">
        <v>137</v>
      </c>
      <c r="R22" s="352" t="s">
        <v>247</v>
      </c>
      <c r="S22" s="252">
        <f t="shared" si="1"/>
        <v>0.5</v>
      </c>
      <c r="T22" s="252">
        <f>IF($L22='11 FORMULAS'!$D$51,$C$10-($C$10*$S$10),$C$10)</f>
        <v>0.36</v>
      </c>
      <c r="U22" s="252">
        <f>IF(L22='11 FORMULAS'!$D$53,$D$22-($D$22*$S$22),$D$22)</f>
        <v>0.6</v>
      </c>
      <c r="V22" s="514">
        <f>+IF(T27="","",T27)</f>
        <v>0.6</v>
      </c>
      <c r="W22" s="517">
        <f>+IF(U27="","",U27)</f>
        <v>0.6</v>
      </c>
      <c r="X22" s="28"/>
      <c r="Y22" s="214"/>
      <c r="Z22" s="215"/>
      <c r="AA22" s="215"/>
    </row>
    <row r="23" spans="1:27" ht="29.5" customHeight="1" x14ac:dyDescent="0.35">
      <c r="A23" s="484"/>
      <c r="B23" s="488"/>
      <c r="C23" s="477"/>
      <c r="D23" s="480"/>
      <c r="E23" s="250">
        <v>2</v>
      </c>
      <c r="F23" s="241"/>
      <c r="G23" s="163"/>
      <c r="H23" s="163"/>
      <c r="I23" s="212" t="str">
        <f t="shared" si="0"/>
        <v xml:space="preserve">  </v>
      </c>
      <c r="J23" s="288"/>
      <c r="K23" s="216" t="str">
        <f>+IFERROR(VLOOKUP($J23,'11 FORMULAS'!$B$51:$C$53,2,0),"")</f>
        <v/>
      </c>
      <c r="L23" s="216" t="str">
        <f>+IFERROR(VLOOKUP($J23,'11 FORMULAS'!$B$51:$D$53,3,0),"")</f>
        <v/>
      </c>
      <c r="M23" s="251"/>
      <c r="N23" s="216" t="str">
        <f>+IFERROR(VLOOKUP($M23,'11 FORMULAS'!$B$54:$C$55,2,0),"")</f>
        <v/>
      </c>
      <c r="O23" s="253"/>
      <c r="P23" s="253"/>
      <c r="Q23" s="253"/>
      <c r="R23" s="253"/>
      <c r="S23" s="216" t="str">
        <f t="shared" si="1"/>
        <v/>
      </c>
      <c r="T23" s="216">
        <f>IF($L23='11 FORMULAS'!$D$51,$C$10-($C$10*$S$10),$C$10)</f>
        <v>0.6</v>
      </c>
      <c r="U23" s="216">
        <f>IF(L23='11 FORMULAS'!$D$53,$D$22-($D$22*$S$22),$D$22)</f>
        <v>0.6</v>
      </c>
      <c r="V23" s="515"/>
      <c r="W23" s="518"/>
      <c r="X23" s="28"/>
      <c r="Y23" s="214"/>
      <c r="Z23" s="215"/>
      <c r="AA23" s="215"/>
    </row>
    <row r="24" spans="1:27" ht="29.5" customHeight="1" x14ac:dyDescent="0.35">
      <c r="A24" s="484"/>
      <c r="B24" s="488"/>
      <c r="C24" s="477"/>
      <c r="D24" s="480"/>
      <c r="E24" s="250">
        <v>3</v>
      </c>
      <c r="F24" s="241"/>
      <c r="G24" s="163"/>
      <c r="H24" s="163"/>
      <c r="I24" s="212" t="str">
        <f t="shared" si="0"/>
        <v xml:space="preserve">  </v>
      </c>
      <c r="J24" s="288"/>
      <c r="K24" s="216" t="str">
        <f>+IFERROR(VLOOKUP($J24,'11 FORMULAS'!$B$51:$C$53,2,0),"")</f>
        <v/>
      </c>
      <c r="L24" s="216" t="str">
        <f>+IFERROR(VLOOKUP($J24,'11 FORMULAS'!$B$51:$D$53,3,0),"")</f>
        <v/>
      </c>
      <c r="M24" s="251"/>
      <c r="N24" s="216" t="str">
        <f>+IFERROR(VLOOKUP($M24,'11 FORMULAS'!$B$54:$C$55,2,0),"")</f>
        <v/>
      </c>
      <c r="O24" s="253"/>
      <c r="P24" s="253"/>
      <c r="Q24" s="253"/>
      <c r="R24" s="253"/>
      <c r="S24" s="216" t="str">
        <f t="shared" si="1"/>
        <v/>
      </c>
      <c r="T24" s="216">
        <f>IF($L24='11 FORMULAS'!$D$51,$C$10-($C$10*$S$10),$C$10)</f>
        <v>0.6</v>
      </c>
      <c r="U24" s="216">
        <f>IF(L24='11 FORMULAS'!$D$53,$D$22-($D$22*$S$22),$D$22)</f>
        <v>0.6</v>
      </c>
      <c r="V24" s="515"/>
      <c r="W24" s="518"/>
      <c r="X24" s="28"/>
      <c r="Y24" s="214"/>
      <c r="Z24" s="215"/>
      <c r="AA24" s="215"/>
    </row>
    <row r="25" spans="1:27" ht="29.5" customHeight="1" x14ac:dyDescent="0.35">
      <c r="A25" s="484"/>
      <c r="B25" s="488"/>
      <c r="C25" s="477"/>
      <c r="D25" s="480"/>
      <c r="E25" s="250">
        <v>4</v>
      </c>
      <c r="F25" s="241"/>
      <c r="G25" s="163"/>
      <c r="H25" s="163"/>
      <c r="I25" s="212" t="str">
        <f t="shared" si="0"/>
        <v xml:space="preserve">  </v>
      </c>
      <c r="J25" s="288"/>
      <c r="K25" s="216" t="str">
        <f>+IFERROR(VLOOKUP($J25,'11 FORMULAS'!$B$51:$C$53,2,0),"")</f>
        <v/>
      </c>
      <c r="L25" s="216" t="str">
        <f>+IFERROR(VLOOKUP($J25,'11 FORMULAS'!$B$51:$D$53,3,0),"")</f>
        <v/>
      </c>
      <c r="M25" s="251"/>
      <c r="N25" s="216" t="str">
        <f>+IFERROR(VLOOKUP($M25,'11 FORMULAS'!$B$54:$C$55,2,0),"")</f>
        <v/>
      </c>
      <c r="O25" s="253"/>
      <c r="P25" s="253"/>
      <c r="Q25" s="253"/>
      <c r="R25" s="253"/>
      <c r="S25" s="216" t="str">
        <f t="shared" si="1"/>
        <v/>
      </c>
      <c r="T25" s="216">
        <f>IF($L25='11 FORMULAS'!$D$51,$C$10-($C$10*$S$10),$C$10)</f>
        <v>0.6</v>
      </c>
      <c r="U25" s="216">
        <f>IF(L25='11 FORMULAS'!$D$53,$D$22-($D$22*$S$22),$D$22)</f>
        <v>0.6</v>
      </c>
      <c r="V25" s="515"/>
      <c r="W25" s="518"/>
      <c r="X25" s="28"/>
      <c r="Y25" s="214"/>
      <c r="Z25" s="215"/>
      <c r="AA25" s="215"/>
    </row>
    <row r="26" spans="1:27" ht="29.5" customHeight="1" x14ac:dyDescent="0.35">
      <c r="A26" s="484"/>
      <c r="B26" s="488"/>
      <c r="C26" s="477"/>
      <c r="D26" s="480"/>
      <c r="E26" s="250">
        <v>5</v>
      </c>
      <c r="F26" s="241"/>
      <c r="G26" s="163"/>
      <c r="H26" s="163"/>
      <c r="I26" s="212" t="str">
        <f t="shared" si="0"/>
        <v xml:space="preserve">  </v>
      </c>
      <c r="J26" s="288"/>
      <c r="K26" s="216" t="str">
        <f>+IFERROR(VLOOKUP($J26,'11 FORMULAS'!$B$51:$C$53,2,0),"")</f>
        <v/>
      </c>
      <c r="L26" s="216" t="str">
        <f>+IFERROR(VLOOKUP($J26,'11 FORMULAS'!$B$51:$D$53,3,0),"")</f>
        <v/>
      </c>
      <c r="M26" s="251"/>
      <c r="N26" s="216" t="str">
        <f>+IFERROR(VLOOKUP($M26,'11 FORMULAS'!$B$54:$C$55,2,0),"")</f>
        <v/>
      </c>
      <c r="O26" s="253"/>
      <c r="P26" s="253"/>
      <c r="Q26" s="253"/>
      <c r="R26" s="253"/>
      <c r="S26" s="216" t="str">
        <f t="shared" si="1"/>
        <v/>
      </c>
      <c r="T26" s="216">
        <f>IF($L26='11 FORMULAS'!$D$51,$C$10-($C$10*$S$10),$C$10)</f>
        <v>0.6</v>
      </c>
      <c r="U26" s="216">
        <f>IF(L26='11 FORMULAS'!$D$53,$D$22-($D$22*$S$22),$D$22)</f>
        <v>0.6</v>
      </c>
      <c r="V26" s="515"/>
      <c r="W26" s="518"/>
      <c r="X26" s="28"/>
      <c r="Y26" s="214"/>
      <c r="Z26" s="215"/>
      <c r="AA26" s="215"/>
    </row>
    <row r="27" spans="1:27" ht="29.5" customHeight="1" thickBot="1" x14ac:dyDescent="0.4">
      <c r="A27" s="485"/>
      <c r="B27" s="489"/>
      <c r="C27" s="478"/>
      <c r="D27" s="481"/>
      <c r="E27" s="254">
        <v>6</v>
      </c>
      <c r="F27" s="244"/>
      <c r="G27" s="164"/>
      <c r="H27" s="164"/>
      <c r="I27" s="353" t="str">
        <f t="shared" si="0"/>
        <v xml:space="preserve">  </v>
      </c>
      <c r="J27" s="354"/>
      <c r="K27" s="355" t="str">
        <f>+IFERROR(VLOOKUP($J27,'11 FORMULAS'!$B$51:$C$53,2,0),"")</f>
        <v/>
      </c>
      <c r="L27" s="355" t="str">
        <f>+IFERROR(VLOOKUP($J27,'11 FORMULAS'!$B$51:$D$53,3,0),"")</f>
        <v/>
      </c>
      <c r="M27" s="356"/>
      <c r="N27" s="355" t="str">
        <f>+IFERROR(VLOOKUP($M27,'11 FORMULAS'!$B$54:$C$55,2,0),"")</f>
        <v/>
      </c>
      <c r="O27" s="357"/>
      <c r="P27" s="357"/>
      <c r="Q27" s="357"/>
      <c r="R27" s="357"/>
      <c r="S27" s="355" t="str">
        <f t="shared" si="1"/>
        <v/>
      </c>
      <c r="T27" s="355">
        <f>IF($L27='11 FORMULAS'!$D$51,$C$10-($C$10*$S$10),$C$10)</f>
        <v>0.6</v>
      </c>
      <c r="U27" s="355">
        <f>IF(L27='11 FORMULAS'!$D$53,$D$22-($D$22*$S$22),$D$22)</f>
        <v>0.6</v>
      </c>
      <c r="V27" s="516"/>
      <c r="W27" s="519"/>
      <c r="X27" s="28"/>
    </row>
    <row r="28" spans="1:27" ht="93.5" customHeight="1" x14ac:dyDescent="0.35">
      <c r="A28" s="482" t="str">
        <f>'2 IDENTIFICACIÓN'!A13</f>
        <v>R4</v>
      </c>
      <c r="B28" s="486" t="str">
        <f>+'2 IDENTIFICACIÓN'!J13</f>
        <v>Posibilidad de afectación reputacional por retrasos en la ejecución y pago de los convenios financiados con recursos de la estampilla departamental pro adulto mayor, debido a demoras en el giro de los recursos por parte del ente departamental.</v>
      </c>
      <c r="C28" s="476">
        <f>+'3 PROBABIL E IMPACTO INHERENTE'!E13</f>
        <v>0.6</v>
      </c>
      <c r="D28" s="479">
        <f>+'3 PROBABIL E IMPACTO INHERENTE'!M13</f>
        <v>0.8</v>
      </c>
      <c r="E28" s="348">
        <v>1</v>
      </c>
      <c r="F28" s="242" t="s">
        <v>426</v>
      </c>
      <c r="G28" s="35" t="s">
        <v>428</v>
      </c>
      <c r="H28" s="35" t="s">
        <v>427</v>
      </c>
      <c r="I28" s="349" t="str">
        <f t="shared" si="0"/>
        <v>El Secretario de Desarrollo Social del Municipio gestiona ante la Secretaría de Desarrollo Social del Departamento de Santander la transferencia oportuna de los recursos de la estampilla para el Bienestar del Adulto Mayor, con el fin de garantizar la ejecución y pago de los convenios financiados con dichos recursos.</v>
      </c>
      <c r="J28" s="350" t="s">
        <v>133</v>
      </c>
      <c r="K28" s="252">
        <f>+IFERROR(VLOOKUP($J28,'11 FORMULAS'!$B$51:$C$53,2,0),"")</f>
        <v>0.25</v>
      </c>
      <c r="L28" s="252" t="str">
        <f>+IFERROR(VLOOKUP($J28,'11 FORMULAS'!$B$51:$D$53,3,0),"")</f>
        <v>Probabilidad</v>
      </c>
      <c r="M28" s="351" t="s">
        <v>134</v>
      </c>
      <c r="N28" s="252">
        <f>+IFERROR(VLOOKUP($M28,'11 FORMULAS'!$B$54:$C$55,2,0),"")</f>
        <v>0.25</v>
      </c>
      <c r="O28" s="352" t="s">
        <v>146</v>
      </c>
      <c r="P28" s="352" t="s">
        <v>239</v>
      </c>
      <c r="Q28" s="352" t="s">
        <v>137</v>
      </c>
      <c r="R28" s="352" t="s">
        <v>247</v>
      </c>
      <c r="S28" s="252">
        <f t="shared" si="1"/>
        <v>0.5</v>
      </c>
      <c r="T28" s="252">
        <f>IF($L28='11 FORMULAS'!$D$51,$C$10-($C$10*$S$10),$C$10)</f>
        <v>0.36</v>
      </c>
      <c r="U28" s="252">
        <f>IF(L28='11 FORMULAS'!$D$53,$D$28-($D$28*$S$28),$D$28)</f>
        <v>0.8</v>
      </c>
      <c r="V28" s="514">
        <f>+IF(T33="","",T33)</f>
        <v>0.6</v>
      </c>
      <c r="W28" s="517">
        <f>+IF(U33="","",U33)</f>
        <v>0.8</v>
      </c>
      <c r="X28" s="28"/>
      <c r="Y28" s="214"/>
      <c r="Z28" s="215"/>
      <c r="AA28" s="215"/>
    </row>
    <row r="29" spans="1:27" ht="29.5" customHeight="1" x14ac:dyDescent="0.35">
      <c r="A29" s="484"/>
      <c r="B29" s="488"/>
      <c r="C29" s="477"/>
      <c r="D29" s="480"/>
      <c r="E29" s="250">
        <v>2</v>
      </c>
      <c r="F29" s="241"/>
      <c r="G29" s="163"/>
      <c r="H29" s="163"/>
      <c r="I29" s="212" t="str">
        <f t="shared" si="0"/>
        <v xml:space="preserve">  </v>
      </c>
      <c r="J29" s="288"/>
      <c r="K29" s="216" t="str">
        <f>+IFERROR(VLOOKUP($J29,'11 FORMULAS'!$B$51:$C$53,2,0),"")</f>
        <v/>
      </c>
      <c r="L29" s="216" t="str">
        <f>+IFERROR(VLOOKUP($J29,'11 FORMULAS'!$B$51:$D$53,3,0),"")</f>
        <v/>
      </c>
      <c r="M29" s="251"/>
      <c r="N29" s="216" t="str">
        <f>+IFERROR(VLOOKUP($M29,'11 FORMULAS'!$B$54:$C$55,2,0),"")</f>
        <v/>
      </c>
      <c r="O29" s="253"/>
      <c r="P29" s="253"/>
      <c r="Q29" s="253"/>
      <c r="R29" s="253"/>
      <c r="S29" s="216" t="str">
        <f t="shared" si="1"/>
        <v/>
      </c>
      <c r="T29" s="216">
        <f>IF($L29='11 FORMULAS'!$D$51,$C$10-($C$10*$S$10),$C$10)</f>
        <v>0.6</v>
      </c>
      <c r="U29" s="216">
        <f>IF(L29='11 FORMULAS'!$D$53,$D$28-($D$28*$S$28),$D$28)</f>
        <v>0.8</v>
      </c>
      <c r="V29" s="515"/>
      <c r="W29" s="518"/>
      <c r="X29" s="28"/>
      <c r="Y29" s="214"/>
      <c r="Z29" s="215"/>
      <c r="AA29" s="215"/>
    </row>
    <row r="30" spans="1:27" ht="29.5" customHeight="1" x14ac:dyDescent="0.35">
      <c r="A30" s="484"/>
      <c r="B30" s="488"/>
      <c r="C30" s="477"/>
      <c r="D30" s="480"/>
      <c r="E30" s="250">
        <v>3</v>
      </c>
      <c r="F30" s="241"/>
      <c r="G30" s="163"/>
      <c r="H30" s="163"/>
      <c r="I30" s="212" t="str">
        <f t="shared" si="0"/>
        <v xml:space="preserve">  </v>
      </c>
      <c r="J30" s="288"/>
      <c r="K30" s="216" t="str">
        <f>+IFERROR(VLOOKUP($J30,'11 FORMULAS'!$B$51:$C$53,2,0),"")</f>
        <v/>
      </c>
      <c r="L30" s="216" t="str">
        <f>+IFERROR(VLOOKUP($J30,'11 FORMULAS'!$B$51:$D$53,3,0),"")</f>
        <v/>
      </c>
      <c r="M30" s="251"/>
      <c r="N30" s="216" t="str">
        <f>+IFERROR(VLOOKUP($M30,'11 FORMULAS'!$B$54:$C$55,2,0),"")</f>
        <v/>
      </c>
      <c r="O30" s="253"/>
      <c r="P30" s="253"/>
      <c r="Q30" s="253"/>
      <c r="R30" s="253"/>
      <c r="S30" s="216" t="str">
        <f t="shared" si="1"/>
        <v/>
      </c>
      <c r="T30" s="216">
        <f>IF($L30='11 FORMULAS'!$D$51,$C$10-($C$10*$S$10),$C$10)</f>
        <v>0.6</v>
      </c>
      <c r="U30" s="216">
        <f>IF(L30='11 FORMULAS'!$D$53,$D$28-($D$28*$S$28),$D$28)</f>
        <v>0.8</v>
      </c>
      <c r="V30" s="515"/>
      <c r="W30" s="518"/>
      <c r="X30" s="28"/>
      <c r="Y30" s="214"/>
      <c r="Z30" s="215"/>
      <c r="AA30" s="215"/>
    </row>
    <row r="31" spans="1:27" ht="29.5" customHeight="1" x14ac:dyDescent="0.35">
      <c r="A31" s="484"/>
      <c r="B31" s="488"/>
      <c r="C31" s="477"/>
      <c r="D31" s="480"/>
      <c r="E31" s="250">
        <v>4</v>
      </c>
      <c r="F31" s="241"/>
      <c r="G31" s="163"/>
      <c r="H31" s="163"/>
      <c r="I31" s="212" t="str">
        <f t="shared" si="0"/>
        <v xml:space="preserve">  </v>
      </c>
      <c r="J31" s="288"/>
      <c r="K31" s="216" t="str">
        <f>+IFERROR(VLOOKUP($J31,'11 FORMULAS'!$B$51:$C$53,2,0),"")</f>
        <v/>
      </c>
      <c r="L31" s="216" t="str">
        <f>+IFERROR(VLOOKUP($J31,'11 FORMULAS'!$B$51:$D$53,3,0),"")</f>
        <v/>
      </c>
      <c r="M31" s="251"/>
      <c r="N31" s="216" t="str">
        <f>+IFERROR(VLOOKUP($M31,'11 FORMULAS'!$B$54:$C$55,2,0),"")</f>
        <v/>
      </c>
      <c r="O31" s="253"/>
      <c r="P31" s="253"/>
      <c r="Q31" s="253"/>
      <c r="R31" s="253"/>
      <c r="S31" s="216" t="str">
        <f t="shared" si="1"/>
        <v/>
      </c>
      <c r="T31" s="216">
        <f>IF($L31='11 FORMULAS'!$D$51,$C$10-($C$10*$S$10),$C$10)</f>
        <v>0.6</v>
      </c>
      <c r="U31" s="216">
        <f>IF(L31='11 FORMULAS'!$D$53,$D$28-($D$28*$S$28),$D$28)</f>
        <v>0.8</v>
      </c>
      <c r="V31" s="515"/>
      <c r="W31" s="518"/>
      <c r="X31" s="28"/>
      <c r="Y31" s="214"/>
      <c r="Z31" s="215"/>
      <c r="AA31" s="215"/>
    </row>
    <row r="32" spans="1:27" ht="29.5" customHeight="1" x14ac:dyDescent="0.35">
      <c r="A32" s="484"/>
      <c r="B32" s="488"/>
      <c r="C32" s="477"/>
      <c r="D32" s="480"/>
      <c r="E32" s="250">
        <v>5</v>
      </c>
      <c r="F32" s="241"/>
      <c r="G32" s="163"/>
      <c r="H32" s="163"/>
      <c r="I32" s="212" t="str">
        <f t="shared" si="0"/>
        <v xml:space="preserve">  </v>
      </c>
      <c r="J32" s="288"/>
      <c r="K32" s="216" t="str">
        <f>+IFERROR(VLOOKUP($J32,'11 FORMULAS'!$B$51:$C$53,2,0),"")</f>
        <v/>
      </c>
      <c r="L32" s="216" t="str">
        <f>+IFERROR(VLOOKUP($J32,'11 FORMULAS'!$B$51:$D$53,3,0),"")</f>
        <v/>
      </c>
      <c r="M32" s="251"/>
      <c r="N32" s="216" t="str">
        <f>+IFERROR(VLOOKUP($M32,'11 FORMULAS'!$B$54:$C$55,2,0),"")</f>
        <v/>
      </c>
      <c r="O32" s="253"/>
      <c r="P32" s="253"/>
      <c r="Q32" s="253"/>
      <c r="R32" s="253"/>
      <c r="S32" s="216" t="str">
        <f t="shared" si="1"/>
        <v/>
      </c>
      <c r="T32" s="216">
        <f>IF($L32='11 FORMULAS'!$D$51,$C$10-($C$10*$S$10),$C$10)</f>
        <v>0.6</v>
      </c>
      <c r="U32" s="216">
        <f>IF(L32='11 FORMULAS'!$D$53,$D$28-($D$28*$S$28),$D$28)</f>
        <v>0.8</v>
      </c>
      <c r="V32" s="515"/>
      <c r="W32" s="518"/>
      <c r="X32" s="28"/>
      <c r="Y32" s="214"/>
      <c r="Z32" s="215"/>
      <c r="AA32" s="215"/>
    </row>
    <row r="33" spans="1:27" ht="29.5" customHeight="1" thickBot="1" x14ac:dyDescent="0.4">
      <c r="A33" s="485"/>
      <c r="B33" s="489"/>
      <c r="C33" s="478"/>
      <c r="D33" s="481"/>
      <c r="E33" s="254">
        <v>6</v>
      </c>
      <c r="F33" s="244"/>
      <c r="G33" s="164"/>
      <c r="H33" s="164"/>
      <c r="I33" s="353" t="str">
        <f t="shared" si="0"/>
        <v xml:space="preserve">  </v>
      </c>
      <c r="J33" s="354"/>
      <c r="K33" s="355" t="str">
        <f>+IFERROR(VLOOKUP($J33,'11 FORMULAS'!$B$51:$C$53,2,0),"")</f>
        <v/>
      </c>
      <c r="L33" s="355" t="str">
        <f>+IFERROR(VLOOKUP($J33,'11 FORMULAS'!$B$51:$D$53,3,0),"")</f>
        <v/>
      </c>
      <c r="M33" s="356"/>
      <c r="N33" s="355" t="str">
        <f>+IFERROR(VLOOKUP($M33,'11 FORMULAS'!$B$54:$C$55,2,0),"")</f>
        <v/>
      </c>
      <c r="O33" s="357"/>
      <c r="P33" s="357"/>
      <c r="Q33" s="357"/>
      <c r="R33" s="357"/>
      <c r="S33" s="355" t="str">
        <f t="shared" si="1"/>
        <v/>
      </c>
      <c r="T33" s="355">
        <f>IF($L33='11 FORMULAS'!$D$51,$C$10-($C$10*$S$10),$C$10)</f>
        <v>0.6</v>
      </c>
      <c r="U33" s="355">
        <f>IF(L33='11 FORMULAS'!$D$53,$D$28-($D$28*$S$28),$D$28)</f>
        <v>0.8</v>
      </c>
      <c r="V33" s="516"/>
      <c r="W33" s="519"/>
      <c r="X33" s="28"/>
    </row>
    <row r="34" spans="1:27" ht="90.5" customHeight="1" x14ac:dyDescent="0.35">
      <c r="A34" s="482" t="str">
        <f>'2 IDENTIFICACIÓN'!A14</f>
        <v>R5</v>
      </c>
      <c r="B34" s="486" t="str">
        <f>+'2 IDENTIFICACIÓN'!J14</f>
        <v>Posibilidad de afectación reputacional por interrupción en la prestación de los programas y servicios sociales ofrecidos por la Secretaría de Desarrollo Social, debido a trámite inoportuno de las vigencias futuras requeridas para garantizar su continuidad presupuestal y operativa.</v>
      </c>
      <c r="C34" s="476">
        <f>+'3 PROBABIL E IMPACTO INHERENTE'!E14</f>
        <v>0.6</v>
      </c>
      <c r="D34" s="479">
        <f>+'3 PROBABIL E IMPACTO INHERENTE'!M14</f>
        <v>0.6</v>
      </c>
      <c r="E34" s="348">
        <v>1</v>
      </c>
      <c r="F34" s="242" t="s">
        <v>429</v>
      </c>
      <c r="G34" s="35" t="s">
        <v>431</v>
      </c>
      <c r="H34" s="35" t="s">
        <v>430</v>
      </c>
      <c r="I34" s="349" t="str">
        <f t="shared" si="0"/>
        <v>El Secretario de Desarrollo Social junto con el equipo de trabajo identifican los programas y servicios sociales que requieren continuidad y gestionan oportunamente la solicitud de cupo de vigencias futuras, para garantizar su sostenibilidad presupuestal y operativa.</v>
      </c>
      <c r="J34" s="350" t="s">
        <v>133</v>
      </c>
      <c r="K34" s="252">
        <f>+IFERROR(VLOOKUP($J34,'11 FORMULAS'!$B$51:$C$53,2,0),"")</f>
        <v>0.25</v>
      </c>
      <c r="L34" s="252" t="str">
        <f>+IFERROR(VLOOKUP($J34,'11 FORMULAS'!$B$51:$D$53,3,0),"")</f>
        <v>Probabilidad</v>
      </c>
      <c r="M34" s="351" t="s">
        <v>134</v>
      </c>
      <c r="N34" s="252">
        <f>+IFERROR(VLOOKUP($M34,'11 FORMULAS'!$B$54:$C$55,2,0),"")</f>
        <v>0.25</v>
      </c>
      <c r="O34" s="352" t="s">
        <v>146</v>
      </c>
      <c r="P34" s="352" t="s">
        <v>239</v>
      </c>
      <c r="Q34" s="352" t="s">
        <v>137</v>
      </c>
      <c r="R34" s="352" t="s">
        <v>247</v>
      </c>
      <c r="S34" s="252">
        <f t="shared" si="1"/>
        <v>0.5</v>
      </c>
      <c r="T34" s="252">
        <f>IF($L34='11 FORMULAS'!$D$51,$C$10-($C$10*$S$10),$C$10)</f>
        <v>0.36</v>
      </c>
      <c r="U34" s="252">
        <f>IF($L34='11 FORMULAS'!$D$53,$D$34-($D$34*$S$34),$D$34)</f>
        <v>0.6</v>
      </c>
      <c r="V34" s="514">
        <f>+IF(T39="","",T39)</f>
        <v>0.6</v>
      </c>
      <c r="W34" s="517">
        <f>+IF(U39="","",U39)</f>
        <v>0.6</v>
      </c>
      <c r="X34" s="28"/>
      <c r="Y34" s="214"/>
      <c r="Z34" s="215"/>
      <c r="AA34" s="215"/>
    </row>
    <row r="35" spans="1:27" ht="29.5" customHeight="1" x14ac:dyDescent="0.35">
      <c r="A35" s="483"/>
      <c r="B35" s="487"/>
      <c r="C35" s="490"/>
      <c r="D35" s="491"/>
      <c r="E35" s="250">
        <v>2</v>
      </c>
      <c r="F35" s="240"/>
      <c r="G35" s="237"/>
      <c r="H35" s="237"/>
      <c r="I35" s="212" t="str">
        <f t="shared" si="0"/>
        <v xml:space="preserve">  </v>
      </c>
      <c r="J35" s="288"/>
      <c r="K35" s="216" t="str">
        <f>+IFERROR(VLOOKUP($J35,'11 FORMULAS'!$B$51:$C$53,2,0),"")</f>
        <v/>
      </c>
      <c r="L35" s="216" t="str">
        <f>+IFERROR(VLOOKUP($J35,'11 FORMULAS'!$B$51:$D$53,3,0),"")</f>
        <v/>
      </c>
      <c r="M35" s="251"/>
      <c r="N35" s="216" t="str">
        <f>+IFERROR(VLOOKUP($M35,'11 FORMULAS'!$B$54:$C$55,2,0),"")</f>
        <v/>
      </c>
      <c r="O35" s="253"/>
      <c r="P35" s="253"/>
      <c r="Q35" s="253"/>
      <c r="R35" s="253"/>
      <c r="S35" s="216" t="str">
        <f t="shared" si="1"/>
        <v/>
      </c>
      <c r="T35" s="216">
        <f>IF($L35='11 FORMULAS'!$D$51,$C$10-($C$10*$S$10),$C$10)</f>
        <v>0.6</v>
      </c>
      <c r="U35" s="216">
        <f>IF($L35='11 FORMULAS'!$D$53,$D$34-($D$34*$S$34),$D$34)</f>
        <v>0.6</v>
      </c>
      <c r="V35" s="522"/>
      <c r="W35" s="523"/>
      <c r="X35" s="28"/>
      <c r="Y35" s="214"/>
      <c r="Z35" s="215"/>
      <c r="AA35" s="215"/>
    </row>
    <row r="36" spans="1:27" ht="29.5" customHeight="1" x14ac:dyDescent="0.35">
      <c r="A36" s="483"/>
      <c r="B36" s="487"/>
      <c r="C36" s="490"/>
      <c r="D36" s="491"/>
      <c r="E36" s="250">
        <v>3</v>
      </c>
      <c r="F36" s="240"/>
      <c r="G36" s="237"/>
      <c r="H36" s="237"/>
      <c r="I36" s="212" t="str">
        <f t="shared" si="0"/>
        <v xml:space="preserve">  </v>
      </c>
      <c r="J36" s="288"/>
      <c r="K36" s="216" t="str">
        <f>+IFERROR(VLOOKUP($J36,'11 FORMULAS'!$B$51:$C$53,2,0),"")</f>
        <v/>
      </c>
      <c r="L36" s="216" t="str">
        <f>+IFERROR(VLOOKUP($J36,'11 FORMULAS'!$B$51:$D$53,3,0),"")</f>
        <v/>
      </c>
      <c r="M36" s="251"/>
      <c r="N36" s="216" t="str">
        <f>+IFERROR(VLOOKUP($M36,'11 FORMULAS'!$B$54:$C$55,2,0),"")</f>
        <v/>
      </c>
      <c r="O36" s="253"/>
      <c r="P36" s="253"/>
      <c r="Q36" s="253"/>
      <c r="R36" s="253"/>
      <c r="S36" s="216" t="str">
        <f t="shared" si="1"/>
        <v/>
      </c>
      <c r="T36" s="216">
        <f>IF($L36='11 FORMULAS'!$D$51,$C$10-($C$10*$S$10),$C$10)</f>
        <v>0.6</v>
      </c>
      <c r="U36" s="216">
        <f>IF($L36='11 FORMULAS'!$D$53,$D$34-($D$34*$S$34),$D$34)</f>
        <v>0.6</v>
      </c>
      <c r="V36" s="522"/>
      <c r="W36" s="523"/>
      <c r="X36" s="28"/>
      <c r="Y36" s="214"/>
      <c r="Z36" s="215"/>
      <c r="AA36" s="215"/>
    </row>
    <row r="37" spans="1:27" ht="29.5" customHeight="1" x14ac:dyDescent="0.35">
      <c r="A37" s="484"/>
      <c r="B37" s="488"/>
      <c r="C37" s="477"/>
      <c r="D37" s="480"/>
      <c r="E37" s="250">
        <v>4</v>
      </c>
      <c r="F37" s="241"/>
      <c r="G37" s="163"/>
      <c r="H37" s="163"/>
      <c r="I37" s="212" t="str">
        <f t="shared" si="0"/>
        <v xml:space="preserve">  </v>
      </c>
      <c r="J37" s="288"/>
      <c r="K37" s="216" t="str">
        <f>+IFERROR(VLOOKUP($J37,'11 FORMULAS'!$B$51:$C$53,2,0),"")</f>
        <v/>
      </c>
      <c r="L37" s="216" t="str">
        <f>+IFERROR(VLOOKUP($J37,'11 FORMULAS'!$B$51:$D$53,3,0),"")</f>
        <v/>
      </c>
      <c r="M37" s="251"/>
      <c r="N37" s="216" t="str">
        <f>+IFERROR(VLOOKUP($M37,'11 FORMULAS'!$B$54:$C$55,2,0),"")</f>
        <v/>
      </c>
      <c r="O37" s="253"/>
      <c r="P37" s="253"/>
      <c r="Q37" s="253"/>
      <c r="R37" s="253"/>
      <c r="S37" s="216" t="str">
        <f t="shared" si="1"/>
        <v/>
      </c>
      <c r="T37" s="216">
        <f>IF($L37='11 FORMULAS'!$D$51,$C$10-($C$10*$S$10),$C$10)</f>
        <v>0.6</v>
      </c>
      <c r="U37" s="216">
        <f>IF($L37='11 FORMULAS'!$D$53,$D$34-($D$34*$S$34),$D$34)</f>
        <v>0.6</v>
      </c>
      <c r="V37" s="515"/>
      <c r="W37" s="518"/>
      <c r="X37" s="28"/>
      <c r="Y37" s="214"/>
      <c r="Z37" s="215"/>
      <c r="AA37" s="215"/>
    </row>
    <row r="38" spans="1:27" ht="29.5" customHeight="1" x14ac:dyDescent="0.35">
      <c r="A38" s="484"/>
      <c r="B38" s="488"/>
      <c r="C38" s="477"/>
      <c r="D38" s="480"/>
      <c r="E38" s="250">
        <v>5</v>
      </c>
      <c r="F38" s="241"/>
      <c r="G38" s="163"/>
      <c r="H38" s="163"/>
      <c r="I38" s="212" t="str">
        <f t="shared" si="0"/>
        <v xml:space="preserve">  </v>
      </c>
      <c r="J38" s="288"/>
      <c r="K38" s="216" t="str">
        <f>+IFERROR(VLOOKUP($J38,'11 FORMULAS'!$B$51:$C$53,2,0),"")</f>
        <v/>
      </c>
      <c r="L38" s="216" t="str">
        <f>+IFERROR(VLOOKUP($J38,'11 FORMULAS'!$B$51:$D$53,3,0),"")</f>
        <v/>
      </c>
      <c r="M38" s="251"/>
      <c r="N38" s="216" t="str">
        <f>+IFERROR(VLOOKUP($M38,'11 FORMULAS'!$B$54:$C$55,2,0),"")</f>
        <v/>
      </c>
      <c r="O38" s="253"/>
      <c r="P38" s="253"/>
      <c r="Q38" s="253"/>
      <c r="R38" s="253"/>
      <c r="S38" s="216" t="str">
        <f t="shared" si="1"/>
        <v/>
      </c>
      <c r="T38" s="216">
        <f>IF($L38='11 FORMULAS'!$D$51,$C$10-($C$10*$S$10),$C$10)</f>
        <v>0.6</v>
      </c>
      <c r="U38" s="216">
        <f>IF($L38='11 FORMULAS'!$D$53,$D$34-($D$34*$S$34),$D$34)</f>
        <v>0.6</v>
      </c>
      <c r="V38" s="515"/>
      <c r="W38" s="518"/>
      <c r="X38" s="28"/>
      <c r="Y38" s="214"/>
      <c r="Z38" s="215"/>
      <c r="AA38" s="215"/>
    </row>
    <row r="39" spans="1:27" ht="29.5" customHeight="1" thickBot="1" x14ac:dyDescent="0.4">
      <c r="A39" s="485"/>
      <c r="B39" s="489"/>
      <c r="C39" s="478"/>
      <c r="D39" s="481"/>
      <c r="E39" s="254">
        <v>6</v>
      </c>
      <c r="F39" s="244"/>
      <c r="G39" s="164"/>
      <c r="H39" s="164"/>
      <c r="I39" s="353" t="str">
        <f t="shared" si="0"/>
        <v xml:space="preserve">  </v>
      </c>
      <c r="J39" s="354"/>
      <c r="K39" s="355" t="str">
        <f>+IFERROR(VLOOKUP($J39,'11 FORMULAS'!$B$51:$C$53,2,0),"")</f>
        <v/>
      </c>
      <c r="L39" s="355" t="str">
        <f>+IFERROR(VLOOKUP($J39,'11 FORMULAS'!$B$51:$D$53,3,0),"")</f>
        <v/>
      </c>
      <c r="M39" s="356"/>
      <c r="N39" s="355" t="str">
        <f>+IFERROR(VLOOKUP($M39,'11 FORMULAS'!$B$54:$C$55,2,0),"")</f>
        <v/>
      </c>
      <c r="O39" s="357"/>
      <c r="P39" s="357"/>
      <c r="Q39" s="357"/>
      <c r="R39" s="357"/>
      <c r="S39" s="355" t="str">
        <f t="shared" si="1"/>
        <v/>
      </c>
      <c r="T39" s="355">
        <f>IF($L39='11 FORMULAS'!$D$51,$C$10-($C$10*$S$10),$C$10)</f>
        <v>0.6</v>
      </c>
      <c r="U39" s="355">
        <f>IF($L39='11 FORMULAS'!$D$53,$D$34-($D$34*$S$34),$D$34)</f>
        <v>0.6</v>
      </c>
      <c r="V39" s="516"/>
      <c r="W39" s="519"/>
      <c r="X39" s="28"/>
    </row>
    <row r="40" spans="1:27" ht="64" customHeight="1" x14ac:dyDescent="0.35">
      <c r="A40" s="482" t="str">
        <f>'2 IDENTIFICACIÓN'!A15</f>
        <v>R6</v>
      </c>
      <c r="B40" s="486" t="str">
        <f>+'2 IDENTIFICACIÓN'!J15</f>
        <v>Posibilidad de afectación reputacional por incumplimiento en el pago de seguridad social y póliza de vida a los ediles activos, debido a incumplimiento de los lineamientos establecidos en la Ley 1551 de 2012 y demás normatividad aplicable.</v>
      </c>
      <c r="C40" s="476">
        <f>+'3 PROBABIL E IMPACTO INHERENTE'!E15</f>
        <v>0.6</v>
      </c>
      <c r="D40" s="479">
        <f>+'3 PROBABIL E IMPACTO INHERENTE'!M15</f>
        <v>0.6</v>
      </c>
      <c r="E40" s="348">
        <v>1</v>
      </c>
      <c r="F40" s="242" t="s">
        <v>432</v>
      </c>
      <c r="G40" s="35" t="s">
        <v>433</v>
      </c>
      <c r="H40" s="35" t="s">
        <v>434</v>
      </c>
      <c r="I40" s="349" t="str">
        <f t="shared" si="0"/>
        <v>El líder de UNDECO entrega al área financiera la liquidación de la planilla de seguridad social de los ediles activos, con el fin de gestionar oportunamente el trámite de pago correspondiente.</v>
      </c>
      <c r="J40" s="350" t="s">
        <v>133</v>
      </c>
      <c r="K40" s="252">
        <f>+IFERROR(VLOOKUP($J40,'11 FORMULAS'!$B$51:$C$53,2,0),"")</f>
        <v>0.25</v>
      </c>
      <c r="L40" s="252" t="str">
        <f>+IFERROR(VLOOKUP($J40,'11 FORMULAS'!$B$51:$D$53,3,0),"")</f>
        <v>Probabilidad</v>
      </c>
      <c r="M40" s="351" t="s">
        <v>134</v>
      </c>
      <c r="N40" s="252">
        <f>+IFERROR(VLOOKUP($M40,'11 FORMULAS'!$B$54:$C$55,2,0),"")</f>
        <v>0.25</v>
      </c>
      <c r="O40" s="352" t="s">
        <v>146</v>
      </c>
      <c r="P40" s="352" t="s">
        <v>239</v>
      </c>
      <c r="Q40" s="352" t="s">
        <v>137</v>
      </c>
      <c r="R40" s="352" t="s">
        <v>247</v>
      </c>
      <c r="S40" s="252">
        <f t="shared" si="1"/>
        <v>0.5</v>
      </c>
      <c r="T40" s="252">
        <f>IF($L40='11 FORMULAS'!$D$51,$C$10-($C$10*$S$10),$C$10)</f>
        <v>0.36</v>
      </c>
      <c r="U40" s="252">
        <f>IF($L40='11 FORMULAS'!$D$53,$D$40-($D$40*$S$40),$D$40)</f>
        <v>0.6</v>
      </c>
      <c r="V40" s="514">
        <f>+IF(T45="","",T45)</f>
        <v>0.6</v>
      </c>
      <c r="W40" s="517">
        <f>+IF(U45="","",U45)</f>
        <v>0.6</v>
      </c>
      <c r="X40" s="28"/>
      <c r="Y40" s="214"/>
      <c r="Z40" s="215"/>
      <c r="AA40" s="215"/>
    </row>
    <row r="41" spans="1:27" ht="63" customHeight="1" x14ac:dyDescent="0.35">
      <c r="A41" s="483"/>
      <c r="B41" s="487"/>
      <c r="C41" s="490"/>
      <c r="D41" s="491"/>
      <c r="E41" s="250">
        <v>2</v>
      </c>
      <c r="F41" s="240" t="s">
        <v>432</v>
      </c>
      <c r="G41" s="237" t="s">
        <v>435</v>
      </c>
      <c r="H41" s="237" t="s">
        <v>436</v>
      </c>
      <c r="I41" s="212" t="str">
        <f t="shared" si="0"/>
        <v>El líder de UNDECO verifica el listado de ediles activos del Municipio de Bucaramanga, para gestionar oportunamente la adquisición y continuidad de la póliza de vida correspondiente.</v>
      </c>
      <c r="J41" s="288" t="s">
        <v>133</v>
      </c>
      <c r="K41" s="216">
        <f>+IFERROR(VLOOKUP($J41,'11 FORMULAS'!$B$51:$C$53,2,0),"")</f>
        <v>0.25</v>
      </c>
      <c r="L41" s="216" t="str">
        <f>+IFERROR(VLOOKUP($J41,'11 FORMULAS'!$B$51:$D$53,3,0),"")</f>
        <v>Probabilidad</v>
      </c>
      <c r="M41" s="251" t="s">
        <v>134</v>
      </c>
      <c r="N41" s="216">
        <f>+IFERROR(VLOOKUP($M41,'11 FORMULAS'!$B$54:$C$55,2,0),"")</f>
        <v>0.25</v>
      </c>
      <c r="O41" s="253" t="s">
        <v>146</v>
      </c>
      <c r="P41" s="253" t="s">
        <v>239</v>
      </c>
      <c r="Q41" s="253" t="s">
        <v>137</v>
      </c>
      <c r="R41" s="253" t="s">
        <v>247</v>
      </c>
      <c r="S41" s="216">
        <f t="shared" si="1"/>
        <v>0.5</v>
      </c>
      <c r="T41" s="216">
        <f>IF($L41='11 FORMULAS'!$D$51,$C$10-($C$10*$S$10),$C$10)</f>
        <v>0.36</v>
      </c>
      <c r="U41" s="216">
        <f>IF($L41='11 FORMULAS'!$D$53,$D$40-($D$40*$S$40),$D$40)</f>
        <v>0.6</v>
      </c>
      <c r="V41" s="522"/>
      <c r="W41" s="523"/>
      <c r="X41" s="28"/>
      <c r="Y41" s="214"/>
      <c r="Z41" s="215"/>
      <c r="AA41" s="215"/>
    </row>
    <row r="42" spans="1:27" ht="29.5" customHeight="1" x14ac:dyDescent="0.35">
      <c r="A42" s="483"/>
      <c r="B42" s="487"/>
      <c r="C42" s="490"/>
      <c r="D42" s="491"/>
      <c r="E42" s="250">
        <v>3</v>
      </c>
      <c r="F42" s="240"/>
      <c r="G42" s="237"/>
      <c r="H42" s="237"/>
      <c r="I42" s="212" t="str">
        <f t="shared" si="0"/>
        <v xml:space="preserve">  </v>
      </c>
      <c r="J42" s="288"/>
      <c r="K42" s="216" t="str">
        <f>+IFERROR(VLOOKUP($J42,'11 FORMULAS'!$B$51:$C$53,2,0),"")</f>
        <v/>
      </c>
      <c r="L42" s="216" t="str">
        <f>+IFERROR(VLOOKUP($J42,'11 FORMULAS'!$B$51:$D$53,3,0),"")</f>
        <v/>
      </c>
      <c r="M42" s="251"/>
      <c r="N42" s="216" t="str">
        <f>+IFERROR(VLOOKUP($M42,'11 FORMULAS'!$B$54:$C$55,2,0),"")</f>
        <v/>
      </c>
      <c r="O42" s="253"/>
      <c r="P42" s="253"/>
      <c r="Q42" s="253"/>
      <c r="R42" s="253"/>
      <c r="S42" s="216" t="str">
        <f t="shared" si="1"/>
        <v/>
      </c>
      <c r="T42" s="216">
        <f>IF($L42='11 FORMULAS'!$D$51,$C$10-($C$10*$S$10),$C$10)</f>
        <v>0.6</v>
      </c>
      <c r="U42" s="216">
        <f>IF($L42='11 FORMULAS'!$D$53,$D$40-($D$40*$S$40),$D$40)</f>
        <v>0.6</v>
      </c>
      <c r="V42" s="522"/>
      <c r="W42" s="523"/>
      <c r="X42" s="28"/>
      <c r="Y42" s="214"/>
      <c r="Z42" s="215"/>
      <c r="AA42" s="215"/>
    </row>
    <row r="43" spans="1:27" ht="29.5" customHeight="1" x14ac:dyDescent="0.35">
      <c r="A43" s="484"/>
      <c r="B43" s="488"/>
      <c r="C43" s="477"/>
      <c r="D43" s="480"/>
      <c r="E43" s="250">
        <v>4</v>
      </c>
      <c r="F43" s="241"/>
      <c r="G43" s="163"/>
      <c r="H43" s="163"/>
      <c r="I43" s="212" t="str">
        <f t="shared" si="0"/>
        <v xml:space="preserve">  </v>
      </c>
      <c r="J43" s="288"/>
      <c r="K43" s="216" t="str">
        <f>+IFERROR(VLOOKUP($J43,'11 FORMULAS'!$B$51:$C$53,2,0),"")</f>
        <v/>
      </c>
      <c r="L43" s="216" t="str">
        <f>+IFERROR(VLOOKUP($J43,'11 FORMULAS'!$B$51:$D$53,3,0),"")</f>
        <v/>
      </c>
      <c r="M43" s="251"/>
      <c r="N43" s="216" t="str">
        <f>+IFERROR(VLOOKUP($M43,'11 FORMULAS'!$B$54:$C$55,2,0),"")</f>
        <v/>
      </c>
      <c r="O43" s="253"/>
      <c r="P43" s="253"/>
      <c r="Q43" s="253"/>
      <c r="R43" s="253"/>
      <c r="S43" s="216" t="str">
        <f t="shared" si="1"/>
        <v/>
      </c>
      <c r="T43" s="216">
        <f>IF($L43='11 FORMULAS'!$D$51,$C$10-($C$10*$S$10),$C$10)</f>
        <v>0.6</v>
      </c>
      <c r="U43" s="216">
        <f>IF($L43='11 FORMULAS'!$D$53,$D$40-($D$40*$S$40),$D$40)</f>
        <v>0.6</v>
      </c>
      <c r="V43" s="515"/>
      <c r="W43" s="518"/>
      <c r="X43" s="28"/>
      <c r="Y43" s="214"/>
      <c r="Z43" s="215"/>
      <c r="AA43" s="215"/>
    </row>
    <row r="44" spans="1:27" ht="29.5" customHeight="1" x14ac:dyDescent="0.35">
      <c r="A44" s="484"/>
      <c r="B44" s="488"/>
      <c r="C44" s="477"/>
      <c r="D44" s="480"/>
      <c r="E44" s="250">
        <v>5</v>
      </c>
      <c r="F44" s="241"/>
      <c r="G44" s="163"/>
      <c r="H44" s="163"/>
      <c r="I44" s="212" t="str">
        <f t="shared" si="0"/>
        <v xml:space="preserve">  </v>
      </c>
      <c r="J44" s="288"/>
      <c r="K44" s="216" t="str">
        <f>+IFERROR(VLOOKUP($J44,'11 FORMULAS'!$B$51:$C$53,2,0),"")</f>
        <v/>
      </c>
      <c r="L44" s="216" t="str">
        <f>+IFERROR(VLOOKUP($J44,'11 FORMULAS'!$B$51:$D$53,3,0),"")</f>
        <v/>
      </c>
      <c r="M44" s="251"/>
      <c r="N44" s="216" t="str">
        <f>+IFERROR(VLOOKUP($M44,'11 FORMULAS'!$B$54:$C$55,2,0),"")</f>
        <v/>
      </c>
      <c r="O44" s="253"/>
      <c r="P44" s="253"/>
      <c r="Q44" s="253"/>
      <c r="R44" s="253"/>
      <c r="S44" s="216" t="str">
        <f t="shared" si="1"/>
        <v/>
      </c>
      <c r="T44" s="216">
        <f>IF($L44='11 FORMULAS'!$D$51,$C$10-($C$10*$S$10),$C$10)</f>
        <v>0.6</v>
      </c>
      <c r="U44" s="216">
        <f>IF($L44='11 FORMULAS'!$D$53,$D$40-($D$40*$S$40),$D$40)</f>
        <v>0.6</v>
      </c>
      <c r="V44" s="515"/>
      <c r="W44" s="518"/>
      <c r="X44" s="28"/>
      <c r="Y44" s="214"/>
      <c r="Z44" s="215"/>
      <c r="AA44" s="215"/>
    </row>
    <row r="45" spans="1:27" ht="29.5" customHeight="1" thickBot="1" x14ac:dyDescent="0.4">
      <c r="A45" s="485"/>
      <c r="B45" s="489"/>
      <c r="C45" s="478"/>
      <c r="D45" s="481"/>
      <c r="E45" s="254">
        <v>6</v>
      </c>
      <c r="F45" s="244"/>
      <c r="G45" s="164"/>
      <c r="H45" s="164"/>
      <c r="I45" s="353" t="str">
        <f t="shared" si="0"/>
        <v xml:space="preserve">  </v>
      </c>
      <c r="J45" s="354"/>
      <c r="K45" s="355" t="str">
        <f>+IFERROR(VLOOKUP($J45,'11 FORMULAS'!$B$51:$C$53,2,0),"")</f>
        <v/>
      </c>
      <c r="L45" s="355" t="str">
        <f>+IFERROR(VLOOKUP($J45,'11 FORMULAS'!$B$51:$D$53,3,0),"")</f>
        <v/>
      </c>
      <c r="M45" s="356"/>
      <c r="N45" s="355" t="str">
        <f>+IFERROR(VLOOKUP($M45,'11 FORMULAS'!$B$54:$C$55,2,0),"")</f>
        <v/>
      </c>
      <c r="O45" s="357"/>
      <c r="P45" s="357"/>
      <c r="Q45" s="357"/>
      <c r="R45" s="357"/>
      <c r="S45" s="355" t="str">
        <f t="shared" si="1"/>
        <v/>
      </c>
      <c r="T45" s="355">
        <f>IF($L45='11 FORMULAS'!$D$51,$C$10-($C$10*$S$10),$C$10)</f>
        <v>0.6</v>
      </c>
      <c r="U45" s="355">
        <f>IF($L45='11 FORMULAS'!$D$53,$D$40-($D$40*$S$40),$D$40)</f>
        <v>0.6</v>
      </c>
      <c r="V45" s="516"/>
      <c r="W45" s="519"/>
      <c r="X45" s="28"/>
    </row>
    <row r="46" spans="1:27" ht="80.5" customHeight="1" x14ac:dyDescent="0.35">
      <c r="A46" s="482" t="str">
        <f>'2 IDENTIFICACIÓN'!A16</f>
        <v>R7</v>
      </c>
      <c r="B46" s="486" t="str">
        <f>+'2 IDENTIFICACIÓN'!J16</f>
        <v>Posibilidad de afectación reputacional por debilidades en la publicación y actualización de la información obligatoria en la página web institucional, debido a incumplimiento de los lineamientos establecidos en la Ley 1712 de 2014 y la Resolución 1519 de 2020 del MINTIC</v>
      </c>
      <c r="C46" s="476">
        <f>+'3 PROBABIL E IMPACTO INHERENTE'!E16</f>
        <v>0.6</v>
      </c>
      <c r="D46" s="479">
        <f>+'3 PROBABIL E IMPACTO INHERENTE'!M16</f>
        <v>0.6</v>
      </c>
      <c r="E46" s="348">
        <v>1</v>
      </c>
      <c r="F46" s="242" t="s">
        <v>437</v>
      </c>
      <c r="G46" s="35" t="s">
        <v>439</v>
      </c>
      <c r="H46" s="35" t="s">
        <v>438</v>
      </c>
      <c r="I46" s="349" t="str">
        <f t="shared" si="0"/>
        <v>El profesional asignado por el líder del proceso verifica la información sujeta a publicación y actualización en la página web institucional, de acuerdo con los lineamientos establecidos en la Resolución 1519 de 2020 y sus anexos.</v>
      </c>
      <c r="J46" s="350" t="s">
        <v>133</v>
      </c>
      <c r="K46" s="252">
        <f>+IFERROR(VLOOKUP($J46,'11 FORMULAS'!$B$51:$C$53,2,0),"")</f>
        <v>0.25</v>
      </c>
      <c r="L46" s="252" t="str">
        <f>+IFERROR(VLOOKUP($J46,'11 FORMULAS'!$B$51:$D$53,3,0),"")</f>
        <v>Probabilidad</v>
      </c>
      <c r="M46" s="351" t="s">
        <v>134</v>
      </c>
      <c r="N46" s="252">
        <f>+IFERROR(VLOOKUP($M46,'11 FORMULAS'!$B$54:$C$55,2,0),"")</f>
        <v>0.25</v>
      </c>
      <c r="O46" s="352" t="s">
        <v>146</v>
      </c>
      <c r="P46" s="352" t="s">
        <v>239</v>
      </c>
      <c r="Q46" s="352" t="s">
        <v>137</v>
      </c>
      <c r="R46" s="352" t="s">
        <v>247</v>
      </c>
      <c r="S46" s="252">
        <f t="shared" si="1"/>
        <v>0.5</v>
      </c>
      <c r="T46" s="252">
        <f>IF($L46='11 FORMULAS'!$D$51,$C$10-($C$10*$S$10),$C$10)</f>
        <v>0.36</v>
      </c>
      <c r="U46" s="252">
        <f>IF($L46='11 FORMULAS'!$D$53,$D$46-($D$46*$S$46),$D$46)</f>
        <v>0.6</v>
      </c>
      <c r="V46" s="514">
        <f>+IF(T51="","",T51)</f>
        <v>0.6</v>
      </c>
      <c r="W46" s="517">
        <f>+IF(U51="","",U51)</f>
        <v>0.6</v>
      </c>
      <c r="X46" s="28"/>
      <c r="Y46" s="214"/>
      <c r="Z46" s="215"/>
      <c r="AA46" s="215"/>
    </row>
    <row r="47" spans="1:27" ht="29.5" customHeight="1" x14ac:dyDescent="0.35">
      <c r="A47" s="484"/>
      <c r="B47" s="488"/>
      <c r="C47" s="477"/>
      <c r="D47" s="480"/>
      <c r="E47" s="250">
        <v>2</v>
      </c>
      <c r="F47" s="241"/>
      <c r="G47" s="163"/>
      <c r="H47" s="163"/>
      <c r="I47" s="212" t="str">
        <f t="shared" si="0"/>
        <v xml:space="preserve">  </v>
      </c>
      <c r="J47" s="288"/>
      <c r="K47" s="216" t="str">
        <f>+IFERROR(VLOOKUP($J47,'11 FORMULAS'!$B$51:$C$53,2,0),"")</f>
        <v/>
      </c>
      <c r="L47" s="216" t="str">
        <f>+IFERROR(VLOOKUP($J47,'11 FORMULAS'!$B$51:$D$53,3,0),"")</f>
        <v/>
      </c>
      <c r="M47" s="251"/>
      <c r="N47" s="216" t="str">
        <f>+IFERROR(VLOOKUP($M47,'11 FORMULAS'!$B$54:$C$55,2,0),"")</f>
        <v/>
      </c>
      <c r="O47" s="253"/>
      <c r="P47" s="253"/>
      <c r="Q47" s="253"/>
      <c r="R47" s="253"/>
      <c r="S47" s="216" t="str">
        <f t="shared" si="1"/>
        <v/>
      </c>
      <c r="T47" s="216">
        <f>IF($L47='11 FORMULAS'!$D$51,$C$10-($C$10*$S$10),$C$10)</f>
        <v>0.6</v>
      </c>
      <c r="U47" s="216">
        <f>IF($L47='11 FORMULAS'!$D$53,$D$46-($D$46*$S$46),$D$46)</f>
        <v>0.6</v>
      </c>
      <c r="V47" s="515"/>
      <c r="W47" s="518"/>
      <c r="X47" s="28"/>
      <c r="Y47" s="214"/>
      <c r="Z47" s="215"/>
      <c r="AA47" s="215"/>
    </row>
    <row r="48" spans="1:27" ht="29.5" customHeight="1" x14ac:dyDescent="0.35">
      <c r="A48" s="484"/>
      <c r="B48" s="488"/>
      <c r="C48" s="477"/>
      <c r="D48" s="480"/>
      <c r="E48" s="250">
        <v>3</v>
      </c>
      <c r="F48" s="241"/>
      <c r="G48" s="163"/>
      <c r="H48" s="163"/>
      <c r="I48" s="212" t="str">
        <f t="shared" si="0"/>
        <v xml:space="preserve">  </v>
      </c>
      <c r="J48" s="288"/>
      <c r="K48" s="216" t="str">
        <f>+IFERROR(VLOOKUP($J48,'11 FORMULAS'!$B$51:$C$53,2,0),"")</f>
        <v/>
      </c>
      <c r="L48" s="216" t="str">
        <f>+IFERROR(VLOOKUP($J48,'11 FORMULAS'!$B$51:$D$53,3,0),"")</f>
        <v/>
      </c>
      <c r="M48" s="251"/>
      <c r="N48" s="216" t="str">
        <f>+IFERROR(VLOOKUP($M48,'11 FORMULAS'!$B$54:$C$55,2,0),"")</f>
        <v/>
      </c>
      <c r="O48" s="253"/>
      <c r="P48" s="253"/>
      <c r="Q48" s="253"/>
      <c r="R48" s="253"/>
      <c r="S48" s="216" t="str">
        <f t="shared" si="1"/>
        <v/>
      </c>
      <c r="T48" s="216">
        <f>IF($L48='11 FORMULAS'!$D$51,$C$10-($C$10*$S$10),$C$10)</f>
        <v>0.6</v>
      </c>
      <c r="U48" s="216">
        <f>IF($L48='11 FORMULAS'!$D$53,$D$46-($D$46*$S$46),$D$46)</f>
        <v>0.6</v>
      </c>
      <c r="V48" s="515"/>
      <c r="W48" s="518"/>
      <c r="X48" s="28"/>
      <c r="Y48" s="214"/>
      <c r="Z48" s="215"/>
      <c r="AA48" s="215"/>
    </row>
    <row r="49" spans="1:27" ht="29.5" customHeight="1" x14ac:dyDescent="0.35">
      <c r="A49" s="484"/>
      <c r="B49" s="488"/>
      <c r="C49" s="477"/>
      <c r="D49" s="480"/>
      <c r="E49" s="250">
        <v>4</v>
      </c>
      <c r="F49" s="241"/>
      <c r="G49" s="163"/>
      <c r="H49" s="163"/>
      <c r="I49" s="212" t="str">
        <f t="shared" si="0"/>
        <v xml:space="preserve">  </v>
      </c>
      <c r="J49" s="288"/>
      <c r="K49" s="216" t="str">
        <f>+IFERROR(VLOOKUP($J49,'11 FORMULAS'!$B$51:$C$53,2,0),"")</f>
        <v/>
      </c>
      <c r="L49" s="216" t="str">
        <f>+IFERROR(VLOOKUP($J49,'11 FORMULAS'!$B$51:$D$53,3,0),"")</f>
        <v/>
      </c>
      <c r="M49" s="251"/>
      <c r="N49" s="216" t="str">
        <f>+IFERROR(VLOOKUP($M49,'11 FORMULAS'!$B$54:$C$55,2,0),"")</f>
        <v/>
      </c>
      <c r="O49" s="253"/>
      <c r="P49" s="253"/>
      <c r="Q49" s="253"/>
      <c r="R49" s="253"/>
      <c r="S49" s="216" t="str">
        <f t="shared" si="1"/>
        <v/>
      </c>
      <c r="T49" s="216">
        <f>IF($L49='11 FORMULAS'!$D$51,$C$10-($C$10*$S$10),$C$10)</f>
        <v>0.6</v>
      </c>
      <c r="U49" s="216">
        <f>IF($L49='11 FORMULAS'!$D$53,$D$46-($D$46*$S$46),$D$46)</f>
        <v>0.6</v>
      </c>
      <c r="V49" s="515"/>
      <c r="W49" s="518"/>
      <c r="X49" s="28"/>
      <c r="Y49" s="214"/>
      <c r="Z49" s="215"/>
      <c r="AA49" s="215"/>
    </row>
    <row r="50" spans="1:27" ht="29.5" customHeight="1" x14ac:dyDescent="0.35">
      <c r="A50" s="484"/>
      <c r="B50" s="488"/>
      <c r="C50" s="477"/>
      <c r="D50" s="480"/>
      <c r="E50" s="250">
        <v>5</v>
      </c>
      <c r="F50" s="241"/>
      <c r="G50" s="163"/>
      <c r="H50" s="163"/>
      <c r="I50" s="212" t="str">
        <f t="shared" si="0"/>
        <v xml:space="preserve">  </v>
      </c>
      <c r="J50" s="288"/>
      <c r="K50" s="216" t="str">
        <f>+IFERROR(VLOOKUP($J50,'11 FORMULAS'!$B$51:$C$53,2,0),"")</f>
        <v/>
      </c>
      <c r="L50" s="216" t="str">
        <f>+IFERROR(VLOOKUP($J50,'11 FORMULAS'!$B$51:$D$53,3,0),"")</f>
        <v/>
      </c>
      <c r="M50" s="251"/>
      <c r="N50" s="216" t="str">
        <f>+IFERROR(VLOOKUP($M50,'11 FORMULAS'!$B$54:$C$55,2,0),"")</f>
        <v/>
      </c>
      <c r="O50" s="253"/>
      <c r="P50" s="253"/>
      <c r="Q50" s="253"/>
      <c r="R50" s="253"/>
      <c r="S50" s="216" t="str">
        <f t="shared" si="1"/>
        <v/>
      </c>
      <c r="T50" s="216">
        <f>IF($L50='11 FORMULAS'!$D$51,$C$10-($C$10*$S$10),$C$10)</f>
        <v>0.6</v>
      </c>
      <c r="U50" s="216">
        <f>IF($L50='11 FORMULAS'!$D$53,$D$46-($D$46*$S$46),$D$46)</f>
        <v>0.6</v>
      </c>
      <c r="V50" s="515"/>
      <c r="W50" s="518"/>
      <c r="X50" s="28"/>
      <c r="Y50" s="214"/>
      <c r="Z50" s="215"/>
      <c r="AA50" s="215"/>
    </row>
    <row r="51" spans="1:27" ht="29.5" customHeight="1" thickBot="1" x14ac:dyDescent="0.4">
      <c r="A51" s="485"/>
      <c r="B51" s="489"/>
      <c r="C51" s="478"/>
      <c r="D51" s="481"/>
      <c r="E51" s="254">
        <v>6</v>
      </c>
      <c r="F51" s="244"/>
      <c r="G51" s="164"/>
      <c r="H51" s="164"/>
      <c r="I51" s="353" t="str">
        <f t="shared" si="0"/>
        <v xml:space="preserve">  </v>
      </c>
      <c r="J51" s="354"/>
      <c r="K51" s="355" t="str">
        <f>+IFERROR(VLOOKUP($J51,'11 FORMULAS'!$B$51:$C$53,2,0),"")</f>
        <v/>
      </c>
      <c r="L51" s="355" t="str">
        <f>+IFERROR(VLOOKUP($J51,'11 FORMULAS'!$B$51:$D$53,3,0),"")</f>
        <v/>
      </c>
      <c r="M51" s="356"/>
      <c r="N51" s="355" t="str">
        <f>+IFERROR(VLOOKUP($M51,'11 FORMULAS'!$B$54:$C$55,2,0),"")</f>
        <v/>
      </c>
      <c r="O51" s="357"/>
      <c r="P51" s="357"/>
      <c r="Q51" s="357"/>
      <c r="R51" s="357"/>
      <c r="S51" s="355" t="str">
        <f t="shared" si="1"/>
        <v/>
      </c>
      <c r="T51" s="355">
        <f>IF($L51='11 FORMULAS'!$D$51,$C$10-($C$10*$S$10),$C$10)</f>
        <v>0.6</v>
      </c>
      <c r="U51" s="355">
        <f>IF($L51='11 FORMULAS'!$D$53,$D$46-($D$46*$S$46),$D$46)</f>
        <v>0.6</v>
      </c>
      <c r="V51" s="516"/>
      <c r="W51" s="519"/>
      <c r="X51" s="28"/>
    </row>
    <row r="52" spans="1:27" ht="89.5" customHeight="1" x14ac:dyDescent="0.35">
      <c r="A52" s="482" t="str">
        <f>'2 IDENTIFICACIÓN'!A17</f>
        <v>R8</v>
      </c>
      <c r="B52" s="486" t="str">
        <f>+'2 IDENTIFICACIÓN'!J17</f>
        <v>Posibilidad de afectación económica y reputacional por incumplimiento de las acciones establecidas en los planes de mejoramiento derivados de auditorías internas y externas, debido a debilidades en el seguimiento y cumplimiento de los tiempos definidos para su ejecución.</v>
      </c>
      <c r="C52" s="476">
        <f>+'3 PROBABIL E IMPACTO INHERENTE'!E17</f>
        <v>0.2</v>
      </c>
      <c r="D52" s="479">
        <f>+'3 PROBABIL E IMPACTO INHERENTE'!M17</f>
        <v>0.6</v>
      </c>
      <c r="E52" s="348">
        <v>1</v>
      </c>
      <c r="F52" s="242" t="s">
        <v>440</v>
      </c>
      <c r="G52" s="35" t="s">
        <v>442</v>
      </c>
      <c r="H52" s="35" t="s">
        <v>441</v>
      </c>
      <c r="I52" s="349" t="str">
        <f t="shared" si="0"/>
        <v>La profesional encargada revisa las acciones correctivas establecidas y plasmadas en los Planes de Mejoramiento de auditorías internas y externas suscritos, a través de seguimientos con los responsables de su cumplimiento</v>
      </c>
      <c r="J52" s="350" t="s">
        <v>133</v>
      </c>
      <c r="K52" s="252">
        <f>+IFERROR(VLOOKUP($J52,'11 FORMULAS'!$B$51:$C$53,2,0),"")</f>
        <v>0.25</v>
      </c>
      <c r="L52" s="252" t="str">
        <f>+IFERROR(VLOOKUP($J52,'11 FORMULAS'!$B$51:$D$53,3,0),"")</f>
        <v>Probabilidad</v>
      </c>
      <c r="M52" s="351" t="s">
        <v>134</v>
      </c>
      <c r="N52" s="252">
        <f>+IFERROR(VLOOKUP($M52,'11 FORMULAS'!$B$54:$C$55,2,0),"")</f>
        <v>0.25</v>
      </c>
      <c r="O52" s="352" t="s">
        <v>146</v>
      </c>
      <c r="P52" s="352" t="s">
        <v>239</v>
      </c>
      <c r="Q52" s="352" t="s">
        <v>137</v>
      </c>
      <c r="R52" s="352" t="s">
        <v>247</v>
      </c>
      <c r="S52" s="252">
        <f t="shared" si="1"/>
        <v>0.5</v>
      </c>
      <c r="T52" s="252">
        <f>IF($L52='11 FORMULAS'!$D$51,$C$10-($C$10*$S$10),$C$10)</f>
        <v>0.36</v>
      </c>
      <c r="U52" s="252">
        <f>IF($L52='11 FORMULAS'!$D$53,$D$52-($D$52*$S$52),$D$52)</f>
        <v>0.6</v>
      </c>
      <c r="V52" s="514">
        <f>+IF(T57="","",T57)</f>
        <v>0.6</v>
      </c>
      <c r="W52" s="517">
        <f>+IF(U57="","",U57)</f>
        <v>0.6</v>
      </c>
      <c r="X52" s="28"/>
      <c r="Y52" s="214"/>
      <c r="Z52" s="215"/>
      <c r="AA52" s="215"/>
    </row>
    <row r="53" spans="1:27" ht="29.5" customHeight="1" x14ac:dyDescent="0.35">
      <c r="A53" s="484"/>
      <c r="B53" s="488"/>
      <c r="C53" s="477"/>
      <c r="D53" s="480"/>
      <c r="E53" s="250">
        <v>2</v>
      </c>
      <c r="F53" s="241"/>
      <c r="G53" s="163"/>
      <c r="H53" s="163"/>
      <c r="I53" s="212" t="str">
        <f t="shared" si="0"/>
        <v xml:space="preserve">  </v>
      </c>
      <c r="J53" s="288"/>
      <c r="K53" s="216" t="str">
        <f>+IFERROR(VLOOKUP($J53,'11 FORMULAS'!$B$51:$C$53,2,0),"")</f>
        <v/>
      </c>
      <c r="L53" s="216" t="str">
        <f>+IFERROR(VLOOKUP($J53,'11 FORMULAS'!$B$51:$D$53,3,0),"")</f>
        <v/>
      </c>
      <c r="M53" s="251"/>
      <c r="N53" s="216" t="str">
        <f>+IFERROR(VLOOKUP($M53,'11 FORMULAS'!$B$54:$C$55,2,0),"")</f>
        <v/>
      </c>
      <c r="O53" s="253"/>
      <c r="P53" s="253"/>
      <c r="Q53" s="253"/>
      <c r="R53" s="253"/>
      <c r="S53" s="216" t="str">
        <f t="shared" si="1"/>
        <v/>
      </c>
      <c r="T53" s="216">
        <f>IF($L53='11 FORMULAS'!$D$51,$C$10-($C$10*$S$10),$C$10)</f>
        <v>0.6</v>
      </c>
      <c r="U53" s="216">
        <f>IF($L53='11 FORMULAS'!$D$53,$D$52-($D$52*$S$52),$D$52)</f>
        <v>0.6</v>
      </c>
      <c r="V53" s="515"/>
      <c r="W53" s="518"/>
      <c r="X53" s="28"/>
      <c r="Y53" s="214"/>
      <c r="Z53" s="215"/>
      <c r="AA53" s="215"/>
    </row>
    <row r="54" spans="1:27" ht="29.5" customHeight="1" x14ac:dyDescent="0.35">
      <c r="A54" s="484"/>
      <c r="B54" s="488"/>
      <c r="C54" s="477"/>
      <c r="D54" s="480"/>
      <c r="E54" s="250">
        <v>3</v>
      </c>
      <c r="F54" s="241"/>
      <c r="G54" s="163"/>
      <c r="H54" s="163"/>
      <c r="I54" s="212" t="str">
        <f t="shared" si="0"/>
        <v xml:space="preserve">  </v>
      </c>
      <c r="J54" s="288"/>
      <c r="K54" s="216" t="str">
        <f>+IFERROR(VLOOKUP($J54,'11 FORMULAS'!$B$51:$C$53,2,0),"")</f>
        <v/>
      </c>
      <c r="L54" s="216" t="str">
        <f>+IFERROR(VLOOKUP($J54,'11 FORMULAS'!$B$51:$D$53,3,0),"")</f>
        <v/>
      </c>
      <c r="M54" s="251"/>
      <c r="N54" s="216" t="str">
        <f>+IFERROR(VLOOKUP($M54,'11 FORMULAS'!$B$54:$C$55,2,0),"")</f>
        <v/>
      </c>
      <c r="O54" s="253"/>
      <c r="P54" s="253"/>
      <c r="Q54" s="253"/>
      <c r="R54" s="253"/>
      <c r="S54" s="216" t="str">
        <f t="shared" si="1"/>
        <v/>
      </c>
      <c r="T54" s="216">
        <f>IF($L54='11 FORMULAS'!$D$51,$C$10-($C$10*$S$10),$C$10)</f>
        <v>0.6</v>
      </c>
      <c r="U54" s="216">
        <f>IF($L54='11 FORMULAS'!$D$53,$D$52-($D$52*$S$52),$D$52)</f>
        <v>0.6</v>
      </c>
      <c r="V54" s="515"/>
      <c r="W54" s="518"/>
      <c r="X54" s="28"/>
      <c r="Y54" s="214"/>
      <c r="Z54" s="215"/>
      <c r="AA54" s="215"/>
    </row>
    <row r="55" spans="1:27" ht="29.5" customHeight="1" x14ac:dyDescent="0.35">
      <c r="A55" s="484"/>
      <c r="B55" s="488"/>
      <c r="C55" s="477"/>
      <c r="D55" s="480"/>
      <c r="E55" s="250">
        <v>4</v>
      </c>
      <c r="F55" s="241"/>
      <c r="G55" s="163"/>
      <c r="H55" s="163"/>
      <c r="I55" s="212" t="str">
        <f t="shared" si="0"/>
        <v xml:space="preserve">  </v>
      </c>
      <c r="J55" s="288"/>
      <c r="K55" s="216" t="str">
        <f>+IFERROR(VLOOKUP($J55,'11 FORMULAS'!$B$51:$C$53,2,0),"")</f>
        <v/>
      </c>
      <c r="L55" s="216" t="str">
        <f>+IFERROR(VLOOKUP($J55,'11 FORMULAS'!$B$51:$D$53,3,0),"")</f>
        <v/>
      </c>
      <c r="M55" s="251"/>
      <c r="N55" s="216" t="str">
        <f>+IFERROR(VLOOKUP($M55,'11 FORMULAS'!$B$54:$C$55,2,0),"")</f>
        <v/>
      </c>
      <c r="O55" s="253"/>
      <c r="P55" s="253"/>
      <c r="Q55" s="253"/>
      <c r="R55" s="253"/>
      <c r="S55" s="216" t="str">
        <f t="shared" si="1"/>
        <v/>
      </c>
      <c r="T55" s="216">
        <f>IF($L55='11 FORMULAS'!$D$51,$C$10-($C$10*$S$10),$C$10)</f>
        <v>0.6</v>
      </c>
      <c r="U55" s="216">
        <f>IF($L55='11 FORMULAS'!$D$53,$D$52-($D$52*$S$52),$D$52)</f>
        <v>0.6</v>
      </c>
      <c r="V55" s="515"/>
      <c r="W55" s="518"/>
      <c r="X55" s="28"/>
      <c r="Y55" s="214"/>
      <c r="Z55" s="215"/>
      <c r="AA55" s="215"/>
    </row>
    <row r="56" spans="1:27" ht="29.5" customHeight="1" x14ac:dyDescent="0.35">
      <c r="A56" s="484"/>
      <c r="B56" s="488"/>
      <c r="C56" s="477"/>
      <c r="D56" s="480"/>
      <c r="E56" s="250">
        <v>5</v>
      </c>
      <c r="F56" s="241"/>
      <c r="G56" s="163"/>
      <c r="H56" s="163"/>
      <c r="I56" s="212" t="str">
        <f t="shared" si="0"/>
        <v xml:space="preserve">  </v>
      </c>
      <c r="J56" s="288"/>
      <c r="K56" s="216" t="str">
        <f>+IFERROR(VLOOKUP($J56,'11 FORMULAS'!$B$51:$C$53,2,0),"")</f>
        <v/>
      </c>
      <c r="L56" s="216" t="str">
        <f>+IFERROR(VLOOKUP($J56,'11 FORMULAS'!$B$51:$D$53,3,0),"")</f>
        <v/>
      </c>
      <c r="M56" s="251"/>
      <c r="N56" s="216" t="str">
        <f>+IFERROR(VLOOKUP($M56,'11 FORMULAS'!$B$54:$C$55,2,0),"")</f>
        <v/>
      </c>
      <c r="O56" s="253"/>
      <c r="P56" s="253"/>
      <c r="Q56" s="253"/>
      <c r="R56" s="253"/>
      <c r="S56" s="216" t="str">
        <f t="shared" si="1"/>
        <v/>
      </c>
      <c r="T56" s="216">
        <f>IF($L56='11 FORMULAS'!$D$51,$C$10-($C$10*$S$10),$C$10)</f>
        <v>0.6</v>
      </c>
      <c r="U56" s="216">
        <f>IF($L56='11 FORMULAS'!$D$53,$D$52-($D$52*$S$52),$D$52)</f>
        <v>0.6</v>
      </c>
      <c r="V56" s="515"/>
      <c r="W56" s="518"/>
      <c r="X56" s="28"/>
      <c r="Y56" s="214"/>
      <c r="Z56" s="215"/>
      <c r="AA56" s="215"/>
    </row>
    <row r="57" spans="1:27" ht="29.5" customHeight="1" thickBot="1" x14ac:dyDescent="0.4">
      <c r="A57" s="485"/>
      <c r="B57" s="489"/>
      <c r="C57" s="478"/>
      <c r="D57" s="481"/>
      <c r="E57" s="254">
        <v>6</v>
      </c>
      <c r="F57" s="244"/>
      <c r="G57" s="164"/>
      <c r="H57" s="164"/>
      <c r="I57" s="353" t="str">
        <f t="shared" si="0"/>
        <v xml:space="preserve">  </v>
      </c>
      <c r="J57" s="354"/>
      <c r="K57" s="355" t="str">
        <f>+IFERROR(VLOOKUP($J57,'11 FORMULAS'!$B$51:$C$53,2,0),"")</f>
        <v/>
      </c>
      <c r="L57" s="355" t="str">
        <f>+IFERROR(VLOOKUP($J57,'11 FORMULAS'!$B$51:$D$53,3,0),"")</f>
        <v/>
      </c>
      <c r="M57" s="356"/>
      <c r="N57" s="355" t="str">
        <f>+IFERROR(VLOOKUP($M57,'11 FORMULAS'!$B$54:$C$55,2,0),"")</f>
        <v/>
      </c>
      <c r="O57" s="357"/>
      <c r="P57" s="357"/>
      <c r="Q57" s="357"/>
      <c r="R57" s="357"/>
      <c r="S57" s="355" t="str">
        <f t="shared" si="1"/>
        <v/>
      </c>
      <c r="T57" s="355">
        <f>IF($L57='11 FORMULAS'!$D$51,$C$10-($C$10*$S$10),$C$10)</f>
        <v>0.6</v>
      </c>
      <c r="U57" s="355">
        <f>IF($L57='11 FORMULAS'!$D$53,$D$52-($D$52*$S$52),$D$52)</f>
        <v>0.6</v>
      </c>
      <c r="V57" s="516"/>
      <c r="W57" s="519"/>
      <c r="X57" s="28"/>
    </row>
    <row r="58" spans="1:27" ht="112.5" customHeight="1" x14ac:dyDescent="0.35">
      <c r="A58" s="482" t="str">
        <f>'2 IDENTIFICACIÓN'!A18</f>
        <v>R9</v>
      </c>
      <c r="B58" s="486" t="str">
        <f>+'2 IDENTIFICACIÓN'!J18</f>
        <v>Posibilidad de afectación reputacional por investigaciones y sanciones disciplinarias por entes de control, debido a la falta de seguimiento al cumplimiento de metas del Plan de Desarrollo Municipal programadas para la vigencia.</v>
      </c>
      <c r="C58" s="476">
        <f>+'3 PROBABIL E IMPACTO INHERENTE'!E18</f>
        <v>0.6</v>
      </c>
      <c r="D58" s="479">
        <f>+'3 PROBABIL E IMPACTO INHERENTE'!M18</f>
        <v>0.6</v>
      </c>
      <c r="E58" s="348">
        <v>1</v>
      </c>
      <c r="F58" s="242" t="s">
        <v>443</v>
      </c>
      <c r="G58" s="35" t="s">
        <v>445</v>
      </c>
      <c r="H58" s="35" t="s">
        <v>444</v>
      </c>
      <c r="I58" s="349" t="str">
        <f t="shared" si="0"/>
        <v>La Secretaría de Desarrollo Social verifica el avance en el cumplimiento físico de las metas y la ejecución de los recursos financieros del Plan de Desarrollo Municipal 2026-2027, mediante seguimiento periódico, con el fin de gestionar oportunamente la apropiación de recursos y la solicitud de vigencias futuras que garanticen el cumplimiento de las metas programadas para la vigencia.</v>
      </c>
      <c r="J58" s="350" t="s">
        <v>133</v>
      </c>
      <c r="K58" s="252">
        <f>+IFERROR(VLOOKUP($J58,'11 FORMULAS'!$B$51:$C$53,2,0),"")</f>
        <v>0.25</v>
      </c>
      <c r="L58" s="252" t="str">
        <f>+IFERROR(VLOOKUP($J58,'11 FORMULAS'!$B$51:$D$53,3,0),"")</f>
        <v>Probabilidad</v>
      </c>
      <c r="M58" s="351" t="s">
        <v>134</v>
      </c>
      <c r="N58" s="252">
        <f>+IFERROR(VLOOKUP($M58,'11 FORMULAS'!$B$54:$C$55,2,0),"")</f>
        <v>0.25</v>
      </c>
      <c r="O58" s="352" t="s">
        <v>146</v>
      </c>
      <c r="P58" s="352" t="s">
        <v>239</v>
      </c>
      <c r="Q58" s="352" t="s">
        <v>137</v>
      </c>
      <c r="R58" s="352" t="s">
        <v>247</v>
      </c>
      <c r="S58" s="252">
        <f t="shared" si="1"/>
        <v>0.5</v>
      </c>
      <c r="T58" s="252">
        <f>IF($L58='11 FORMULAS'!$D$51,$C$10-($C$10*$S$10),$C$10)</f>
        <v>0.36</v>
      </c>
      <c r="U58" s="252">
        <f>IF($L58='11 FORMULAS'!$D$53,$D$58-($D$58*$S$58),$D$58)</f>
        <v>0.6</v>
      </c>
      <c r="V58" s="514">
        <f>+IF(T63="","",T63)</f>
        <v>0.6</v>
      </c>
      <c r="W58" s="517">
        <f>+IF(U63="","",U63)</f>
        <v>0.6</v>
      </c>
      <c r="X58" s="28"/>
      <c r="Y58" s="214"/>
      <c r="Z58" s="215"/>
      <c r="AA58" s="215"/>
    </row>
    <row r="59" spans="1:27" ht="29.5" customHeight="1" x14ac:dyDescent="0.35">
      <c r="A59" s="484"/>
      <c r="B59" s="488"/>
      <c r="C59" s="477"/>
      <c r="D59" s="480"/>
      <c r="E59" s="250">
        <v>2</v>
      </c>
      <c r="F59" s="241"/>
      <c r="G59" s="163"/>
      <c r="H59" s="163"/>
      <c r="I59" s="212" t="str">
        <f t="shared" si="0"/>
        <v xml:space="preserve">  </v>
      </c>
      <c r="J59" s="288"/>
      <c r="K59" s="216" t="str">
        <f>+IFERROR(VLOOKUP($J59,'11 FORMULAS'!$B$51:$C$53,2,0),"")</f>
        <v/>
      </c>
      <c r="L59" s="216" t="str">
        <f>+IFERROR(VLOOKUP($J59,'11 FORMULAS'!$B$51:$D$53,3,0),"")</f>
        <v/>
      </c>
      <c r="M59" s="251"/>
      <c r="N59" s="216" t="str">
        <f>+IFERROR(VLOOKUP($M59,'11 FORMULAS'!$B$54:$C$55,2,0),"")</f>
        <v/>
      </c>
      <c r="O59" s="253"/>
      <c r="P59" s="253"/>
      <c r="Q59" s="253"/>
      <c r="R59" s="253"/>
      <c r="S59" s="216" t="str">
        <f t="shared" si="1"/>
        <v/>
      </c>
      <c r="T59" s="216">
        <f>IF($L59='11 FORMULAS'!$D$51,$C$10-($C$10*$S$10),$C$10)</f>
        <v>0.6</v>
      </c>
      <c r="U59" s="216">
        <f>IF($L59='11 FORMULAS'!$D$53,$D$58-($D$58*$S$58),$D$58)</f>
        <v>0.6</v>
      </c>
      <c r="V59" s="515"/>
      <c r="W59" s="518"/>
      <c r="X59" s="28"/>
      <c r="Y59" s="214"/>
      <c r="Z59" s="215"/>
      <c r="AA59" s="215"/>
    </row>
    <row r="60" spans="1:27" ht="29.5" customHeight="1" x14ac:dyDescent="0.35">
      <c r="A60" s="484"/>
      <c r="B60" s="488"/>
      <c r="C60" s="477"/>
      <c r="D60" s="480"/>
      <c r="E60" s="250">
        <v>3</v>
      </c>
      <c r="F60" s="241"/>
      <c r="G60" s="163"/>
      <c r="H60" s="163"/>
      <c r="I60" s="212" t="str">
        <f t="shared" si="0"/>
        <v xml:space="preserve">  </v>
      </c>
      <c r="J60" s="288"/>
      <c r="K60" s="216" t="str">
        <f>+IFERROR(VLOOKUP($J60,'11 FORMULAS'!$B$51:$C$53,2,0),"")</f>
        <v/>
      </c>
      <c r="L60" s="216" t="str">
        <f>+IFERROR(VLOOKUP($J60,'11 FORMULAS'!$B$51:$D$53,3,0),"")</f>
        <v/>
      </c>
      <c r="M60" s="251"/>
      <c r="N60" s="216" t="str">
        <f>+IFERROR(VLOOKUP($M60,'11 FORMULAS'!$B$54:$C$55,2,0),"")</f>
        <v/>
      </c>
      <c r="O60" s="253"/>
      <c r="P60" s="253"/>
      <c r="Q60" s="253"/>
      <c r="R60" s="253"/>
      <c r="S60" s="216" t="str">
        <f t="shared" si="1"/>
        <v/>
      </c>
      <c r="T60" s="216">
        <f>IF($L60='11 FORMULAS'!$D$51,$C$10-($C$10*$S$10),$C$10)</f>
        <v>0.6</v>
      </c>
      <c r="U60" s="216">
        <f>IF($L60='11 FORMULAS'!$D$53,$D$58-($D$58*$S$58),$D$58)</f>
        <v>0.6</v>
      </c>
      <c r="V60" s="515"/>
      <c r="W60" s="518"/>
      <c r="X60" s="28"/>
      <c r="Y60" s="214"/>
      <c r="Z60" s="215"/>
      <c r="AA60" s="215"/>
    </row>
    <row r="61" spans="1:27" ht="29.5" customHeight="1" x14ac:dyDescent="0.35">
      <c r="A61" s="484"/>
      <c r="B61" s="488"/>
      <c r="C61" s="477"/>
      <c r="D61" s="480"/>
      <c r="E61" s="250">
        <v>4</v>
      </c>
      <c r="F61" s="241"/>
      <c r="G61" s="163"/>
      <c r="H61" s="163"/>
      <c r="I61" s="212" t="str">
        <f t="shared" si="0"/>
        <v xml:space="preserve">  </v>
      </c>
      <c r="J61" s="288"/>
      <c r="K61" s="216" t="str">
        <f>+IFERROR(VLOOKUP($J61,'11 FORMULAS'!$B$51:$C$53,2,0),"")</f>
        <v/>
      </c>
      <c r="L61" s="216" t="str">
        <f>+IFERROR(VLOOKUP($J61,'11 FORMULAS'!$B$51:$D$53,3,0),"")</f>
        <v/>
      </c>
      <c r="M61" s="251"/>
      <c r="N61" s="216" t="str">
        <f>+IFERROR(VLOOKUP($M61,'11 FORMULAS'!$B$54:$C$55,2,0),"")</f>
        <v/>
      </c>
      <c r="O61" s="253"/>
      <c r="P61" s="253"/>
      <c r="Q61" s="253"/>
      <c r="R61" s="253"/>
      <c r="S61" s="216" t="str">
        <f t="shared" si="1"/>
        <v/>
      </c>
      <c r="T61" s="216">
        <f>IF($L61='11 FORMULAS'!$D$51,$C$10-($C$10*$S$10),$C$10)</f>
        <v>0.6</v>
      </c>
      <c r="U61" s="216">
        <f>IF($L61='11 FORMULAS'!$D$53,$D$58-($D$58*$S$58),$D$58)</f>
        <v>0.6</v>
      </c>
      <c r="V61" s="515"/>
      <c r="W61" s="518"/>
      <c r="X61" s="28"/>
      <c r="Y61" s="214"/>
      <c r="Z61" s="215"/>
      <c r="AA61" s="215"/>
    </row>
    <row r="62" spans="1:27" ht="29.5" customHeight="1" x14ac:dyDescent="0.35">
      <c r="A62" s="484"/>
      <c r="B62" s="488"/>
      <c r="C62" s="477"/>
      <c r="D62" s="480"/>
      <c r="E62" s="250">
        <v>5</v>
      </c>
      <c r="F62" s="241"/>
      <c r="G62" s="163"/>
      <c r="H62" s="163"/>
      <c r="I62" s="212" t="str">
        <f t="shared" si="0"/>
        <v xml:space="preserve">  </v>
      </c>
      <c r="J62" s="288"/>
      <c r="K62" s="216" t="str">
        <f>+IFERROR(VLOOKUP($J62,'11 FORMULAS'!$B$51:$C$53,2,0),"")</f>
        <v/>
      </c>
      <c r="L62" s="216" t="str">
        <f>+IFERROR(VLOOKUP($J62,'11 FORMULAS'!$B$51:$D$53,3,0),"")</f>
        <v/>
      </c>
      <c r="M62" s="251"/>
      <c r="N62" s="216" t="str">
        <f>+IFERROR(VLOOKUP($M62,'11 FORMULAS'!$B$54:$C$55,2,0),"")</f>
        <v/>
      </c>
      <c r="O62" s="253"/>
      <c r="P62" s="253"/>
      <c r="Q62" s="253"/>
      <c r="R62" s="253"/>
      <c r="S62" s="216" t="str">
        <f t="shared" si="1"/>
        <v/>
      </c>
      <c r="T62" s="216">
        <f>IF($L62='11 FORMULAS'!$D$51,$C$10-($C$10*$S$10),$C$10)</f>
        <v>0.6</v>
      </c>
      <c r="U62" s="216">
        <f>IF($L62='11 FORMULAS'!$D$53,$D$58-($D$58*$S$58),$D$58)</f>
        <v>0.6</v>
      </c>
      <c r="V62" s="515"/>
      <c r="W62" s="518"/>
      <c r="X62" s="28"/>
      <c r="Y62" s="214"/>
      <c r="Z62" s="215"/>
      <c r="AA62" s="215"/>
    </row>
    <row r="63" spans="1:27" ht="29.5" customHeight="1" thickBot="1" x14ac:dyDescent="0.4">
      <c r="A63" s="485"/>
      <c r="B63" s="489"/>
      <c r="C63" s="478"/>
      <c r="D63" s="481"/>
      <c r="E63" s="254">
        <v>6</v>
      </c>
      <c r="F63" s="244"/>
      <c r="G63" s="164"/>
      <c r="H63" s="164"/>
      <c r="I63" s="353" t="str">
        <f t="shared" si="0"/>
        <v xml:space="preserve">  </v>
      </c>
      <c r="J63" s="354"/>
      <c r="K63" s="355" t="str">
        <f>+IFERROR(VLOOKUP($J63,'11 FORMULAS'!$B$51:$C$53,2,0),"")</f>
        <v/>
      </c>
      <c r="L63" s="355" t="str">
        <f>+IFERROR(VLOOKUP($J63,'11 FORMULAS'!$B$51:$D$53,3,0),"")</f>
        <v/>
      </c>
      <c r="M63" s="356"/>
      <c r="N63" s="355" t="str">
        <f>+IFERROR(VLOOKUP($M63,'11 FORMULAS'!$B$54:$C$55,2,0),"")</f>
        <v/>
      </c>
      <c r="O63" s="357"/>
      <c r="P63" s="357"/>
      <c r="Q63" s="357"/>
      <c r="R63" s="357"/>
      <c r="S63" s="355" t="str">
        <f t="shared" si="1"/>
        <v/>
      </c>
      <c r="T63" s="355">
        <f>IF($L63='11 FORMULAS'!$D$51,$C$10-($C$10*$S$10),$C$10)</f>
        <v>0.6</v>
      </c>
      <c r="U63" s="355">
        <f>IF($L63='11 FORMULAS'!$D$53,$D$58-($D$58*$S$58),$D$58)</f>
        <v>0.6</v>
      </c>
      <c r="V63" s="516"/>
      <c r="W63" s="519"/>
      <c r="X63" s="28"/>
    </row>
    <row r="64" spans="1:27" ht="118" customHeight="1" x14ac:dyDescent="0.35">
      <c r="A64" s="482" t="str">
        <f>'2 IDENTIFICACIÓN'!A19</f>
        <v>R10</v>
      </c>
      <c r="B64" s="486" t="str">
        <f>+'2 IDENTIFICACIÓN'!J19</f>
        <v>Posibilidad  de efecto dañoso sobre el recurso público por pérdida, extravío, hurto o faltantes en inventario de bienes muebles de la entidad, debido a deficiencias en la actualización, verificación y control del inventario de bienes muebles.</v>
      </c>
      <c r="C64" s="476">
        <f>+'3 PROBABIL E IMPACTO INHERENTE'!E19</f>
        <v>0.6</v>
      </c>
      <c r="D64" s="479">
        <f>+'3 PROBABIL E IMPACTO INHERENTE'!M19</f>
        <v>0.8</v>
      </c>
      <c r="E64" s="348">
        <v>1</v>
      </c>
      <c r="F64" s="242" t="s">
        <v>446</v>
      </c>
      <c r="G64" s="35" t="s">
        <v>448</v>
      </c>
      <c r="H64" s="35" t="s">
        <v>447</v>
      </c>
      <c r="I64" s="349" t="str">
        <f t="shared" si="0"/>
        <v>El servidor público verifica la existencia y estado de los bienes muebles asignados a su cargo, a través de la revisión y validación de la información registrada en el formato Estado Actual del Inventario Resumido del Servidor Público F-INV-8500-238,37-015 y el reporte oportuno de novedades o inconsistencias al área de Inventarios.</v>
      </c>
      <c r="J64" s="350" t="s">
        <v>133</v>
      </c>
      <c r="K64" s="252">
        <f>+IFERROR(VLOOKUP($J64,'11 FORMULAS'!$B$51:$C$53,2,0),"")</f>
        <v>0.25</v>
      </c>
      <c r="L64" s="252" t="str">
        <f>+IFERROR(VLOOKUP($J64,'11 FORMULAS'!$B$51:$D$53,3,0),"")</f>
        <v>Probabilidad</v>
      </c>
      <c r="M64" s="351" t="s">
        <v>134</v>
      </c>
      <c r="N64" s="252">
        <f>+IFERROR(VLOOKUP($M64,'11 FORMULAS'!$B$54:$C$55,2,0),"")</f>
        <v>0.25</v>
      </c>
      <c r="O64" s="352" t="s">
        <v>146</v>
      </c>
      <c r="P64" s="352" t="s">
        <v>239</v>
      </c>
      <c r="Q64" s="352" t="s">
        <v>137</v>
      </c>
      <c r="R64" s="352" t="s">
        <v>247</v>
      </c>
      <c r="S64" s="252">
        <f t="shared" si="1"/>
        <v>0.5</v>
      </c>
      <c r="T64" s="252">
        <f>IF($L64='11 FORMULAS'!$D$51,$C$10-($C$10*$S$10),$C$10)</f>
        <v>0.36</v>
      </c>
      <c r="U64" s="252">
        <f>IF($L64='11 FORMULAS'!$D$53,$D$64-($D$64*$S$64),$D$64)</f>
        <v>0.8</v>
      </c>
      <c r="V64" s="514">
        <f>+IF(T69="","",T69)</f>
        <v>0.6</v>
      </c>
      <c r="W64" s="517">
        <f>+IF(U69="","",U69)</f>
        <v>0.8</v>
      </c>
      <c r="X64" s="28"/>
      <c r="Y64" s="214"/>
      <c r="Z64" s="215"/>
      <c r="AA64" s="215"/>
    </row>
    <row r="65" spans="1:27" ht="29.5" customHeight="1" x14ac:dyDescent="0.35">
      <c r="A65" s="484"/>
      <c r="B65" s="488"/>
      <c r="C65" s="477"/>
      <c r="D65" s="480"/>
      <c r="E65" s="250">
        <v>2</v>
      </c>
      <c r="F65" s="241"/>
      <c r="G65" s="163"/>
      <c r="H65" s="163"/>
      <c r="I65" s="212" t="str">
        <f t="shared" si="0"/>
        <v xml:space="preserve">  </v>
      </c>
      <c r="J65" s="288"/>
      <c r="K65" s="216" t="str">
        <f>+IFERROR(VLOOKUP($J65,'11 FORMULAS'!$B$51:$C$53,2,0),"")</f>
        <v/>
      </c>
      <c r="L65" s="216" t="str">
        <f>+IFERROR(VLOOKUP($J65,'11 FORMULAS'!$B$51:$D$53,3,0),"")</f>
        <v/>
      </c>
      <c r="M65" s="251"/>
      <c r="N65" s="216" t="str">
        <f>+IFERROR(VLOOKUP($M65,'11 FORMULAS'!$B$54:$C$55,2,0),"")</f>
        <v/>
      </c>
      <c r="O65" s="253"/>
      <c r="P65" s="253"/>
      <c r="Q65" s="253"/>
      <c r="R65" s="253"/>
      <c r="S65" s="216" t="str">
        <f t="shared" si="1"/>
        <v/>
      </c>
      <c r="T65" s="216">
        <f>IF($L65='11 FORMULAS'!$D$51,$C$10-($C$10*$S$10),$C$10)</f>
        <v>0.6</v>
      </c>
      <c r="U65" s="216">
        <f>IF($L65='11 FORMULAS'!$D$53,$D$64-($D$64*$S$64),$D$64)</f>
        <v>0.8</v>
      </c>
      <c r="V65" s="515"/>
      <c r="W65" s="518"/>
      <c r="X65" s="28"/>
      <c r="Y65" s="214"/>
      <c r="Z65" s="215"/>
      <c r="AA65" s="215"/>
    </row>
    <row r="66" spans="1:27" ht="29.5" customHeight="1" x14ac:dyDescent="0.35">
      <c r="A66" s="484"/>
      <c r="B66" s="488"/>
      <c r="C66" s="477"/>
      <c r="D66" s="480"/>
      <c r="E66" s="250">
        <v>3</v>
      </c>
      <c r="F66" s="241"/>
      <c r="G66" s="163"/>
      <c r="H66" s="163"/>
      <c r="I66" s="212" t="str">
        <f t="shared" si="0"/>
        <v xml:space="preserve">  </v>
      </c>
      <c r="J66" s="288"/>
      <c r="K66" s="216" t="str">
        <f>+IFERROR(VLOOKUP($J66,'11 FORMULAS'!$B$51:$C$53,2,0),"")</f>
        <v/>
      </c>
      <c r="L66" s="216" t="str">
        <f>+IFERROR(VLOOKUP($J66,'11 FORMULAS'!$B$51:$D$53,3,0),"")</f>
        <v/>
      </c>
      <c r="M66" s="251"/>
      <c r="N66" s="216" t="str">
        <f>+IFERROR(VLOOKUP($M66,'11 FORMULAS'!$B$54:$C$55,2,0),"")</f>
        <v/>
      </c>
      <c r="O66" s="253"/>
      <c r="P66" s="253"/>
      <c r="Q66" s="253"/>
      <c r="R66" s="253"/>
      <c r="S66" s="216" t="str">
        <f t="shared" si="1"/>
        <v/>
      </c>
      <c r="T66" s="216">
        <f>IF($L66='11 FORMULAS'!$D$51,$C$10-($C$10*$S$10),$C$10)</f>
        <v>0.6</v>
      </c>
      <c r="U66" s="216">
        <f>IF($L66='11 FORMULAS'!$D$53,$D$64-($D$64*$S$64),$D$64)</f>
        <v>0.8</v>
      </c>
      <c r="V66" s="515"/>
      <c r="W66" s="518"/>
      <c r="X66" s="28"/>
      <c r="Y66" s="214"/>
      <c r="Z66" s="215"/>
      <c r="AA66" s="215"/>
    </row>
    <row r="67" spans="1:27" ht="29.5" customHeight="1" x14ac:dyDescent="0.35">
      <c r="A67" s="484"/>
      <c r="B67" s="488"/>
      <c r="C67" s="477"/>
      <c r="D67" s="480"/>
      <c r="E67" s="250">
        <v>4</v>
      </c>
      <c r="F67" s="241"/>
      <c r="G67" s="163"/>
      <c r="H67" s="163"/>
      <c r="I67" s="212" t="str">
        <f t="shared" si="0"/>
        <v xml:space="preserve">  </v>
      </c>
      <c r="J67" s="288"/>
      <c r="K67" s="216" t="str">
        <f>+IFERROR(VLOOKUP($J67,'11 FORMULAS'!$B$51:$C$53,2,0),"")</f>
        <v/>
      </c>
      <c r="L67" s="216" t="str">
        <f>+IFERROR(VLOOKUP($J67,'11 FORMULAS'!$B$51:$D$53,3,0),"")</f>
        <v/>
      </c>
      <c r="M67" s="251"/>
      <c r="N67" s="216" t="str">
        <f>+IFERROR(VLOOKUP($M67,'11 FORMULAS'!$B$54:$C$55,2,0),"")</f>
        <v/>
      </c>
      <c r="O67" s="253"/>
      <c r="P67" s="253"/>
      <c r="Q67" s="253"/>
      <c r="R67" s="253"/>
      <c r="S67" s="216" t="str">
        <f t="shared" si="1"/>
        <v/>
      </c>
      <c r="T67" s="216">
        <f>IF($L67='11 FORMULAS'!$D$51,$C$10-($C$10*$S$10),$C$10)</f>
        <v>0.6</v>
      </c>
      <c r="U67" s="216">
        <f>IF($L67='11 FORMULAS'!$D$53,$D$64-($D$64*$S$64),$D$64)</f>
        <v>0.8</v>
      </c>
      <c r="V67" s="515"/>
      <c r="W67" s="518"/>
      <c r="X67" s="28"/>
      <c r="Y67" s="214"/>
      <c r="Z67" s="215"/>
      <c r="AA67" s="215"/>
    </row>
    <row r="68" spans="1:27" ht="29.5" customHeight="1" x14ac:dyDescent="0.35">
      <c r="A68" s="484"/>
      <c r="B68" s="488"/>
      <c r="C68" s="477"/>
      <c r="D68" s="480"/>
      <c r="E68" s="250">
        <v>5</v>
      </c>
      <c r="F68" s="241"/>
      <c r="G68" s="163"/>
      <c r="H68" s="163"/>
      <c r="I68" s="212" t="str">
        <f t="shared" si="0"/>
        <v xml:space="preserve">  </v>
      </c>
      <c r="J68" s="288"/>
      <c r="K68" s="216" t="str">
        <f>+IFERROR(VLOOKUP($J68,'11 FORMULAS'!$B$51:$C$53,2,0),"")</f>
        <v/>
      </c>
      <c r="L68" s="216" t="str">
        <f>+IFERROR(VLOOKUP($J68,'11 FORMULAS'!$B$51:$D$53,3,0),"")</f>
        <v/>
      </c>
      <c r="M68" s="251"/>
      <c r="N68" s="216" t="str">
        <f>+IFERROR(VLOOKUP($M68,'11 FORMULAS'!$B$54:$C$55,2,0),"")</f>
        <v/>
      </c>
      <c r="O68" s="253"/>
      <c r="P68" s="253"/>
      <c r="Q68" s="253"/>
      <c r="R68" s="253"/>
      <c r="S68" s="216" t="str">
        <f t="shared" si="1"/>
        <v/>
      </c>
      <c r="T68" s="216">
        <f>IF($L68='11 FORMULAS'!$D$51,$C$10-($C$10*$S$10),$C$10)</f>
        <v>0.6</v>
      </c>
      <c r="U68" s="216">
        <f>IF($L68='11 FORMULAS'!$D$53,$D$64-($D$64*$S$64),$D$64)</f>
        <v>0.8</v>
      </c>
      <c r="V68" s="515"/>
      <c r="W68" s="518"/>
      <c r="X68" s="28"/>
      <c r="Y68" s="214"/>
      <c r="Z68" s="215"/>
      <c r="AA68" s="215"/>
    </row>
    <row r="69" spans="1:27" ht="29.5" customHeight="1" thickBot="1" x14ac:dyDescent="0.4">
      <c r="A69" s="485"/>
      <c r="B69" s="489"/>
      <c r="C69" s="478"/>
      <c r="D69" s="481"/>
      <c r="E69" s="254">
        <v>6</v>
      </c>
      <c r="F69" s="244"/>
      <c r="G69" s="164"/>
      <c r="H69" s="164"/>
      <c r="I69" s="353" t="str">
        <f t="shared" si="0"/>
        <v xml:space="preserve">  </v>
      </c>
      <c r="J69" s="354"/>
      <c r="K69" s="355" t="str">
        <f>+IFERROR(VLOOKUP($J69,'11 FORMULAS'!$B$51:$C$53,2,0),"")</f>
        <v/>
      </c>
      <c r="L69" s="355" t="str">
        <f>+IFERROR(VLOOKUP($J69,'11 FORMULAS'!$B$51:$D$53,3,0),"")</f>
        <v/>
      </c>
      <c r="M69" s="356"/>
      <c r="N69" s="355" t="str">
        <f>+IFERROR(VLOOKUP($M69,'11 FORMULAS'!$B$54:$C$55,2,0),"")</f>
        <v/>
      </c>
      <c r="O69" s="357"/>
      <c r="P69" s="357"/>
      <c r="Q69" s="357"/>
      <c r="R69" s="357"/>
      <c r="S69" s="355" t="str">
        <f t="shared" si="1"/>
        <v/>
      </c>
      <c r="T69" s="355">
        <f>IF($L69='11 FORMULAS'!$D$51,$C$10-($C$10*$S$10),$C$10)</f>
        <v>0.6</v>
      </c>
      <c r="U69" s="355">
        <f>IF($L69='11 FORMULAS'!$D$53,$D$64-($D$64*$S$64),$D$64)</f>
        <v>0.8</v>
      </c>
      <c r="V69" s="516"/>
      <c r="W69" s="519"/>
      <c r="X69" s="28"/>
    </row>
    <row r="70" spans="1:27" ht="100" customHeight="1" x14ac:dyDescent="0.35">
      <c r="A70" s="482" t="str">
        <f>'2 IDENTIFICACIÓN'!A20</f>
        <v>R11</v>
      </c>
      <c r="B70" s="486" t="str">
        <f>+'2 IDENTIFICACIÓN'!J20</f>
        <v>Posibilidad  de efecto dañoso sobre el recurso público por pago total de contratos con ejecución parcial de las obligaciones contractuales, debido a deficiencias en las funciones de supervisión e interventoría de los contratos de la entidad.</v>
      </c>
      <c r="C70" s="476">
        <f>+'3 PROBABIL E IMPACTO INHERENTE'!E20</f>
        <v>0.6</v>
      </c>
      <c r="D70" s="479">
        <f>+'3 PROBABIL E IMPACTO INHERENTE'!M20</f>
        <v>0.8</v>
      </c>
      <c r="E70" s="348">
        <v>1</v>
      </c>
      <c r="F70" s="242" t="s">
        <v>449</v>
      </c>
      <c r="G70" s="35" t="s">
        <v>450</v>
      </c>
      <c r="H70" s="35" t="s">
        <v>420</v>
      </c>
      <c r="I70" s="349" t="str">
        <f t="shared" si="0"/>
        <v>El personal designado realiza revisión aleatoria a los procesos contractuales de la Secretaría de Desarrollo Social para verificar el cumplimiento de las obligaciones contractuales y los soportes de ejecución en las diferentes etapas contractuales, de conformidad con la normatividad vigente.</v>
      </c>
      <c r="J70" s="350" t="s">
        <v>133</v>
      </c>
      <c r="K70" s="252">
        <f>+IFERROR(VLOOKUP($J70,'11 FORMULAS'!$B$51:$C$53,2,0),"")</f>
        <v>0.25</v>
      </c>
      <c r="L70" s="252" t="str">
        <f>+IFERROR(VLOOKUP($J70,'11 FORMULAS'!$B$51:$D$53,3,0),"")</f>
        <v>Probabilidad</v>
      </c>
      <c r="M70" s="351" t="s">
        <v>134</v>
      </c>
      <c r="N70" s="252">
        <f>+IFERROR(VLOOKUP($M70,'11 FORMULAS'!$B$54:$C$55,2,0),"")</f>
        <v>0.25</v>
      </c>
      <c r="O70" s="352" t="s">
        <v>146</v>
      </c>
      <c r="P70" s="352" t="s">
        <v>239</v>
      </c>
      <c r="Q70" s="352" t="s">
        <v>137</v>
      </c>
      <c r="R70" s="352" t="s">
        <v>247</v>
      </c>
      <c r="S70" s="252">
        <f t="shared" si="1"/>
        <v>0.5</v>
      </c>
      <c r="T70" s="252">
        <f>IF($L70='11 FORMULAS'!$D$51,$C$10-($C$10*$S$10),$C$10)</f>
        <v>0.36</v>
      </c>
      <c r="U70" s="252">
        <f>IF($L70='11 FORMULAS'!$D$53,$D$70-($D$70*$S$70),$D$70)</f>
        <v>0.8</v>
      </c>
      <c r="V70" s="514">
        <f>+IF(T75="","",T75)</f>
        <v>0.6</v>
      </c>
      <c r="W70" s="517">
        <f>+IF(U75="","",U75)</f>
        <v>0.8</v>
      </c>
      <c r="X70" s="28"/>
      <c r="Y70" s="214"/>
      <c r="Z70" s="215"/>
      <c r="AA70" s="215"/>
    </row>
    <row r="71" spans="1:27" ht="29.5" customHeight="1" x14ac:dyDescent="0.35">
      <c r="A71" s="483"/>
      <c r="B71" s="487"/>
      <c r="C71" s="490"/>
      <c r="D71" s="491"/>
      <c r="E71" s="250">
        <v>2</v>
      </c>
      <c r="F71" s="240"/>
      <c r="G71" s="237"/>
      <c r="H71" s="237"/>
      <c r="I71" s="212" t="str">
        <f t="shared" si="0"/>
        <v xml:space="preserve">  </v>
      </c>
      <c r="J71" s="288"/>
      <c r="K71" s="216" t="str">
        <f>+IFERROR(VLOOKUP($J71,'11 FORMULAS'!$B$51:$C$53,2,0),"")</f>
        <v/>
      </c>
      <c r="L71" s="216" t="str">
        <f>+IFERROR(VLOOKUP($J71,'11 FORMULAS'!$B$51:$D$53,3,0),"")</f>
        <v/>
      </c>
      <c r="M71" s="251"/>
      <c r="N71" s="216" t="str">
        <f>+IFERROR(VLOOKUP($M71,'11 FORMULAS'!$B$54:$C$55,2,0),"")</f>
        <v/>
      </c>
      <c r="O71" s="253"/>
      <c r="P71" s="253"/>
      <c r="Q71" s="253"/>
      <c r="R71" s="253"/>
      <c r="S71" s="216" t="str">
        <f t="shared" si="1"/>
        <v/>
      </c>
      <c r="T71" s="216">
        <f>IF($L71='11 FORMULAS'!$D$51,$C$10-($C$10*$S$10),$C$10)</f>
        <v>0.6</v>
      </c>
      <c r="U71" s="216">
        <f>IF($L71='11 FORMULAS'!$D$53,$D$70-($D$70*$S$70),$D$70)</f>
        <v>0.8</v>
      </c>
      <c r="V71" s="522"/>
      <c r="W71" s="523"/>
      <c r="X71" s="28"/>
      <c r="Y71" s="214"/>
      <c r="Z71" s="215"/>
      <c r="AA71" s="215"/>
    </row>
    <row r="72" spans="1:27" ht="29.5" customHeight="1" x14ac:dyDescent="0.35">
      <c r="A72" s="483"/>
      <c r="B72" s="487"/>
      <c r="C72" s="490"/>
      <c r="D72" s="491"/>
      <c r="E72" s="250">
        <v>3</v>
      </c>
      <c r="F72" s="240"/>
      <c r="G72" s="237"/>
      <c r="H72" s="237"/>
      <c r="I72" s="212" t="str">
        <f t="shared" si="0"/>
        <v xml:space="preserve">  </v>
      </c>
      <c r="J72" s="288"/>
      <c r="K72" s="216" t="str">
        <f>+IFERROR(VLOOKUP($J72,'11 FORMULAS'!$B$51:$C$53,2,0),"")</f>
        <v/>
      </c>
      <c r="L72" s="216" t="str">
        <f>+IFERROR(VLOOKUP($J72,'11 FORMULAS'!$B$51:$D$53,3,0),"")</f>
        <v/>
      </c>
      <c r="M72" s="251"/>
      <c r="N72" s="216" t="str">
        <f>+IFERROR(VLOOKUP($M72,'11 FORMULAS'!$B$54:$C$55,2,0),"")</f>
        <v/>
      </c>
      <c r="O72" s="253"/>
      <c r="P72" s="253"/>
      <c r="Q72" s="253"/>
      <c r="R72" s="253"/>
      <c r="S72" s="216" t="str">
        <f t="shared" si="1"/>
        <v/>
      </c>
      <c r="T72" s="216">
        <f>IF($L72='11 FORMULAS'!$D$51,$C$10-($C$10*$S$10),$C$10)</f>
        <v>0.6</v>
      </c>
      <c r="U72" s="216">
        <f>IF($L72='11 FORMULAS'!$D$53,$D$70-($D$70*$S$70),$D$70)</f>
        <v>0.8</v>
      </c>
      <c r="V72" s="522"/>
      <c r="W72" s="523"/>
      <c r="X72" s="28"/>
      <c r="Y72" s="214"/>
      <c r="Z72" s="215"/>
      <c r="AA72" s="215"/>
    </row>
    <row r="73" spans="1:27" ht="29.5" customHeight="1" x14ac:dyDescent="0.35">
      <c r="A73" s="484"/>
      <c r="B73" s="488"/>
      <c r="C73" s="477"/>
      <c r="D73" s="480"/>
      <c r="E73" s="250">
        <v>4</v>
      </c>
      <c r="F73" s="241"/>
      <c r="G73" s="163"/>
      <c r="H73" s="163"/>
      <c r="I73" s="212" t="str">
        <f t="shared" si="0"/>
        <v xml:space="preserve">  </v>
      </c>
      <c r="J73" s="288"/>
      <c r="K73" s="216" t="str">
        <f>+IFERROR(VLOOKUP($J73,'11 FORMULAS'!$B$51:$C$53,2,0),"")</f>
        <v/>
      </c>
      <c r="L73" s="216" t="str">
        <f>+IFERROR(VLOOKUP($J73,'11 FORMULAS'!$B$51:$D$53,3,0),"")</f>
        <v/>
      </c>
      <c r="M73" s="251"/>
      <c r="N73" s="216" t="str">
        <f>+IFERROR(VLOOKUP($M73,'11 FORMULAS'!$B$54:$C$55,2,0),"")</f>
        <v/>
      </c>
      <c r="O73" s="253"/>
      <c r="P73" s="253"/>
      <c r="Q73" s="253"/>
      <c r="R73" s="253"/>
      <c r="S73" s="216" t="str">
        <f t="shared" si="1"/>
        <v/>
      </c>
      <c r="T73" s="216">
        <f>IF($L73='11 FORMULAS'!$D$51,$C$10-($C$10*$S$10),$C$10)</f>
        <v>0.6</v>
      </c>
      <c r="U73" s="216">
        <f>IF($L73='11 FORMULAS'!$D$53,$D$70-($D$70*$S$70),$D$70)</f>
        <v>0.8</v>
      </c>
      <c r="V73" s="515"/>
      <c r="W73" s="518"/>
      <c r="X73" s="28"/>
      <c r="Y73" s="214"/>
      <c r="Z73" s="215"/>
      <c r="AA73" s="215"/>
    </row>
    <row r="74" spans="1:27" ht="29.5" customHeight="1" x14ac:dyDescent="0.35">
      <c r="A74" s="484"/>
      <c r="B74" s="488"/>
      <c r="C74" s="477"/>
      <c r="D74" s="480"/>
      <c r="E74" s="250">
        <v>5</v>
      </c>
      <c r="F74" s="241"/>
      <c r="G74" s="163"/>
      <c r="H74" s="163"/>
      <c r="I74" s="212" t="str">
        <f t="shared" ref="I74:I189" si="2">+CONCATENATE(F74," ",G74," ",H74)</f>
        <v xml:space="preserve">  </v>
      </c>
      <c r="J74" s="288"/>
      <c r="K74" s="216" t="str">
        <f>+IFERROR(VLOOKUP($J74,'11 FORMULAS'!$B$51:$C$53,2,0),"")</f>
        <v/>
      </c>
      <c r="L74" s="216" t="str">
        <f>+IFERROR(VLOOKUP($J74,'11 FORMULAS'!$B$51:$D$53,3,0),"")</f>
        <v/>
      </c>
      <c r="M74" s="251"/>
      <c r="N74" s="216" t="str">
        <f>+IFERROR(VLOOKUP($M74,'11 FORMULAS'!$B$54:$C$55,2,0),"")</f>
        <v/>
      </c>
      <c r="O74" s="253"/>
      <c r="P74" s="253"/>
      <c r="Q74" s="253"/>
      <c r="R74" s="253"/>
      <c r="S74" s="216" t="str">
        <f t="shared" si="1"/>
        <v/>
      </c>
      <c r="T74" s="216">
        <f>IF($L74='11 FORMULAS'!$D$51,$C$10-($C$10*$S$10),$C$10)</f>
        <v>0.6</v>
      </c>
      <c r="U74" s="216">
        <f>IF($L74='11 FORMULAS'!$D$53,$D$70-($D$70*$S$70),$D$70)</f>
        <v>0.8</v>
      </c>
      <c r="V74" s="515"/>
      <c r="W74" s="518"/>
      <c r="X74" s="28"/>
      <c r="Y74" s="214"/>
      <c r="Z74" s="215"/>
      <c r="AA74" s="215"/>
    </row>
    <row r="75" spans="1:27" ht="29.5" customHeight="1" thickBot="1" x14ac:dyDescent="0.4">
      <c r="A75" s="485"/>
      <c r="B75" s="489"/>
      <c r="C75" s="478"/>
      <c r="D75" s="481"/>
      <c r="E75" s="254">
        <v>6</v>
      </c>
      <c r="F75" s="244"/>
      <c r="G75" s="164"/>
      <c r="H75" s="164"/>
      <c r="I75" s="353" t="str">
        <f t="shared" si="2"/>
        <v xml:space="preserve">  </v>
      </c>
      <c r="J75" s="354"/>
      <c r="K75" s="355" t="str">
        <f>+IFERROR(VLOOKUP($J75,'11 FORMULAS'!$B$51:$C$53,2,0),"")</f>
        <v/>
      </c>
      <c r="L75" s="355" t="str">
        <f>+IFERROR(VLOOKUP($J75,'11 FORMULAS'!$B$51:$D$53,3,0),"")</f>
        <v/>
      </c>
      <c r="M75" s="356"/>
      <c r="N75" s="355" t="str">
        <f>+IFERROR(VLOOKUP($M75,'11 FORMULAS'!$B$54:$C$55,2,0),"")</f>
        <v/>
      </c>
      <c r="O75" s="357"/>
      <c r="P75" s="357"/>
      <c r="Q75" s="357"/>
      <c r="R75" s="357"/>
      <c r="S75" s="355" t="str">
        <f t="shared" ref="S75:S189" si="3">+IFERROR($K75+$N75,"")</f>
        <v/>
      </c>
      <c r="T75" s="355">
        <f>IF($L75='11 FORMULAS'!$D$51,$C$10-($C$10*$S$10),$C$10)</f>
        <v>0.6</v>
      </c>
      <c r="U75" s="355">
        <f>IF($L75='11 FORMULAS'!$D$53,$D$70-($D$70*$S$70),$D$70)</f>
        <v>0.8</v>
      </c>
      <c r="V75" s="516"/>
      <c r="W75" s="519"/>
      <c r="X75" s="28"/>
    </row>
    <row r="76" spans="1:27" ht="118.5" customHeight="1" x14ac:dyDescent="0.35">
      <c r="A76" s="482" t="str">
        <f>'2 IDENTIFICACIÓN'!A21</f>
        <v>R12</v>
      </c>
      <c r="B76" s="486" t="str">
        <f>+'2 IDENTIFICACIÓN'!J21</f>
        <v>Posibilidad  de efecto dañoso sobre el recurso público por pago de sanción e intereses moratorios, debido a trámite inoportuno a los requerimientos de los entes de control y vigilancia, de acuerdo con sus lineamientos y términos de ley.</v>
      </c>
      <c r="C76" s="476">
        <f>+'3 PROBABIL E IMPACTO INHERENTE'!E21</f>
        <v>0.6</v>
      </c>
      <c r="D76" s="479">
        <f>+'3 PROBABIL E IMPACTO INHERENTE'!M21</f>
        <v>0.4</v>
      </c>
      <c r="E76" s="348">
        <v>1</v>
      </c>
      <c r="F76" s="242" t="s">
        <v>451</v>
      </c>
      <c r="G76" s="35" t="s">
        <v>518</v>
      </c>
      <c r="H76" s="35" t="s">
        <v>452</v>
      </c>
      <c r="I76" s="349" t="str">
        <f t="shared" si="2"/>
        <v>La persona encargada verifica el cumplimiento de los términos establecidos para la atención de los requerimientos de los entes de control y vigilancia asignados a la Secretaría de Desarrollo Social, a través del seguimiento y validación de las fechas de vencimiento y respuesta registradas en los mecanismos institucionales de control y seguimiento, identificando alertas frente a posibles incumplimientos.</v>
      </c>
      <c r="J76" s="350" t="s">
        <v>133</v>
      </c>
      <c r="K76" s="252">
        <f>+IFERROR(VLOOKUP($J76,'11 FORMULAS'!$B$51:$C$53,2,0),"")</f>
        <v>0.25</v>
      </c>
      <c r="L76" s="252" t="str">
        <f>+IFERROR(VLOOKUP($J76,'11 FORMULAS'!$B$51:$D$53,3,0),"")</f>
        <v>Probabilidad</v>
      </c>
      <c r="M76" s="351" t="s">
        <v>134</v>
      </c>
      <c r="N76" s="252">
        <f>+IFERROR(VLOOKUP($M76,'11 FORMULAS'!$B$54:$C$55,2,0),"")</f>
        <v>0.25</v>
      </c>
      <c r="O76" s="352" t="s">
        <v>146</v>
      </c>
      <c r="P76" s="352" t="s">
        <v>239</v>
      </c>
      <c r="Q76" s="352" t="s">
        <v>137</v>
      </c>
      <c r="R76" s="352" t="s">
        <v>247</v>
      </c>
      <c r="S76" s="252">
        <f t="shared" si="3"/>
        <v>0.5</v>
      </c>
      <c r="T76" s="252">
        <f>IF($L76='11 FORMULAS'!$D$51,$C$10-($C$10*$S$10),$C$10)</f>
        <v>0.36</v>
      </c>
      <c r="U76" s="252">
        <f>IF($L76='11 FORMULAS'!$D$53,$D$76-($D$76*$S$76),$D$76)</f>
        <v>0.4</v>
      </c>
      <c r="V76" s="514">
        <f>+IF(T81="","",T81)</f>
        <v>0.6</v>
      </c>
      <c r="W76" s="517">
        <f>+IF(U81="","",U81)</f>
        <v>0.4</v>
      </c>
      <c r="X76" s="28"/>
      <c r="Y76" s="214"/>
      <c r="Z76" s="215"/>
      <c r="AA76" s="215"/>
    </row>
    <row r="77" spans="1:27" ht="29.5" customHeight="1" x14ac:dyDescent="0.35">
      <c r="A77" s="484"/>
      <c r="B77" s="488"/>
      <c r="C77" s="477"/>
      <c r="D77" s="480"/>
      <c r="E77" s="250">
        <v>2</v>
      </c>
      <c r="F77" s="241"/>
      <c r="G77" s="163"/>
      <c r="H77" s="163"/>
      <c r="I77" s="212" t="str">
        <f t="shared" si="2"/>
        <v xml:space="preserve">  </v>
      </c>
      <c r="J77" s="288"/>
      <c r="K77" s="216" t="str">
        <f>+IFERROR(VLOOKUP($J77,'11 FORMULAS'!$B$51:$C$53,2,0),"")</f>
        <v/>
      </c>
      <c r="L77" s="216" t="str">
        <f>+IFERROR(VLOOKUP($J77,'11 FORMULAS'!$B$51:$D$53,3,0),"")</f>
        <v/>
      </c>
      <c r="M77" s="251"/>
      <c r="N77" s="216" t="str">
        <f>+IFERROR(VLOOKUP($M77,'11 FORMULAS'!$B$54:$C$55,2,0),"")</f>
        <v/>
      </c>
      <c r="O77" s="253"/>
      <c r="P77" s="253"/>
      <c r="Q77" s="253"/>
      <c r="R77" s="253"/>
      <c r="S77" s="216" t="str">
        <f t="shared" si="3"/>
        <v/>
      </c>
      <c r="T77" s="216">
        <f>IF($L77='11 FORMULAS'!$D$51,$C$10-($C$10*$S$10),$C$10)</f>
        <v>0.6</v>
      </c>
      <c r="U77" s="216">
        <f>IF($L77='11 FORMULAS'!$D$53,$D$76-($D$76*$S$76),$D$76)</f>
        <v>0.4</v>
      </c>
      <c r="V77" s="515"/>
      <c r="W77" s="518"/>
      <c r="X77" s="28"/>
      <c r="Y77" s="214"/>
      <c r="Z77" s="215"/>
      <c r="AA77" s="215"/>
    </row>
    <row r="78" spans="1:27" ht="29.5" customHeight="1" x14ac:dyDescent="0.35">
      <c r="A78" s="484"/>
      <c r="B78" s="488"/>
      <c r="C78" s="477"/>
      <c r="D78" s="480"/>
      <c r="E78" s="250">
        <v>3</v>
      </c>
      <c r="F78" s="241"/>
      <c r="G78" s="163"/>
      <c r="H78" s="163"/>
      <c r="I78" s="212" t="str">
        <f t="shared" si="2"/>
        <v xml:space="preserve">  </v>
      </c>
      <c r="J78" s="288"/>
      <c r="K78" s="216" t="str">
        <f>+IFERROR(VLOOKUP($J78,'11 FORMULAS'!$B$51:$C$53,2,0),"")</f>
        <v/>
      </c>
      <c r="L78" s="216" t="str">
        <f>+IFERROR(VLOOKUP($J78,'11 FORMULAS'!$B$51:$D$53,3,0),"")</f>
        <v/>
      </c>
      <c r="M78" s="251"/>
      <c r="N78" s="216" t="str">
        <f>+IFERROR(VLOOKUP($M78,'11 FORMULAS'!$B$54:$C$55,2,0),"")</f>
        <v/>
      </c>
      <c r="O78" s="253"/>
      <c r="P78" s="253"/>
      <c r="Q78" s="253"/>
      <c r="R78" s="253"/>
      <c r="S78" s="216" t="str">
        <f t="shared" si="3"/>
        <v/>
      </c>
      <c r="T78" s="216">
        <f>IF($L78='11 FORMULAS'!$D$51,$C$10-($C$10*$S$10),$C$10)</f>
        <v>0.6</v>
      </c>
      <c r="U78" s="216">
        <f>IF($L78='11 FORMULAS'!$D$53,$D$76-($D$76*$S$76),$D$76)</f>
        <v>0.4</v>
      </c>
      <c r="V78" s="515"/>
      <c r="W78" s="518"/>
      <c r="X78" s="28"/>
      <c r="Y78" s="214"/>
      <c r="Z78" s="215"/>
      <c r="AA78" s="215"/>
    </row>
    <row r="79" spans="1:27" ht="29.5" customHeight="1" x14ac:dyDescent="0.35">
      <c r="A79" s="484"/>
      <c r="B79" s="488"/>
      <c r="C79" s="477"/>
      <c r="D79" s="480"/>
      <c r="E79" s="250">
        <v>4</v>
      </c>
      <c r="F79" s="241"/>
      <c r="G79" s="163"/>
      <c r="H79" s="163"/>
      <c r="I79" s="212" t="str">
        <f t="shared" si="2"/>
        <v xml:space="preserve">  </v>
      </c>
      <c r="J79" s="288"/>
      <c r="K79" s="216" t="str">
        <f>+IFERROR(VLOOKUP($J79,'11 FORMULAS'!$B$51:$C$53,2,0),"")</f>
        <v/>
      </c>
      <c r="L79" s="216" t="str">
        <f>+IFERROR(VLOOKUP($J79,'11 FORMULAS'!$B$51:$D$53,3,0),"")</f>
        <v/>
      </c>
      <c r="M79" s="251"/>
      <c r="N79" s="216" t="str">
        <f>+IFERROR(VLOOKUP($M79,'11 FORMULAS'!$B$54:$C$55,2,0),"")</f>
        <v/>
      </c>
      <c r="O79" s="253"/>
      <c r="P79" s="253"/>
      <c r="Q79" s="253"/>
      <c r="R79" s="253"/>
      <c r="S79" s="216" t="str">
        <f t="shared" si="3"/>
        <v/>
      </c>
      <c r="T79" s="216">
        <f>IF($L79='11 FORMULAS'!$D$51,$C$10-($C$10*$S$10),$C$10)</f>
        <v>0.6</v>
      </c>
      <c r="U79" s="216">
        <f>IF($L79='11 FORMULAS'!$D$53,$D$76-($D$76*$S$76),$D$76)</f>
        <v>0.4</v>
      </c>
      <c r="V79" s="515"/>
      <c r="W79" s="518"/>
      <c r="X79" s="28"/>
      <c r="Y79" s="214"/>
      <c r="Z79" s="215"/>
      <c r="AA79" s="215"/>
    </row>
    <row r="80" spans="1:27" ht="29.5" customHeight="1" x14ac:dyDescent="0.35">
      <c r="A80" s="484"/>
      <c r="B80" s="488"/>
      <c r="C80" s="477"/>
      <c r="D80" s="480"/>
      <c r="E80" s="250">
        <v>5</v>
      </c>
      <c r="F80" s="241"/>
      <c r="G80" s="163"/>
      <c r="H80" s="163"/>
      <c r="I80" s="212" t="str">
        <f t="shared" si="2"/>
        <v xml:space="preserve">  </v>
      </c>
      <c r="J80" s="288"/>
      <c r="K80" s="216" t="str">
        <f>+IFERROR(VLOOKUP($J80,'11 FORMULAS'!$B$51:$C$53,2,0),"")</f>
        <v/>
      </c>
      <c r="L80" s="216" t="str">
        <f>+IFERROR(VLOOKUP($J80,'11 FORMULAS'!$B$51:$D$53,3,0),"")</f>
        <v/>
      </c>
      <c r="M80" s="251"/>
      <c r="N80" s="216" t="str">
        <f>+IFERROR(VLOOKUP($M80,'11 FORMULAS'!$B$54:$C$55,2,0),"")</f>
        <v/>
      </c>
      <c r="O80" s="253"/>
      <c r="P80" s="253"/>
      <c r="Q80" s="253"/>
      <c r="R80" s="253"/>
      <c r="S80" s="216" t="str">
        <f t="shared" si="3"/>
        <v/>
      </c>
      <c r="T80" s="216">
        <f>IF($L80='11 FORMULAS'!$D$51,$C$10-($C$10*$S$10),$C$10)</f>
        <v>0.6</v>
      </c>
      <c r="U80" s="216">
        <f>IF($L80='11 FORMULAS'!$D$53,$D$76-($D$76*$S$76),$D$76)</f>
        <v>0.4</v>
      </c>
      <c r="V80" s="515"/>
      <c r="W80" s="518"/>
      <c r="X80" s="28"/>
      <c r="Y80" s="214"/>
      <c r="Z80" s="215"/>
      <c r="AA80" s="215"/>
    </row>
    <row r="81" spans="1:27" ht="29.5" customHeight="1" thickBot="1" x14ac:dyDescent="0.4">
      <c r="A81" s="485"/>
      <c r="B81" s="489"/>
      <c r="C81" s="478"/>
      <c r="D81" s="481"/>
      <c r="E81" s="254">
        <v>6</v>
      </c>
      <c r="F81" s="244"/>
      <c r="G81" s="164"/>
      <c r="H81" s="164"/>
      <c r="I81" s="353" t="str">
        <f t="shared" si="2"/>
        <v xml:space="preserve">  </v>
      </c>
      <c r="J81" s="354"/>
      <c r="K81" s="355" t="str">
        <f>+IFERROR(VLOOKUP($J81,'11 FORMULAS'!$B$51:$C$53,2,0),"")</f>
        <v/>
      </c>
      <c r="L81" s="355" t="str">
        <f>+IFERROR(VLOOKUP($J81,'11 FORMULAS'!$B$51:$D$53,3,0),"")</f>
        <v/>
      </c>
      <c r="M81" s="356"/>
      <c r="N81" s="355" t="str">
        <f>+IFERROR(VLOOKUP($M81,'11 FORMULAS'!$B$54:$C$55,2,0),"")</f>
        <v/>
      </c>
      <c r="O81" s="357"/>
      <c r="P81" s="357"/>
      <c r="Q81" s="357"/>
      <c r="R81" s="357"/>
      <c r="S81" s="355" t="str">
        <f t="shared" si="3"/>
        <v/>
      </c>
      <c r="T81" s="355">
        <f>IF($L81='11 FORMULAS'!$D$51,$C$10-($C$10*$S$10),$C$10)</f>
        <v>0.6</v>
      </c>
      <c r="U81" s="355">
        <f>IF($L81='11 FORMULAS'!$D$53,$D$76-($D$76*$S$76),$D$76)</f>
        <v>0.4</v>
      </c>
      <c r="V81" s="516"/>
      <c r="W81" s="519"/>
      <c r="X81" s="28"/>
    </row>
    <row r="82" spans="1:27" ht="84" x14ac:dyDescent="0.35">
      <c r="A82" s="482" t="str">
        <f>'2 IDENTIFICACIÓN'!A22</f>
        <v>R13</v>
      </c>
      <c r="B82" s="486" t="str">
        <f>+'2 IDENTIFICACIÓN'!J22</f>
        <v>Posibilidad  de efecto dañoso sobre el recurso público por pago de agencias en derecho y costas procesales derivadas de fallos judiciales en contra del ente territorial, debido a deficiencias en la atención y seguimiento de las actuaciones procesales en las acciones constitucionales</v>
      </c>
      <c r="C82" s="476">
        <f>+'3 PROBABIL E IMPACTO INHERENTE'!E22</f>
        <v>0.4</v>
      </c>
      <c r="D82" s="479">
        <f>+'3 PROBABIL E IMPACTO INHERENTE'!M22</f>
        <v>0.2</v>
      </c>
      <c r="E82" s="348">
        <v>1</v>
      </c>
      <c r="F82" s="242" t="s">
        <v>453</v>
      </c>
      <c r="G82" s="35" t="s">
        <v>455</v>
      </c>
      <c r="H82" s="35" t="s">
        <v>454</v>
      </c>
      <c r="I82" s="349" t="str">
        <f t="shared" si="2"/>
        <v>El apoderado judicial de las acciones constitucionales realiza seguimiento y atención oportuna a las actuaciones procesales y términos judiciales, de conformidad con la Ley 472 de 1998 y demás normatividad aplicable, con el fin de fortalecer la defensa judicial del ente territorial.</v>
      </c>
      <c r="J82" s="350" t="s">
        <v>133</v>
      </c>
      <c r="K82" s="252">
        <f>+IFERROR(VLOOKUP($J82,'11 FORMULAS'!$B$51:$C$53,2,0),"")</f>
        <v>0.25</v>
      </c>
      <c r="L82" s="252" t="str">
        <f>+IFERROR(VLOOKUP($J82,'11 FORMULAS'!$B$51:$D$53,3,0),"")</f>
        <v>Probabilidad</v>
      </c>
      <c r="M82" s="351" t="s">
        <v>134</v>
      </c>
      <c r="N82" s="252">
        <f>+IFERROR(VLOOKUP($M82,'11 FORMULAS'!$B$54:$C$55,2,0),"")</f>
        <v>0.25</v>
      </c>
      <c r="O82" s="352" t="s">
        <v>146</v>
      </c>
      <c r="P82" s="352" t="s">
        <v>239</v>
      </c>
      <c r="Q82" s="352" t="s">
        <v>137</v>
      </c>
      <c r="R82" s="352" t="s">
        <v>247</v>
      </c>
      <c r="S82" s="252">
        <f t="shared" si="3"/>
        <v>0.5</v>
      </c>
      <c r="T82" s="252">
        <f>IF($L82='11 FORMULAS'!$D$51,$C$10-($C$10*$S$10),$C$10)</f>
        <v>0.36</v>
      </c>
      <c r="U82" s="252">
        <f>IF($L82='11 FORMULAS'!$D$53,$D$82-($D$82*$S$82),$D$82)</f>
        <v>0.2</v>
      </c>
      <c r="V82" s="514">
        <f>+IF(T87="","",T87)</f>
        <v>0.6</v>
      </c>
      <c r="W82" s="517">
        <f>+IF(U87="","",U87)</f>
        <v>0.2</v>
      </c>
      <c r="X82" s="28"/>
      <c r="Y82" s="214"/>
      <c r="Z82" s="215"/>
      <c r="AA82" s="215"/>
    </row>
    <row r="83" spans="1:27" ht="29.5" customHeight="1" x14ac:dyDescent="0.35">
      <c r="A83" s="484"/>
      <c r="B83" s="488"/>
      <c r="C83" s="477"/>
      <c r="D83" s="480"/>
      <c r="E83" s="250">
        <v>2</v>
      </c>
      <c r="F83" s="241"/>
      <c r="G83" s="163"/>
      <c r="H83" s="163"/>
      <c r="I83" s="212" t="str">
        <f t="shared" si="2"/>
        <v xml:space="preserve">  </v>
      </c>
      <c r="J83" s="288"/>
      <c r="K83" s="216" t="str">
        <f>+IFERROR(VLOOKUP($J83,'11 FORMULAS'!$B$51:$C$53,2,0),"")</f>
        <v/>
      </c>
      <c r="L83" s="216" t="str">
        <f>+IFERROR(VLOOKUP($J83,'11 FORMULAS'!$B$51:$D$53,3,0),"")</f>
        <v/>
      </c>
      <c r="M83" s="251"/>
      <c r="N83" s="216" t="str">
        <f>+IFERROR(VLOOKUP($M83,'11 FORMULAS'!$B$54:$C$55,2,0),"")</f>
        <v/>
      </c>
      <c r="O83" s="253"/>
      <c r="P83" s="253"/>
      <c r="Q83" s="253"/>
      <c r="R83" s="253"/>
      <c r="S83" s="216" t="str">
        <f t="shared" si="3"/>
        <v/>
      </c>
      <c r="T83" s="216">
        <f>IF($L83='11 FORMULAS'!$D$51,$C$10-($C$10*$S$10),$C$10)</f>
        <v>0.6</v>
      </c>
      <c r="U83" s="216">
        <f>IF($L83='11 FORMULAS'!$D$53,$D$82-($D$82*$S$82),$D$82)</f>
        <v>0.2</v>
      </c>
      <c r="V83" s="515"/>
      <c r="W83" s="518"/>
      <c r="X83" s="28"/>
      <c r="Y83" s="214"/>
      <c r="Z83" s="215"/>
      <c r="AA83" s="215"/>
    </row>
    <row r="84" spans="1:27" ht="29.5" customHeight="1" x14ac:dyDescent="0.35">
      <c r="A84" s="484"/>
      <c r="B84" s="488"/>
      <c r="C84" s="477"/>
      <c r="D84" s="480"/>
      <c r="E84" s="250">
        <v>3</v>
      </c>
      <c r="F84" s="241"/>
      <c r="G84" s="163"/>
      <c r="H84" s="163"/>
      <c r="I84" s="212" t="str">
        <f t="shared" si="2"/>
        <v xml:space="preserve">  </v>
      </c>
      <c r="J84" s="288"/>
      <c r="K84" s="216" t="str">
        <f>+IFERROR(VLOOKUP($J84,'11 FORMULAS'!$B$51:$C$53,2,0),"")</f>
        <v/>
      </c>
      <c r="L84" s="216" t="str">
        <f>+IFERROR(VLOOKUP($J84,'11 FORMULAS'!$B$51:$D$53,3,0),"")</f>
        <v/>
      </c>
      <c r="M84" s="251"/>
      <c r="N84" s="216" t="str">
        <f>+IFERROR(VLOOKUP($M84,'11 FORMULAS'!$B$54:$C$55,2,0),"")</f>
        <v/>
      </c>
      <c r="O84" s="253"/>
      <c r="P84" s="253"/>
      <c r="Q84" s="253"/>
      <c r="R84" s="253"/>
      <c r="S84" s="216" t="str">
        <f t="shared" si="3"/>
        <v/>
      </c>
      <c r="T84" s="216">
        <f>IF($L84='11 FORMULAS'!$D$51,$C$10-($C$10*$S$10),$C$10)</f>
        <v>0.6</v>
      </c>
      <c r="U84" s="216">
        <f>IF($L84='11 FORMULAS'!$D$53,$D$82-($D$82*$S$82),$D$82)</f>
        <v>0.2</v>
      </c>
      <c r="V84" s="515"/>
      <c r="W84" s="518"/>
      <c r="X84" s="28"/>
      <c r="Y84" s="214"/>
      <c r="Z84" s="215"/>
      <c r="AA84" s="215"/>
    </row>
    <row r="85" spans="1:27" ht="29.5" customHeight="1" x14ac:dyDescent="0.35">
      <c r="A85" s="484"/>
      <c r="B85" s="488"/>
      <c r="C85" s="477"/>
      <c r="D85" s="480"/>
      <c r="E85" s="250">
        <v>4</v>
      </c>
      <c r="F85" s="241"/>
      <c r="G85" s="163"/>
      <c r="H85" s="163"/>
      <c r="I85" s="212" t="str">
        <f t="shared" si="2"/>
        <v xml:space="preserve">  </v>
      </c>
      <c r="J85" s="288"/>
      <c r="K85" s="216" t="str">
        <f>+IFERROR(VLOOKUP($J85,'11 FORMULAS'!$B$51:$C$53,2,0),"")</f>
        <v/>
      </c>
      <c r="L85" s="216" t="str">
        <f>+IFERROR(VLOOKUP($J85,'11 FORMULAS'!$B$51:$D$53,3,0),"")</f>
        <v/>
      </c>
      <c r="M85" s="251"/>
      <c r="N85" s="216" t="str">
        <f>+IFERROR(VLOOKUP($M85,'11 FORMULAS'!$B$54:$C$55,2,0),"")</f>
        <v/>
      </c>
      <c r="O85" s="253"/>
      <c r="P85" s="253"/>
      <c r="Q85" s="253"/>
      <c r="R85" s="253"/>
      <c r="S85" s="216" t="str">
        <f t="shared" si="3"/>
        <v/>
      </c>
      <c r="T85" s="216">
        <f>IF($L85='11 FORMULAS'!$D$51,$C$10-($C$10*$S$10),$C$10)</f>
        <v>0.6</v>
      </c>
      <c r="U85" s="216">
        <f>IF($L85='11 FORMULAS'!$D$53,$D$82-($D$82*$S$82),$D$82)</f>
        <v>0.2</v>
      </c>
      <c r="V85" s="515"/>
      <c r="W85" s="518"/>
      <c r="X85" s="28"/>
      <c r="Y85" s="214"/>
      <c r="Z85" s="215"/>
      <c r="AA85" s="215"/>
    </row>
    <row r="86" spans="1:27" ht="29.5" customHeight="1" x14ac:dyDescent="0.35">
      <c r="A86" s="484"/>
      <c r="B86" s="488"/>
      <c r="C86" s="477"/>
      <c r="D86" s="480"/>
      <c r="E86" s="250">
        <v>5</v>
      </c>
      <c r="F86" s="241"/>
      <c r="G86" s="163"/>
      <c r="H86" s="163"/>
      <c r="I86" s="212" t="str">
        <f t="shared" si="2"/>
        <v xml:space="preserve">  </v>
      </c>
      <c r="J86" s="288"/>
      <c r="K86" s="216" t="str">
        <f>+IFERROR(VLOOKUP($J86,'11 FORMULAS'!$B$51:$C$53,2,0),"")</f>
        <v/>
      </c>
      <c r="L86" s="216" t="str">
        <f>+IFERROR(VLOOKUP($J86,'11 FORMULAS'!$B$51:$D$53,3,0),"")</f>
        <v/>
      </c>
      <c r="M86" s="251"/>
      <c r="N86" s="216" t="str">
        <f>+IFERROR(VLOOKUP($M86,'11 FORMULAS'!$B$54:$C$55,2,0),"")</f>
        <v/>
      </c>
      <c r="O86" s="253"/>
      <c r="P86" s="253"/>
      <c r="Q86" s="253"/>
      <c r="R86" s="253"/>
      <c r="S86" s="216" t="str">
        <f t="shared" si="3"/>
        <v/>
      </c>
      <c r="T86" s="216">
        <f>IF($L86='11 FORMULAS'!$D$51,$C$10-($C$10*$S$10),$C$10)</f>
        <v>0.6</v>
      </c>
      <c r="U86" s="216">
        <f>IF($L86='11 FORMULAS'!$D$53,$D$82-($D$82*$S$82),$D$82)</f>
        <v>0.2</v>
      </c>
      <c r="V86" s="515"/>
      <c r="W86" s="518"/>
      <c r="X86" s="28"/>
      <c r="Y86" s="214"/>
      <c r="Z86" s="215"/>
      <c r="AA86" s="215"/>
    </row>
    <row r="87" spans="1:27" ht="29.5" customHeight="1" thickBot="1" x14ac:dyDescent="0.4">
      <c r="A87" s="485"/>
      <c r="B87" s="489"/>
      <c r="C87" s="478"/>
      <c r="D87" s="481"/>
      <c r="E87" s="254">
        <v>6</v>
      </c>
      <c r="F87" s="244"/>
      <c r="G87" s="164"/>
      <c r="H87" s="164"/>
      <c r="I87" s="353" t="str">
        <f t="shared" si="2"/>
        <v xml:space="preserve">  </v>
      </c>
      <c r="J87" s="354"/>
      <c r="K87" s="355" t="str">
        <f>+IFERROR(VLOOKUP($J87,'11 FORMULAS'!$B$51:$C$53,2,0),"")</f>
        <v/>
      </c>
      <c r="L87" s="355" t="str">
        <f>+IFERROR(VLOOKUP($J87,'11 FORMULAS'!$B$51:$D$53,3,0),"")</f>
        <v/>
      </c>
      <c r="M87" s="356"/>
      <c r="N87" s="355" t="str">
        <f>+IFERROR(VLOOKUP($M87,'11 FORMULAS'!$B$54:$C$55,2,0),"")</f>
        <v/>
      </c>
      <c r="O87" s="357"/>
      <c r="P87" s="357"/>
      <c r="Q87" s="357"/>
      <c r="R87" s="357"/>
      <c r="S87" s="355" t="str">
        <f t="shared" si="3"/>
        <v/>
      </c>
      <c r="T87" s="355">
        <f>IF($L87='11 FORMULAS'!$D$51,$C$10-($C$10*$S$10),$C$10)</f>
        <v>0.6</v>
      </c>
      <c r="U87" s="355">
        <f>IF($L87='11 FORMULAS'!$D$53,$D$82-($D$82*$S$82),$D$82)</f>
        <v>0.2</v>
      </c>
      <c r="V87" s="516"/>
      <c r="W87" s="519"/>
      <c r="X87" s="28"/>
    </row>
    <row r="88" spans="1:27" ht="126" x14ac:dyDescent="0.35">
      <c r="A88" s="482" t="str">
        <f>'2 IDENTIFICACIÓN'!A23</f>
        <v>R14</v>
      </c>
      <c r="B88" s="486" t="str">
        <f>+'2 IDENTIFICACIÓN'!J23</f>
        <v>Posibilidad de pérdida reputacional por corrupción en la entrega de ayudas humanitarias, donaciones y demás beneficios sociales, debido a recibir o solicitar ventajas indebidas para favorecer o entregar beneficios a personas que no cumplen los requisitos establecidos.</v>
      </c>
      <c r="C88" s="476">
        <f>+'3 PROBABIL E IMPACTO INHERENTE'!E23</f>
        <v>0.6</v>
      </c>
      <c r="D88" s="479">
        <f>+'3 PROBABIL E IMPACTO INHERENTE'!M23</f>
        <v>0.8</v>
      </c>
      <c r="E88" s="348">
        <v>1</v>
      </c>
      <c r="F88" s="242" t="s">
        <v>456</v>
      </c>
      <c r="G88" s="35" t="s">
        <v>458</v>
      </c>
      <c r="H88" s="35" t="s">
        <v>457</v>
      </c>
      <c r="I88" s="349" t="str">
        <f t="shared" si="2"/>
        <v>El coordinador de cada programa verifica cuatrimestralmente la entrega de las ayudas humanitarias y demás beneficios sociales asignados a los beneficiarios, mediante la revisión de los soportes y el diligenciamiento del formato “Entrega de ayudas humanitarias F-PDC-6000-238,37-131”, con el fin de garantizar la trazabilidad y cumplimiento de los requisitos establecidos.</v>
      </c>
      <c r="J88" s="350" t="s">
        <v>133</v>
      </c>
      <c r="K88" s="252">
        <f>+IFERROR(VLOOKUP($J88,'11 FORMULAS'!$B$51:$C$53,2,0),"")</f>
        <v>0.25</v>
      </c>
      <c r="L88" s="252" t="str">
        <f>+IFERROR(VLOOKUP($J88,'11 FORMULAS'!$B$51:$D$53,3,0),"")</f>
        <v>Probabilidad</v>
      </c>
      <c r="M88" s="351" t="s">
        <v>134</v>
      </c>
      <c r="N88" s="252">
        <f>+IFERROR(VLOOKUP($M88,'11 FORMULAS'!$B$54:$C$55,2,0),"")</f>
        <v>0.25</v>
      </c>
      <c r="O88" s="352" t="s">
        <v>146</v>
      </c>
      <c r="P88" s="352" t="s">
        <v>239</v>
      </c>
      <c r="Q88" s="352" t="s">
        <v>137</v>
      </c>
      <c r="R88" s="352" t="s">
        <v>247</v>
      </c>
      <c r="S88" s="252">
        <f t="shared" si="3"/>
        <v>0.5</v>
      </c>
      <c r="T88" s="252">
        <f>IF($L88='11 FORMULAS'!$D$51,$C$10-($C$10*$S$10),$C$10)</f>
        <v>0.36</v>
      </c>
      <c r="U88" s="252">
        <f>IF($L88='11 FORMULAS'!$D$53,$D$88-($D$88*$S$88),$D$88)</f>
        <v>0.8</v>
      </c>
      <c r="V88" s="514">
        <f>+IF(T93="","",T93)</f>
        <v>0.6</v>
      </c>
      <c r="W88" s="517">
        <f>+IF(U93="","",U93)</f>
        <v>0.8</v>
      </c>
      <c r="X88" s="28"/>
      <c r="Y88" s="214"/>
      <c r="Z88" s="215"/>
      <c r="AA88" s="215"/>
    </row>
    <row r="89" spans="1:27" ht="29.5" customHeight="1" x14ac:dyDescent="0.35">
      <c r="A89" s="484"/>
      <c r="B89" s="488"/>
      <c r="C89" s="477"/>
      <c r="D89" s="480"/>
      <c r="E89" s="250">
        <v>2</v>
      </c>
      <c r="F89" s="241"/>
      <c r="G89" s="163"/>
      <c r="H89" s="163"/>
      <c r="I89" s="212" t="str">
        <f t="shared" si="2"/>
        <v xml:space="preserve">  </v>
      </c>
      <c r="J89" s="288"/>
      <c r="K89" s="216" t="str">
        <f>+IFERROR(VLOOKUP($J89,'11 FORMULAS'!$B$51:$C$53,2,0),"")</f>
        <v/>
      </c>
      <c r="L89" s="216" t="str">
        <f>+IFERROR(VLOOKUP($J89,'11 FORMULAS'!$B$51:$D$53,3,0),"")</f>
        <v/>
      </c>
      <c r="M89" s="251"/>
      <c r="N89" s="216" t="str">
        <f>+IFERROR(VLOOKUP($M89,'11 FORMULAS'!$B$54:$C$55,2,0),"")</f>
        <v/>
      </c>
      <c r="O89" s="253"/>
      <c r="P89" s="253"/>
      <c r="Q89" s="253"/>
      <c r="R89" s="253"/>
      <c r="S89" s="216" t="str">
        <f t="shared" si="3"/>
        <v/>
      </c>
      <c r="T89" s="216">
        <f>IF($L89='11 FORMULAS'!$D$51,$C$10-($C$10*$S$10),$C$10)</f>
        <v>0.6</v>
      </c>
      <c r="U89" s="216">
        <f>IF($L89='11 FORMULAS'!$D$53,$D$88-($D$88*$S$88),$D$88)</f>
        <v>0.8</v>
      </c>
      <c r="V89" s="515"/>
      <c r="W89" s="518"/>
      <c r="X89" s="28"/>
      <c r="Y89" s="214"/>
      <c r="Z89" s="215"/>
      <c r="AA89" s="215"/>
    </row>
    <row r="90" spans="1:27" ht="29.5" customHeight="1" x14ac:dyDescent="0.35">
      <c r="A90" s="484"/>
      <c r="B90" s="488"/>
      <c r="C90" s="477"/>
      <c r="D90" s="480"/>
      <c r="E90" s="250">
        <v>3</v>
      </c>
      <c r="F90" s="241"/>
      <c r="G90" s="163"/>
      <c r="H90" s="163"/>
      <c r="I90" s="212" t="str">
        <f t="shared" si="2"/>
        <v xml:space="preserve">  </v>
      </c>
      <c r="J90" s="288"/>
      <c r="K90" s="216" t="str">
        <f>+IFERROR(VLOOKUP($J90,'11 FORMULAS'!$B$51:$C$53,2,0),"")</f>
        <v/>
      </c>
      <c r="L90" s="216" t="str">
        <f>+IFERROR(VLOOKUP($J90,'11 FORMULAS'!$B$51:$D$53,3,0),"")</f>
        <v/>
      </c>
      <c r="M90" s="251"/>
      <c r="N90" s="216" t="str">
        <f>+IFERROR(VLOOKUP($M90,'11 FORMULAS'!$B$54:$C$55,2,0),"")</f>
        <v/>
      </c>
      <c r="O90" s="253"/>
      <c r="P90" s="253"/>
      <c r="Q90" s="253"/>
      <c r="R90" s="253"/>
      <c r="S90" s="216" t="str">
        <f t="shared" si="3"/>
        <v/>
      </c>
      <c r="T90" s="216">
        <f>IF($L90='11 FORMULAS'!$D$51,$C$10-($C$10*$S$10),$C$10)</f>
        <v>0.6</v>
      </c>
      <c r="U90" s="216">
        <f>IF($L90='11 FORMULAS'!$D$53,$D$88-($D$88*$S$88),$D$88)</f>
        <v>0.8</v>
      </c>
      <c r="V90" s="515"/>
      <c r="W90" s="518"/>
      <c r="X90" s="28"/>
      <c r="Y90" s="214"/>
      <c r="Z90" s="215"/>
      <c r="AA90" s="215"/>
    </row>
    <row r="91" spans="1:27" ht="29.5" customHeight="1" x14ac:dyDescent="0.35">
      <c r="A91" s="484"/>
      <c r="B91" s="488"/>
      <c r="C91" s="477"/>
      <c r="D91" s="480"/>
      <c r="E91" s="250">
        <v>4</v>
      </c>
      <c r="F91" s="241"/>
      <c r="G91" s="163"/>
      <c r="H91" s="163"/>
      <c r="I91" s="212" t="str">
        <f t="shared" si="2"/>
        <v xml:space="preserve">  </v>
      </c>
      <c r="J91" s="288"/>
      <c r="K91" s="216" t="str">
        <f>+IFERROR(VLOOKUP($J91,'11 FORMULAS'!$B$51:$C$53,2,0),"")</f>
        <v/>
      </c>
      <c r="L91" s="216" t="str">
        <f>+IFERROR(VLOOKUP($J91,'11 FORMULAS'!$B$51:$D$53,3,0),"")</f>
        <v/>
      </c>
      <c r="M91" s="251"/>
      <c r="N91" s="216" t="str">
        <f>+IFERROR(VLOOKUP($M91,'11 FORMULAS'!$B$54:$C$55,2,0),"")</f>
        <v/>
      </c>
      <c r="O91" s="253"/>
      <c r="P91" s="253"/>
      <c r="Q91" s="253"/>
      <c r="R91" s="253"/>
      <c r="S91" s="216" t="str">
        <f t="shared" si="3"/>
        <v/>
      </c>
      <c r="T91" s="216">
        <f>IF($L91='11 FORMULAS'!$D$51,$C$10-($C$10*$S$10),$C$10)</f>
        <v>0.6</v>
      </c>
      <c r="U91" s="216">
        <f>IF($L91='11 FORMULAS'!$D$53,$D$88-($D$88*$S$88),$D$88)</f>
        <v>0.8</v>
      </c>
      <c r="V91" s="515"/>
      <c r="W91" s="518"/>
      <c r="X91" s="28"/>
      <c r="Y91" s="214"/>
      <c r="Z91" s="215"/>
      <c r="AA91" s="215"/>
    </row>
    <row r="92" spans="1:27" ht="29.5" customHeight="1" x14ac:dyDescent="0.35">
      <c r="A92" s="484"/>
      <c r="B92" s="488"/>
      <c r="C92" s="477"/>
      <c r="D92" s="480"/>
      <c r="E92" s="250">
        <v>5</v>
      </c>
      <c r="F92" s="241"/>
      <c r="G92" s="163"/>
      <c r="H92" s="163"/>
      <c r="I92" s="212" t="str">
        <f t="shared" si="2"/>
        <v xml:space="preserve">  </v>
      </c>
      <c r="J92" s="288"/>
      <c r="K92" s="216" t="str">
        <f>+IFERROR(VLOOKUP($J92,'11 FORMULAS'!$B$51:$C$53,2,0),"")</f>
        <v/>
      </c>
      <c r="L92" s="216" t="str">
        <f>+IFERROR(VLOOKUP($J92,'11 FORMULAS'!$B$51:$D$53,3,0),"")</f>
        <v/>
      </c>
      <c r="M92" s="251"/>
      <c r="N92" s="216" t="str">
        <f>+IFERROR(VLOOKUP($M92,'11 FORMULAS'!$B$54:$C$55,2,0),"")</f>
        <v/>
      </c>
      <c r="O92" s="253"/>
      <c r="P92" s="253"/>
      <c r="Q92" s="253"/>
      <c r="R92" s="253"/>
      <c r="S92" s="216" t="str">
        <f t="shared" si="3"/>
        <v/>
      </c>
      <c r="T92" s="216">
        <f>IF($L92='11 FORMULAS'!$D$51,$C$10-($C$10*$S$10),$C$10)</f>
        <v>0.6</v>
      </c>
      <c r="U92" s="216">
        <f>IF($L92='11 FORMULAS'!$D$53,$D$88-($D$88*$S$88),$D$88)</f>
        <v>0.8</v>
      </c>
      <c r="V92" s="515"/>
      <c r="W92" s="518"/>
      <c r="X92" s="28"/>
      <c r="Y92" s="214"/>
      <c r="Z92" s="215"/>
      <c r="AA92" s="215"/>
    </row>
    <row r="93" spans="1:27" ht="29.5" customHeight="1" thickBot="1" x14ac:dyDescent="0.4">
      <c r="A93" s="485"/>
      <c r="B93" s="489"/>
      <c r="C93" s="478"/>
      <c r="D93" s="481"/>
      <c r="E93" s="254">
        <v>6</v>
      </c>
      <c r="F93" s="244"/>
      <c r="G93" s="164"/>
      <c r="H93" s="164"/>
      <c r="I93" s="353" t="str">
        <f t="shared" si="2"/>
        <v xml:space="preserve">  </v>
      </c>
      <c r="J93" s="354"/>
      <c r="K93" s="355" t="str">
        <f>+IFERROR(VLOOKUP($J93,'11 FORMULAS'!$B$51:$C$53,2,0),"")</f>
        <v/>
      </c>
      <c r="L93" s="355" t="str">
        <f>+IFERROR(VLOOKUP($J93,'11 FORMULAS'!$B$51:$D$53,3,0),"")</f>
        <v/>
      </c>
      <c r="M93" s="356"/>
      <c r="N93" s="355" t="str">
        <f>+IFERROR(VLOOKUP($M93,'11 FORMULAS'!$B$54:$C$55,2,0),"")</f>
        <v/>
      </c>
      <c r="O93" s="357"/>
      <c r="P93" s="357"/>
      <c r="Q93" s="357"/>
      <c r="R93" s="357"/>
      <c r="S93" s="355" t="str">
        <f t="shared" si="3"/>
        <v/>
      </c>
      <c r="T93" s="355">
        <f>IF($L93='11 FORMULAS'!$D$51,$C$10-($C$10*$S$10),$C$10)</f>
        <v>0.6</v>
      </c>
      <c r="U93" s="355">
        <f>IF($L93='11 FORMULAS'!$D$53,$D$88-($D$88*$S$88),$D$88)</f>
        <v>0.8</v>
      </c>
      <c r="V93" s="516"/>
      <c r="W93" s="519"/>
      <c r="X93" s="28"/>
    </row>
    <row r="94" spans="1:27" ht="29.5" hidden="1" customHeight="1" thickBot="1" x14ac:dyDescent="0.35">
      <c r="A94" s="483" t="str">
        <f>'2 IDENTIFICACIÓN'!A24</f>
        <v>R15</v>
      </c>
      <c r="B94" s="487" t="str">
        <f>+'2 IDENTIFICACIÓN'!J24</f>
        <v xml:space="preserve"> por  debido a </v>
      </c>
      <c r="C94" s="490" t="str">
        <f>+'3 PROBABIL E IMPACTO INHERENTE'!E24</f>
        <v/>
      </c>
      <c r="D94" s="491" t="str">
        <f>+'3 PROBABIL E IMPACTO INHERENTE'!M24</f>
        <v/>
      </c>
      <c r="E94" s="255">
        <v>1</v>
      </c>
      <c r="F94" s="240"/>
      <c r="G94" s="237"/>
      <c r="H94" s="237"/>
      <c r="I94" s="344" t="str">
        <f t="shared" si="2"/>
        <v xml:space="preserve">  </v>
      </c>
      <c r="J94" s="345"/>
      <c r="K94" s="337" t="str">
        <f>+IFERROR(VLOOKUP($J94,'11 FORMULAS'!$B$51:$C$53,2,0),"")</f>
        <v/>
      </c>
      <c r="L94" s="337" t="str">
        <f>+IFERROR(VLOOKUP($J94,'11 FORMULAS'!$B$51:$D$53,3,0),"")</f>
        <v/>
      </c>
      <c r="M94" s="346" t="s">
        <v>134</v>
      </c>
      <c r="N94" s="337">
        <f>+IFERROR(VLOOKUP($M94,'11 FORMULAS'!$B$54:$C$55,2,0),"")</f>
        <v>0.25</v>
      </c>
      <c r="O94" s="347" t="s">
        <v>146</v>
      </c>
      <c r="P94" s="347" t="s">
        <v>239</v>
      </c>
      <c r="Q94" s="347" t="s">
        <v>137</v>
      </c>
      <c r="R94" s="347" t="s">
        <v>247</v>
      </c>
      <c r="S94" s="337" t="str">
        <f t="shared" si="3"/>
        <v/>
      </c>
      <c r="T94" s="337">
        <f>IF($L94='11 FORMULAS'!$D$51,$C$10-($C$10*$S$10),$C$10)</f>
        <v>0.6</v>
      </c>
      <c r="U94" s="337" t="str">
        <f>IF($L94='11 FORMULAS'!$D$53,$D$94-($D$94*$S$94),$D$94)</f>
        <v/>
      </c>
      <c r="V94" s="522">
        <f>+IF(T99="","",T99)</f>
        <v>0.6</v>
      </c>
      <c r="W94" s="523" t="str">
        <f>+IF(U99="","",U99)</f>
        <v/>
      </c>
      <c r="X94" s="28"/>
      <c r="Y94" s="214"/>
      <c r="Z94" s="215"/>
      <c r="AA94" s="215"/>
    </row>
    <row r="95" spans="1:27" ht="29.5" hidden="1" customHeight="1" thickBot="1" x14ac:dyDescent="0.4">
      <c r="A95" s="484"/>
      <c r="B95" s="488"/>
      <c r="C95" s="477"/>
      <c r="D95" s="480"/>
      <c r="E95" s="250">
        <v>2</v>
      </c>
      <c r="F95" s="241"/>
      <c r="G95" s="163"/>
      <c r="H95" s="163"/>
      <c r="I95" s="212" t="str">
        <f t="shared" si="2"/>
        <v xml:space="preserve">  </v>
      </c>
      <c r="J95" s="288"/>
      <c r="K95" s="216" t="str">
        <f>+IFERROR(VLOOKUP($J95,'11 FORMULAS'!$B$51:$C$53,2,0),"")</f>
        <v/>
      </c>
      <c r="L95" s="216" t="str">
        <f>+IFERROR(VLOOKUP($J95,'11 FORMULAS'!$B$51:$D$53,3,0),"")</f>
        <v/>
      </c>
      <c r="M95" s="251" t="s">
        <v>134</v>
      </c>
      <c r="N95" s="252">
        <f>+IFERROR(VLOOKUP($M95,'11 FORMULAS'!$B$54:$C$55,2,0),"")</f>
        <v>0.25</v>
      </c>
      <c r="O95" s="253" t="s">
        <v>146</v>
      </c>
      <c r="P95" s="253" t="s">
        <v>239</v>
      </c>
      <c r="Q95" s="253" t="s">
        <v>137</v>
      </c>
      <c r="R95" s="253" t="s">
        <v>247</v>
      </c>
      <c r="S95" s="216" t="str">
        <f t="shared" si="3"/>
        <v/>
      </c>
      <c r="T95" s="216">
        <f>IF($L95='11 FORMULAS'!$D$51,$C$10-($C$10*$S$10),$C$10)</f>
        <v>0.6</v>
      </c>
      <c r="U95" s="216" t="str">
        <f>IF($L95='11 FORMULAS'!$D$53,$D$94-($D$94*$S$94),$D$94)</f>
        <v/>
      </c>
      <c r="V95" s="515"/>
      <c r="W95" s="518"/>
      <c r="X95" s="28"/>
      <c r="Y95" s="214"/>
      <c r="Z95" s="215"/>
      <c r="AA95" s="215"/>
    </row>
    <row r="96" spans="1:27" ht="29.5" hidden="1" customHeight="1" thickBot="1" x14ac:dyDescent="0.4">
      <c r="A96" s="484"/>
      <c r="B96" s="488"/>
      <c r="C96" s="477"/>
      <c r="D96" s="480"/>
      <c r="E96" s="250">
        <v>3</v>
      </c>
      <c r="F96" s="241"/>
      <c r="G96" s="163"/>
      <c r="H96" s="163"/>
      <c r="I96" s="212" t="str">
        <f t="shared" si="2"/>
        <v xml:space="preserve">  </v>
      </c>
      <c r="J96" s="288"/>
      <c r="K96" s="216" t="str">
        <f>+IFERROR(VLOOKUP($J96,'11 FORMULAS'!$B$51:$C$53,2,0),"")</f>
        <v/>
      </c>
      <c r="L96" s="216" t="str">
        <f>+IFERROR(VLOOKUP($J96,'11 FORMULAS'!$B$51:$D$53,3,0),"")</f>
        <v/>
      </c>
      <c r="M96" s="251" t="s">
        <v>134</v>
      </c>
      <c r="N96" s="252">
        <f>+IFERROR(VLOOKUP($M96,'11 FORMULAS'!$B$54:$C$55,2,0),"")</f>
        <v>0.25</v>
      </c>
      <c r="O96" s="253" t="s">
        <v>146</v>
      </c>
      <c r="P96" s="253" t="s">
        <v>239</v>
      </c>
      <c r="Q96" s="253" t="s">
        <v>137</v>
      </c>
      <c r="R96" s="253" t="s">
        <v>247</v>
      </c>
      <c r="S96" s="216" t="str">
        <f t="shared" si="3"/>
        <v/>
      </c>
      <c r="T96" s="216">
        <f>IF($L96='11 FORMULAS'!$D$51,$C$10-($C$10*$S$10),$C$10)</f>
        <v>0.6</v>
      </c>
      <c r="U96" s="216" t="str">
        <f>IF($L96='11 FORMULAS'!$D$53,$D$94-($D$94*$S$94),$D$94)</f>
        <v/>
      </c>
      <c r="V96" s="515"/>
      <c r="W96" s="518"/>
      <c r="X96" s="28"/>
      <c r="Y96" s="214"/>
      <c r="Z96" s="215"/>
      <c r="AA96" s="215"/>
    </row>
    <row r="97" spans="1:27" ht="29.5" hidden="1" customHeight="1" thickBot="1" x14ac:dyDescent="0.4">
      <c r="A97" s="484"/>
      <c r="B97" s="488"/>
      <c r="C97" s="477"/>
      <c r="D97" s="480"/>
      <c r="E97" s="250">
        <v>4</v>
      </c>
      <c r="F97" s="241"/>
      <c r="G97" s="163"/>
      <c r="H97" s="163"/>
      <c r="I97" s="212" t="str">
        <f t="shared" si="2"/>
        <v xml:space="preserve">  </v>
      </c>
      <c r="J97" s="288"/>
      <c r="K97" s="216" t="str">
        <f>+IFERROR(VLOOKUP($J97,'11 FORMULAS'!$B$51:$C$53,2,0),"")</f>
        <v/>
      </c>
      <c r="L97" s="216" t="str">
        <f>+IFERROR(VLOOKUP($J97,'11 FORMULAS'!$B$51:$D$53,3,0),"")</f>
        <v/>
      </c>
      <c r="M97" s="251" t="s">
        <v>134</v>
      </c>
      <c r="N97" s="252">
        <f>+IFERROR(VLOOKUP($M97,'11 FORMULAS'!$B$54:$C$55,2,0),"")</f>
        <v>0.25</v>
      </c>
      <c r="O97" s="253" t="s">
        <v>146</v>
      </c>
      <c r="P97" s="253" t="s">
        <v>239</v>
      </c>
      <c r="Q97" s="253" t="s">
        <v>137</v>
      </c>
      <c r="R97" s="253" t="s">
        <v>247</v>
      </c>
      <c r="S97" s="216" t="str">
        <f t="shared" si="3"/>
        <v/>
      </c>
      <c r="T97" s="216">
        <f>IF($L97='11 FORMULAS'!$D$51,$C$10-($C$10*$S$10),$C$10)</f>
        <v>0.6</v>
      </c>
      <c r="U97" s="216" t="str">
        <f>IF($L97='11 FORMULAS'!$D$53,$D$94-($D$94*$S$94),$D$94)</f>
        <v/>
      </c>
      <c r="V97" s="515"/>
      <c r="W97" s="518"/>
      <c r="X97" s="28"/>
      <c r="Y97" s="214"/>
      <c r="Z97" s="215"/>
      <c r="AA97" s="215"/>
    </row>
    <row r="98" spans="1:27" ht="29.5" hidden="1" customHeight="1" thickBot="1" x14ac:dyDescent="0.4">
      <c r="A98" s="484"/>
      <c r="B98" s="488"/>
      <c r="C98" s="477"/>
      <c r="D98" s="480"/>
      <c r="E98" s="250">
        <v>5</v>
      </c>
      <c r="F98" s="241"/>
      <c r="G98" s="163"/>
      <c r="H98" s="163"/>
      <c r="I98" s="212" t="str">
        <f t="shared" si="2"/>
        <v xml:space="preserve">  </v>
      </c>
      <c r="J98" s="288"/>
      <c r="K98" s="216" t="str">
        <f>+IFERROR(VLOOKUP($J98,'11 FORMULAS'!$B$51:$C$53,2,0),"")</f>
        <v/>
      </c>
      <c r="L98" s="216" t="str">
        <f>+IFERROR(VLOOKUP($J98,'11 FORMULAS'!$B$51:$D$53,3,0),"")</f>
        <v/>
      </c>
      <c r="M98" s="251" t="s">
        <v>134</v>
      </c>
      <c r="N98" s="252">
        <f>+IFERROR(VLOOKUP($M98,'11 FORMULAS'!$B$54:$C$55,2,0),"")</f>
        <v>0.25</v>
      </c>
      <c r="O98" s="253" t="s">
        <v>146</v>
      </c>
      <c r="P98" s="253" t="s">
        <v>239</v>
      </c>
      <c r="Q98" s="253" t="s">
        <v>137</v>
      </c>
      <c r="R98" s="253" t="s">
        <v>247</v>
      </c>
      <c r="S98" s="216" t="str">
        <f t="shared" si="3"/>
        <v/>
      </c>
      <c r="T98" s="216">
        <f>IF($L98='11 FORMULAS'!$D$51,$C$10-($C$10*$S$10),$C$10)</f>
        <v>0.6</v>
      </c>
      <c r="U98" s="216" t="str">
        <f>IF($L98='11 FORMULAS'!$D$53,$D$94-($D$94*$S$94),$D$94)</f>
        <v/>
      </c>
      <c r="V98" s="515"/>
      <c r="W98" s="518"/>
      <c r="X98" s="28"/>
      <c r="Y98" s="214"/>
      <c r="Z98" s="215"/>
      <c r="AA98" s="215"/>
    </row>
    <row r="99" spans="1:27" ht="29.5" hidden="1" customHeight="1" thickBot="1" x14ac:dyDescent="0.4">
      <c r="A99" s="485"/>
      <c r="B99" s="489"/>
      <c r="C99" s="478"/>
      <c r="D99" s="481"/>
      <c r="E99" s="254">
        <v>6</v>
      </c>
      <c r="F99" s="244"/>
      <c r="G99" s="164"/>
      <c r="H99" s="164"/>
      <c r="I99" s="212" t="str">
        <f t="shared" si="2"/>
        <v xml:space="preserve">  </v>
      </c>
      <c r="J99" s="288"/>
      <c r="K99" s="216" t="str">
        <f>+IFERROR(VLOOKUP($J99,'11 FORMULAS'!$B$51:$C$53,2,0),"")</f>
        <v/>
      </c>
      <c r="L99" s="216" t="str">
        <f>+IFERROR(VLOOKUP($J99,'11 FORMULAS'!$B$51:$D$53,3,0),"")</f>
        <v/>
      </c>
      <c r="M99" s="251" t="s">
        <v>134</v>
      </c>
      <c r="N99" s="252">
        <f>+IFERROR(VLOOKUP($M99,'11 FORMULAS'!$B$54:$C$55,2,0),"")</f>
        <v>0.25</v>
      </c>
      <c r="O99" s="253" t="s">
        <v>146</v>
      </c>
      <c r="P99" s="253" t="s">
        <v>239</v>
      </c>
      <c r="Q99" s="253" t="s">
        <v>137</v>
      </c>
      <c r="R99" s="253" t="s">
        <v>247</v>
      </c>
      <c r="S99" s="216" t="str">
        <f t="shared" si="3"/>
        <v/>
      </c>
      <c r="T99" s="216">
        <f>IF($L99='11 FORMULAS'!$D$51,$C$10-($C$10*$S$10),$C$10)</f>
        <v>0.6</v>
      </c>
      <c r="U99" s="216" t="str">
        <f>IF($L99='11 FORMULAS'!$D$53,$D$94-($D$94*$S$94),$D$94)</f>
        <v/>
      </c>
      <c r="V99" s="516"/>
      <c r="W99" s="519"/>
      <c r="X99" s="28"/>
    </row>
    <row r="100" spans="1:27" ht="29.5" hidden="1" customHeight="1" thickBot="1" x14ac:dyDescent="0.4">
      <c r="A100" s="482" t="str">
        <f>'2 IDENTIFICACIÓN'!A25</f>
        <v>R16</v>
      </c>
      <c r="B100" s="486" t="str">
        <f>+'2 IDENTIFICACIÓN'!J25</f>
        <v xml:space="preserve"> por  debido a </v>
      </c>
      <c r="C100" s="476" t="str">
        <f>+'3 PROBABIL E IMPACTO INHERENTE'!E25</f>
        <v/>
      </c>
      <c r="D100" s="479" t="str">
        <f>+'3 PROBABIL E IMPACTO INHERENTE'!M25</f>
        <v/>
      </c>
      <c r="E100" s="255">
        <v>1</v>
      </c>
      <c r="F100" s="242"/>
      <c r="G100" s="35"/>
      <c r="H100" s="35"/>
      <c r="I100" s="212" t="str">
        <f t="shared" si="2"/>
        <v xml:space="preserve">  </v>
      </c>
      <c r="J100" s="288"/>
      <c r="K100" s="216" t="str">
        <f>+IFERROR(VLOOKUP($J100,'11 FORMULAS'!$B$51:$C$53,2,0),"")</f>
        <v/>
      </c>
      <c r="L100" s="216" t="str">
        <f>+IFERROR(VLOOKUP($J100,'11 FORMULAS'!$B$51:$D$53,3,0),"")</f>
        <v/>
      </c>
      <c r="M100" s="251" t="s">
        <v>134</v>
      </c>
      <c r="N100" s="252">
        <f>+IFERROR(VLOOKUP($M100,'11 FORMULAS'!$B$54:$C$55,2,0),"")</f>
        <v>0.25</v>
      </c>
      <c r="O100" s="253" t="s">
        <v>146</v>
      </c>
      <c r="P100" s="253" t="s">
        <v>239</v>
      </c>
      <c r="Q100" s="253" t="s">
        <v>137</v>
      </c>
      <c r="R100" s="253" t="s">
        <v>247</v>
      </c>
      <c r="S100" s="216" t="str">
        <f t="shared" si="3"/>
        <v/>
      </c>
      <c r="T100" s="216">
        <f>IF($L100='11 FORMULAS'!$D$51,$C$10-($C$10*$S$10),$C$10)</f>
        <v>0.6</v>
      </c>
      <c r="U100" s="216" t="str">
        <f>IF($L100='11 FORMULAS'!$D$53,$D$100-($D$100*$S$100),$D$100)</f>
        <v/>
      </c>
      <c r="V100" s="514">
        <f>+IF(T105="","",T105)</f>
        <v>0.6</v>
      </c>
      <c r="W100" s="517" t="str">
        <f>+IF(U105="","",U105)</f>
        <v/>
      </c>
      <c r="X100" s="28"/>
      <c r="Y100" s="214"/>
      <c r="Z100" s="215"/>
      <c r="AA100" s="215"/>
    </row>
    <row r="101" spans="1:27" ht="29.5" hidden="1" customHeight="1" thickBot="1" x14ac:dyDescent="0.4">
      <c r="A101" s="484"/>
      <c r="B101" s="488"/>
      <c r="C101" s="477"/>
      <c r="D101" s="480"/>
      <c r="E101" s="250">
        <v>2</v>
      </c>
      <c r="F101" s="241"/>
      <c r="G101" s="163"/>
      <c r="H101" s="163"/>
      <c r="I101" s="212" t="str">
        <f t="shared" si="2"/>
        <v xml:space="preserve">  </v>
      </c>
      <c r="J101" s="288"/>
      <c r="K101" s="216" t="str">
        <f>+IFERROR(VLOOKUP($J101,'11 FORMULAS'!$B$51:$C$53,2,0),"")</f>
        <v/>
      </c>
      <c r="L101" s="216" t="str">
        <f>+IFERROR(VLOOKUP($J101,'11 FORMULAS'!$B$51:$D$53,3,0),"")</f>
        <v/>
      </c>
      <c r="M101" s="251" t="s">
        <v>134</v>
      </c>
      <c r="N101" s="252">
        <f>+IFERROR(VLOOKUP($M101,'11 FORMULAS'!$B$54:$C$55,2,0),"")</f>
        <v>0.25</v>
      </c>
      <c r="O101" s="253" t="s">
        <v>146</v>
      </c>
      <c r="P101" s="253" t="s">
        <v>239</v>
      </c>
      <c r="Q101" s="253" t="s">
        <v>137</v>
      </c>
      <c r="R101" s="253" t="s">
        <v>247</v>
      </c>
      <c r="S101" s="216" t="str">
        <f t="shared" si="3"/>
        <v/>
      </c>
      <c r="T101" s="216">
        <f>IF($L101='11 FORMULAS'!$D$51,$C$10-($C$10*$S$10),$C$10)</f>
        <v>0.6</v>
      </c>
      <c r="U101" s="216" t="str">
        <f>IF($L101='11 FORMULAS'!$D$53,$D$100-($D$100*$S$100),$D$100)</f>
        <v/>
      </c>
      <c r="V101" s="515"/>
      <c r="W101" s="518"/>
      <c r="X101" s="28"/>
      <c r="Y101" s="214"/>
      <c r="Z101" s="215"/>
      <c r="AA101" s="215"/>
    </row>
    <row r="102" spans="1:27" ht="29.5" hidden="1" customHeight="1" thickBot="1" x14ac:dyDescent="0.4">
      <c r="A102" s="484"/>
      <c r="B102" s="488"/>
      <c r="C102" s="477"/>
      <c r="D102" s="480"/>
      <c r="E102" s="250">
        <v>3</v>
      </c>
      <c r="F102" s="241"/>
      <c r="G102" s="163"/>
      <c r="H102" s="163"/>
      <c r="I102" s="212" t="str">
        <f t="shared" si="2"/>
        <v xml:space="preserve">  </v>
      </c>
      <c r="J102" s="288"/>
      <c r="K102" s="216" t="str">
        <f>+IFERROR(VLOOKUP($J102,'11 FORMULAS'!$B$51:$C$53,2,0),"")</f>
        <v/>
      </c>
      <c r="L102" s="216" t="str">
        <f>+IFERROR(VLOOKUP($J102,'11 FORMULAS'!$B$51:$D$53,3,0),"")</f>
        <v/>
      </c>
      <c r="M102" s="251" t="s">
        <v>134</v>
      </c>
      <c r="N102" s="252">
        <f>+IFERROR(VLOOKUP($M102,'11 FORMULAS'!$B$54:$C$55,2,0),"")</f>
        <v>0.25</v>
      </c>
      <c r="O102" s="253" t="s">
        <v>146</v>
      </c>
      <c r="P102" s="253" t="s">
        <v>239</v>
      </c>
      <c r="Q102" s="253" t="s">
        <v>137</v>
      </c>
      <c r="R102" s="253" t="s">
        <v>247</v>
      </c>
      <c r="S102" s="216" t="str">
        <f t="shared" si="3"/>
        <v/>
      </c>
      <c r="T102" s="216">
        <f>IF($L102='11 FORMULAS'!$D$51,$C$10-($C$10*$S$10),$C$10)</f>
        <v>0.6</v>
      </c>
      <c r="U102" s="216" t="str">
        <f>IF($L102='11 FORMULAS'!$D$53,$D$100-($D$100*$S$100),$D$100)</f>
        <v/>
      </c>
      <c r="V102" s="515"/>
      <c r="W102" s="518"/>
      <c r="X102" s="28"/>
      <c r="Y102" s="214"/>
      <c r="Z102" s="215"/>
      <c r="AA102" s="215"/>
    </row>
    <row r="103" spans="1:27" ht="29.5" hidden="1" customHeight="1" thickBot="1" x14ac:dyDescent="0.4">
      <c r="A103" s="484"/>
      <c r="B103" s="488"/>
      <c r="C103" s="477"/>
      <c r="D103" s="480"/>
      <c r="E103" s="250">
        <v>4</v>
      </c>
      <c r="F103" s="241"/>
      <c r="G103" s="163"/>
      <c r="H103" s="163"/>
      <c r="I103" s="212" t="str">
        <f t="shared" si="2"/>
        <v xml:space="preserve">  </v>
      </c>
      <c r="J103" s="288"/>
      <c r="K103" s="216" t="str">
        <f>+IFERROR(VLOOKUP($J103,'11 FORMULAS'!$B$51:$C$53,2,0),"")</f>
        <v/>
      </c>
      <c r="L103" s="216" t="str">
        <f>+IFERROR(VLOOKUP($J103,'11 FORMULAS'!$B$51:$D$53,3,0),"")</f>
        <v/>
      </c>
      <c r="M103" s="251" t="s">
        <v>134</v>
      </c>
      <c r="N103" s="252">
        <f>+IFERROR(VLOOKUP($M103,'11 FORMULAS'!$B$54:$C$55,2,0),"")</f>
        <v>0.25</v>
      </c>
      <c r="O103" s="253" t="s">
        <v>146</v>
      </c>
      <c r="P103" s="253" t="s">
        <v>239</v>
      </c>
      <c r="Q103" s="253" t="s">
        <v>137</v>
      </c>
      <c r="R103" s="253" t="s">
        <v>247</v>
      </c>
      <c r="S103" s="216" t="str">
        <f t="shared" si="3"/>
        <v/>
      </c>
      <c r="T103" s="216">
        <f>IF($L103='11 FORMULAS'!$D$51,$C$10-($C$10*$S$10),$C$10)</f>
        <v>0.6</v>
      </c>
      <c r="U103" s="216" t="str">
        <f>IF($L103='11 FORMULAS'!$D$53,$D$100-($D$100*$S$100),$D$100)</f>
        <v/>
      </c>
      <c r="V103" s="515"/>
      <c r="W103" s="518"/>
      <c r="X103" s="28"/>
      <c r="Y103" s="214"/>
      <c r="Z103" s="215"/>
      <c r="AA103" s="215"/>
    </row>
    <row r="104" spans="1:27" ht="29.5" hidden="1" customHeight="1" thickBot="1" x14ac:dyDescent="0.4">
      <c r="A104" s="484"/>
      <c r="B104" s="488"/>
      <c r="C104" s="477"/>
      <c r="D104" s="480"/>
      <c r="E104" s="250">
        <v>5</v>
      </c>
      <c r="F104" s="241"/>
      <c r="G104" s="163"/>
      <c r="H104" s="163"/>
      <c r="I104" s="212" t="str">
        <f t="shared" si="2"/>
        <v xml:space="preserve">  </v>
      </c>
      <c r="J104" s="288"/>
      <c r="K104" s="216" t="str">
        <f>+IFERROR(VLOOKUP($J104,'11 FORMULAS'!$B$51:$C$53,2,0),"")</f>
        <v/>
      </c>
      <c r="L104" s="216" t="str">
        <f>+IFERROR(VLOOKUP($J104,'11 FORMULAS'!$B$51:$D$53,3,0),"")</f>
        <v/>
      </c>
      <c r="M104" s="251" t="s">
        <v>134</v>
      </c>
      <c r="N104" s="252">
        <f>+IFERROR(VLOOKUP($M104,'11 FORMULAS'!$B$54:$C$55,2,0),"")</f>
        <v>0.25</v>
      </c>
      <c r="O104" s="253" t="s">
        <v>146</v>
      </c>
      <c r="P104" s="253" t="s">
        <v>239</v>
      </c>
      <c r="Q104" s="253" t="s">
        <v>137</v>
      </c>
      <c r="R104" s="253" t="s">
        <v>247</v>
      </c>
      <c r="S104" s="216" t="str">
        <f t="shared" si="3"/>
        <v/>
      </c>
      <c r="T104" s="216">
        <f>IF($L104='11 FORMULAS'!$D$51,$C$10-($C$10*$S$10),$C$10)</f>
        <v>0.6</v>
      </c>
      <c r="U104" s="216" t="str">
        <f>IF($L104='11 FORMULAS'!$D$53,$D$100-($D$100*$S$100),$D$100)</f>
        <v/>
      </c>
      <c r="V104" s="515"/>
      <c r="W104" s="518"/>
      <c r="X104" s="28"/>
      <c r="Y104" s="214"/>
      <c r="Z104" s="215"/>
      <c r="AA104" s="215"/>
    </row>
    <row r="105" spans="1:27" ht="29.5" hidden="1" customHeight="1" thickBot="1" x14ac:dyDescent="0.4">
      <c r="A105" s="485"/>
      <c r="B105" s="489"/>
      <c r="C105" s="478"/>
      <c r="D105" s="481"/>
      <c r="E105" s="254">
        <v>6</v>
      </c>
      <c r="F105" s="244"/>
      <c r="G105" s="164"/>
      <c r="H105" s="164"/>
      <c r="I105" s="212" t="str">
        <f t="shared" si="2"/>
        <v xml:space="preserve">  </v>
      </c>
      <c r="J105" s="288"/>
      <c r="K105" s="216" t="str">
        <f>+IFERROR(VLOOKUP($J105,'11 FORMULAS'!$B$51:$C$53,2,0),"")</f>
        <v/>
      </c>
      <c r="L105" s="216" t="str">
        <f>+IFERROR(VLOOKUP($J105,'11 FORMULAS'!$B$51:$D$53,3,0),"")</f>
        <v/>
      </c>
      <c r="M105" s="251" t="s">
        <v>134</v>
      </c>
      <c r="N105" s="252">
        <f>+IFERROR(VLOOKUP($M105,'11 FORMULAS'!$B$54:$C$55,2,0),"")</f>
        <v>0.25</v>
      </c>
      <c r="O105" s="253" t="s">
        <v>146</v>
      </c>
      <c r="P105" s="253" t="s">
        <v>239</v>
      </c>
      <c r="Q105" s="253" t="s">
        <v>137</v>
      </c>
      <c r="R105" s="253" t="s">
        <v>247</v>
      </c>
      <c r="S105" s="216" t="str">
        <f t="shared" si="3"/>
        <v/>
      </c>
      <c r="T105" s="216">
        <f>IF($L105='11 FORMULAS'!$D$51,$C$10-($C$10*$S$10),$C$10)</f>
        <v>0.6</v>
      </c>
      <c r="U105" s="216" t="str">
        <f>IF($L105='11 FORMULAS'!$D$53,$D$100-($D$100*$S$100),$D$100)</f>
        <v/>
      </c>
      <c r="V105" s="516"/>
      <c r="W105" s="519"/>
      <c r="X105" s="28"/>
    </row>
    <row r="106" spans="1:27" ht="29.5" hidden="1" customHeight="1" thickBot="1" x14ac:dyDescent="0.4">
      <c r="A106" s="482" t="str">
        <f>'2 IDENTIFICACIÓN'!A26</f>
        <v>R17</v>
      </c>
      <c r="B106" s="486" t="str">
        <f>+'2 IDENTIFICACIÓN'!J26</f>
        <v xml:space="preserve"> por  debido a </v>
      </c>
      <c r="C106" s="476" t="str">
        <f>+'3 PROBABIL E IMPACTO INHERENTE'!E26</f>
        <v/>
      </c>
      <c r="D106" s="479" t="str">
        <f>+'3 PROBABIL E IMPACTO INHERENTE'!M26</f>
        <v/>
      </c>
      <c r="E106" s="255">
        <v>1</v>
      </c>
      <c r="F106" s="242"/>
      <c r="G106" s="35"/>
      <c r="H106" s="35"/>
      <c r="I106" s="212" t="str">
        <f t="shared" si="2"/>
        <v xml:space="preserve">  </v>
      </c>
      <c r="J106" s="288"/>
      <c r="K106" s="216" t="str">
        <f>+IFERROR(VLOOKUP($J106,'11 FORMULAS'!$B$51:$C$53,2,0),"")</f>
        <v/>
      </c>
      <c r="L106" s="216" t="str">
        <f>+IFERROR(VLOOKUP($J106,'11 FORMULAS'!$B$51:$D$53,3,0),"")</f>
        <v/>
      </c>
      <c r="M106" s="251" t="s">
        <v>134</v>
      </c>
      <c r="N106" s="252">
        <f>+IFERROR(VLOOKUP($M106,'11 FORMULAS'!$B$54:$C$55,2,0),"")</f>
        <v>0.25</v>
      </c>
      <c r="O106" s="253" t="s">
        <v>146</v>
      </c>
      <c r="P106" s="253" t="s">
        <v>239</v>
      </c>
      <c r="Q106" s="253" t="s">
        <v>137</v>
      </c>
      <c r="R106" s="253" t="s">
        <v>247</v>
      </c>
      <c r="S106" s="216" t="str">
        <f t="shared" si="3"/>
        <v/>
      </c>
      <c r="T106" s="216">
        <f>IF($L106='11 FORMULAS'!$D$51,$C$10-($C$10*$S$10),$C$10)</f>
        <v>0.6</v>
      </c>
      <c r="U106" s="216" t="str">
        <f>IF($L106='11 FORMULAS'!$D$53,D106-(D106*S106),D106)</f>
        <v/>
      </c>
      <c r="V106" s="514">
        <f>+IF(T111="","",T111)</f>
        <v>0.6</v>
      </c>
      <c r="W106" s="517">
        <f>+IF(U111="","",U111)</f>
        <v>0</v>
      </c>
      <c r="X106" s="28"/>
      <c r="Y106" s="214"/>
      <c r="Z106" s="215"/>
      <c r="AA106" s="215"/>
    </row>
    <row r="107" spans="1:27" ht="29.5" hidden="1" customHeight="1" thickBot="1" x14ac:dyDescent="0.4">
      <c r="A107" s="483"/>
      <c r="B107" s="487"/>
      <c r="C107" s="490"/>
      <c r="D107" s="491"/>
      <c r="E107" s="250">
        <v>2</v>
      </c>
      <c r="F107" s="240"/>
      <c r="G107" s="237"/>
      <c r="H107" s="237"/>
      <c r="I107" s="212" t="str">
        <f t="shared" si="2"/>
        <v xml:space="preserve">  </v>
      </c>
      <c r="J107" s="288"/>
      <c r="K107" s="216" t="str">
        <f>+IFERROR(VLOOKUP($J107,'11 FORMULAS'!$B$51:$C$53,2,0),"")</f>
        <v/>
      </c>
      <c r="L107" s="216" t="str">
        <f>+IFERROR(VLOOKUP($J107,'11 FORMULAS'!$B$51:$D$53,3,0),"")</f>
        <v/>
      </c>
      <c r="M107" s="251" t="s">
        <v>134</v>
      </c>
      <c r="N107" s="252">
        <f>+IFERROR(VLOOKUP($M107,'11 FORMULAS'!$B$54:$C$55,2,0),"")</f>
        <v>0.25</v>
      </c>
      <c r="O107" s="253" t="s">
        <v>146</v>
      </c>
      <c r="P107" s="253" t="s">
        <v>239</v>
      </c>
      <c r="Q107" s="253" t="s">
        <v>137</v>
      </c>
      <c r="R107" s="253" t="s">
        <v>247</v>
      </c>
      <c r="S107" s="216" t="str">
        <f t="shared" si="3"/>
        <v/>
      </c>
      <c r="T107" s="216">
        <f>IF($L107='11 FORMULAS'!$D$51,$C$10-($C$10*$S$10),$C$10)</f>
        <v>0.6</v>
      </c>
      <c r="U107" s="216">
        <f>IF($L107='11 FORMULAS'!$D$53,D107-(D107*S107),D107)</f>
        <v>0</v>
      </c>
      <c r="V107" s="522"/>
      <c r="W107" s="523"/>
      <c r="X107" s="28"/>
      <c r="Y107" s="214"/>
      <c r="Z107" s="215"/>
      <c r="AA107" s="215"/>
    </row>
    <row r="108" spans="1:27" ht="29.5" hidden="1" customHeight="1" thickBot="1" x14ac:dyDescent="0.4">
      <c r="A108" s="483"/>
      <c r="B108" s="487"/>
      <c r="C108" s="490"/>
      <c r="D108" s="491"/>
      <c r="E108" s="250">
        <v>3</v>
      </c>
      <c r="F108" s="240"/>
      <c r="G108" s="237"/>
      <c r="H108" s="237"/>
      <c r="I108" s="212" t="str">
        <f t="shared" si="2"/>
        <v xml:space="preserve">  </v>
      </c>
      <c r="J108" s="288"/>
      <c r="K108" s="216" t="str">
        <f>+IFERROR(VLOOKUP($J108,'11 FORMULAS'!$B$51:$C$53,2,0),"")</f>
        <v/>
      </c>
      <c r="L108" s="216" t="str">
        <f>+IFERROR(VLOOKUP($J108,'11 FORMULAS'!$B$51:$D$53,3,0),"")</f>
        <v/>
      </c>
      <c r="M108" s="251" t="s">
        <v>134</v>
      </c>
      <c r="N108" s="252">
        <f>+IFERROR(VLOOKUP($M108,'11 FORMULAS'!$B$54:$C$55,2,0),"")</f>
        <v>0.25</v>
      </c>
      <c r="O108" s="253" t="s">
        <v>146</v>
      </c>
      <c r="P108" s="253" t="s">
        <v>239</v>
      </c>
      <c r="Q108" s="253" t="s">
        <v>137</v>
      </c>
      <c r="R108" s="253" t="s">
        <v>247</v>
      </c>
      <c r="S108" s="216" t="str">
        <f t="shared" si="3"/>
        <v/>
      </c>
      <c r="T108" s="216">
        <f>IF($L108='11 FORMULAS'!$D$51,$C$10-($C$10*$S$10),$C$10)</f>
        <v>0.6</v>
      </c>
      <c r="U108" s="216">
        <f>IF($L108='11 FORMULAS'!$D$53,D108-(D108*S108),D108)</f>
        <v>0</v>
      </c>
      <c r="V108" s="522"/>
      <c r="W108" s="523"/>
      <c r="X108" s="28"/>
      <c r="Y108" s="214"/>
      <c r="Z108" s="215"/>
      <c r="AA108" s="215"/>
    </row>
    <row r="109" spans="1:27" ht="29.5" hidden="1" customHeight="1" thickBot="1" x14ac:dyDescent="0.4">
      <c r="A109" s="484"/>
      <c r="B109" s="488"/>
      <c r="C109" s="477"/>
      <c r="D109" s="480"/>
      <c r="E109" s="250">
        <v>4</v>
      </c>
      <c r="F109" s="241"/>
      <c r="G109" s="163"/>
      <c r="H109" s="163"/>
      <c r="I109" s="212" t="str">
        <f t="shared" si="2"/>
        <v xml:space="preserve">  </v>
      </c>
      <c r="J109" s="288"/>
      <c r="K109" s="216" t="str">
        <f>+IFERROR(VLOOKUP($J109,'11 FORMULAS'!$B$51:$C$53,2,0),"")</f>
        <v/>
      </c>
      <c r="L109" s="216" t="str">
        <f>+IFERROR(VLOOKUP($J109,'11 FORMULAS'!$B$51:$D$53,3,0),"")</f>
        <v/>
      </c>
      <c r="M109" s="251" t="s">
        <v>134</v>
      </c>
      <c r="N109" s="252">
        <f>+IFERROR(VLOOKUP($M109,'11 FORMULAS'!$B$54:$C$55,2,0),"")</f>
        <v>0.25</v>
      </c>
      <c r="O109" s="253" t="s">
        <v>146</v>
      </c>
      <c r="P109" s="253" t="s">
        <v>239</v>
      </c>
      <c r="Q109" s="253" t="s">
        <v>137</v>
      </c>
      <c r="R109" s="253" t="s">
        <v>247</v>
      </c>
      <c r="S109" s="216" t="str">
        <f t="shared" si="3"/>
        <v/>
      </c>
      <c r="T109" s="216">
        <f>IF($L109='11 FORMULAS'!$D$51,$C$10-($C$10*$S$10),$C$10)</f>
        <v>0.6</v>
      </c>
      <c r="U109" s="216">
        <f>IF($L109='11 FORMULAS'!$D$53,D109-(D109*S109),D109)</f>
        <v>0</v>
      </c>
      <c r="V109" s="515"/>
      <c r="W109" s="518"/>
      <c r="X109" s="28"/>
      <c r="Y109" s="214"/>
      <c r="Z109" s="215"/>
      <c r="AA109" s="215"/>
    </row>
    <row r="110" spans="1:27" ht="29.5" hidden="1" customHeight="1" thickBot="1" x14ac:dyDescent="0.4">
      <c r="A110" s="484"/>
      <c r="B110" s="488"/>
      <c r="C110" s="477"/>
      <c r="D110" s="480"/>
      <c r="E110" s="250">
        <v>5</v>
      </c>
      <c r="F110" s="241"/>
      <c r="G110" s="163"/>
      <c r="H110" s="163"/>
      <c r="I110" s="212" t="str">
        <f t="shared" si="2"/>
        <v xml:space="preserve">  </v>
      </c>
      <c r="J110" s="288"/>
      <c r="K110" s="216" t="str">
        <f>+IFERROR(VLOOKUP($J110,'11 FORMULAS'!$B$51:$C$53,2,0),"")</f>
        <v/>
      </c>
      <c r="L110" s="216" t="str">
        <f>+IFERROR(VLOOKUP($J110,'11 FORMULAS'!$B$51:$D$53,3,0),"")</f>
        <v/>
      </c>
      <c r="M110" s="251" t="s">
        <v>134</v>
      </c>
      <c r="N110" s="252">
        <f>+IFERROR(VLOOKUP($M110,'11 FORMULAS'!$B$54:$C$55,2,0),"")</f>
        <v>0.25</v>
      </c>
      <c r="O110" s="253" t="s">
        <v>146</v>
      </c>
      <c r="P110" s="253" t="s">
        <v>239</v>
      </c>
      <c r="Q110" s="253" t="s">
        <v>137</v>
      </c>
      <c r="R110" s="253" t="s">
        <v>247</v>
      </c>
      <c r="S110" s="216" t="str">
        <f t="shared" si="3"/>
        <v/>
      </c>
      <c r="T110" s="216">
        <f>IF($L110='11 FORMULAS'!$D$51,$C$10-($C$10*$S$10),$C$10)</f>
        <v>0.6</v>
      </c>
      <c r="U110" s="216">
        <f>IF($L110='11 FORMULAS'!$D$53,D110-(D110*S110),D110)</f>
        <v>0</v>
      </c>
      <c r="V110" s="515"/>
      <c r="W110" s="518"/>
      <c r="X110" s="28"/>
      <c r="Y110" s="214"/>
      <c r="Z110" s="215"/>
      <c r="AA110" s="215"/>
    </row>
    <row r="111" spans="1:27" ht="29.5" hidden="1" customHeight="1" thickBot="1" x14ac:dyDescent="0.4">
      <c r="A111" s="485"/>
      <c r="B111" s="489"/>
      <c r="C111" s="478"/>
      <c r="D111" s="481"/>
      <c r="E111" s="254">
        <v>6</v>
      </c>
      <c r="F111" s="244"/>
      <c r="G111" s="164"/>
      <c r="H111" s="164"/>
      <c r="I111" s="212" t="str">
        <f t="shared" si="2"/>
        <v xml:space="preserve">  </v>
      </c>
      <c r="J111" s="288"/>
      <c r="K111" s="216" t="str">
        <f>+IFERROR(VLOOKUP($J111,'11 FORMULAS'!$B$51:$C$53,2,0),"")</f>
        <v/>
      </c>
      <c r="L111" s="216" t="str">
        <f>+IFERROR(VLOOKUP($J111,'11 FORMULAS'!$B$51:$D$53,3,0),"")</f>
        <v/>
      </c>
      <c r="M111" s="251" t="s">
        <v>134</v>
      </c>
      <c r="N111" s="252">
        <f>+IFERROR(VLOOKUP($M111,'11 FORMULAS'!$B$54:$C$55,2,0),"")</f>
        <v>0.25</v>
      </c>
      <c r="O111" s="253" t="s">
        <v>146</v>
      </c>
      <c r="P111" s="253" t="s">
        <v>239</v>
      </c>
      <c r="Q111" s="253" t="s">
        <v>137</v>
      </c>
      <c r="R111" s="253" t="s">
        <v>247</v>
      </c>
      <c r="S111" s="216" t="str">
        <f t="shared" si="3"/>
        <v/>
      </c>
      <c r="T111" s="216">
        <f>IF($L111='11 FORMULAS'!$D$51,$C$10-($C$10*$S$10),$C$10)</f>
        <v>0.6</v>
      </c>
      <c r="U111" s="216">
        <f>IF($L111='11 FORMULAS'!$D$53,D111-(D111*S111),D111)</f>
        <v>0</v>
      </c>
      <c r="V111" s="516"/>
      <c r="W111" s="519"/>
      <c r="X111" s="28"/>
    </row>
    <row r="112" spans="1:27" ht="29.5" hidden="1" customHeight="1" thickBot="1" x14ac:dyDescent="0.4">
      <c r="A112" s="482" t="str">
        <f>'2 IDENTIFICACIÓN'!A27</f>
        <v>R18</v>
      </c>
      <c r="B112" s="486" t="str">
        <f>+'2 IDENTIFICACIÓN'!J27</f>
        <v xml:space="preserve"> por  debido a </v>
      </c>
      <c r="C112" s="476" t="str">
        <f>+'3 PROBABIL E IMPACTO INHERENTE'!E27</f>
        <v/>
      </c>
      <c r="D112" s="479" t="str">
        <f>+'3 PROBABIL E IMPACTO INHERENTE'!M27</f>
        <v/>
      </c>
      <c r="E112" s="255">
        <v>1</v>
      </c>
      <c r="F112" s="242"/>
      <c r="G112" s="35"/>
      <c r="H112" s="35"/>
      <c r="I112" s="212" t="str">
        <f t="shared" si="2"/>
        <v xml:space="preserve">  </v>
      </c>
      <c r="J112" s="288"/>
      <c r="K112" s="216" t="str">
        <f>+IFERROR(VLOOKUP($J112,'11 FORMULAS'!$B$51:$C$53,2,0),"")</f>
        <v/>
      </c>
      <c r="L112" s="216" t="str">
        <f>+IFERROR(VLOOKUP($J112,'11 FORMULAS'!$B$51:$D$53,3,0),"")</f>
        <v/>
      </c>
      <c r="M112" s="251" t="s">
        <v>134</v>
      </c>
      <c r="N112" s="252">
        <f>+IFERROR(VLOOKUP($M112,'11 FORMULAS'!$B$54:$C$55,2,0),"")</f>
        <v>0.25</v>
      </c>
      <c r="O112" s="253" t="s">
        <v>146</v>
      </c>
      <c r="P112" s="253" t="s">
        <v>239</v>
      </c>
      <c r="Q112" s="253" t="s">
        <v>137</v>
      </c>
      <c r="R112" s="253" t="s">
        <v>247</v>
      </c>
      <c r="S112" s="216" t="str">
        <f t="shared" si="3"/>
        <v/>
      </c>
      <c r="T112" s="216">
        <f>IF($L112='11 FORMULAS'!$D$51,$C$10-($C$10*$S$10),$C$10)</f>
        <v>0.6</v>
      </c>
      <c r="U112" s="216" t="str">
        <f>IF($L112='11 FORMULAS'!$D$53,D112-(D112*S112),D112)</f>
        <v/>
      </c>
      <c r="V112" s="514">
        <f>+IF(T117="","",T117)</f>
        <v>0.6</v>
      </c>
      <c r="W112" s="517">
        <f>+IF(U117="","",U117)</f>
        <v>0</v>
      </c>
      <c r="X112" s="28"/>
      <c r="Y112" s="214"/>
      <c r="Z112" s="215"/>
      <c r="AA112" s="215"/>
    </row>
    <row r="113" spans="1:27" ht="29.5" hidden="1" customHeight="1" thickBot="1" x14ac:dyDescent="0.4">
      <c r="A113" s="483"/>
      <c r="B113" s="487"/>
      <c r="C113" s="490"/>
      <c r="D113" s="491"/>
      <c r="E113" s="250">
        <v>2</v>
      </c>
      <c r="F113" s="240"/>
      <c r="G113" s="237"/>
      <c r="H113" s="237"/>
      <c r="I113" s="212" t="str">
        <f t="shared" si="2"/>
        <v xml:space="preserve">  </v>
      </c>
      <c r="J113" s="288"/>
      <c r="K113" s="216" t="str">
        <f>+IFERROR(VLOOKUP($J113,'11 FORMULAS'!$B$51:$C$53,2,0),"")</f>
        <v/>
      </c>
      <c r="L113" s="216" t="str">
        <f>+IFERROR(VLOOKUP($J113,'11 FORMULAS'!$B$51:$D$53,3,0),"")</f>
        <v/>
      </c>
      <c r="M113" s="251" t="s">
        <v>134</v>
      </c>
      <c r="N113" s="252">
        <f>+IFERROR(VLOOKUP($M113,'11 FORMULAS'!$B$54:$C$55,2,0),"")</f>
        <v>0.25</v>
      </c>
      <c r="O113" s="253" t="s">
        <v>146</v>
      </c>
      <c r="P113" s="253" t="s">
        <v>239</v>
      </c>
      <c r="Q113" s="253" t="s">
        <v>137</v>
      </c>
      <c r="R113" s="253" t="s">
        <v>247</v>
      </c>
      <c r="S113" s="216" t="str">
        <f t="shared" si="3"/>
        <v/>
      </c>
      <c r="T113" s="216">
        <f>IF($L113='11 FORMULAS'!$D$51,$C$10-($C$10*$S$10),$C$10)</f>
        <v>0.6</v>
      </c>
      <c r="U113" s="216">
        <f>IF($L113='11 FORMULAS'!$D$53,D113-(D113*S113),D113)</f>
        <v>0</v>
      </c>
      <c r="V113" s="522"/>
      <c r="W113" s="523"/>
      <c r="X113" s="28"/>
      <c r="Y113" s="214"/>
      <c r="Z113" s="215"/>
      <c r="AA113" s="215"/>
    </row>
    <row r="114" spans="1:27" ht="29.5" hidden="1" customHeight="1" thickBot="1" x14ac:dyDescent="0.4">
      <c r="A114" s="483"/>
      <c r="B114" s="487"/>
      <c r="C114" s="490"/>
      <c r="D114" s="491"/>
      <c r="E114" s="250">
        <v>3</v>
      </c>
      <c r="F114" s="240"/>
      <c r="G114" s="237"/>
      <c r="H114" s="237"/>
      <c r="I114" s="212" t="str">
        <f t="shared" si="2"/>
        <v xml:space="preserve">  </v>
      </c>
      <c r="J114" s="288"/>
      <c r="K114" s="216" t="str">
        <f>+IFERROR(VLOOKUP($J114,'11 FORMULAS'!$B$51:$C$53,2,0),"")</f>
        <v/>
      </c>
      <c r="L114" s="216" t="str">
        <f>+IFERROR(VLOOKUP($J114,'11 FORMULAS'!$B$51:$D$53,3,0),"")</f>
        <v/>
      </c>
      <c r="M114" s="251" t="s">
        <v>134</v>
      </c>
      <c r="N114" s="252">
        <f>+IFERROR(VLOOKUP($M114,'11 FORMULAS'!$B$54:$C$55,2,0),"")</f>
        <v>0.25</v>
      </c>
      <c r="O114" s="253" t="s">
        <v>146</v>
      </c>
      <c r="P114" s="253" t="s">
        <v>239</v>
      </c>
      <c r="Q114" s="253" t="s">
        <v>137</v>
      </c>
      <c r="R114" s="253" t="s">
        <v>247</v>
      </c>
      <c r="S114" s="216" t="str">
        <f t="shared" si="3"/>
        <v/>
      </c>
      <c r="T114" s="216">
        <f>IF($L114='11 FORMULAS'!$D$51,$C$10-($C$10*$S$10),$C$10)</f>
        <v>0.6</v>
      </c>
      <c r="U114" s="216">
        <f>IF($L114='11 FORMULAS'!$D$53,D114-(D114*S114),D114)</f>
        <v>0</v>
      </c>
      <c r="V114" s="522"/>
      <c r="W114" s="523"/>
      <c r="X114" s="28"/>
      <c r="Y114" s="214"/>
      <c r="Z114" s="215"/>
      <c r="AA114" s="215"/>
    </row>
    <row r="115" spans="1:27" ht="29.5" hidden="1" customHeight="1" thickBot="1" x14ac:dyDescent="0.4">
      <c r="A115" s="484"/>
      <c r="B115" s="488"/>
      <c r="C115" s="477"/>
      <c r="D115" s="480"/>
      <c r="E115" s="250">
        <v>4</v>
      </c>
      <c r="F115" s="241"/>
      <c r="G115" s="163"/>
      <c r="H115" s="163"/>
      <c r="I115" s="212" t="str">
        <f t="shared" si="2"/>
        <v xml:space="preserve">  </v>
      </c>
      <c r="J115" s="288"/>
      <c r="K115" s="216" t="str">
        <f>+IFERROR(VLOOKUP($J115,'11 FORMULAS'!$B$51:$C$53,2,0),"")</f>
        <v/>
      </c>
      <c r="L115" s="216" t="str">
        <f>+IFERROR(VLOOKUP($J115,'11 FORMULAS'!$B$51:$D$53,3,0),"")</f>
        <v/>
      </c>
      <c r="M115" s="251" t="s">
        <v>134</v>
      </c>
      <c r="N115" s="252">
        <f>+IFERROR(VLOOKUP($M115,'11 FORMULAS'!$B$54:$C$55,2,0),"")</f>
        <v>0.25</v>
      </c>
      <c r="O115" s="253" t="s">
        <v>146</v>
      </c>
      <c r="P115" s="253" t="s">
        <v>239</v>
      </c>
      <c r="Q115" s="253" t="s">
        <v>137</v>
      </c>
      <c r="R115" s="253" t="s">
        <v>247</v>
      </c>
      <c r="S115" s="216" t="str">
        <f t="shared" si="3"/>
        <v/>
      </c>
      <c r="T115" s="216">
        <f>IF($L115='11 FORMULAS'!$D$51,$C$10-($C$10*$S$10),$C$10)</f>
        <v>0.6</v>
      </c>
      <c r="U115" s="216">
        <f>IF($L115='11 FORMULAS'!$D$53,D115-(D115*S115),D115)</f>
        <v>0</v>
      </c>
      <c r="V115" s="515"/>
      <c r="W115" s="518"/>
      <c r="X115" s="28"/>
      <c r="Y115" s="214"/>
      <c r="Z115" s="215"/>
      <c r="AA115" s="215"/>
    </row>
    <row r="116" spans="1:27" ht="29.5" hidden="1" customHeight="1" thickBot="1" x14ac:dyDescent="0.4">
      <c r="A116" s="484"/>
      <c r="B116" s="488"/>
      <c r="C116" s="477"/>
      <c r="D116" s="480"/>
      <c r="E116" s="250">
        <v>5</v>
      </c>
      <c r="F116" s="241"/>
      <c r="G116" s="163"/>
      <c r="H116" s="163"/>
      <c r="I116" s="212" t="str">
        <f t="shared" si="2"/>
        <v xml:space="preserve">  </v>
      </c>
      <c r="J116" s="288"/>
      <c r="K116" s="216" t="str">
        <f>+IFERROR(VLOOKUP($J116,'11 FORMULAS'!$B$51:$C$53,2,0),"")</f>
        <v/>
      </c>
      <c r="L116" s="216" t="str">
        <f>+IFERROR(VLOOKUP($J116,'11 FORMULAS'!$B$51:$D$53,3,0),"")</f>
        <v/>
      </c>
      <c r="M116" s="251" t="s">
        <v>134</v>
      </c>
      <c r="N116" s="252">
        <f>+IFERROR(VLOOKUP($M116,'11 FORMULAS'!$B$54:$C$55,2,0),"")</f>
        <v>0.25</v>
      </c>
      <c r="O116" s="253" t="s">
        <v>146</v>
      </c>
      <c r="P116" s="253" t="s">
        <v>239</v>
      </c>
      <c r="Q116" s="253" t="s">
        <v>137</v>
      </c>
      <c r="R116" s="253" t="s">
        <v>247</v>
      </c>
      <c r="S116" s="216" t="str">
        <f t="shared" si="3"/>
        <v/>
      </c>
      <c r="T116" s="216">
        <f>IF($L116='11 FORMULAS'!$D$51,$C$10-($C$10*$S$10),$C$10)</f>
        <v>0.6</v>
      </c>
      <c r="U116" s="216">
        <f>IF($L116='11 FORMULAS'!$D$53,D116-(D116*S116),D116)</f>
        <v>0</v>
      </c>
      <c r="V116" s="515"/>
      <c r="W116" s="518"/>
      <c r="X116" s="28"/>
      <c r="Y116" s="214"/>
      <c r="Z116" s="215"/>
      <c r="AA116" s="215"/>
    </row>
    <row r="117" spans="1:27" ht="29.5" hidden="1" customHeight="1" thickBot="1" x14ac:dyDescent="0.4">
      <c r="A117" s="485"/>
      <c r="B117" s="489"/>
      <c r="C117" s="478"/>
      <c r="D117" s="481"/>
      <c r="E117" s="254">
        <v>6</v>
      </c>
      <c r="F117" s="244"/>
      <c r="G117" s="164"/>
      <c r="H117" s="164"/>
      <c r="I117" s="212" t="str">
        <f t="shared" si="2"/>
        <v xml:space="preserve">  </v>
      </c>
      <c r="J117" s="288"/>
      <c r="K117" s="216" t="str">
        <f>+IFERROR(VLOOKUP($J117,'11 FORMULAS'!$B$51:$C$53,2,0),"")</f>
        <v/>
      </c>
      <c r="L117" s="216" t="str">
        <f>+IFERROR(VLOOKUP($J117,'11 FORMULAS'!$B$51:$D$53,3,0),"")</f>
        <v/>
      </c>
      <c r="M117" s="251" t="s">
        <v>134</v>
      </c>
      <c r="N117" s="252">
        <f>+IFERROR(VLOOKUP($M117,'11 FORMULAS'!$B$54:$C$55,2,0),"")</f>
        <v>0.25</v>
      </c>
      <c r="O117" s="253" t="s">
        <v>146</v>
      </c>
      <c r="P117" s="253" t="s">
        <v>239</v>
      </c>
      <c r="Q117" s="253" t="s">
        <v>137</v>
      </c>
      <c r="R117" s="253" t="s">
        <v>247</v>
      </c>
      <c r="S117" s="216" t="str">
        <f t="shared" si="3"/>
        <v/>
      </c>
      <c r="T117" s="216">
        <f>IF($L117='11 FORMULAS'!$D$51,$C$10-($C$10*$S$10),$C$10)</f>
        <v>0.6</v>
      </c>
      <c r="U117" s="216">
        <f>IF($L117='11 FORMULAS'!$D$53,D117-(D117*S117),D117)</f>
        <v>0</v>
      </c>
      <c r="V117" s="516"/>
      <c r="W117" s="519"/>
      <c r="X117" s="28"/>
    </row>
    <row r="118" spans="1:27" ht="29.5" hidden="1" customHeight="1" thickBot="1" x14ac:dyDescent="0.4">
      <c r="A118" s="482" t="str">
        <f>'2 IDENTIFICACIÓN'!A28</f>
        <v>R19</v>
      </c>
      <c r="B118" s="486" t="str">
        <f>+'2 IDENTIFICACIÓN'!J28</f>
        <v xml:space="preserve"> por  debido a </v>
      </c>
      <c r="C118" s="476" t="str">
        <f>+'3 PROBABIL E IMPACTO INHERENTE'!E28</f>
        <v/>
      </c>
      <c r="D118" s="479" t="str">
        <f>+'3 PROBABIL E IMPACTO INHERENTE'!M28</f>
        <v/>
      </c>
      <c r="E118" s="255">
        <v>1</v>
      </c>
      <c r="F118" s="242"/>
      <c r="G118" s="35"/>
      <c r="H118" s="35"/>
      <c r="I118" s="212" t="str">
        <f t="shared" si="2"/>
        <v xml:space="preserve">  </v>
      </c>
      <c r="J118" s="288"/>
      <c r="K118" s="216" t="str">
        <f>+IFERROR(VLOOKUP($J118,'11 FORMULAS'!$B$51:$C$53,2,0),"")</f>
        <v/>
      </c>
      <c r="L118" s="216" t="str">
        <f>+IFERROR(VLOOKUP($J118,'11 FORMULAS'!$B$51:$D$53,3,0),"")</f>
        <v/>
      </c>
      <c r="M118" s="251" t="s">
        <v>134</v>
      </c>
      <c r="N118" s="252">
        <f>+IFERROR(VLOOKUP($M118,'11 FORMULAS'!$B$54:$C$55,2,0),"")</f>
        <v>0.25</v>
      </c>
      <c r="O118" s="253" t="s">
        <v>146</v>
      </c>
      <c r="P118" s="253" t="s">
        <v>239</v>
      </c>
      <c r="Q118" s="253" t="s">
        <v>137</v>
      </c>
      <c r="R118" s="253" t="s">
        <v>247</v>
      </c>
      <c r="S118" s="216" t="str">
        <f t="shared" si="3"/>
        <v/>
      </c>
      <c r="T118" s="216">
        <f>IF($L118='11 FORMULAS'!$D$51,$C$10-($C$10*$S$10),$C$10)</f>
        <v>0.6</v>
      </c>
      <c r="U118" s="216" t="str">
        <f>IF($L118='11 FORMULAS'!$D$53,D118-(D118*S118),D118)</f>
        <v/>
      </c>
      <c r="V118" s="514">
        <f>+IF(T123="","",T123)</f>
        <v>0.6</v>
      </c>
      <c r="W118" s="517">
        <f>+IF(U123="","",U123)</f>
        <v>0</v>
      </c>
      <c r="X118" s="28"/>
      <c r="Y118" s="214"/>
      <c r="Z118" s="215"/>
      <c r="AA118" s="215"/>
    </row>
    <row r="119" spans="1:27" ht="29.5" hidden="1" customHeight="1" thickBot="1" x14ac:dyDescent="0.4">
      <c r="A119" s="483"/>
      <c r="B119" s="487"/>
      <c r="C119" s="490"/>
      <c r="D119" s="491"/>
      <c r="E119" s="250">
        <v>2</v>
      </c>
      <c r="F119" s="240"/>
      <c r="G119" s="237"/>
      <c r="H119" s="237"/>
      <c r="I119" s="212" t="str">
        <f t="shared" si="2"/>
        <v xml:space="preserve">  </v>
      </c>
      <c r="J119" s="288"/>
      <c r="K119" s="216" t="str">
        <f>+IFERROR(VLOOKUP($J119,'11 FORMULAS'!$B$51:$C$53,2,0),"")</f>
        <v/>
      </c>
      <c r="L119" s="216" t="str">
        <f>+IFERROR(VLOOKUP($J119,'11 FORMULAS'!$B$51:$D$53,3,0),"")</f>
        <v/>
      </c>
      <c r="M119" s="251" t="s">
        <v>134</v>
      </c>
      <c r="N119" s="252">
        <f>+IFERROR(VLOOKUP($M119,'11 FORMULAS'!$B$54:$C$55,2,0),"")</f>
        <v>0.25</v>
      </c>
      <c r="O119" s="253" t="s">
        <v>146</v>
      </c>
      <c r="P119" s="253" t="s">
        <v>239</v>
      </c>
      <c r="Q119" s="253" t="s">
        <v>137</v>
      </c>
      <c r="R119" s="253" t="s">
        <v>247</v>
      </c>
      <c r="S119" s="216" t="str">
        <f t="shared" si="3"/>
        <v/>
      </c>
      <c r="T119" s="216">
        <f>IF($L119='11 FORMULAS'!$D$51,$C$10-($C$10*$S$10),$C$10)</f>
        <v>0.6</v>
      </c>
      <c r="U119" s="216">
        <f>IF($L119='11 FORMULAS'!$D$53,D119-(D119*S119),D119)</f>
        <v>0</v>
      </c>
      <c r="V119" s="522"/>
      <c r="W119" s="523"/>
      <c r="X119" s="28"/>
      <c r="Y119" s="214"/>
      <c r="Z119" s="215"/>
      <c r="AA119" s="215"/>
    </row>
    <row r="120" spans="1:27" ht="29.5" hidden="1" customHeight="1" thickBot="1" x14ac:dyDescent="0.4">
      <c r="A120" s="483"/>
      <c r="B120" s="487"/>
      <c r="C120" s="490"/>
      <c r="D120" s="491"/>
      <c r="E120" s="250">
        <v>3</v>
      </c>
      <c r="F120" s="240"/>
      <c r="G120" s="237"/>
      <c r="H120" s="237"/>
      <c r="I120" s="212" t="str">
        <f t="shared" si="2"/>
        <v xml:space="preserve">  </v>
      </c>
      <c r="J120" s="288"/>
      <c r="K120" s="216" t="str">
        <f>+IFERROR(VLOOKUP($J120,'11 FORMULAS'!$B$51:$C$53,2,0),"")</f>
        <v/>
      </c>
      <c r="L120" s="216" t="str">
        <f>+IFERROR(VLOOKUP($J120,'11 FORMULAS'!$B$51:$D$53,3,0),"")</f>
        <v/>
      </c>
      <c r="M120" s="251" t="s">
        <v>134</v>
      </c>
      <c r="N120" s="252">
        <f>+IFERROR(VLOOKUP($M120,'11 FORMULAS'!$B$54:$C$55,2,0),"")</f>
        <v>0.25</v>
      </c>
      <c r="O120" s="253" t="s">
        <v>146</v>
      </c>
      <c r="P120" s="253" t="s">
        <v>239</v>
      </c>
      <c r="Q120" s="253" t="s">
        <v>137</v>
      </c>
      <c r="R120" s="253" t="s">
        <v>247</v>
      </c>
      <c r="S120" s="216" t="str">
        <f t="shared" si="3"/>
        <v/>
      </c>
      <c r="T120" s="216">
        <f>IF($L120='11 FORMULAS'!$D$51,$C$10-($C$10*$S$10),$C$10)</f>
        <v>0.6</v>
      </c>
      <c r="U120" s="216">
        <f>IF($L120='11 FORMULAS'!$D$53,D120-(D120*S120),D120)</f>
        <v>0</v>
      </c>
      <c r="V120" s="522"/>
      <c r="W120" s="523"/>
      <c r="X120" s="28"/>
      <c r="Y120" s="214"/>
      <c r="Z120" s="215"/>
      <c r="AA120" s="215"/>
    </row>
    <row r="121" spans="1:27" ht="29.5" hidden="1" customHeight="1" thickBot="1" x14ac:dyDescent="0.4">
      <c r="A121" s="484"/>
      <c r="B121" s="488"/>
      <c r="C121" s="477"/>
      <c r="D121" s="480"/>
      <c r="E121" s="250">
        <v>4</v>
      </c>
      <c r="F121" s="241"/>
      <c r="G121" s="163"/>
      <c r="H121" s="163"/>
      <c r="I121" s="212" t="str">
        <f t="shared" si="2"/>
        <v xml:space="preserve">  </v>
      </c>
      <c r="J121" s="288"/>
      <c r="K121" s="216" t="str">
        <f>+IFERROR(VLOOKUP($J121,'11 FORMULAS'!$B$51:$C$53,2,0),"")</f>
        <v/>
      </c>
      <c r="L121" s="216" t="str">
        <f>+IFERROR(VLOOKUP($J121,'11 FORMULAS'!$B$51:$D$53,3,0),"")</f>
        <v/>
      </c>
      <c r="M121" s="251" t="s">
        <v>134</v>
      </c>
      <c r="N121" s="252">
        <f>+IFERROR(VLOOKUP($M121,'11 FORMULAS'!$B$54:$C$55,2,0),"")</f>
        <v>0.25</v>
      </c>
      <c r="O121" s="253" t="s">
        <v>146</v>
      </c>
      <c r="P121" s="253" t="s">
        <v>239</v>
      </c>
      <c r="Q121" s="253" t="s">
        <v>137</v>
      </c>
      <c r="R121" s="253" t="s">
        <v>247</v>
      </c>
      <c r="S121" s="216" t="str">
        <f t="shared" si="3"/>
        <v/>
      </c>
      <c r="T121" s="216">
        <f>IF($L121='11 FORMULAS'!$D$51,$C$10-($C$10*$S$10),$C$10)</f>
        <v>0.6</v>
      </c>
      <c r="U121" s="216">
        <f>IF($L121='11 FORMULAS'!$D$53,D121-(D121*S121),D121)</f>
        <v>0</v>
      </c>
      <c r="V121" s="515"/>
      <c r="W121" s="518"/>
      <c r="X121" s="28"/>
      <c r="Y121" s="214"/>
      <c r="Z121" s="215"/>
      <c r="AA121" s="215"/>
    </row>
    <row r="122" spans="1:27" ht="29.5" hidden="1" customHeight="1" thickBot="1" x14ac:dyDescent="0.4">
      <c r="A122" s="484"/>
      <c r="B122" s="488"/>
      <c r="C122" s="477"/>
      <c r="D122" s="480"/>
      <c r="E122" s="250">
        <v>5</v>
      </c>
      <c r="F122" s="241"/>
      <c r="G122" s="163"/>
      <c r="H122" s="163"/>
      <c r="I122" s="212" t="str">
        <f t="shared" si="2"/>
        <v xml:space="preserve">  </v>
      </c>
      <c r="J122" s="288"/>
      <c r="K122" s="216" t="str">
        <f>+IFERROR(VLOOKUP($J122,'11 FORMULAS'!$B$51:$C$53,2,0),"")</f>
        <v/>
      </c>
      <c r="L122" s="216" t="str">
        <f>+IFERROR(VLOOKUP($J122,'11 FORMULAS'!$B$51:$D$53,3,0),"")</f>
        <v/>
      </c>
      <c r="M122" s="251" t="s">
        <v>134</v>
      </c>
      <c r="N122" s="252">
        <f>+IFERROR(VLOOKUP($M122,'11 FORMULAS'!$B$54:$C$55,2,0),"")</f>
        <v>0.25</v>
      </c>
      <c r="O122" s="253" t="s">
        <v>146</v>
      </c>
      <c r="P122" s="253" t="s">
        <v>239</v>
      </c>
      <c r="Q122" s="253" t="s">
        <v>137</v>
      </c>
      <c r="R122" s="253" t="s">
        <v>247</v>
      </c>
      <c r="S122" s="216" t="str">
        <f t="shared" si="3"/>
        <v/>
      </c>
      <c r="T122" s="216">
        <f>IF($L122='11 FORMULAS'!$D$51,$C$10-($C$10*$S$10),$C$10)</f>
        <v>0.6</v>
      </c>
      <c r="U122" s="216">
        <f>IF($L122='11 FORMULAS'!$D$53,D122-(D122*S122),D122)</f>
        <v>0</v>
      </c>
      <c r="V122" s="515"/>
      <c r="W122" s="518"/>
      <c r="X122" s="28"/>
      <c r="Y122" s="214"/>
      <c r="Z122" s="215"/>
      <c r="AA122" s="215"/>
    </row>
    <row r="123" spans="1:27" ht="29.5" hidden="1" customHeight="1" thickBot="1" x14ac:dyDescent="0.4">
      <c r="A123" s="485"/>
      <c r="B123" s="489"/>
      <c r="C123" s="478"/>
      <c r="D123" s="481"/>
      <c r="E123" s="254">
        <v>6</v>
      </c>
      <c r="F123" s="244"/>
      <c r="G123" s="164"/>
      <c r="H123" s="164"/>
      <c r="I123" s="212" t="str">
        <f t="shared" si="2"/>
        <v xml:space="preserve">  </v>
      </c>
      <c r="J123" s="288"/>
      <c r="K123" s="216" t="str">
        <f>+IFERROR(VLOOKUP($J123,'11 FORMULAS'!$B$51:$C$53,2,0),"")</f>
        <v/>
      </c>
      <c r="L123" s="216" t="str">
        <f>+IFERROR(VLOOKUP($J123,'11 FORMULAS'!$B$51:$D$53,3,0),"")</f>
        <v/>
      </c>
      <c r="M123" s="251" t="s">
        <v>134</v>
      </c>
      <c r="N123" s="252">
        <f>+IFERROR(VLOOKUP($M123,'11 FORMULAS'!$B$54:$C$55,2,0),"")</f>
        <v>0.25</v>
      </c>
      <c r="O123" s="253" t="s">
        <v>146</v>
      </c>
      <c r="P123" s="253" t="s">
        <v>239</v>
      </c>
      <c r="Q123" s="253" t="s">
        <v>137</v>
      </c>
      <c r="R123" s="253" t="s">
        <v>247</v>
      </c>
      <c r="S123" s="216" t="str">
        <f t="shared" si="3"/>
        <v/>
      </c>
      <c r="T123" s="216">
        <f>IF($L123='11 FORMULAS'!$D$51,$C$10-($C$10*$S$10),$C$10)</f>
        <v>0.6</v>
      </c>
      <c r="U123" s="216">
        <f>IF($L123='11 FORMULAS'!$D$53,D123-(D123*S123),D123)</f>
        <v>0</v>
      </c>
      <c r="V123" s="516"/>
      <c r="W123" s="519"/>
      <c r="X123" s="28"/>
    </row>
    <row r="124" spans="1:27" ht="29.5" hidden="1" customHeight="1" thickBot="1" x14ac:dyDescent="0.4">
      <c r="A124" s="482" t="str">
        <f>'2 IDENTIFICACIÓN'!A29</f>
        <v>R20</v>
      </c>
      <c r="B124" s="486" t="str">
        <f>+'2 IDENTIFICACIÓN'!J29</f>
        <v xml:space="preserve"> por  debido a </v>
      </c>
      <c r="C124" s="476" t="str">
        <f>+'3 PROBABIL E IMPACTO INHERENTE'!E29</f>
        <v/>
      </c>
      <c r="D124" s="479" t="str">
        <f>+'3 PROBABIL E IMPACTO INHERENTE'!M29</f>
        <v/>
      </c>
      <c r="E124" s="255">
        <v>1</v>
      </c>
      <c r="F124" s="242"/>
      <c r="G124" s="35"/>
      <c r="H124" s="35"/>
      <c r="I124" s="212" t="str">
        <f t="shared" ref="I124:I183" si="4">+CONCATENATE(F124," ",G124," ",H124)</f>
        <v xml:space="preserve">  </v>
      </c>
      <c r="J124" s="288"/>
      <c r="K124" s="216" t="str">
        <f>+IFERROR(VLOOKUP($J124,'11 FORMULAS'!$B$51:$C$53,2,0),"")</f>
        <v/>
      </c>
      <c r="L124" s="216" t="str">
        <f>+IFERROR(VLOOKUP($J124,'11 FORMULAS'!$B$51:$D$53,3,0),"")</f>
        <v/>
      </c>
      <c r="M124" s="251" t="s">
        <v>134</v>
      </c>
      <c r="N124" s="252">
        <f>+IFERROR(VLOOKUP($M124,'11 FORMULAS'!$B$54:$C$55,2,0),"")</f>
        <v>0.25</v>
      </c>
      <c r="O124" s="253" t="s">
        <v>146</v>
      </c>
      <c r="P124" s="253" t="s">
        <v>239</v>
      </c>
      <c r="Q124" s="253" t="s">
        <v>137</v>
      </c>
      <c r="R124" s="253" t="s">
        <v>247</v>
      </c>
      <c r="S124" s="216" t="str">
        <f t="shared" si="3"/>
        <v/>
      </c>
      <c r="T124" s="216">
        <f>IF($L124='11 FORMULAS'!$D$51,$C$10-($C$10*$S$10),$C$10)</f>
        <v>0.6</v>
      </c>
      <c r="U124" s="216" t="str">
        <f>IF($L124='11 FORMULAS'!$D$53,D124-(D124*S124),D124)</f>
        <v/>
      </c>
      <c r="V124" s="514">
        <f>+IF(T129="","",T129)</f>
        <v>0.6</v>
      </c>
      <c r="W124" s="517">
        <f>+IF(U129="","",U129)</f>
        <v>0</v>
      </c>
      <c r="X124" s="28"/>
    </row>
    <row r="125" spans="1:27" ht="29.5" hidden="1" customHeight="1" thickBot="1" x14ac:dyDescent="0.4">
      <c r="A125" s="483"/>
      <c r="B125" s="487"/>
      <c r="C125" s="490"/>
      <c r="D125" s="491"/>
      <c r="E125" s="250">
        <v>2</v>
      </c>
      <c r="F125" s="240"/>
      <c r="G125" s="237"/>
      <c r="H125" s="237"/>
      <c r="I125" s="212" t="str">
        <f t="shared" si="4"/>
        <v xml:space="preserve">  </v>
      </c>
      <c r="J125" s="288"/>
      <c r="K125" s="216" t="str">
        <f>+IFERROR(VLOOKUP($J125,'11 FORMULAS'!$B$51:$C$53,2,0),"")</f>
        <v/>
      </c>
      <c r="L125" s="216" t="str">
        <f>+IFERROR(VLOOKUP($J125,'11 FORMULAS'!$B$51:$D$53,3,0),"")</f>
        <v/>
      </c>
      <c r="M125" s="251" t="s">
        <v>134</v>
      </c>
      <c r="N125" s="252">
        <f>+IFERROR(VLOOKUP($M125,'11 FORMULAS'!$B$54:$C$55,2,0),"")</f>
        <v>0.25</v>
      </c>
      <c r="O125" s="253" t="s">
        <v>146</v>
      </c>
      <c r="P125" s="253" t="s">
        <v>239</v>
      </c>
      <c r="Q125" s="253" t="s">
        <v>137</v>
      </c>
      <c r="R125" s="253" t="s">
        <v>247</v>
      </c>
      <c r="S125" s="216" t="str">
        <f t="shared" si="3"/>
        <v/>
      </c>
      <c r="T125" s="216">
        <f>IF($L125='11 FORMULAS'!$D$51,$C$10-($C$10*$S$10),$C$10)</f>
        <v>0.6</v>
      </c>
      <c r="U125" s="216">
        <f>IF($L125='11 FORMULAS'!$D$53,D125-(D125*S125),D125)</f>
        <v>0</v>
      </c>
      <c r="V125" s="522"/>
      <c r="W125" s="523"/>
      <c r="X125" s="28"/>
    </row>
    <row r="126" spans="1:27" ht="29.5" hidden="1" customHeight="1" thickBot="1" x14ac:dyDescent="0.4">
      <c r="A126" s="483"/>
      <c r="B126" s="487"/>
      <c r="C126" s="490"/>
      <c r="D126" s="491"/>
      <c r="E126" s="250">
        <v>3</v>
      </c>
      <c r="F126" s="240"/>
      <c r="G126" s="237"/>
      <c r="H126" s="237"/>
      <c r="I126" s="212" t="str">
        <f t="shared" si="4"/>
        <v xml:space="preserve">  </v>
      </c>
      <c r="J126" s="288"/>
      <c r="K126" s="216" t="str">
        <f>+IFERROR(VLOOKUP($J126,'11 FORMULAS'!$B$51:$C$53,2,0),"")</f>
        <v/>
      </c>
      <c r="L126" s="216" t="str">
        <f>+IFERROR(VLOOKUP($J126,'11 FORMULAS'!$B$51:$D$53,3,0),"")</f>
        <v/>
      </c>
      <c r="M126" s="251" t="s">
        <v>134</v>
      </c>
      <c r="N126" s="252">
        <f>+IFERROR(VLOOKUP($M126,'11 FORMULAS'!$B$54:$C$55,2,0),"")</f>
        <v>0.25</v>
      </c>
      <c r="O126" s="253" t="s">
        <v>146</v>
      </c>
      <c r="P126" s="253" t="s">
        <v>239</v>
      </c>
      <c r="Q126" s="253" t="s">
        <v>137</v>
      </c>
      <c r="R126" s="253" t="s">
        <v>247</v>
      </c>
      <c r="S126" s="216" t="str">
        <f t="shared" si="3"/>
        <v/>
      </c>
      <c r="T126" s="216">
        <f>IF($L126='11 FORMULAS'!$D$51,$C$10-($C$10*$S$10),$C$10)</f>
        <v>0.6</v>
      </c>
      <c r="U126" s="216">
        <f>IF($L126='11 FORMULAS'!$D$53,D126-(D126*S126),D126)</f>
        <v>0</v>
      </c>
      <c r="V126" s="522"/>
      <c r="W126" s="523"/>
      <c r="X126" s="28"/>
    </row>
    <row r="127" spans="1:27" ht="29.5" hidden="1" customHeight="1" thickBot="1" x14ac:dyDescent="0.4">
      <c r="A127" s="484"/>
      <c r="B127" s="488"/>
      <c r="C127" s="477"/>
      <c r="D127" s="480"/>
      <c r="E127" s="250">
        <v>4</v>
      </c>
      <c r="F127" s="241"/>
      <c r="G127" s="163"/>
      <c r="H127" s="163"/>
      <c r="I127" s="212" t="str">
        <f t="shared" si="4"/>
        <v xml:space="preserve">  </v>
      </c>
      <c r="J127" s="288"/>
      <c r="K127" s="216" t="str">
        <f>+IFERROR(VLOOKUP($J127,'11 FORMULAS'!$B$51:$C$53,2,0),"")</f>
        <v/>
      </c>
      <c r="L127" s="216" t="str">
        <f>+IFERROR(VLOOKUP($J127,'11 FORMULAS'!$B$51:$D$53,3,0),"")</f>
        <v/>
      </c>
      <c r="M127" s="251" t="s">
        <v>134</v>
      </c>
      <c r="N127" s="252">
        <f>+IFERROR(VLOOKUP($M127,'11 FORMULAS'!$B$54:$C$55,2,0),"")</f>
        <v>0.25</v>
      </c>
      <c r="O127" s="253" t="s">
        <v>146</v>
      </c>
      <c r="P127" s="253" t="s">
        <v>239</v>
      </c>
      <c r="Q127" s="253" t="s">
        <v>137</v>
      </c>
      <c r="R127" s="253" t="s">
        <v>247</v>
      </c>
      <c r="S127" s="216" t="str">
        <f t="shared" si="3"/>
        <v/>
      </c>
      <c r="T127" s="216">
        <f>IF($L127='11 FORMULAS'!$D$51,$C$10-($C$10*$S$10),$C$10)</f>
        <v>0.6</v>
      </c>
      <c r="U127" s="216">
        <f>IF($L127='11 FORMULAS'!$D$53,D127-(D127*S127),D127)</f>
        <v>0</v>
      </c>
      <c r="V127" s="515"/>
      <c r="W127" s="518"/>
      <c r="X127" s="28"/>
    </row>
    <row r="128" spans="1:27" ht="29.5" hidden="1" customHeight="1" thickBot="1" x14ac:dyDescent="0.4">
      <c r="A128" s="484"/>
      <c r="B128" s="488"/>
      <c r="C128" s="477"/>
      <c r="D128" s="480"/>
      <c r="E128" s="250">
        <v>5</v>
      </c>
      <c r="F128" s="241"/>
      <c r="G128" s="163"/>
      <c r="H128" s="163"/>
      <c r="I128" s="212" t="str">
        <f t="shared" si="4"/>
        <v xml:space="preserve">  </v>
      </c>
      <c r="J128" s="288"/>
      <c r="K128" s="216" t="str">
        <f>+IFERROR(VLOOKUP($J128,'11 FORMULAS'!$B$51:$C$53,2,0),"")</f>
        <v/>
      </c>
      <c r="L128" s="216" t="str">
        <f>+IFERROR(VLOOKUP($J128,'11 FORMULAS'!$B$51:$D$53,3,0),"")</f>
        <v/>
      </c>
      <c r="M128" s="251" t="s">
        <v>134</v>
      </c>
      <c r="N128" s="252">
        <f>+IFERROR(VLOOKUP($M128,'11 FORMULAS'!$B$54:$C$55,2,0),"")</f>
        <v>0.25</v>
      </c>
      <c r="O128" s="253" t="s">
        <v>146</v>
      </c>
      <c r="P128" s="253" t="s">
        <v>239</v>
      </c>
      <c r="Q128" s="253" t="s">
        <v>137</v>
      </c>
      <c r="R128" s="253" t="s">
        <v>247</v>
      </c>
      <c r="S128" s="216" t="str">
        <f t="shared" si="3"/>
        <v/>
      </c>
      <c r="T128" s="216">
        <f>IF($L128='11 FORMULAS'!$D$51,$C$10-($C$10*$S$10),$C$10)</f>
        <v>0.6</v>
      </c>
      <c r="U128" s="216">
        <f>IF($L128='11 FORMULAS'!$D$53,D128-(D128*S128),D128)</f>
        <v>0</v>
      </c>
      <c r="V128" s="515"/>
      <c r="W128" s="518"/>
      <c r="X128" s="28"/>
    </row>
    <row r="129" spans="1:24" ht="29.5" hidden="1" customHeight="1" thickBot="1" x14ac:dyDescent="0.4">
      <c r="A129" s="485"/>
      <c r="B129" s="489"/>
      <c r="C129" s="478"/>
      <c r="D129" s="481"/>
      <c r="E129" s="254">
        <v>6</v>
      </c>
      <c r="F129" s="244"/>
      <c r="G129" s="164"/>
      <c r="H129" s="164"/>
      <c r="I129" s="212" t="str">
        <f t="shared" si="4"/>
        <v xml:space="preserve">  </v>
      </c>
      <c r="J129" s="288"/>
      <c r="K129" s="216" t="str">
        <f>+IFERROR(VLOOKUP($J129,'11 FORMULAS'!$B$51:$C$53,2,0),"")</f>
        <v/>
      </c>
      <c r="L129" s="216" t="str">
        <f>+IFERROR(VLOOKUP($J129,'11 FORMULAS'!$B$51:$D$53,3,0),"")</f>
        <v/>
      </c>
      <c r="M129" s="251" t="s">
        <v>134</v>
      </c>
      <c r="N129" s="252">
        <f>+IFERROR(VLOOKUP($M129,'11 FORMULAS'!$B$54:$C$55,2,0),"")</f>
        <v>0.25</v>
      </c>
      <c r="O129" s="253" t="s">
        <v>146</v>
      </c>
      <c r="P129" s="253" t="s">
        <v>239</v>
      </c>
      <c r="Q129" s="253" t="s">
        <v>137</v>
      </c>
      <c r="R129" s="253" t="s">
        <v>247</v>
      </c>
      <c r="S129" s="216" t="str">
        <f t="shared" si="3"/>
        <v/>
      </c>
      <c r="T129" s="216">
        <f>IF($L129='11 FORMULAS'!$D$51,$C$10-($C$10*$S$10),$C$10)</f>
        <v>0.6</v>
      </c>
      <c r="U129" s="216">
        <f>IF($L129='11 FORMULAS'!$D$53,D129-(D129*S129),D129)</f>
        <v>0</v>
      </c>
      <c r="V129" s="516"/>
      <c r="W129" s="519"/>
      <c r="X129" s="28"/>
    </row>
    <row r="130" spans="1:24" ht="29.5" hidden="1" customHeight="1" thickBot="1" x14ac:dyDescent="0.4">
      <c r="A130" s="482" t="str">
        <f>'2 IDENTIFICACIÓN'!A30</f>
        <v>R21</v>
      </c>
      <c r="B130" s="486" t="str">
        <f>+'2 IDENTIFICACIÓN'!J30</f>
        <v xml:space="preserve"> por  debido a </v>
      </c>
      <c r="C130" s="476" t="str">
        <f>+'3 PROBABIL E IMPACTO INHERENTE'!E30</f>
        <v/>
      </c>
      <c r="D130" s="479" t="str">
        <f>+'3 PROBABIL E IMPACTO INHERENTE'!M30</f>
        <v/>
      </c>
      <c r="E130" s="255">
        <v>1</v>
      </c>
      <c r="F130" s="242"/>
      <c r="G130" s="35"/>
      <c r="H130" s="35"/>
      <c r="I130" s="212" t="str">
        <f t="shared" si="4"/>
        <v xml:space="preserve">  </v>
      </c>
      <c r="J130" s="288"/>
      <c r="K130" s="216" t="str">
        <f>+IFERROR(VLOOKUP($J130,'11 FORMULAS'!$B$51:$C$53,2,0),"")</f>
        <v/>
      </c>
      <c r="L130" s="216" t="str">
        <f>+IFERROR(VLOOKUP($J130,'11 FORMULAS'!$B$51:$D$53,3,0),"")</f>
        <v/>
      </c>
      <c r="M130" s="251" t="s">
        <v>134</v>
      </c>
      <c r="N130" s="252">
        <f>+IFERROR(VLOOKUP($M130,'11 FORMULAS'!$B$54:$C$55,2,0),"")</f>
        <v>0.25</v>
      </c>
      <c r="O130" s="253" t="s">
        <v>146</v>
      </c>
      <c r="P130" s="253" t="s">
        <v>239</v>
      </c>
      <c r="Q130" s="253" t="s">
        <v>137</v>
      </c>
      <c r="R130" s="253" t="s">
        <v>247</v>
      </c>
      <c r="S130" s="216" t="str">
        <f t="shared" si="3"/>
        <v/>
      </c>
      <c r="T130" s="216">
        <f>IF($L130='11 FORMULAS'!$D$51,$C$10-($C$10*$S$10),$C$10)</f>
        <v>0.6</v>
      </c>
      <c r="U130" s="216" t="str">
        <f>IF($L130='11 FORMULAS'!$D$53,D130-(D130*S130),D130)</f>
        <v/>
      </c>
      <c r="V130" s="514">
        <f>+IF(T135="","",T135)</f>
        <v>0.6</v>
      </c>
      <c r="W130" s="517">
        <f>+IF(U135="","",U135)</f>
        <v>0</v>
      </c>
      <c r="X130" s="28"/>
    </row>
    <row r="131" spans="1:24" ht="29.5" hidden="1" customHeight="1" thickBot="1" x14ac:dyDescent="0.4">
      <c r="A131" s="483"/>
      <c r="B131" s="487"/>
      <c r="C131" s="490"/>
      <c r="D131" s="491"/>
      <c r="E131" s="250">
        <v>2</v>
      </c>
      <c r="F131" s="240"/>
      <c r="G131" s="237"/>
      <c r="H131" s="237"/>
      <c r="I131" s="212" t="str">
        <f t="shared" si="4"/>
        <v xml:space="preserve">  </v>
      </c>
      <c r="J131" s="288"/>
      <c r="K131" s="216" t="str">
        <f>+IFERROR(VLOOKUP($J131,'11 FORMULAS'!$B$51:$C$53,2,0),"")</f>
        <v/>
      </c>
      <c r="L131" s="216" t="str">
        <f>+IFERROR(VLOOKUP($J131,'11 FORMULAS'!$B$51:$D$53,3,0),"")</f>
        <v/>
      </c>
      <c r="M131" s="251" t="s">
        <v>134</v>
      </c>
      <c r="N131" s="252">
        <f>+IFERROR(VLOOKUP($M131,'11 FORMULAS'!$B$54:$C$55,2,0),"")</f>
        <v>0.25</v>
      </c>
      <c r="O131" s="253" t="s">
        <v>146</v>
      </c>
      <c r="P131" s="253" t="s">
        <v>239</v>
      </c>
      <c r="Q131" s="253" t="s">
        <v>137</v>
      </c>
      <c r="R131" s="253" t="s">
        <v>247</v>
      </c>
      <c r="S131" s="216" t="str">
        <f t="shared" si="3"/>
        <v/>
      </c>
      <c r="T131" s="216">
        <f>IF($L131='11 FORMULAS'!$D$51,$C$10-($C$10*$S$10),$C$10)</f>
        <v>0.6</v>
      </c>
      <c r="U131" s="216">
        <f>IF($L131='11 FORMULAS'!$D$53,D131-(D131*S131),D131)</f>
        <v>0</v>
      </c>
      <c r="V131" s="522"/>
      <c r="W131" s="523"/>
      <c r="X131" s="28"/>
    </row>
    <row r="132" spans="1:24" ht="29.5" hidden="1" customHeight="1" thickBot="1" x14ac:dyDescent="0.4">
      <c r="A132" s="483"/>
      <c r="B132" s="487"/>
      <c r="C132" s="490"/>
      <c r="D132" s="491"/>
      <c r="E132" s="250">
        <v>3</v>
      </c>
      <c r="F132" s="240"/>
      <c r="G132" s="237"/>
      <c r="H132" s="237"/>
      <c r="I132" s="212" t="str">
        <f t="shared" si="4"/>
        <v xml:space="preserve">  </v>
      </c>
      <c r="J132" s="288"/>
      <c r="K132" s="216" t="str">
        <f>+IFERROR(VLOOKUP($J132,'11 FORMULAS'!$B$51:$C$53,2,0),"")</f>
        <v/>
      </c>
      <c r="L132" s="216" t="str">
        <f>+IFERROR(VLOOKUP($J132,'11 FORMULAS'!$B$51:$D$53,3,0),"")</f>
        <v/>
      </c>
      <c r="M132" s="251" t="s">
        <v>134</v>
      </c>
      <c r="N132" s="252">
        <f>+IFERROR(VLOOKUP($M132,'11 FORMULAS'!$B$54:$C$55,2,0),"")</f>
        <v>0.25</v>
      </c>
      <c r="O132" s="253" t="s">
        <v>146</v>
      </c>
      <c r="P132" s="253" t="s">
        <v>239</v>
      </c>
      <c r="Q132" s="253" t="s">
        <v>137</v>
      </c>
      <c r="R132" s="253" t="s">
        <v>247</v>
      </c>
      <c r="S132" s="216" t="str">
        <f t="shared" si="3"/>
        <v/>
      </c>
      <c r="T132" s="216">
        <f>IF($L132='11 FORMULAS'!$D$51,$C$10-($C$10*$S$10),$C$10)</f>
        <v>0.6</v>
      </c>
      <c r="U132" s="216">
        <f>IF($L132='11 FORMULAS'!$D$53,D132-(D132*S132),D132)</f>
        <v>0</v>
      </c>
      <c r="V132" s="522"/>
      <c r="W132" s="523"/>
      <c r="X132" s="28"/>
    </row>
    <row r="133" spans="1:24" ht="29.5" hidden="1" customHeight="1" thickBot="1" x14ac:dyDescent="0.4">
      <c r="A133" s="484"/>
      <c r="B133" s="488"/>
      <c r="C133" s="477"/>
      <c r="D133" s="480"/>
      <c r="E133" s="250">
        <v>4</v>
      </c>
      <c r="F133" s="241"/>
      <c r="G133" s="163"/>
      <c r="H133" s="163"/>
      <c r="I133" s="212" t="str">
        <f t="shared" si="4"/>
        <v xml:space="preserve">  </v>
      </c>
      <c r="J133" s="288"/>
      <c r="K133" s="216" t="str">
        <f>+IFERROR(VLOOKUP($J133,'11 FORMULAS'!$B$51:$C$53,2,0),"")</f>
        <v/>
      </c>
      <c r="L133" s="216" t="str">
        <f>+IFERROR(VLOOKUP($J133,'11 FORMULAS'!$B$51:$D$53,3,0),"")</f>
        <v/>
      </c>
      <c r="M133" s="251" t="s">
        <v>134</v>
      </c>
      <c r="N133" s="252">
        <f>+IFERROR(VLOOKUP($M133,'11 FORMULAS'!$B$54:$C$55,2,0),"")</f>
        <v>0.25</v>
      </c>
      <c r="O133" s="253" t="s">
        <v>146</v>
      </c>
      <c r="P133" s="253" t="s">
        <v>239</v>
      </c>
      <c r="Q133" s="253" t="s">
        <v>137</v>
      </c>
      <c r="R133" s="253" t="s">
        <v>247</v>
      </c>
      <c r="S133" s="216" t="str">
        <f t="shared" si="3"/>
        <v/>
      </c>
      <c r="T133" s="216">
        <f>IF($L133='11 FORMULAS'!$D$51,$C$10-($C$10*$S$10),$C$10)</f>
        <v>0.6</v>
      </c>
      <c r="U133" s="216">
        <f>IF($L133='11 FORMULAS'!$D$53,D133-(D133*S133),D133)</f>
        <v>0</v>
      </c>
      <c r="V133" s="515"/>
      <c r="W133" s="518"/>
      <c r="X133" s="28"/>
    </row>
    <row r="134" spans="1:24" ht="29.5" hidden="1" customHeight="1" thickBot="1" x14ac:dyDescent="0.4">
      <c r="A134" s="484"/>
      <c r="B134" s="488"/>
      <c r="C134" s="477"/>
      <c r="D134" s="480"/>
      <c r="E134" s="250">
        <v>5</v>
      </c>
      <c r="F134" s="241"/>
      <c r="G134" s="163"/>
      <c r="H134" s="163"/>
      <c r="I134" s="212" t="str">
        <f t="shared" si="4"/>
        <v xml:space="preserve">  </v>
      </c>
      <c r="J134" s="288"/>
      <c r="K134" s="216" t="str">
        <f>+IFERROR(VLOOKUP($J134,'11 FORMULAS'!$B$51:$C$53,2,0),"")</f>
        <v/>
      </c>
      <c r="L134" s="216" t="str">
        <f>+IFERROR(VLOOKUP($J134,'11 FORMULAS'!$B$51:$D$53,3,0),"")</f>
        <v/>
      </c>
      <c r="M134" s="251" t="s">
        <v>134</v>
      </c>
      <c r="N134" s="252">
        <f>+IFERROR(VLOOKUP($M134,'11 FORMULAS'!$B$54:$C$55,2,0),"")</f>
        <v>0.25</v>
      </c>
      <c r="O134" s="253" t="s">
        <v>146</v>
      </c>
      <c r="P134" s="253" t="s">
        <v>239</v>
      </c>
      <c r="Q134" s="253" t="s">
        <v>137</v>
      </c>
      <c r="R134" s="253" t="s">
        <v>247</v>
      </c>
      <c r="S134" s="216" t="str">
        <f t="shared" si="3"/>
        <v/>
      </c>
      <c r="T134" s="216">
        <f>IF($L134='11 FORMULAS'!$D$51,$C$10-($C$10*$S$10),$C$10)</f>
        <v>0.6</v>
      </c>
      <c r="U134" s="216">
        <f>IF($L134='11 FORMULAS'!$D$53,D134-(D134*S134),D134)</f>
        <v>0</v>
      </c>
      <c r="V134" s="515"/>
      <c r="W134" s="518"/>
      <c r="X134" s="28"/>
    </row>
    <row r="135" spans="1:24" ht="29.5" hidden="1" customHeight="1" thickBot="1" x14ac:dyDescent="0.4">
      <c r="A135" s="485"/>
      <c r="B135" s="489"/>
      <c r="C135" s="478"/>
      <c r="D135" s="481"/>
      <c r="E135" s="254">
        <v>6</v>
      </c>
      <c r="F135" s="244"/>
      <c r="G135" s="164"/>
      <c r="H135" s="164"/>
      <c r="I135" s="212" t="str">
        <f t="shared" si="4"/>
        <v xml:space="preserve">  </v>
      </c>
      <c r="J135" s="288"/>
      <c r="K135" s="216" t="str">
        <f>+IFERROR(VLOOKUP($J135,'11 FORMULAS'!$B$51:$C$53,2,0),"")</f>
        <v/>
      </c>
      <c r="L135" s="216" t="str">
        <f>+IFERROR(VLOOKUP($J135,'11 FORMULAS'!$B$51:$D$53,3,0),"")</f>
        <v/>
      </c>
      <c r="M135" s="251" t="s">
        <v>134</v>
      </c>
      <c r="N135" s="252">
        <f>+IFERROR(VLOOKUP($M135,'11 FORMULAS'!$B$54:$C$55,2,0),"")</f>
        <v>0.25</v>
      </c>
      <c r="O135" s="253" t="s">
        <v>146</v>
      </c>
      <c r="P135" s="253" t="s">
        <v>239</v>
      </c>
      <c r="Q135" s="253" t="s">
        <v>137</v>
      </c>
      <c r="R135" s="253" t="s">
        <v>247</v>
      </c>
      <c r="S135" s="216" t="str">
        <f t="shared" si="3"/>
        <v/>
      </c>
      <c r="T135" s="216">
        <f>IF($L135='11 FORMULAS'!$D$51,$C$10-($C$10*$S$10),$C$10)</f>
        <v>0.6</v>
      </c>
      <c r="U135" s="216">
        <f>IF($L135='11 FORMULAS'!$D$53,D135-(D135*S135),D135)</f>
        <v>0</v>
      </c>
      <c r="V135" s="516"/>
      <c r="W135" s="519"/>
      <c r="X135" s="28"/>
    </row>
    <row r="136" spans="1:24" ht="29.5" hidden="1" customHeight="1" thickBot="1" x14ac:dyDescent="0.4">
      <c r="A136" s="482" t="str">
        <f>'2 IDENTIFICACIÓN'!A31</f>
        <v>R22</v>
      </c>
      <c r="B136" s="486" t="str">
        <f>+'2 IDENTIFICACIÓN'!J31</f>
        <v xml:space="preserve"> por  debido a </v>
      </c>
      <c r="C136" s="476" t="str">
        <f>+'3 PROBABIL E IMPACTO INHERENTE'!E31</f>
        <v/>
      </c>
      <c r="D136" s="479" t="str">
        <f>+'3 PROBABIL E IMPACTO INHERENTE'!M31</f>
        <v/>
      </c>
      <c r="E136" s="255">
        <v>1</v>
      </c>
      <c r="F136" s="242"/>
      <c r="G136" s="35"/>
      <c r="H136" s="35"/>
      <c r="I136" s="212" t="str">
        <f t="shared" si="4"/>
        <v xml:space="preserve">  </v>
      </c>
      <c r="J136" s="288"/>
      <c r="K136" s="216" t="str">
        <f>+IFERROR(VLOOKUP($J136,'11 FORMULAS'!$B$51:$C$53,2,0),"")</f>
        <v/>
      </c>
      <c r="L136" s="216" t="str">
        <f>+IFERROR(VLOOKUP($J136,'11 FORMULAS'!$B$51:$D$53,3,0),"")</f>
        <v/>
      </c>
      <c r="M136" s="251" t="s">
        <v>134</v>
      </c>
      <c r="N136" s="252">
        <f>+IFERROR(VLOOKUP($M136,'11 FORMULAS'!$B$54:$C$55,2,0),"")</f>
        <v>0.25</v>
      </c>
      <c r="O136" s="253" t="s">
        <v>146</v>
      </c>
      <c r="P136" s="253" t="s">
        <v>239</v>
      </c>
      <c r="Q136" s="253" t="s">
        <v>137</v>
      </c>
      <c r="R136" s="253" t="s">
        <v>247</v>
      </c>
      <c r="S136" s="216" t="str">
        <f t="shared" si="3"/>
        <v/>
      </c>
      <c r="T136" s="216">
        <f>IF($L136='11 FORMULAS'!$D$51,$C$10-($C$10*$S$10),$C$10)</f>
        <v>0.6</v>
      </c>
      <c r="U136" s="216" t="str">
        <f>IF($L136='11 FORMULAS'!$D$53,D136-(D136*S136),D136)</f>
        <v/>
      </c>
      <c r="V136" s="514">
        <f>+IF(T141="","",T141)</f>
        <v>0.6</v>
      </c>
      <c r="W136" s="517">
        <f>+IF(U141="","",U141)</f>
        <v>0</v>
      </c>
      <c r="X136" s="28"/>
    </row>
    <row r="137" spans="1:24" ht="29.5" hidden="1" customHeight="1" thickBot="1" x14ac:dyDescent="0.4">
      <c r="A137" s="483"/>
      <c r="B137" s="487"/>
      <c r="C137" s="490"/>
      <c r="D137" s="491"/>
      <c r="E137" s="250">
        <v>2</v>
      </c>
      <c r="F137" s="240"/>
      <c r="G137" s="237"/>
      <c r="H137" s="237"/>
      <c r="I137" s="212" t="str">
        <f t="shared" si="4"/>
        <v xml:space="preserve">  </v>
      </c>
      <c r="J137" s="288"/>
      <c r="K137" s="216" t="str">
        <f>+IFERROR(VLOOKUP($J137,'11 FORMULAS'!$B$51:$C$53,2,0),"")</f>
        <v/>
      </c>
      <c r="L137" s="216" t="str">
        <f>+IFERROR(VLOOKUP($J137,'11 FORMULAS'!$B$51:$D$53,3,0),"")</f>
        <v/>
      </c>
      <c r="M137" s="251" t="s">
        <v>134</v>
      </c>
      <c r="N137" s="252">
        <f>+IFERROR(VLOOKUP($M137,'11 FORMULAS'!$B$54:$C$55,2,0),"")</f>
        <v>0.25</v>
      </c>
      <c r="O137" s="253" t="s">
        <v>146</v>
      </c>
      <c r="P137" s="253" t="s">
        <v>239</v>
      </c>
      <c r="Q137" s="253" t="s">
        <v>137</v>
      </c>
      <c r="R137" s="253" t="s">
        <v>247</v>
      </c>
      <c r="S137" s="216" t="str">
        <f t="shared" si="3"/>
        <v/>
      </c>
      <c r="T137" s="216">
        <f>IF($L137='11 FORMULAS'!$D$51,$C$10-($C$10*$S$10),$C$10)</f>
        <v>0.6</v>
      </c>
      <c r="U137" s="216">
        <f>IF($L137='11 FORMULAS'!$D$53,D137-(D137*S137),D137)</f>
        <v>0</v>
      </c>
      <c r="V137" s="522"/>
      <c r="W137" s="523"/>
      <c r="X137" s="28"/>
    </row>
    <row r="138" spans="1:24" ht="29.5" hidden="1" customHeight="1" thickBot="1" x14ac:dyDescent="0.4">
      <c r="A138" s="483"/>
      <c r="B138" s="487"/>
      <c r="C138" s="490"/>
      <c r="D138" s="491"/>
      <c r="E138" s="250">
        <v>3</v>
      </c>
      <c r="F138" s="240"/>
      <c r="G138" s="237"/>
      <c r="H138" s="237"/>
      <c r="I138" s="212" t="str">
        <f t="shared" si="4"/>
        <v xml:space="preserve">  </v>
      </c>
      <c r="J138" s="288"/>
      <c r="K138" s="216" t="str">
        <f>+IFERROR(VLOOKUP($J138,'11 FORMULAS'!$B$51:$C$53,2,0),"")</f>
        <v/>
      </c>
      <c r="L138" s="216" t="str">
        <f>+IFERROR(VLOOKUP($J138,'11 FORMULAS'!$B$51:$D$53,3,0),"")</f>
        <v/>
      </c>
      <c r="M138" s="251" t="s">
        <v>134</v>
      </c>
      <c r="N138" s="252">
        <f>+IFERROR(VLOOKUP($M138,'11 FORMULAS'!$B$54:$C$55,2,0),"")</f>
        <v>0.25</v>
      </c>
      <c r="O138" s="253" t="s">
        <v>146</v>
      </c>
      <c r="P138" s="253" t="s">
        <v>239</v>
      </c>
      <c r="Q138" s="253" t="s">
        <v>137</v>
      </c>
      <c r="R138" s="253" t="s">
        <v>247</v>
      </c>
      <c r="S138" s="216" t="str">
        <f t="shared" si="3"/>
        <v/>
      </c>
      <c r="T138" s="216">
        <f>IF($L138='11 FORMULAS'!$D$51,$C$10-($C$10*$S$10),$C$10)</f>
        <v>0.6</v>
      </c>
      <c r="U138" s="216">
        <f>IF($L138='11 FORMULAS'!$D$53,D138-(D138*S138),D138)</f>
        <v>0</v>
      </c>
      <c r="V138" s="522"/>
      <c r="W138" s="523"/>
      <c r="X138" s="28"/>
    </row>
    <row r="139" spans="1:24" ht="29.5" hidden="1" customHeight="1" thickBot="1" x14ac:dyDescent="0.4">
      <c r="A139" s="484"/>
      <c r="B139" s="488"/>
      <c r="C139" s="477"/>
      <c r="D139" s="480"/>
      <c r="E139" s="250">
        <v>4</v>
      </c>
      <c r="F139" s="241"/>
      <c r="G139" s="163"/>
      <c r="H139" s="163"/>
      <c r="I139" s="212" t="str">
        <f t="shared" si="4"/>
        <v xml:space="preserve">  </v>
      </c>
      <c r="J139" s="288"/>
      <c r="K139" s="216" t="str">
        <f>+IFERROR(VLOOKUP($J139,'11 FORMULAS'!$B$51:$C$53,2,0),"")</f>
        <v/>
      </c>
      <c r="L139" s="216" t="str">
        <f>+IFERROR(VLOOKUP($J139,'11 FORMULAS'!$B$51:$D$53,3,0),"")</f>
        <v/>
      </c>
      <c r="M139" s="251" t="s">
        <v>134</v>
      </c>
      <c r="N139" s="252">
        <f>+IFERROR(VLOOKUP($M139,'11 FORMULAS'!$B$54:$C$55,2,0),"")</f>
        <v>0.25</v>
      </c>
      <c r="O139" s="253" t="s">
        <v>146</v>
      </c>
      <c r="P139" s="253" t="s">
        <v>239</v>
      </c>
      <c r="Q139" s="253" t="s">
        <v>137</v>
      </c>
      <c r="R139" s="253" t="s">
        <v>247</v>
      </c>
      <c r="S139" s="216" t="str">
        <f t="shared" si="3"/>
        <v/>
      </c>
      <c r="T139" s="216">
        <f>IF($L139='11 FORMULAS'!$D$51,$C$10-($C$10*$S$10),$C$10)</f>
        <v>0.6</v>
      </c>
      <c r="U139" s="216">
        <f>IF($L139='11 FORMULAS'!$D$53,D139-(D139*S139),D139)</f>
        <v>0</v>
      </c>
      <c r="V139" s="515"/>
      <c r="W139" s="518"/>
      <c r="X139" s="28"/>
    </row>
    <row r="140" spans="1:24" ht="29.5" hidden="1" customHeight="1" thickBot="1" x14ac:dyDescent="0.4">
      <c r="A140" s="484"/>
      <c r="B140" s="488"/>
      <c r="C140" s="477"/>
      <c r="D140" s="480"/>
      <c r="E140" s="250">
        <v>5</v>
      </c>
      <c r="F140" s="241"/>
      <c r="G140" s="163"/>
      <c r="H140" s="163"/>
      <c r="I140" s="212" t="str">
        <f t="shared" si="4"/>
        <v xml:space="preserve">  </v>
      </c>
      <c r="J140" s="288"/>
      <c r="K140" s="216" t="str">
        <f>+IFERROR(VLOOKUP($J140,'11 FORMULAS'!$B$51:$C$53,2,0),"")</f>
        <v/>
      </c>
      <c r="L140" s="216" t="str">
        <f>+IFERROR(VLOOKUP($J140,'11 FORMULAS'!$B$51:$D$53,3,0),"")</f>
        <v/>
      </c>
      <c r="M140" s="251" t="s">
        <v>134</v>
      </c>
      <c r="N140" s="252">
        <f>+IFERROR(VLOOKUP($M140,'11 FORMULAS'!$B$54:$C$55,2,0),"")</f>
        <v>0.25</v>
      </c>
      <c r="O140" s="253" t="s">
        <v>146</v>
      </c>
      <c r="P140" s="253" t="s">
        <v>239</v>
      </c>
      <c r="Q140" s="253" t="s">
        <v>137</v>
      </c>
      <c r="R140" s="253" t="s">
        <v>247</v>
      </c>
      <c r="S140" s="216" t="str">
        <f t="shared" si="3"/>
        <v/>
      </c>
      <c r="T140" s="216">
        <f>IF($L140='11 FORMULAS'!$D$51,$C$10-($C$10*$S$10),$C$10)</f>
        <v>0.6</v>
      </c>
      <c r="U140" s="216">
        <f>IF($L140='11 FORMULAS'!$D$53,D140-(D140*S140),D140)</f>
        <v>0</v>
      </c>
      <c r="V140" s="515"/>
      <c r="W140" s="518"/>
      <c r="X140" s="28"/>
    </row>
    <row r="141" spans="1:24" ht="29.5" hidden="1" customHeight="1" thickBot="1" x14ac:dyDescent="0.4">
      <c r="A141" s="485"/>
      <c r="B141" s="489"/>
      <c r="C141" s="478"/>
      <c r="D141" s="481"/>
      <c r="E141" s="254">
        <v>6</v>
      </c>
      <c r="F141" s="244"/>
      <c r="G141" s="164"/>
      <c r="H141" s="164"/>
      <c r="I141" s="212" t="str">
        <f t="shared" si="4"/>
        <v xml:space="preserve">  </v>
      </c>
      <c r="J141" s="288"/>
      <c r="K141" s="216" t="str">
        <f>+IFERROR(VLOOKUP($J141,'11 FORMULAS'!$B$51:$C$53,2,0),"")</f>
        <v/>
      </c>
      <c r="L141" s="216" t="str">
        <f>+IFERROR(VLOOKUP($J141,'11 FORMULAS'!$B$51:$D$53,3,0),"")</f>
        <v/>
      </c>
      <c r="M141" s="251" t="s">
        <v>134</v>
      </c>
      <c r="N141" s="252">
        <f>+IFERROR(VLOOKUP($M141,'11 FORMULAS'!$B$54:$C$55,2,0),"")</f>
        <v>0.25</v>
      </c>
      <c r="O141" s="253" t="s">
        <v>146</v>
      </c>
      <c r="P141" s="253" t="s">
        <v>239</v>
      </c>
      <c r="Q141" s="253" t="s">
        <v>137</v>
      </c>
      <c r="R141" s="253" t="s">
        <v>247</v>
      </c>
      <c r="S141" s="216" t="str">
        <f t="shared" si="3"/>
        <v/>
      </c>
      <c r="T141" s="216">
        <f>IF($L141='11 FORMULAS'!$D$51,$C$10-($C$10*$S$10),$C$10)</f>
        <v>0.6</v>
      </c>
      <c r="U141" s="216">
        <f>IF($L141='11 FORMULAS'!$D$53,D141-(D141*S141),D141)</f>
        <v>0</v>
      </c>
      <c r="V141" s="516"/>
      <c r="W141" s="519"/>
      <c r="X141" s="28"/>
    </row>
    <row r="142" spans="1:24" ht="29.5" hidden="1" customHeight="1" thickBot="1" x14ac:dyDescent="0.4">
      <c r="A142" s="482" t="str">
        <f>'2 IDENTIFICACIÓN'!A32</f>
        <v>R23</v>
      </c>
      <c r="B142" s="486" t="str">
        <f>+'2 IDENTIFICACIÓN'!J32</f>
        <v xml:space="preserve"> por  debido a </v>
      </c>
      <c r="C142" s="476" t="str">
        <f>+'3 PROBABIL E IMPACTO INHERENTE'!E32</f>
        <v/>
      </c>
      <c r="D142" s="479" t="str">
        <f>+'3 PROBABIL E IMPACTO INHERENTE'!M32</f>
        <v/>
      </c>
      <c r="E142" s="255">
        <v>1</v>
      </c>
      <c r="F142" s="242"/>
      <c r="G142" s="35"/>
      <c r="H142" s="35"/>
      <c r="I142" s="212" t="str">
        <f t="shared" si="4"/>
        <v xml:space="preserve">  </v>
      </c>
      <c r="J142" s="288"/>
      <c r="K142" s="216" t="str">
        <f>+IFERROR(VLOOKUP($J142,'11 FORMULAS'!$B$51:$C$53,2,0),"")</f>
        <v/>
      </c>
      <c r="L142" s="216" t="str">
        <f>+IFERROR(VLOOKUP($J142,'11 FORMULAS'!$B$51:$D$53,3,0),"")</f>
        <v/>
      </c>
      <c r="M142" s="251" t="s">
        <v>134</v>
      </c>
      <c r="N142" s="252">
        <f>+IFERROR(VLOOKUP($M142,'11 FORMULAS'!$B$54:$C$55,2,0),"")</f>
        <v>0.25</v>
      </c>
      <c r="O142" s="253" t="s">
        <v>146</v>
      </c>
      <c r="P142" s="253" t="s">
        <v>239</v>
      </c>
      <c r="Q142" s="253" t="s">
        <v>137</v>
      </c>
      <c r="R142" s="253" t="s">
        <v>247</v>
      </c>
      <c r="S142" s="216" t="str">
        <f t="shared" si="3"/>
        <v/>
      </c>
      <c r="T142" s="216">
        <f>IF($L142='11 FORMULAS'!$D$51,$C$10-($C$10*$S$10),$C$10)</f>
        <v>0.6</v>
      </c>
      <c r="U142" s="216" t="str">
        <f>IF($L142='11 FORMULAS'!$D$53,D142-(D142*S142),D142)</f>
        <v/>
      </c>
      <c r="V142" s="514">
        <f>+IF(T147="","",T147)</f>
        <v>0.6</v>
      </c>
      <c r="W142" s="517">
        <f>+IF(U147="","",U147)</f>
        <v>0</v>
      </c>
      <c r="X142" s="28"/>
    </row>
    <row r="143" spans="1:24" ht="29.5" hidden="1" customHeight="1" thickBot="1" x14ac:dyDescent="0.4">
      <c r="A143" s="483"/>
      <c r="B143" s="487"/>
      <c r="C143" s="490"/>
      <c r="D143" s="491"/>
      <c r="E143" s="250">
        <v>2</v>
      </c>
      <c r="F143" s="240"/>
      <c r="G143" s="237"/>
      <c r="H143" s="237"/>
      <c r="I143" s="212" t="str">
        <f t="shared" si="4"/>
        <v xml:space="preserve">  </v>
      </c>
      <c r="J143" s="288"/>
      <c r="K143" s="216" t="str">
        <f>+IFERROR(VLOOKUP($J143,'11 FORMULAS'!$B$51:$C$53,2,0),"")</f>
        <v/>
      </c>
      <c r="L143" s="216" t="str">
        <f>+IFERROR(VLOOKUP($J143,'11 FORMULAS'!$B$51:$D$53,3,0),"")</f>
        <v/>
      </c>
      <c r="M143" s="251" t="s">
        <v>134</v>
      </c>
      <c r="N143" s="252">
        <f>+IFERROR(VLOOKUP($M143,'11 FORMULAS'!$B$54:$C$55,2,0),"")</f>
        <v>0.25</v>
      </c>
      <c r="O143" s="253" t="s">
        <v>146</v>
      </c>
      <c r="P143" s="253" t="s">
        <v>239</v>
      </c>
      <c r="Q143" s="253" t="s">
        <v>137</v>
      </c>
      <c r="R143" s="253" t="s">
        <v>247</v>
      </c>
      <c r="S143" s="216" t="str">
        <f t="shared" si="3"/>
        <v/>
      </c>
      <c r="T143" s="216">
        <f>IF($L143='11 FORMULAS'!$D$51,$C$10-($C$10*$S$10),$C$10)</f>
        <v>0.6</v>
      </c>
      <c r="U143" s="216">
        <f>IF($L143='11 FORMULAS'!$D$53,D143-(D143*S143),D143)</f>
        <v>0</v>
      </c>
      <c r="V143" s="522"/>
      <c r="W143" s="523"/>
      <c r="X143" s="28"/>
    </row>
    <row r="144" spans="1:24" ht="29.5" hidden="1" customHeight="1" thickBot="1" x14ac:dyDescent="0.4">
      <c r="A144" s="483"/>
      <c r="B144" s="487"/>
      <c r="C144" s="490"/>
      <c r="D144" s="491"/>
      <c r="E144" s="250">
        <v>3</v>
      </c>
      <c r="F144" s="240"/>
      <c r="G144" s="237"/>
      <c r="H144" s="237"/>
      <c r="I144" s="212" t="str">
        <f t="shared" si="4"/>
        <v xml:space="preserve">  </v>
      </c>
      <c r="J144" s="288"/>
      <c r="K144" s="216" t="str">
        <f>+IFERROR(VLOOKUP($J144,'11 FORMULAS'!$B$51:$C$53,2,0),"")</f>
        <v/>
      </c>
      <c r="L144" s="216" t="str">
        <f>+IFERROR(VLOOKUP($J144,'11 FORMULAS'!$B$51:$D$53,3,0),"")</f>
        <v/>
      </c>
      <c r="M144" s="251" t="s">
        <v>134</v>
      </c>
      <c r="N144" s="252">
        <f>+IFERROR(VLOOKUP($M144,'11 FORMULAS'!$B$54:$C$55,2,0),"")</f>
        <v>0.25</v>
      </c>
      <c r="O144" s="253" t="s">
        <v>146</v>
      </c>
      <c r="P144" s="253" t="s">
        <v>239</v>
      </c>
      <c r="Q144" s="253" t="s">
        <v>137</v>
      </c>
      <c r="R144" s="253" t="s">
        <v>247</v>
      </c>
      <c r="S144" s="216" t="str">
        <f t="shared" si="3"/>
        <v/>
      </c>
      <c r="T144" s="216">
        <f>IF($L144='11 FORMULAS'!$D$51,$C$10-($C$10*$S$10),$C$10)</f>
        <v>0.6</v>
      </c>
      <c r="U144" s="216">
        <f>IF($L144='11 FORMULAS'!$D$53,D144-(D144*S144),D144)</f>
        <v>0</v>
      </c>
      <c r="V144" s="522"/>
      <c r="W144" s="523"/>
      <c r="X144" s="28"/>
    </row>
    <row r="145" spans="1:24" ht="29.5" hidden="1" customHeight="1" thickBot="1" x14ac:dyDescent="0.4">
      <c r="A145" s="484"/>
      <c r="B145" s="488"/>
      <c r="C145" s="477"/>
      <c r="D145" s="480"/>
      <c r="E145" s="250">
        <v>4</v>
      </c>
      <c r="F145" s="241"/>
      <c r="G145" s="163"/>
      <c r="H145" s="163"/>
      <c r="I145" s="212" t="str">
        <f t="shared" si="4"/>
        <v xml:space="preserve">  </v>
      </c>
      <c r="J145" s="288"/>
      <c r="K145" s="216" t="str">
        <f>+IFERROR(VLOOKUP($J145,'11 FORMULAS'!$B$51:$C$53,2,0),"")</f>
        <v/>
      </c>
      <c r="L145" s="216" t="str">
        <f>+IFERROR(VLOOKUP($J145,'11 FORMULAS'!$B$51:$D$53,3,0),"")</f>
        <v/>
      </c>
      <c r="M145" s="251" t="s">
        <v>134</v>
      </c>
      <c r="N145" s="252">
        <f>+IFERROR(VLOOKUP($M145,'11 FORMULAS'!$B$54:$C$55,2,0),"")</f>
        <v>0.25</v>
      </c>
      <c r="O145" s="253" t="s">
        <v>146</v>
      </c>
      <c r="P145" s="253" t="s">
        <v>239</v>
      </c>
      <c r="Q145" s="253" t="s">
        <v>137</v>
      </c>
      <c r="R145" s="253" t="s">
        <v>247</v>
      </c>
      <c r="S145" s="216" t="str">
        <f t="shared" si="3"/>
        <v/>
      </c>
      <c r="T145" s="216">
        <f>IF($L145='11 FORMULAS'!$D$51,$C$10-($C$10*$S$10),$C$10)</f>
        <v>0.6</v>
      </c>
      <c r="U145" s="216">
        <f>IF($L145='11 FORMULAS'!$D$53,D145-(D145*S145),D145)</f>
        <v>0</v>
      </c>
      <c r="V145" s="515"/>
      <c r="W145" s="518"/>
      <c r="X145" s="28"/>
    </row>
    <row r="146" spans="1:24" ht="29.5" hidden="1" customHeight="1" thickBot="1" x14ac:dyDescent="0.4">
      <c r="A146" s="484"/>
      <c r="B146" s="488"/>
      <c r="C146" s="477"/>
      <c r="D146" s="480"/>
      <c r="E146" s="250">
        <v>5</v>
      </c>
      <c r="F146" s="241"/>
      <c r="G146" s="163"/>
      <c r="H146" s="163"/>
      <c r="I146" s="212" t="str">
        <f t="shared" si="4"/>
        <v xml:space="preserve">  </v>
      </c>
      <c r="J146" s="288"/>
      <c r="K146" s="216" t="str">
        <f>+IFERROR(VLOOKUP($J146,'11 FORMULAS'!$B$51:$C$53,2,0),"")</f>
        <v/>
      </c>
      <c r="L146" s="216" t="str">
        <f>+IFERROR(VLOOKUP($J146,'11 FORMULAS'!$B$51:$D$53,3,0),"")</f>
        <v/>
      </c>
      <c r="M146" s="251" t="s">
        <v>134</v>
      </c>
      <c r="N146" s="252">
        <f>+IFERROR(VLOOKUP($M146,'11 FORMULAS'!$B$54:$C$55,2,0),"")</f>
        <v>0.25</v>
      </c>
      <c r="O146" s="253" t="s">
        <v>146</v>
      </c>
      <c r="P146" s="253" t="s">
        <v>239</v>
      </c>
      <c r="Q146" s="253" t="s">
        <v>137</v>
      </c>
      <c r="R146" s="253" t="s">
        <v>247</v>
      </c>
      <c r="S146" s="216" t="str">
        <f t="shared" si="3"/>
        <v/>
      </c>
      <c r="T146" s="216">
        <f>IF($L146='11 FORMULAS'!$D$51,$C$10-($C$10*$S$10),$C$10)</f>
        <v>0.6</v>
      </c>
      <c r="U146" s="216">
        <f>IF($L146='11 FORMULAS'!$D$53,D146-(D146*S146),D146)</f>
        <v>0</v>
      </c>
      <c r="V146" s="515"/>
      <c r="W146" s="518"/>
      <c r="X146" s="28"/>
    </row>
    <row r="147" spans="1:24" ht="29.5" hidden="1" customHeight="1" thickBot="1" x14ac:dyDescent="0.4">
      <c r="A147" s="485"/>
      <c r="B147" s="489"/>
      <c r="C147" s="478"/>
      <c r="D147" s="481"/>
      <c r="E147" s="254">
        <v>6</v>
      </c>
      <c r="F147" s="244"/>
      <c r="G147" s="164"/>
      <c r="H147" s="164"/>
      <c r="I147" s="212" t="str">
        <f t="shared" si="4"/>
        <v xml:space="preserve">  </v>
      </c>
      <c r="J147" s="288"/>
      <c r="K147" s="216" t="str">
        <f>+IFERROR(VLOOKUP($J147,'11 FORMULAS'!$B$51:$C$53,2,0),"")</f>
        <v/>
      </c>
      <c r="L147" s="216" t="str">
        <f>+IFERROR(VLOOKUP($J147,'11 FORMULAS'!$B$51:$D$53,3,0),"")</f>
        <v/>
      </c>
      <c r="M147" s="251" t="s">
        <v>134</v>
      </c>
      <c r="N147" s="252">
        <f>+IFERROR(VLOOKUP($M147,'11 FORMULAS'!$B$54:$C$55,2,0),"")</f>
        <v>0.25</v>
      </c>
      <c r="O147" s="253" t="s">
        <v>146</v>
      </c>
      <c r="P147" s="253" t="s">
        <v>239</v>
      </c>
      <c r="Q147" s="253" t="s">
        <v>137</v>
      </c>
      <c r="R147" s="253" t="s">
        <v>247</v>
      </c>
      <c r="S147" s="216" t="str">
        <f t="shared" si="3"/>
        <v/>
      </c>
      <c r="T147" s="216">
        <f>IF($L147='11 FORMULAS'!$D$51,$C$10-($C$10*$S$10),$C$10)</f>
        <v>0.6</v>
      </c>
      <c r="U147" s="216">
        <f>IF($L147='11 FORMULAS'!$D$53,D147-(D147*S147),D147)</f>
        <v>0</v>
      </c>
      <c r="V147" s="516"/>
      <c r="W147" s="519"/>
      <c r="X147" s="28"/>
    </row>
    <row r="148" spans="1:24" ht="29.5" hidden="1" customHeight="1" thickBot="1" x14ac:dyDescent="0.4">
      <c r="A148" s="482" t="str">
        <f>'2 IDENTIFICACIÓN'!A33</f>
        <v>R24</v>
      </c>
      <c r="B148" s="486" t="str">
        <f>+'2 IDENTIFICACIÓN'!J33</f>
        <v xml:space="preserve"> por  debido a </v>
      </c>
      <c r="C148" s="476" t="str">
        <f>+'3 PROBABIL E IMPACTO INHERENTE'!E33</f>
        <v/>
      </c>
      <c r="D148" s="479" t="str">
        <f>+'3 PROBABIL E IMPACTO INHERENTE'!M33</f>
        <v/>
      </c>
      <c r="E148" s="255">
        <v>1</v>
      </c>
      <c r="F148" s="242"/>
      <c r="G148" s="35"/>
      <c r="H148" s="35"/>
      <c r="I148" s="212" t="str">
        <f t="shared" si="4"/>
        <v xml:space="preserve">  </v>
      </c>
      <c r="J148" s="288"/>
      <c r="K148" s="216" t="str">
        <f>+IFERROR(VLOOKUP($J148,'11 FORMULAS'!$B$51:$C$53,2,0),"")</f>
        <v/>
      </c>
      <c r="L148" s="216" t="str">
        <f>+IFERROR(VLOOKUP($J148,'11 FORMULAS'!$B$51:$D$53,3,0),"")</f>
        <v/>
      </c>
      <c r="M148" s="251" t="s">
        <v>134</v>
      </c>
      <c r="N148" s="252">
        <f>+IFERROR(VLOOKUP($M148,'11 FORMULAS'!$B$54:$C$55,2,0),"")</f>
        <v>0.25</v>
      </c>
      <c r="O148" s="253" t="s">
        <v>146</v>
      </c>
      <c r="P148" s="253" t="s">
        <v>239</v>
      </c>
      <c r="Q148" s="253" t="s">
        <v>137</v>
      </c>
      <c r="R148" s="253" t="s">
        <v>247</v>
      </c>
      <c r="S148" s="216" t="str">
        <f t="shared" si="3"/>
        <v/>
      </c>
      <c r="T148" s="216">
        <f>IF($L148='11 FORMULAS'!$D$51,$C$10-($C$10*$S$10),$C$10)</f>
        <v>0.6</v>
      </c>
      <c r="U148" s="216" t="str">
        <f>IF($L148='11 FORMULAS'!$D$53,D148-(D148*S148),D148)</f>
        <v/>
      </c>
      <c r="V148" s="514">
        <f>+IF(T153="","",T153)</f>
        <v>0.6</v>
      </c>
      <c r="W148" s="517">
        <f>+IF(U153="","",U153)</f>
        <v>0</v>
      </c>
      <c r="X148" s="28"/>
    </row>
    <row r="149" spans="1:24" ht="29.5" hidden="1" customHeight="1" thickBot="1" x14ac:dyDescent="0.4">
      <c r="A149" s="483"/>
      <c r="B149" s="487"/>
      <c r="C149" s="490"/>
      <c r="D149" s="491"/>
      <c r="E149" s="250">
        <v>2</v>
      </c>
      <c r="F149" s="240"/>
      <c r="G149" s="237"/>
      <c r="H149" s="237"/>
      <c r="I149" s="212" t="str">
        <f t="shared" si="4"/>
        <v xml:space="preserve">  </v>
      </c>
      <c r="J149" s="288"/>
      <c r="K149" s="216" t="str">
        <f>+IFERROR(VLOOKUP($J149,'11 FORMULAS'!$B$51:$C$53,2,0),"")</f>
        <v/>
      </c>
      <c r="L149" s="216" t="str">
        <f>+IFERROR(VLOOKUP($J149,'11 FORMULAS'!$B$51:$D$53,3,0),"")</f>
        <v/>
      </c>
      <c r="M149" s="251" t="s">
        <v>134</v>
      </c>
      <c r="N149" s="252">
        <f>+IFERROR(VLOOKUP($M149,'11 FORMULAS'!$B$54:$C$55,2,0),"")</f>
        <v>0.25</v>
      </c>
      <c r="O149" s="253" t="s">
        <v>146</v>
      </c>
      <c r="P149" s="253" t="s">
        <v>239</v>
      </c>
      <c r="Q149" s="253" t="s">
        <v>137</v>
      </c>
      <c r="R149" s="253" t="s">
        <v>247</v>
      </c>
      <c r="S149" s="216" t="str">
        <f t="shared" si="3"/>
        <v/>
      </c>
      <c r="T149" s="216">
        <f>IF($L149='11 FORMULAS'!$D$51,$C$10-($C$10*$S$10),$C$10)</f>
        <v>0.6</v>
      </c>
      <c r="U149" s="216">
        <f>IF($L149='11 FORMULAS'!$D$53,D149-(D149*S149),D149)</f>
        <v>0</v>
      </c>
      <c r="V149" s="522"/>
      <c r="W149" s="523"/>
      <c r="X149" s="28"/>
    </row>
    <row r="150" spans="1:24" ht="29.5" hidden="1" customHeight="1" thickBot="1" x14ac:dyDescent="0.4">
      <c r="A150" s="483"/>
      <c r="B150" s="487"/>
      <c r="C150" s="490"/>
      <c r="D150" s="491"/>
      <c r="E150" s="250">
        <v>3</v>
      </c>
      <c r="F150" s="240"/>
      <c r="G150" s="237"/>
      <c r="H150" s="237"/>
      <c r="I150" s="212" t="str">
        <f t="shared" si="4"/>
        <v xml:space="preserve">  </v>
      </c>
      <c r="J150" s="288"/>
      <c r="K150" s="216" t="str">
        <f>+IFERROR(VLOOKUP($J150,'11 FORMULAS'!$B$51:$C$53,2,0),"")</f>
        <v/>
      </c>
      <c r="L150" s="216" t="str">
        <f>+IFERROR(VLOOKUP($J150,'11 FORMULAS'!$B$51:$D$53,3,0),"")</f>
        <v/>
      </c>
      <c r="M150" s="251" t="s">
        <v>134</v>
      </c>
      <c r="N150" s="252">
        <f>+IFERROR(VLOOKUP($M150,'11 FORMULAS'!$B$54:$C$55,2,0),"")</f>
        <v>0.25</v>
      </c>
      <c r="O150" s="253" t="s">
        <v>146</v>
      </c>
      <c r="P150" s="253" t="s">
        <v>239</v>
      </c>
      <c r="Q150" s="253" t="s">
        <v>137</v>
      </c>
      <c r="R150" s="253" t="s">
        <v>247</v>
      </c>
      <c r="S150" s="216" t="str">
        <f t="shared" si="3"/>
        <v/>
      </c>
      <c r="T150" s="216">
        <f>IF($L150='11 FORMULAS'!$D$51,$C$10-($C$10*$S$10),$C$10)</f>
        <v>0.6</v>
      </c>
      <c r="U150" s="216">
        <f>IF($L150='11 FORMULAS'!$D$53,D150-(D150*S150),D150)</f>
        <v>0</v>
      </c>
      <c r="V150" s="522"/>
      <c r="W150" s="523"/>
      <c r="X150" s="28"/>
    </row>
    <row r="151" spans="1:24" ht="29.5" hidden="1" customHeight="1" thickBot="1" x14ac:dyDescent="0.4">
      <c r="A151" s="484"/>
      <c r="B151" s="488"/>
      <c r="C151" s="477"/>
      <c r="D151" s="480"/>
      <c r="E151" s="250">
        <v>4</v>
      </c>
      <c r="F151" s="241"/>
      <c r="G151" s="163"/>
      <c r="H151" s="163"/>
      <c r="I151" s="212" t="str">
        <f t="shared" si="4"/>
        <v xml:space="preserve">  </v>
      </c>
      <c r="J151" s="288"/>
      <c r="K151" s="216" t="str">
        <f>+IFERROR(VLOOKUP($J151,'11 FORMULAS'!$B$51:$C$53,2,0),"")</f>
        <v/>
      </c>
      <c r="L151" s="216" t="str">
        <f>+IFERROR(VLOOKUP($J151,'11 FORMULAS'!$B$51:$D$53,3,0),"")</f>
        <v/>
      </c>
      <c r="M151" s="251" t="s">
        <v>134</v>
      </c>
      <c r="N151" s="252">
        <f>+IFERROR(VLOOKUP($M151,'11 FORMULAS'!$B$54:$C$55,2,0),"")</f>
        <v>0.25</v>
      </c>
      <c r="O151" s="253" t="s">
        <v>146</v>
      </c>
      <c r="P151" s="253" t="s">
        <v>239</v>
      </c>
      <c r="Q151" s="253" t="s">
        <v>137</v>
      </c>
      <c r="R151" s="253" t="s">
        <v>247</v>
      </c>
      <c r="S151" s="216" t="str">
        <f t="shared" si="3"/>
        <v/>
      </c>
      <c r="T151" s="216">
        <f>IF($L151='11 FORMULAS'!$D$51,$C$10-($C$10*$S$10),$C$10)</f>
        <v>0.6</v>
      </c>
      <c r="U151" s="216">
        <f>IF($L151='11 FORMULAS'!$D$53,D151-(D151*S151),D151)</f>
        <v>0</v>
      </c>
      <c r="V151" s="515"/>
      <c r="W151" s="518"/>
      <c r="X151" s="28"/>
    </row>
    <row r="152" spans="1:24" ht="29.5" hidden="1" customHeight="1" thickBot="1" x14ac:dyDescent="0.4">
      <c r="A152" s="484"/>
      <c r="B152" s="488"/>
      <c r="C152" s="477"/>
      <c r="D152" s="480"/>
      <c r="E152" s="250">
        <v>5</v>
      </c>
      <c r="F152" s="241"/>
      <c r="G152" s="163"/>
      <c r="H152" s="163"/>
      <c r="I152" s="212" t="str">
        <f t="shared" si="4"/>
        <v xml:space="preserve">  </v>
      </c>
      <c r="J152" s="288"/>
      <c r="K152" s="216" t="str">
        <f>+IFERROR(VLOOKUP($J152,'11 FORMULAS'!$B$51:$C$53,2,0),"")</f>
        <v/>
      </c>
      <c r="L152" s="216" t="str">
        <f>+IFERROR(VLOOKUP($J152,'11 FORMULAS'!$B$51:$D$53,3,0),"")</f>
        <v/>
      </c>
      <c r="M152" s="251" t="s">
        <v>134</v>
      </c>
      <c r="N152" s="252">
        <f>+IFERROR(VLOOKUP($M152,'11 FORMULAS'!$B$54:$C$55,2,0),"")</f>
        <v>0.25</v>
      </c>
      <c r="O152" s="253" t="s">
        <v>146</v>
      </c>
      <c r="P152" s="253" t="s">
        <v>239</v>
      </c>
      <c r="Q152" s="253" t="s">
        <v>137</v>
      </c>
      <c r="R152" s="253" t="s">
        <v>247</v>
      </c>
      <c r="S152" s="216" t="str">
        <f t="shared" si="3"/>
        <v/>
      </c>
      <c r="T152" s="216">
        <f>IF($L152='11 FORMULAS'!$D$51,$C$10-($C$10*$S$10),$C$10)</f>
        <v>0.6</v>
      </c>
      <c r="U152" s="216">
        <f>IF($L152='11 FORMULAS'!$D$53,D152-(D152*S152),D152)</f>
        <v>0</v>
      </c>
      <c r="V152" s="515"/>
      <c r="W152" s="518"/>
      <c r="X152" s="28"/>
    </row>
    <row r="153" spans="1:24" ht="29.5" hidden="1" customHeight="1" thickBot="1" x14ac:dyDescent="0.4">
      <c r="A153" s="485"/>
      <c r="B153" s="489"/>
      <c r="C153" s="478"/>
      <c r="D153" s="481"/>
      <c r="E153" s="254">
        <v>6</v>
      </c>
      <c r="F153" s="244"/>
      <c r="G153" s="164"/>
      <c r="H153" s="164"/>
      <c r="I153" s="212" t="str">
        <f t="shared" si="4"/>
        <v xml:space="preserve">  </v>
      </c>
      <c r="J153" s="288"/>
      <c r="K153" s="216" t="str">
        <f>+IFERROR(VLOOKUP($J153,'11 FORMULAS'!$B$51:$C$53,2,0),"")</f>
        <v/>
      </c>
      <c r="L153" s="216" t="str">
        <f>+IFERROR(VLOOKUP($J153,'11 FORMULAS'!$B$51:$D$53,3,0),"")</f>
        <v/>
      </c>
      <c r="M153" s="251" t="s">
        <v>134</v>
      </c>
      <c r="N153" s="252">
        <f>+IFERROR(VLOOKUP($M153,'11 FORMULAS'!$B$54:$C$55,2,0),"")</f>
        <v>0.25</v>
      </c>
      <c r="O153" s="253" t="s">
        <v>146</v>
      </c>
      <c r="P153" s="253" t="s">
        <v>239</v>
      </c>
      <c r="Q153" s="253" t="s">
        <v>137</v>
      </c>
      <c r="R153" s="253" t="s">
        <v>247</v>
      </c>
      <c r="S153" s="216" t="str">
        <f t="shared" si="3"/>
        <v/>
      </c>
      <c r="T153" s="216">
        <f>IF($L153='11 FORMULAS'!$D$51,$C$10-($C$10*$S$10),$C$10)</f>
        <v>0.6</v>
      </c>
      <c r="U153" s="216">
        <f>IF($L153='11 FORMULAS'!$D$53,D153-(D153*S153),D153)</f>
        <v>0</v>
      </c>
      <c r="V153" s="516"/>
      <c r="W153" s="519"/>
      <c r="X153" s="28"/>
    </row>
    <row r="154" spans="1:24" ht="29.5" hidden="1" customHeight="1" thickBot="1" x14ac:dyDescent="0.4">
      <c r="A154" s="482" t="str">
        <f>'2 IDENTIFICACIÓN'!A34</f>
        <v>R25</v>
      </c>
      <c r="B154" s="486" t="str">
        <f>+'2 IDENTIFICACIÓN'!J34</f>
        <v xml:space="preserve"> por  debido a </v>
      </c>
      <c r="C154" s="476" t="str">
        <f>+'3 PROBABIL E IMPACTO INHERENTE'!E34</f>
        <v/>
      </c>
      <c r="D154" s="479" t="str">
        <f>+'3 PROBABIL E IMPACTO INHERENTE'!M34</f>
        <v/>
      </c>
      <c r="E154" s="255">
        <v>1</v>
      </c>
      <c r="F154" s="242"/>
      <c r="G154" s="35"/>
      <c r="H154" s="35"/>
      <c r="I154" s="212" t="str">
        <f t="shared" si="4"/>
        <v xml:space="preserve">  </v>
      </c>
      <c r="J154" s="288"/>
      <c r="K154" s="216" t="str">
        <f>+IFERROR(VLOOKUP($J154,'11 FORMULAS'!$B$51:$C$53,2,0),"")</f>
        <v/>
      </c>
      <c r="L154" s="216" t="str">
        <f>+IFERROR(VLOOKUP($J154,'11 FORMULAS'!$B$51:$D$53,3,0),"")</f>
        <v/>
      </c>
      <c r="M154" s="251" t="s">
        <v>134</v>
      </c>
      <c r="N154" s="252">
        <f>+IFERROR(VLOOKUP($M154,'11 FORMULAS'!$B$54:$C$55,2,0),"")</f>
        <v>0.25</v>
      </c>
      <c r="O154" s="253" t="s">
        <v>146</v>
      </c>
      <c r="P154" s="253" t="s">
        <v>239</v>
      </c>
      <c r="Q154" s="253" t="s">
        <v>137</v>
      </c>
      <c r="R154" s="253" t="s">
        <v>247</v>
      </c>
      <c r="S154" s="216" t="str">
        <f t="shared" si="3"/>
        <v/>
      </c>
      <c r="T154" s="216">
        <f>IF($L154='11 FORMULAS'!$D$51,$C$10-($C$10*$S$10),$C$10)</f>
        <v>0.6</v>
      </c>
      <c r="U154" s="216" t="str">
        <f>IF($L154='11 FORMULAS'!$D$53,D154-(D154*S154),D154)</f>
        <v/>
      </c>
      <c r="V154" s="514">
        <f>+IF(T159="","",T159)</f>
        <v>0.6</v>
      </c>
      <c r="W154" s="517">
        <f>+IF(U159="","",U159)</f>
        <v>0</v>
      </c>
      <c r="X154" s="28"/>
    </row>
    <row r="155" spans="1:24" ht="29.5" hidden="1" customHeight="1" thickBot="1" x14ac:dyDescent="0.4">
      <c r="A155" s="483"/>
      <c r="B155" s="487"/>
      <c r="C155" s="490"/>
      <c r="D155" s="491"/>
      <c r="E155" s="250">
        <v>2</v>
      </c>
      <c r="F155" s="240"/>
      <c r="G155" s="237"/>
      <c r="H155" s="237"/>
      <c r="I155" s="212" t="str">
        <f t="shared" si="4"/>
        <v xml:space="preserve">  </v>
      </c>
      <c r="J155" s="288"/>
      <c r="K155" s="216" t="str">
        <f>+IFERROR(VLOOKUP($J155,'11 FORMULAS'!$B$51:$C$53,2,0),"")</f>
        <v/>
      </c>
      <c r="L155" s="216" t="str">
        <f>+IFERROR(VLOOKUP($J155,'11 FORMULAS'!$B$51:$D$53,3,0),"")</f>
        <v/>
      </c>
      <c r="M155" s="251" t="s">
        <v>134</v>
      </c>
      <c r="N155" s="252">
        <f>+IFERROR(VLOOKUP($M155,'11 FORMULAS'!$B$54:$C$55,2,0),"")</f>
        <v>0.25</v>
      </c>
      <c r="O155" s="253" t="s">
        <v>146</v>
      </c>
      <c r="P155" s="253" t="s">
        <v>239</v>
      </c>
      <c r="Q155" s="253" t="s">
        <v>137</v>
      </c>
      <c r="R155" s="253" t="s">
        <v>247</v>
      </c>
      <c r="S155" s="216" t="str">
        <f t="shared" si="3"/>
        <v/>
      </c>
      <c r="T155" s="216">
        <f>IF($L155='11 FORMULAS'!$D$51,$C$10-($C$10*$S$10),$C$10)</f>
        <v>0.6</v>
      </c>
      <c r="U155" s="216">
        <f>IF($L155='11 FORMULAS'!$D$53,D155-(D155*S155),D155)</f>
        <v>0</v>
      </c>
      <c r="V155" s="522"/>
      <c r="W155" s="523"/>
      <c r="X155" s="28"/>
    </row>
    <row r="156" spans="1:24" ht="29.5" hidden="1" customHeight="1" thickBot="1" x14ac:dyDescent="0.4">
      <c r="A156" s="483"/>
      <c r="B156" s="487"/>
      <c r="C156" s="490"/>
      <c r="D156" s="491"/>
      <c r="E156" s="250">
        <v>3</v>
      </c>
      <c r="F156" s="240"/>
      <c r="G156" s="237"/>
      <c r="H156" s="237"/>
      <c r="I156" s="212" t="str">
        <f t="shared" si="4"/>
        <v xml:space="preserve">  </v>
      </c>
      <c r="J156" s="288"/>
      <c r="K156" s="216" t="str">
        <f>+IFERROR(VLOOKUP($J156,'11 FORMULAS'!$B$51:$C$53,2,0),"")</f>
        <v/>
      </c>
      <c r="L156" s="216" t="str">
        <f>+IFERROR(VLOOKUP($J156,'11 FORMULAS'!$B$51:$D$53,3,0),"")</f>
        <v/>
      </c>
      <c r="M156" s="251" t="s">
        <v>134</v>
      </c>
      <c r="N156" s="252">
        <f>+IFERROR(VLOOKUP($M156,'11 FORMULAS'!$B$54:$C$55,2,0),"")</f>
        <v>0.25</v>
      </c>
      <c r="O156" s="253" t="s">
        <v>146</v>
      </c>
      <c r="P156" s="253" t="s">
        <v>239</v>
      </c>
      <c r="Q156" s="253" t="s">
        <v>137</v>
      </c>
      <c r="R156" s="253" t="s">
        <v>247</v>
      </c>
      <c r="S156" s="216" t="str">
        <f t="shared" si="3"/>
        <v/>
      </c>
      <c r="T156" s="216">
        <f>IF($L156='11 FORMULAS'!$D$51,$C$10-($C$10*$S$10),$C$10)</f>
        <v>0.6</v>
      </c>
      <c r="U156" s="216">
        <f>IF($L156='11 FORMULAS'!$D$53,D156-(D156*S156),D156)</f>
        <v>0</v>
      </c>
      <c r="V156" s="522"/>
      <c r="W156" s="523"/>
      <c r="X156" s="28"/>
    </row>
    <row r="157" spans="1:24" ht="29.5" hidden="1" customHeight="1" thickBot="1" x14ac:dyDescent="0.4">
      <c r="A157" s="484"/>
      <c r="B157" s="488"/>
      <c r="C157" s="477"/>
      <c r="D157" s="480"/>
      <c r="E157" s="250">
        <v>4</v>
      </c>
      <c r="F157" s="241"/>
      <c r="G157" s="163"/>
      <c r="H157" s="163"/>
      <c r="I157" s="212" t="str">
        <f t="shared" si="4"/>
        <v xml:space="preserve">  </v>
      </c>
      <c r="J157" s="288"/>
      <c r="K157" s="216" t="str">
        <f>+IFERROR(VLOOKUP($J157,'11 FORMULAS'!$B$51:$C$53,2,0),"")</f>
        <v/>
      </c>
      <c r="L157" s="216" t="str">
        <f>+IFERROR(VLOOKUP($J157,'11 FORMULAS'!$B$51:$D$53,3,0),"")</f>
        <v/>
      </c>
      <c r="M157" s="251" t="s">
        <v>134</v>
      </c>
      <c r="N157" s="252">
        <f>+IFERROR(VLOOKUP($M157,'11 FORMULAS'!$B$54:$C$55,2,0),"")</f>
        <v>0.25</v>
      </c>
      <c r="O157" s="253" t="s">
        <v>146</v>
      </c>
      <c r="P157" s="253" t="s">
        <v>239</v>
      </c>
      <c r="Q157" s="253" t="s">
        <v>137</v>
      </c>
      <c r="R157" s="253" t="s">
        <v>247</v>
      </c>
      <c r="S157" s="216" t="str">
        <f t="shared" si="3"/>
        <v/>
      </c>
      <c r="T157" s="216">
        <f>IF($L157='11 FORMULAS'!$D$51,$C$10-($C$10*$S$10),$C$10)</f>
        <v>0.6</v>
      </c>
      <c r="U157" s="216">
        <f>IF($L157='11 FORMULAS'!$D$53,D157-(D157*S157),D157)</f>
        <v>0</v>
      </c>
      <c r="V157" s="515"/>
      <c r="W157" s="518"/>
      <c r="X157" s="28"/>
    </row>
    <row r="158" spans="1:24" ht="29.5" hidden="1" customHeight="1" thickBot="1" x14ac:dyDescent="0.4">
      <c r="A158" s="484"/>
      <c r="B158" s="488"/>
      <c r="C158" s="477"/>
      <c r="D158" s="480"/>
      <c r="E158" s="250">
        <v>5</v>
      </c>
      <c r="F158" s="241"/>
      <c r="G158" s="163"/>
      <c r="H158" s="163"/>
      <c r="I158" s="212" t="str">
        <f t="shared" si="4"/>
        <v xml:space="preserve">  </v>
      </c>
      <c r="J158" s="288"/>
      <c r="K158" s="216" t="str">
        <f>+IFERROR(VLOOKUP($J158,'11 FORMULAS'!$B$51:$C$53,2,0),"")</f>
        <v/>
      </c>
      <c r="L158" s="216" t="str">
        <f>+IFERROR(VLOOKUP($J158,'11 FORMULAS'!$B$51:$D$53,3,0),"")</f>
        <v/>
      </c>
      <c r="M158" s="251" t="s">
        <v>134</v>
      </c>
      <c r="N158" s="252">
        <f>+IFERROR(VLOOKUP($M158,'11 FORMULAS'!$B$54:$C$55,2,0),"")</f>
        <v>0.25</v>
      </c>
      <c r="O158" s="253" t="s">
        <v>146</v>
      </c>
      <c r="P158" s="253" t="s">
        <v>239</v>
      </c>
      <c r="Q158" s="253" t="s">
        <v>137</v>
      </c>
      <c r="R158" s="253" t="s">
        <v>247</v>
      </c>
      <c r="S158" s="216" t="str">
        <f t="shared" si="3"/>
        <v/>
      </c>
      <c r="T158" s="216">
        <f>IF($L158='11 FORMULAS'!$D$51,$C$10-($C$10*$S$10),$C$10)</f>
        <v>0.6</v>
      </c>
      <c r="U158" s="216">
        <f>IF($L158='11 FORMULAS'!$D$53,D158-(D158*S158),D158)</f>
        <v>0</v>
      </c>
      <c r="V158" s="515"/>
      <c r="W158" s="518"/>
      <c r="X158" s="28"/>
    </row>
    <row r="159" spans="1:24" ht="29.5" hidden="1" customHeight="1" thickBot="1" x14ac:dyDescent="0.4">
      <c r="A159" s="485"/>
      <c r="B159" s="489"/>
      <c r="C159" s="478"/>
      <c r="D159" s="481"/>
      <c r="E159" s="254">
        <v>6</v>
      </c>
      <c r="F159" s="244"/>
      <c r="G159" s="164"/>
      <c r="H159" s="164"/>
      <c r="I159" s="212" t="str">
        <f t="shared" si="4"/>
        <v xml:space="preserve">  </v>
      </c>
      <c r="J159" s="288"/>
      <c r="K159" s="216" t="str">
        <f>+IFERROR(VLOOKUP($J159,'11 FORMULAS'!$B$51:$C$53,2,0),"")</f>
        <v/>
      </c>
      <c r="L159" s="216" t="str">
        <f>+IFERROR(VLOOKUP($J159,'11 FORMULAS'!$B$51:$D$53,3,0),"")</f>
        <v/>
      </c>
      <c r="M159" s="251" t="s">
        <v>134</v>
      </c>
      <c r="N159" s="252">
        <f>+IFERROR(VLOOKUP($M159,'11 FORMULAS'!$B$54:$C$55,2,0),"")</f>
        <v>0.25</v>
      </c>
      <c r="O159" s="253" t="s">
        <v>146</v>
      </c>
      <c r="P159" s="253" t="s">
        <v>239</v>
      </c>
      <c r="Q159" s="253" t="s">
        <v>137</v>
      </c>
      <c r="R159" s="253" t="s">
        <v>247</v>
      </c>
      <c r="S159" s="216" t="str">
        <f t="shared" si="3"/>
        <v/>
      </c>
      <c r="T159" s="216">
        <f>IF($L159='11 FORMULAS'!$D$51,$C$10-($C$10*$S$10),$C$10)</f>
        <v>0.6</v>
      </c>
      <c r="U159" s="216">
        <f>IF($L159='11 FORMULAS'!$D$53,D159-(D159*S159),D159)</f>
        <v>0</v>
      </c>
      <c r="V159" s="516"/>
      <c r="W159" s="519"/>
      <c r="X159" s="28"/>
    </row>
    <row r="160" spans="1:24" ht="29.5" hidden="1" customHeight="1" thickBot="1" x14ac:dyDescent="0.4">
      <c r="A160" s="482" t="str">
        <f>'2 IDENTIFICACIÓN'!A35</f>
        <v>R26</v>
      </c>
      <c r="B160" s="486" t="str">
        <f>+'2 IDENTIFICACIÓN'!J35</f>
        <v xml:space="preserve"> por  debido a </v>
      </c>
      <c r="C160" s="476" t="str">
        <f>+'3 PROBABIL E IMPACTO INHERENTE'!E35</f>
        <v/>
      </c>
      <c r="D160" s="479" t="str">
        <f>+'3 PROBABIL E IMPACTO INHERENTE'!M35</f>
        <v/>
      </c>
      <c r="E160" s="255">
        <v>1</v>
      </c>
      <c r="F160" s="242"/>
      <c r="G160" s="35"/>
      <c r="H160" s="35"/>
      <c r="I160" s="212" t="str">
        <f t="shared" si="4"/>
        <v xml:space="preserve">  </v>
      </c>
      <c r="J160" s="288"/>
      <c r="K160" s="216" t="str">
        <f>+IFERROR(VLOOKUP($J160,'11 FORMULAS'!$B$51:$C$53,2,0),"")</f>
        <v/>
      </c>
      <c r="L160" s="216" t="str">
        <f>+IFERROR(VLOOKUP($J160,'11 FORMULAS'!$B$51:$D$53,3,0),"")</f>
        <v/>
      </c>
      <c r="M160" s="251" t="s">
        <v>134</v>
      </c>
      <c r="N160" s="252">
        <f>+IFERROR(VLOOKUP($M160,'11 FORMULAS'!$B$54:$C$55,2,0),"")</f>
        <v>0.25</v>
      </c>
      <c r="O160" s="253" t="s">
        <v>146</v>
      </c>
      <c r="P160" s="253" t="s">
        <v>239</v>
      </c>
      <c r="Q160" s="253" t="s">
        <v>137</v>
      </c>
      <c r="R160" s="253" t="s">
        <v>247</v>
      </c>
      <c r="S160" s="216" t="str">
        <f t="shared" si="3"/>
        <v/>
      </c>
      <c r="T160" s="216">
        <f>IF($L160='11 FORMULAS'!$D$51,$C$10-($C$10*$S$10),$C$10)</f>
        <v>0.6</v>
      </c>
      <c r="U160" s="216" t="str">
        <f>IF($L160='11 FORMULAS'!$D$53,D160-(D160*S160),D160)</f>
        <v/>
      </c>
      <c r="V160" s="514">
        <f>+IF(T165="","",T165)</f>
        <v>0.6</v>
      </c>
      <c r="W160" s="517">
        <f>+IF(U165="","",U165)</f>
        <v>0</v>
      </c>
      <c r="X160" s="28"/>
    </row>
    <row r="161" spans="1:24" ht="29.5" hidden="1" customHeight="1" thickBot="1" x14ac:dyDescent="0.4">
      <c r="A161" s="483"/>
      <c r="B161" s="487"/>
      <c r="C161" s="490"/>
      <c r="D161" s="491"/>
      <c r="E161" s="250">
        <v>2</v>
      </c>
      <c r="F161" s="240"/>
      <c r="G161" s="237"/>
      <c r="H161" s="237"/>
      <c r="I161" s="212" t="str">
        <f t="shared" si="4"/>
        <v xml:space="preserve">  </v>
      </c>
      <c r="J161" s="288"/>
      <c r="K161" s="216" t="str">
        <f>+IFERROR(VLOOKUP($J161,'11 FORMULAS'!$B$51:$C$53,2,0),"")</f>
        <v/>
      </c>
      <c r="L161" s="216" t="str">
        <f>+IFERROR(VLOOKUP($J161,'11 FORMULAS'!$B$51:$D$53,3,0),"")</f>
        <v/>
      </c>
      <c r="M161" s="251" t="s">
        <v>134</v>
      </c>
      <c r="N161" s="252">
        <f>+IFERROR(VLOOKUP($M161,'11 FORMULAS'!$B$54:$C$55,2,0),"")</f>
        <v>0.25</v>
      </c>
      <c r="O161" s="253" t="s">
        <v>146</v>
      </c>
      <c r="P161" s="253" t="s">
        <v>239</v>
      </c>
      <c r="Q161" s="253" t="s">
        <v>137</v>
      </c>
      <c r="R161" s="253" t="s">
        <v>247</v>
      </c>
      <c r="S161" s="216" t="str">
        <f t="shared" si="3"/>
        <v/>
      </c>
      <c r="T161" s="216">
        <f>IF($L161='11 FORMULAS'!$D$51,$C$10-($C$10*$S$10),$C$10)</f>
        <v>0.6</v>
      </c>
      <c r="U161" s="216">
        <f>IF($L161='11 FORMULAS'!$D$53,D161-(D161*S161),D161)</f>
        <v>0</v>
      </c>
      <c r="V161" s="522"/>
      <c r="W161" s="523"/>
      <c r="X161" s="28"/>
    </row>
    <row r="162" spans="1:24" ht="29.5" hidden="1" customHeight="1" thickBot="1" x14ac:dyDescent="0.4">
      <c r="A162" s="483"/>
      <c r="B162" s="487"/>
      <c r="C162" s="490"/>
      <c r="D162" s="491"/>
      <c r="E162" s="250">
        <v>3</v>
      </c>
      <c r="F162" s="240"/>
      <c r="G162" s="237"/>
      <c r="H162" s="237"/>
      <c r="I162" s="212" t="str">
        <f t="shared" si="4"/>
        <v xml:space="preserve">  </v>
      </c>
      <c r="J162" s="288"/>
      <c r="K162" s="216" t="str">
        <f>+IFERROR(VLOOKUP($J162,'11 FORMULAS'!$B$51:$C$53,2,0),"")</f>
        <v/>
      </c>
      <c r="L162" s="216" t="str">
        <f>+IFERROR(VLOOKUP($J162,'11 FORMULAS'!$B$51:$D$53,3,0),"")</f>
        <v/>
      </c>
      <c r="M162" s="251" t="s">
        <v>134</v>
      </c>
      <c r="N162" s="252">
        <f>+IFERROR(VLOOKUP($M162,'11 FORMULAS'!$B$54:$C$55,2,0),"")</f>
        <v>0.25</v>
      </c>
      <c r="O162" s="253" t="s">
        <v>146</v>
      </c>
      <c r="P162" s="253" t="s">
        <v>239</v>
      </c>
      <c r="Q162" s="253" t="s">
        <v>137</v>
      </c>
      <c r="R162" s="253" t="s">
        <v>247</v>
      </c>
      <c r="S162" s="216" t="str">
        <f t="shared" si="3"/>
        <v/>
      </c>
      <c r="T162" s="216">
        <f>IF($L162='11 FORMULAS'!$D$51,$C$10-($C$10*$S$10),$C$10)</f>
        <v>0.6</v>
      </c>
      <c r="U162" s="216">
        <f>IF($L162='11 FORMULAS'!$D$53,D162-(D162*S162),D162)</f>
        <v>0</v>
      </c>
      <c r="V162" s="522"/>
      <c r="W162" s="523"/>
      <c r="X162" s="28"/>
    </row>
    <row r="163" spans="1:24" ht="29.5" hidden="1" customHeight="1" thickBot="1" x14ac:dyDescent="0.4">
      <c r="A163" s="484"/>
      <c r="B163" s="488"/>
      <c r="C163" s="477"/>
      <c r="D163" s="480"/>
      <c r="E163" s="250">
        <v>4</v>
      </c>
      <c r="F163" s="241"/>
      <c r="G163" s="163"/>
      <c r="H163" s="163"/>
      <c r="I163" s="212" t="str">
        <f t="shared" si="4"/>
        <v xml:space="preserve">  </v>
      </c>
      <c r="J163" s="288"/>
      <c r="K163" s="216" t="str">
        <f>+IFERROR(VLOOKUP($J163,'11 FORMULAS'!$B$51:$C$53,2,0),"")</f>
        <v/>
      </c>
      <c r="L163" s="216" t="str">
        <f>+IFERROR(VLOOKUP($J163,'11 FORMULAS'!$B$51:$D$53,3,0),"")</f>
        <v/>
      </c>
      <c r="M163" s="251" t="s">
        <v>134</v>
      </c>
      <c r="N163" s="252">
        <f>+IFERROR(VLOOKUP($M163,'11 FORMULAS'!$B$54:$C$55,2,0),"")</f>
        <v>0.25</v>
      </c>
      <c r="O163" s="253" t="s">
        <v>146</v>
      </c>
      <c r="P163" s="253" t="s">
        <v>239</v>
      </c>
      <c r="Q163" s="253" t="s">
        <v>137</v>
      </c>
      <c r="R163" s="253" t="s">
        <v>247</v>
      </c>
      <c r="S163" s="216" t="str">
        <f t="shared" si="3"/>
        <v/>
      </c>
      <c r="T163" s="216">
        <f>IF($L163='11 FORMULAS'!$D$51,$C$10-($C$10*$S$10),$C$10)</f>
        <v>0.6</v>
      </c>
      <c r="U163" s="216">
        <f>IF($L163='11 FORMULAS'!$D$53,D163-(D163*S163),D163)</f>
        <v>0</v>
      </c>
      <c r="V163" s="515"/>
      <c r="W163" s="518"/>
      <c r="X163" s="28"/>
    </row>
    <row r="164" spans="1:24" ht="29.5" hidden="1" customHeight="1" thickBot="1" x14ac:dyDescent="0.4">
      <c r="A164" s="484"/>
      <c r="B164" s="488"/>
      <c r="C164" s="477"/>
      <c r="D164" s="480"/>
      <c r="E164" s="250">
        <v>5</v>
      </c>
      <c r="F164" s="241"/>
      <c r="G164" s="163"/>
      <c r="H164" s="163"/>
      <c r="I164" s="212" t="str">
        <f t="shared" si="4"/>
        <v xml:space="preserve">  </v>
      </c>
      <c r="J164" s="288"/>
      <c r="K164" s="216" t="str">
        <f>+IFERROR(VLOOKUP($J164,'11 FORMULAS'!$B$51:$C$53,2,0),"")</f>
        <v/>
      </c>
      <c r="L164" s="216" t="str">
        <f>+IFERROR(VLOOKUP($J164,'11 FORMULAS'!$B$51:$D$53,3,0),"")</f>
        <v/>
      </c>
      <c r="M164" s="251" t="s">
        <v>134</v>
      </c>
      <c r="N164" s="252">
        <f>+IFERROR(VLOOKUP($M164,'11 FORMULAS'!$B$54:$C$55,2,0),"")</f>
        <v>0.25</v>
      </c>
      <c r="O164" s="253" t="s">
        <v>146</v>
      </c>
      <c r="P164" s="253" t="s">
        <v>239</v>
      </c>
      <c r="Q164" s="253" t="s">
        <v>137</v>
      </c>
      <c r="R164" s="253" t="s">
        <v>247</v>
      </c>
      <c r="S164" s="216" t="str">
        <f t="shared" si="3"/>
        <v/>
      </c>
      <c r="T164" s="216">
        <f>IF($L164='11 FORMULAS'!$D$51,$C$10-($C$10*$S$10),$C$10)</f>
        <v>0.6</v>
      </c>
      <c r="U164" s="216">
        <f>IF($L164='11 FORMULAS'!$D$53,D164-(D164*S164),D164)</f>
        <v>0</v>
      </c>
      <c r="V164" s="515"/>
      <c r="W164" s="518"/>
      <c r="X164" s="28"/>
    </row>
    <row r="165" spans="1:24" ht="29.5" hidden="1" customHeight="1" thickBot="1" x14ac:dyDescent="0.4">
      <c r="A165" s="485"/>
      <c r="B165" s="489"/>
      <c r="C165" s="478"/>
      <c r="D165" s="481"/>
      <c r="E165" s="254">
        <v>6</v>
      </c>
      <c r="F165" s="244"/>
      <c r="G165" s="164"/>
      <c r="H165" s="164"/>
      <c r="I165" s="212" t="str">
        <f t="shared" si="4"/>
        <v xml:space="preserve">  </v>
      </c>
      <c r="J165" s="288"/>
      <c r="K165" s="216" t="str">
        <f>+IFERROR(VLOOKUP($J165,'11 FORMULAS'!$B$51:$C$53,2,0),"")</f>
        <v/>
      </c>
      <c r="L165" s="216" t="str">
        <f>+IFERROR(VLOOKUP($J165,'11 FORMULAS'!$B$51:$D$53,3,0),"")</f>
        <v/>
      </c>
      <c r="M165" s="251" t="s">
        <v>134</v>
      </c>
      <c r="N165" s="252">
        <f>+IFERROR(VLOOKUP($M165,'11 FORMULAS'!$B$54:$C$55,2,0),"")</f>
        <v>0.25</v>
      </c>
      <c r="O165" s="253" t="s">
        <v>146</v>
      </c>
      <c r="P165" s="253" t="s">
        <v>239</v>
      </c>
      <c r="Q165" s="253" t="s">
        <v>137</v>
      </c>
      <c r="R165" s="253" t="s">
        <v>247</v>
      </c>
      <c r="S165" s="216" t="str">
        <f t="shared" si="3"/>
        <v/>
      </c>
      <c r="T165" s="216">
        <f>IF($L165='11 FORMULAS'!$D$51,$C$10-($C$10*$S$10),$C$10)</f>
        <v>0.6</v>
      </c>
      <c r="U165" s="216">
        <f>IF($L165='11 FORMULAS'!$D$53,D165-(D165*S165),D165)</f>
        <v>0</v>
      </c>
      <c r="V165" s="516"/>
      <c r="W165" s="519"/>
      <c r="X165" s="28"/>
    </row>
    <row r="166" spans="1:24" ht="29.5" hidden="1" customHeight="1" thickBot="1" x14ac:dyDescent="0.4">
      <c r="A166" s="482" t="str">
        <f>'2 IDENTIFICACIÓN'!A36</f>
        <v>R27</v>
      </c>
      <c r="B166" s="486" t="str">
        <f>+'2 IDENTIFICACIÓN'!J36</f>
        <v xml:space="preserve"> por  debido a </v>
      </c>
      <c r="C166" s="476" t="str">
        <f>+'3 PROBABIL E IMPACTO INHERENTE'!E36</f>
        <v/>
      </c>
      <c r="D166" s="479" t="str">
        <f>+'3 PROBABIL E IMPACTO INHERENTE'!M36</f>
        <v/>
      </c>
      <c r="E166" s="255">
        <v>1</v>
      </c>
      <c r="F166" s="242"/>
      <c r="G166" s="35"/>
      <c r="H166" s="35"/>
      <c r="I166" s="212" t="str">
        <f t="shared" si="4"/>
        <v xml:space="preserve">  </v>
      </c>
      <c r="J166" s="288"/>
      <c r="K166" s="216" t="str">
        <f>+IFERROR(VLOOKUP($J166,'11 FORMULAS'!$B$51:$C$53,2,0),"")</f>
        <v/>
      </c>
      <c r="L166" s="216" t="str">
        <f>+IFERROR(VLOOKUP($J166,'11 FORMULAS'!$B$51:$D$53,3,0),"")</f>
        <v/>
      </c>
      <c r="M166" s="251" t="s">
        <v>134</v>
      </c>
      <c r="N166" s="252">
        <f>+IFERROR(VLOOKUP($M166,'11 FORMULAS'!$B$54:$C$55,2,0),"")</f>
        <v>0.25</v>
      </c>
      <c r="O166" s="253" t="s">
        <v>146</v>
      </c>
      <c r="P166" s="253" t="s">
        <v>239</v>
      </c>
      <c r="Q166" s="253" t="s">
        <v>137</v>
      </c>
      <c r="R166" s="253" t="s">
        <v>247</v>
      </c>
      <c r="S166" s="216" t="str">
        <f t="shared" si="3"/>
        <v/>
      </c>
      <c r="T166" s="216">
        <f>IF($L166='11 FORMULAS'!$D$51,$C$10-($C$10*$S$10),$C$10)</f>
        <v>0.6</v>
      </c>
      <c r="U166" s="216" t="str">
        <f>IF($L166='11 FORMULAS'!$D$53,D166-(D166*S166),D166)</f>
        <v/>
      </c>
      <c r="V166" s="514">
        <f>+IF(T171="","",T171)</f>
        <v>0.6</v>
      </c>
      <c r="W166" s="517">
        <f>+IF(U171="","",U171)</f>
        <v>0</v>
      </c>
      <c r="X166" s="28"/>
    </row>
    <row r="167" spans="1:24" ht="29.5" hidden="1" customHeight="1" thickBot="1" x14ac:dyDescent="0.4">
      <c r="A167" s="483"/>
      <c r="B167" s="487"/>
      <c r="C167" s="490"/>
      <c r="D167" s="491"/>
      <c r="E167" s="250">
        <v>2</v>
      </c>
      <c r="F167" s="240"/>
      <c r="G167" s="237"/>
      <c r="H167" s="237"/>
      <c r="I167" s="212" t="str">
        <f t="shared" si="4"/>
        <v xml:space="preserve">  </v>
      </c>
      <c r="J167" s="288"/>
      <c r="K167" s="216" t="str">
        <f>+IFERROR(VLOOKUP($J167,'11 FORMULAS'!$B$51:$C$53,2,0),"")</f>
        <v/>
      </c>
      <c r="L167" s="216" t="str">
        <f>+IFERROR(VLOOKUP($J167,'11 FORMULAS'!$B$51:$D$53,3,0),"")</f>
        <v/>
      </c>
      <c r="M167" s="251" t="s">
        <v>134</v>
      </c>
      <c r="N167" s="252">
        <f>+IFERROR(VLOOKUP($M167,'11 FORMULAS'!$B$54:$C$55,2,0),"")</f>
        <v>0.25</v>
      </c>
      <c r="O167" s="253" t="s">
        <v>146</v>
      </c>
      <c r="P167" s="253" t="s">
        <v>239</v>
      </c>
      <c r="Q167" s="253" t="s">
        <v>137</v>
      </c>
      <c r="R167" s="253" t="s">
        <v>247</v>
      </c>
      <c r="S167" s="216" t="str">
        <f t="shared" si="3"/>
        <v/>
      </c>
      <c r="T167" s="216">
        <f>IF($L167='11 FORMULAS'!$D$51,$C$10-($C$10*$S$10),$C$10)</f>
        <v>0.6</v>
      </c>
      <c r="U167" s="216">
        <f>IF($L167='11 FORMULAS'!$D$53,D167-(D167*S167),D167)</f>
        <v>0</v>
      </c>
      <c r="V167" s="522"/>
      <c r="W167" s="523"/>
      <c r="X167" s="28"/>
    </row>
    <row r="168" spans="1:24" ht="29.5" hidden="1" customHeight="1" thickBot="1" x14ac:dyDescent="0.4">
      <c r="A168" s="483"/>
      <c r="B168" s="487"/>
      <c r="C168" s="490"/>
      <c r="D168" s="491"/>
      <c r="E168" s="250">
        <v>3</v>
      </c>
      <c r="F168" s="240"/>
      <c r="G168" s="237"/>
      <c r="H168" s="237"/>
      <c r="I168" s="212" t="str">
        <f t="shared" si="4"/>
        <v xml:space="preserve">  </v>
      </c>
      <c r="J168" s="288"/>
      <c r="K168" s="216" t="str">
        <f>+IFERROR(VLOOKUP($J168,'11 FORMULAS'!$B$51:$C$53,2,0),"")</f>
        <v/>
      </c>
      <c r="L168" s="216" t="str">
        <f>+IFERROR(VLOOKUP($J168,'11 FORMULAS'!$B$51:$D$53,3,0),"")</f>
        <v/>
      </c>
      <c r="M168" s="251" t="s">
        <v>134</v>
      </c>
      <c r="N168" s="252">
        <f>+IFERROR(VLOOKUP($M168,'11 FORMULAS'!$B$54:$C$55,2,0),"")</f>
        <v>0.25</v>
      </c>
      <c r="O168" s="253" t="s">
        <v>146</v>
      </c>
      <c r="P168" s="253" t="s">
        <v>239</v>
      </c>
      <c r="Q168" s="253" t="s">
        <v>137</v>
      </c>
      <c r="R168" s="253" t="s">
        <v>247</v>
      </c>
      <c r="S168" s="216" t="str">
        <f t="shared" si="3"/>
        <v/>
      </c>
      <c r="T168" s="216">
        <f>IF($L168='11 FORMULAS'!$D$51,$C$10-($C$10*$S$10),$C$10)</f>
        <v>0.6</v>
      </c>
      <c r="U168" s="216">
        <f>IF($L168='11 FORMULAS'!$D$53,D168-(D168*S168),D168)</f>
        <v>0</v>
      </c>
      <c r="V168" s="522"/>
      <c r="W168" s="523"/>
      <c r="X168" s="28"/>
    </row>
    <row r="169" spans="1:24" ht="29.5" hidden="1" customHeight="1" thickBot="1" x14ac:dyDescent="0.4">
      <c r="A169" s="484"/>
      <c r="B169" s="488"/>
      <c r="C169" s="477"/>
      <c r="D169" s="480"/>
      <c r="E169" s="250">
        <v>4</v>
      </c>
      <c r="F169" s="241"/>
      <c r="G169" s="163"/>
      <c r="H169" s="163"/>
      <c r="I169" s="212" t="str">
        <f t="shared" si="4"/>
        <v xml:space="preserve">  </v>
      </c>
      <c r="J169" s="288"/>
      <c r="K169" s="216" t="str">
        <f>+IFERROR(VLOOKUP($J169,'11 FORMULAS'!$B$51:$C$53,2,0),"")</f>
        <v/>
      </c>
      <c r="L169" s="216" t="str">
        <f>+IFERROR(VLOOKUP($J169,'11 FORMULAS'!$B$51:$D$53,3,0),"")</f>
        <v/>
      </c>
      <c r="M169" s="251" t="s">
        <v>134</v>
      </c>
      <c r="N169" s="252">
        <f>+IFERROR(VLOOKUP($M169,'11 FORMULAS'!$B$54:$C$55,2,0),"")</f>
        <v>0.25</v>
      </c>
      <c r="O169" s="253" t="s">
        <v>146</v>
      </c>
      <c r="P169" s="253" t="s">
        <v>239</v>
      </c>
      <c r="Q169" s="253" t="s">
        <v>137</v>
      </c>
      <c r="R169" s="253" t="s">
        <v>247</v>
      </c>
      <c r="S169" s="216" t="str">
        <f t="shared" si="3"/>
        <v/>
      </c>
      <c r="T169" s="216">
        <f>IF($L169='11 FORMULAS'!$D$51,$C$10-($C$10*$S$10),$C$10)</f>
        <v>0.6</v>
      </c>
      <c r="U169" s="216">
        <f>IF($L169='11 FORMULAS'!$D$53,D169-(D169*S169),D169)</f>
        <v>0</v>
      </c>
      <c r="V169" s="515"/>
      <c r="W169" s="518"/>
      <c r="X169" s="28"/>
    </row>
    <row r="170" spans="1:24" ht="29.5" hidden="1" customHeight="1" thickBot="1" x14ac:dyDescent="0.4">
      <c r="A170" s="484"/>
      <c r="B170" s="488"/>
      <c r="C170" s="477"/>
      <c r="D170" s="480"/>
      <c r="E170" s="250">
        <v>5</v>
      </c>
      <c r="F170" s="241"/>
      <c r="G170" s="163"/>
      <c r="H170" s="163"/>
      <c r="I170" s="212" t="str">
        <f t="shared" si="4"/>
        <v xml:space="preserve">  </v>
      </c>
      <c r="J170" s="288"/>
      <c r="K170" s="216" t="str">
        <f>+IFERROR(VLOOKUP($J170,'11 FORMULAS'!$B$51:$C$53,2,0),"")</f>
        <v/>
      </c>
      <c r="L170" s="216" t="str">
        <f>+IFERROR(VLOOKUP($J170,'11 FORMULAS'!$B$51:$D$53,3,0),"")</f>
        <v/>
      </c>
      <c r="M170" s="251" t="s">
        <v>134</v>
      </c>
      <c r="N170" s="252">
        <f>+IFERROR(VLOOKUP($M170,'11 FORMULAS'!$B$54:$C$55,2,0),"")</f>
        <v>0.25</v>
      </c>
      <c r="O170" s="253" t="s">
        <v>146</v>
      </c>
      <c r="P170" s="253" t="s">
        <v>239</v>
      </c>
      <c r="Q170" s="253" t="s">
        <v>137</v>
      </c>
      <c r="R170" s="253" t="s">
        <v>247</v>
      </c>
      <c r="S170" s="216" t="str">
        <f t="shared" si="3"/>
        <v/>
      </c>
      <c r="T170" s="216">
        <f>IF($L170='11 FORMULAS'!$D$51,$C$10-($C$10*$S$10),$C$10)</f>
        <v>0.6</v>
      </c>
      <c r="U170" s="216">
        <f>IF($L170='11 FORMULAS'!$D$53,D170-(D170*S170),D170)</f>
        <v>0</v>
      </c>
      <c r="V170" s="515"/>
      <c r="W170" s="518"/>
      <c r="X170" s="28"/>
    </row>
    <row r="171" spans="1:24" ht="29.5" hidden="1" customHeight="1" thickBot="1" x14ac:dyDescent="0.4">
      <c r="A171" s="485"/>
      <c r="B171" s="489"/>
      <c r="C171" s="478"/>
      <c r="D171" s="481"/>
      <c r="E171" s="254">
        <v>6</v>
      </c>
      <c r="F171" s="244"/>
      <c r="G171" s="164"/>
      <c r="H171" s="164"/>
      <c r="I171" s="212" t="str">
        <f t="shared" si="4"/>
        <v xml:space="preserve">  </v>
      </c>
      <c r="J171" s="288"/>
      <c r="K171" s="216" t="str">
        <f>+IFERROR(VLOOKUP($J171,'11 FORMULAS'!$B$51:$C$53,2,0),"")</f>
        <v/>
      </c>
      <c r="L171" s="216" t="str">
        <f>+IFERROR(VLOOKUP($J171,'11 FORMULAS'!$B$51:$D$53,3,0),"")</f>
        <v/>
      </c>
      <c r="M171" s="251" t="s">
        <v>134</v>
      </c>
      <c r="N171" s="252">
        <f>+IFERROR(VLOOKUP($M171,'11 FORMULAS'!$B$54:$C$55,2,0),"")</f>
        <v>0.25</v>
      </c>
      <c r="O171" s="253" t="s">
        <v>146</v>
      </c>
      <c r="P171" s="253" t="s">
        <v>239</v>
      </c>
      <c r="Q171" s="253" t="s">
        <v>137</v>
      </c>
      <c r="R171" s="253" t="s">
        <v>247</v>
      </c>
      <c r="S171" s="216" t="str">
        <f t="shared" si="3"/>
        <v/>
      </c>
      <c r="T171" s="216">
        <f>IF($L171='11 FORMULAS'!$D$51,$C$10-($C$10*$S$10),$C$10)</f>
        <v>0.6</v>
      </c>
      <c r="U171" s="216">
        <f>IF($L171='11 FORMULAS'!$D$53,D171-(D171*S171),D171)</f>
        <v>0</v>
      </c>
      <c r="V171" s="516"/>
      <c r="W171" s="519"/>
      <c r="X171" s="28"/>
    </row>
    <row r="172" spans="1:24" ht="29.5" hidden="1" customHeight="1" thickBot="1" x14ac:dyDescent="0.4">
      <c r="A172" s="482" t="str">
        <f>'2 IDENTIFICACIÓN'!A37</f>
        <v>R28</v>
      </c>
      <c r="B172" s="486" t="str">
        <f>+'2 IDENTIFICACIÓN'!J37</f>
        <v xml:space="preserve"> por  debido a </v>
      </c>
      <c r="C172" s="476" t="str">
        <f>+'3 PROBABIL E IMPACTO INHERENTE'!E37</f>
        <v/>
      </c>
      <c r="D172" s="479" t="str">
        <f>+'3 PROBABIL E IMPACTO INHERENTE'!M37</f>
        <v/>
      </c>
      <c r="E172" s="255">
        <v>1</v>
      </c>
      <c r="F172" s="242"/>
      <c r="G172" s="35"/>
      <c r="H172" s="35"/>
      <c r="I172" s="212" t="str">
        <f t="shared" si="4"/>
        <v xml:space="preserve">  </v>
      </c>
      <c r="J172" s="288"/>
      <c r="K172" s="216" t="str">
        <f>+IFERROR(VLOOKUP($J172,'11 FORMULAS'!$B$51:$C$53,2,0),"")</f>
        <v/>
      </c>
      <c r="L172" s="216" t="str">
        <f>+IFERROR(VLOOKUP($J172,'11 FORMULAS'!$B$51:$D$53,3,0),"")</f>
        <v/>
      </c>
      <c r="M172" s="251" t="s">
        <v>134</v>
      </c>
      <c r="N172" s="252">
        <f>+IFERROR(VLOOKUP($M172,'11 FORMULAS'!$B$54:$C$55,2,0),"")</f>
        <v>0.25</v>
      </c>
      <c r="O172" s="253" t="s">
        <v>146</v>
      </c>
      <c r="P172" s="253" t="s">
        <v>239</v>
      </c>
      <c r="Q172" s="253" t="s">
        <v>137</v>
      </c>
      <c r="R172" s="253" t="s">
        <v>247</v>
      </c>
      <c r="S172" s="216" t="str">
        <f t="shared" si="3"/>
        <v/>
      </c>
      <c r="T172" s="216">
        <f>IF($L172='11 FORMULAS'!$D$51,$C$10-($C$10*$S$10),$C$10)</f>
        <v>0.6</v>
      </c>
      <c r="U172" s="216" t="str">
        <f>IF($L172='11 FORMULAS'!$D$53,D172-(D172*S172),D172)</f>
        <v/>
      </c>
      <c r="V172" s="514">
        <f>+IF(T177="","",T177)</f>
        <v>0.6</v>
      </c>
      <c r="W172" s="517">
        <f>+IF(U177="","",U177)</f>
        <v>0</v>
      </c>
      <c r="X172" s="28"/>
    </row>
    <row r="173" spans="1:24" ht="29.5" hidden="1" customHeight="1" thickBot="1" x14ac:dyDescent="0.4">
      <c r="A173" s="483"/>
      <c r="B173" s="487"/>
      <c r="C173" s="490"/>
      <c r="D173" s="491"/>
      <c r="E173" s="250">
        <v>2</v>
      </c>
      <c r="F173" s="240"/>
      <c r="G173" s="237"/>
      <c r="H173" s="237"/>
      <c r="I173" s="212" t="str">
        <f t="shared" si="4"/>
        <v xml:space="preserve">  </v>
      </c>
      <c r="J173" s="288"/>
      <c r="K173" s="216" t="str">
        <f>+IFERROR(VLOOKUP($J173,'11 FORMULAS'!$B$51:$C$53,2,0),"")</f>
        <v/>
      </c>
      <c r="L173" s="216" t="str">
        <f>+IFERROR(VLOOKUP($J173,'11 FORMULAS'!$B$51:$D$53,3,0),"")</f>
        <v/>
      </c>
      <c r="M173" s="251" t="s">
        <v>134</v>
      </c>
      <c r="N173" s="252">
        <f>+IFERROR(VLOOKUP($M173,'11 FORMULAS'!$B$54:$C$55,2,0),"")</f>
        <v>0.25</v>
      </c>
      <c r="O173" s="253" t="s">
        <v>146</v>
      </c>
      <c r="P173" s="253" t="s">
        <v>239</v>
      </c>
      <c r="Q173" s="253" t="s">
        <v>137</v>
      </c>
      <c r="R173" s="253" t="s">
        <v>247</v>
      </c>
      <c r="S173" s="216" t="str">
        <f t="shared" si="3"/>
        <v/>
      </c>
      <c r="T173" s="216">
        <f>IF($L173='11 FORMULAS'!$D$51,$C$10-($C$10*$S$10),$C$10)</f>
        <v>0.6</v>
      </c>
      <c r="U173" s="216">
        <f>IF($L173='11 FORMULAS'!$D$53,D173-(D173*S173),D173)</f>
        <v>0</v>
      </c>
      <c r="V173" s="522"/>
      <c r="W173" s="523"/>
      <c r="X173" s="28"/>
    </row>
    <row r="174" spans="1:24" ht="29.5" hidden="1" customHeight="1" thickBot="1" x14ac:dyDescent="0.4">
      <c r="A174" s="483"/>
      <c r="B174" s="487"/>
      <c r="C174" s="490"/>
      <c r="D174" s="491"/>
      <c r="E174" s="250">
        <v>3</v>
      </c>
      <c r="F174" s="240"/>
      <c r="G174" s="237"/>
      <c r="H174" s="237"/>
      <c r="I174" s="212" t="str">
        <f t="shared" si="4"/>
        <v xml:space="preserve">  </v>
      </c>
      <c r="J174" s="288"/>
      <c r="K174" s="216" t="str">
        <f>+IFERROR(VLOOKUP($J174,'11 FORMULAS'!$B$51:$C$53,2,0),"")</f>
        <v/>
      </c>
      <c r="L174" s="216" t="str">
        <f>+IFERROR(VLOOKUP($J174,'11 FORMULAS'!$B$51:$D$53,3,0),"")</f>
        <v/>
      </c>
      <c r="M174" s="251" t="s">
        <v>134</v>
      </c>
      <c r="N174" s="252">
        <f>+IFERROR(VLOOKUP($M174,'11 FORMULAS'!$B$54:$C$55,2,0),"")</f>
        <v>0.25</v>
      </c>
      <c r="O174" s="253" t="s">
        <v>146</v>
      </c>
      <c r="P174" s="253" t="s">
        <v>239</v>
      </c>
      <c r="Q174" s="253" t="s">
        <v>137</v>
      </c>
      <c r="R174" s="253" t="s">
        <v>247</v>
      </c>
      <c r="S174" s="216" t="str">
        <f t="shared" si="3"/>
        <v/>
      </c>
      <c r="T174" s="216">
        <f>IF($L174='11 FORMULAS'!$D$51,$C$10-($C$10*$S$10),$C$10)</f>
        <v>0.6</v>
      </c>
      <c r="U174" s="216">
        <f>IF($L174='11 FORMULAS'!$D$53,D174-(D174*S174),D174)</f>
        <v>0</v>
      </c>
      <c r="V174" s="522"/>
      <c r="W174" s="523"/>
      <c r="X174" s="28"/>
    </row>
    <row r="175" spans="1:24" ht="29.5" hidden="1" customHeight="1" thickBot="1" x14ac:dyDescent="0.4">
      <c r="A175" s="484"/>
      <c r="B175" s="488"/>
      <c r="C175" s="477"/>
      <c r="D175" s="480"/>
      <c r="E175" s="250">
        <v>4</v>
      </c>
      <c r="F175" s="241"/>
      <c r="G175" s="163"/>
      <c r="H175" s="163"/>
      <c r="I175" s="212" t="str">
        <f t="shared" si="4"/>
        <v xml:space="preserve">  </v>
      </c>
      <c r="J175" s="288"/>
      <c r="K175" s="216" t="str">
        <f>+IFERROR(VLOOKUP($J175,'11 FORMULAS'!$B$51:$C$53,2,0),"")</f>
        <v/>
      </c>
      <c r="L175" s="216" t="str">
        <f>+IFERROR(VLOOKUP($J175,'11 FORMULAS'!$B$51:$D$53,3,0),"")</f>
        <v/>
      </c>
      <c r="M175" s="251" t="s">
        <v>134</v>
      </c>
      <c r="N175" s="252">
        <f>+IFERROR(VLOOKUP($M175,'11 FORMULAS'!$B$54:$C$55,2,0),"")</f>
        <v>0.25</v>
      </c>
      <c r="O175" s="253" t="s">
        <v>146</v>
      </c>
      <c r="P175" s="253" t="s">
        <v>239</v>
      </c>
      <c r="Q175" s="253" t="s">
        <v>137</v>
      </c>
      <c r="R175" s="253" t="s">
        <v>247</v>
      </c>
      <c r="S175" s="216" t="str">
        <f t="shared" si="3"/>
        <v/>
      </c>
      <c r="T175" s="216">
        <f>IF($L175='11 FORMULAS'!$D$51,$C$10-($C$10*$S$10),$C$10)</f>
        <v>0.6</v>
      </c>
      <c r="U175" s="216">
        <f>IF($L175='11 FORMULAS'!$D$53,D175-(D175*S175),D175)</f>
        <v>0</v>
      </c>
      <c r="V175" s="515"/>
      <c r="W175" s="518"/>
      <c r="X175" s="28"/>
    </row>
    <row r="176" spans="1:24" ht="29.5" hidden="1" customHeight="1" thickBot="1" x14ac:dyDescent="0.4">
      <c r="A176" s="484"/>
      <c r="B176" s="488"/>
      <c r="C176" s="477"/>
      <c r="D176" s="480"/>
      <c r="E176" s="250">
        <v>5</v>
      </c>
      <c r="F176" s="241"/>
      <c r="G176" s="163"/>
      <c r="H176" s="163"/>
      <c r="I176" s="212" t="str">
        <f t="shared" si="4"/>
        <v xml:space="preserve">  </v>
      </c>
      <c r="J176" s="288"/>
      <c r="K176" s="216" t="str">
        <f>+IFERROR(VLOOKUP($J176,'11 FORMULAS'!$B$51:$C$53,2,0),"")</f>
        <v/>
      </c>
      <c r="L176" s="216" t="str">
        <f>+IFERROR(VLOOKUP($J176,'11 FORMULAS'!$B$51:$D$53,3,0),"")</f>
        <v/>
      </c>
      <c r="M176" s="251" t="s">
        <v>134</v>
      </c>
      <c r="N176" s="252">
        <f>+IFERROR(VLOOKUP($M176,'11 FORMULAS'!$B$54:$C$55,2,0),"")</f>
        <v>0.25</v>
      </c>
      <c r="O176" s="253" t="s">
        <v>146</v>
      </c>
      <c r="P176" s="253" t="s">
        <v>239</v>
      </c>
      <c r="Q176" s="253" t="s">
        <v>137</v>
      </c>
      <c r="R176" s="253" t="s">
        <v>247</v>
      </c>
      <c r="S176" s="216" t="str">
        <f t="shared" si="3"/>
        <v/>
      </c>
      <c r="T176" s="216">
        <f>IF($L176='11 FORMULAS'!$D$51,$C$10-($C$10*$S$10),$C$10)</f>
        <v>0.6</v>
      </c>
      <c r="U176" s="216">
        <f>IF($L176='11 FORMULAS'!$D$53,D176-(D176*S176),D176)</f>
        <v>0</v>
      </c>
      <c r="V176" s="515"/>
      <c r="W176" s="518"/>
      <c r="X176" s="28"/>
    </row>
    <row r="177" spans="1:27" ht="29.5" hidden="1" customHeight="1" thickBot="1" x14ac:dyDescent="0.4">
      <c r="A177" s="485"/>
      <c r="B177" s="489"/>
      <c r="C177" s="478"/>
      <c r="D177" s="481"/>
      <c r="E177" s="254">
        <v>6</v>
      </c>
      <c r="F177" s="244"/>
      <c r="G177" s="164"/>
      <c r="H177" s="164"/>
      <c r="I177" s="212" t="str">
        <f t="shared" si="4"/>
        <v xml:space="preserve">  </v>
      </c>
      <c r="J177" s="288"/>
      <c r="K177" s="216" t="str">
        <f>+IFERROR(VLOOKUP($J177,'11 FORMULAS'!$B$51:$C$53,2,0),"")</f>
        <v/>
      </c>
      <c r="L177" s="216" t="str">
        <f>+IFERROR(VLOOKUP($J177,'11 FORMULAS'!$B$51:$D$53,3,0),"")</f>
        <v/>
      </c>
      <c r="M177" s="251" t="s">
        <v>134</v>
      </c>
      <c r="N177" s="252">
        <f>+IFERROR(VLOOKUP($M177,'11 FORMULAS'!$B$54:$C$55,2,0),"")</f>
        <v>0.25</v>
      </c>
      <c r="O177" s="253" t="s">
        <v>146</v>
      </c>
      <c r="P177" s="253" t="s">
        <v>239</v>
      </c>
      <c r="Q177" s="253" t="s">
        <v>137</v>
      </c>
      <c r="R177" s="253" t="s">
        <v>247</v>
      </c>
      <c r="S177" s="216" t="str">
        <f t="shared" si="3"/>
        <v/>
      </c>
      <c r="T177" s="216">
        <f>IF($L177='11 FORMULAS'!$D$51,$C$10-($C$10*$S$10),$C$10)</f>
        <v>0.6</v>
      </c>
      <c r="U177" s="216">
        <f>IF($L177='11 FORMULAS'!$D$53,D177-(D177*S177),D177)</f>
        <v>0</v>
      </c>
      <c r="V177" s="516"/>
      <c r="W177" s="519"/>
      <c r="X177" s="28"/>
    </row>
    <row r="178" spans="1:27" ht="29.5" hidden="1" customHeight="1" thickBot="1" x14ac:dyDescent="0.4">
      <c r="A178" s="482" t="str">
        <f>'2 IDENTIFICACIÓN'!A38</f>
        <v>R29</v>
      </c>
      <c r="B178" s="486" t="str">
        <f>+'2 IDENTIFICACIÓN'!J38</f>
        <v xml:space="preserve"> por  debido a </v>
      </c>
      <c r="C178" s="476" t="str">
        <f>+'3 PROBABIL E IMPACTO INHERENTE'!E38</f>
        <v/>
      </c>
      <c r="D178" s="479" t="str">
        <f>+'3 PROBABIL E IMPACTO INHERENTE'!M38</f>
        <v/>
      </c>
      <c r="E178" s="255">
        <v>1</v>
      </c>
      <c r="F178" s="242"/>
      <c r="G178" s="35"/>
      <c r="H178" s="35"/>
      <c r="I178" s="212" t="str">
        <f t="shared" si="4"/>
        <v xml:space="preserve">  </v>
      </c>
      <c r="J178" s="288"/>
      <c r="K178" s="216" t="str">
        <f>+IFERROR(VLOOKUP($J178,'11 FORMULAS'!$B$51:$C$53,2,0),"")</f>
        <v/>
      </c>
      <c r="L178" s="216" t="str">
        <f>+IFERROR(VLOOKUP($J178,'11 FORMULAS'!$B$51:$D$53,3,0),"")</f>
        <v/>
      </c>
      <c r="M178" s="251" t="s">
        <v>134</v>
      </c>
      <c r="N178" s="252">
        <f>+IFERROR(VLOOKUP($M178,'11 FORMULAS'!$B$54:$C$55,2,0),"")</f>
        <v>0.25</v>
      </c>
      <c r="O178" s="253" t="s">
        <v>146</v>
      </c>
      <c r="P178" s="253" t="s">
        <v>239</v>
      </c>
      <c r="Q178" s="253" t="s">
        <v>137</v>
      </c>
      <c r="R178" s="253" t="s">
        <v>247</v>
      </c>
      <c r="S178" s="216" t="str">
        <f t="shared" si="3"/>
        <v/>
      </c>
      <c r="T178" s="216">
        <f>IF($L178='11 FORMULAS'!$D$51,$C$10-($C$10*$S$10),$C$10)</f>
        <v>0.6</v>
      </c>
      <c r="U178" s="216" t="str">
        <f>IF($L178='11 FORMULAS'!$D$53,D178-(D178*S178),D178)</f>
        <v/>
      </c>
      <c r="V178" s="514">
        <f>+IF(T183="","",T183)</f>
        <v>0.6</v>
      </c>
      <c r="W178" s="517">
        <f>+IF(U183="","",U183)</f>
        <v>0</v>
      </c>
      <c r="X178" s="28"/>
    </row>
    <row r="179" spans="1:27" ht="29.5" hidden="1" customHeight="1" thickBot="1" x14ac:dyDescent="0.4">
      <c r="A179" s="483"/>
      <c r="B179" s="487"/>
      <c r="C179" s="490"/>
      <c r="D179" s="491"/>
      <c r="E179" s="250">
        <v>2</v>
      </c>
      <c r="F179" s="240"/>
      <c r="G179" s="237"/>
      <c r="H179" s="237"/>
      <c r="I179" s="212" t="str">
        <f t="shared" si="4"/>
        <v xml:space="preserve">  </v>
      </c>
      <c r="J179" s="288"/>
      <c r="K179" s="216" t="str">
        <f>+IFERROR(VLOOKUP($J179,'11 FORMULAS'!$B$51:$C$53,2,0),"")</f>
        <v/>
      </c>
      <c r="L179" s="216" t="str">
        <f>+IFERROR(VLOOKUP($J179,'11 FORMULAS'!$B$51:$D$53,3,0),"")</f>
        <v/>
      </c>
      <c r="M179" s="251" t="s">
        <v>134</v>
      </c>
      <c r="N179" s="252">
        <f>+IFERROR(VLOOKUP($M179,'11 FORMULAS'!$B$54:$C$55,2,0),"")</f>
        <v>0.25</v>
      </c>
      <c r="O179" s="253" t="s">
        <v>146</v>
      </c>
      <c r="P179" s="253" t="s">
        <v>239</v>
      </c>
      <c r="Q179" s="253" t="s">
        <v>137</v>
      </c>
      <c r="R179" s="253" t="s">
        <v>247</v>
      </c>
      <c r="S179" s="216" t="str">
        <f t="shared" si="3"/>
        <v/>
      </c>
      <c r="T179" s="216">
        <f>IF($L179='11 FORMULAS'!$D$51,$C$10-($C$10*$S$10),$C$10)</f>
        <v>0.6</v>
      </c>
      <c r="U179" s="216">
        <f>IF($L179='11 FORMULAS'!$D$53,D179-(D179*S179),D179)</f>
        <v>0</v>
      </c>
      <c r="V179" s="522"/>
      <c r="W179" s="523"/>
      <c r="X179" s="28"/>
    </row>
    <row r="180" spans="1:27" ht="29.5" hidden="1" customHeight="1" thickBot="1" x14ac:dyDescent="0.4">
      <c r="A180" s="483"/>
      <c r="B180" s="487"/>
      <c r="C180" s="490"/>
      <c r="D180" s="491"/>
      <c r="E180" s="250">
        <v>3</v>
      </c>
      <c r="F180" s="240"/>
      <c r="G180" s="237"/>
      <c r="H180" s="237"/>
      <c r="I180" s="212" t="str">
        <f t="shared" si="4"/>
        <v xml:space="preserve">  </v>
      </c>
      <c r="J180" s="288"/>
      <c r="K180" s="216" t="str">
        <f>+IFERROR(VLOOKUP($J180,'11 FORMULAS'!$B$51:$C$53,2,0),"")</f>
        <v/>
      </c>
      <c r="L180" s="216" t="str">
        <f>+IFERROR(VLOOKUP($J180,'11 FORMULAS'!$B$51:$D$53,3,0),"")</f>
        <v/>
      </c>
      <c r="M180" s="251" t="s">
        <v>134</v>
      </c>
      <c r="N180" s="252">
        <f>+IFERROR(VLOOKUP($M180,'11 FORMULAS'!$B$54:$C$55,2,0),"")</f>
        <v>0.25</v>
      </c>
      <c r="O180" s="253" t="s">
        <v>146</v>
      </c>
      <c r="P180" s="253" t="s">
        <v>239</v>
      </c>
      <c r="Q180" s="253" t="s">
        <v>137</v>
      </c>
      <c r="R180" s="253" t="s">
        <v>247</v>
      </c>
      <c r="S180" s="216" t="str">
        <f t="shared" si="3"/>
        <v/>
      </c>
      <c r="T180" s="216">
        <f>IF($L180='11 FORMULAS'!$D$51,$C$10-($C$10*$S$10),$C$10)</f>
        <v>0.6</v>
      </c>
      <c r="U180" s="216">
        <f>IF($L180='11 FORMULAS'!$D$53,D180-(D180*S180),D180)</f>
        <v>0</v>
      </c>
      <c r="V180" s="522"/>
      <c r="W180" s="523"/>
      <c r="X180" s="28"/>
    </row>
    <row r="181" spans="1:27" ht="29.5" hidden="1" customHeight="1" thickBot="1" x14ac:dyDescent="0.4">
      <c r="A181" s="484"/>
      <c r="B181" s="488"/>
      <c r="C181" s="477"/>
      <c r="D181" s="480"/>
      <c r="E181" s="250">
        <v>4</v>
      </c>
      <c r="F181" s="241"/>
      <c r="G181" s="163"/>
      <c r="H181" s="163"/>
      <c r="I181" s="212" t="str">
        <f t="shared" si="4"/>
        <v xml:space="preserve">  </v>
      </c>
      <c r="J181" s="288"/>
      <c r="K181" s="216" t="str">
        <f>+IFERROR(VLOOKUP($J181,'11 FORMULAS'!$B$51:$C$53,2,0),"")</f>
        <v/>
      </c>
      <c r="L181" s="216" t="str">
        <f>+IFERROR(VLOOKUP($J181,'11 FORMULAS'!$B$51:$D$53,3,0),"")</f>
        <v/>
      </c>
      <c r="M181" s="251" t="s">
        <v>134</v>
      </c>
      <c r="N181" s="252">
        <f>+IFERROR(VLOOKUP($M181,'11 FORMULAS'!$B$54:$C$55,2,0),"")</f>
        <v>0.25</v>
      </c>
      <c r="O181" s="253" t="s">
        <v>146</v>
      </c>
      <c r="P181" s="253" t="s">
        <v>239</v>
      </c>
      <c r="Q181" s="253" t="s">
        <v>137</v>
      </c>
      <c r="R181" s="253" t="s">
        <v>247</v>
      </c>
      <c r="S181" s="216" t="str">
        <f t="shared" si="3"/>
        <v/>
      </c>
      <c r="T181" s="216">
        <f>IF($L181='11 FORMULAS'!$D$51,$C$10-($C$10*$S$10),$C$10)</f>
        <v>0.6</v>
      </c>
      <c r="U181" s="216">
        <f>IF($L181='11 FORMULAS'!$D$53,D181-(D181*S181),D181)</f>
        <v>0</v>
      </c>
      <c r="V181" s="515"/>
      <c r="W181" s="518"/>
      <c r="X181" s="28"/>
    </row>
    <row r="182" spans="1:27" ht="29.5" hidden="1" customHeight="1" thickBot="1" x14ac:dyDescent="0.4">
      <c r="A182" s="484"/>
      <c r="B182" s="488"/>
      <c r="C182" s="477"/>
      <c r="D182" s="480"/>
      <c r="E182" s="250">
        <v>5</v>
      </c>
      <c r="F182" s="241"/>
      <c r="G182" s="163"/>
      <c r="H182" s="163"/>
      <c r="I182" s="212" t="str">
        <f t="shared" si="4"/>
        <v xml:space="preserve">  </v>
      </c>
      <c r="J182" s="288"/>
      <c r="K182" s="216" t="str">
        <f>+IFERROR(VLOOKUP($J182,'11 FORMULAS'!$B$51:$C$53,2,0),"")</f>
        <v/>
      </c>
      <c r="L182" s="216" t="str">
        <f>+IFERROR(VLOOKUP($J182,'11 FORMULAS'!$B$51:$D$53,3,0),"")</f>
        <v/>
      </c>
      <c r="M182" s="251" t="s">
        <v>134</v>
      </c>
      <c r="N182" s="252">
        <f>+IFERROR(VLOOKUP($M182,'11 FORMULAS'!$B$54:$C$55,2,0),"")</f>
        <v>0.25</v>
      </c>
      <c r="O182" s="253" t="s">
        <v>146</v>
      </c>
      <c r="P182" s="253" t="s">
        <v>239</v>
      </c>
      <c r="Q182" s="253" t="s">
        <v>137</v>
      </c>
      <c r="R182" s="253" t="s">
        <v>247</v>
      </c>
      <c r="S182" s="216" t="str">
        <f t="shared" si="3"/>
        <v/>
      </c>
      <c r="T182" s="216">
        <f>IF($L182='11 FORMULAS'!$D$51,$C$10-($C$10*$S$10),$C$10)</f>
        <v>0.6</v>
      </c>
      <c r="U182" s="216">
        <f>IF($L182='11 FORMULAS'!$D$53,D182-(D182*S182),D182)</f>
        <v>0</v>
      </c>
      <c r="V182" s="515"/>
      <c r="W182" s="518"/>
      <c r="X182" s="28"/>
    </row>
    <row r="183" spans="1:27" ht="29.5" hidden="1" customHeight="1" thickBot="1" x14ac:dyDescent="0.4">
      <c r="A183" s="485"/>
      <c r="B183" s="489"/>
      <c r="C183" s="478"/>
      <c r="D183" s="481"/>
      <c r="E183" s="254">
        <v>6</v>
      </c>
      <c r="F183" s="244"/>
      <c r="G183" s="164"/>
      <c r="H183" s="164"/>
      <c r="I183" s="212" t="str">
        <f t="shared" si="4"/>
        <v xml:space="preserve">  </v>
      </c>
      <c r="J183" s="288"/>
      <c r="K183" s="216" t="str">
        <f>+IFERROR(VLOOKUP($J183,'11 FORMULAS'!$B$51:$C$53,2,0),"")</f>
        <v/>
      </c>
      <c r="L183" s="216" t="str">
        <f>+IFERROR(VLOOKUP($J183,'11 FORMULAS'!$B$51:$D$53,3,0),"")</f>
        <v/>
      </c>
      <c r="M183" s="251" t="s">
        <v>134</v>
      </c>
      <c r="N183" s="252">
        <f>+IFERROR(VLOOKUP($M183,'11 FORMULAS'!$B$54:$C$55,2,0),"")</f>
        <v>0.25</v>
      </c>
      <c r="O183" s="253" t="s">
        <v>146</v>
      </c>
      <c r="P183" s="253" t="s">
        <v>239</v>
      </c>
      <c r="Q183" s="253" t="s">
        <v>137</v>
      </c>
      <c r="R183" s="253" t="s">
        <v>247</v>
      </c>
      <c r="S183" s="216" t="str">
        <f t="shared" si="3"/>
        <v/>
      </c>
      <c r="T183" s="216">
        <f>IF($L183='11 FORMULAS'!$D$51,$C$10-($C$10*$S$10),$C$10)</f>
        <v>0.6</v>
      </c>
      <c r="U183" s="216">
        <f>IF($L183='11 FORMULAS'!$D$53,D183-(D183*S183),D183)</f>
        <v>0</v>
      </c>
      <c r="V183" s="516"/>
      <c r="W183" s="519"/>
      <c r="X183" s="28"/>
    </row>
    <row r="184" spans="1:27" ht="29.5" hidden="1" customHeight="1" thickBot="1" x14ac:dyDescent="0.4">
      <c r="A184" s="482" t="str">
        <f>'2 IDENTIFICACIÓN'!A39</f>
        <v>R30</v>
      </c>
      <c r="B184" s="486" t="str">
        <f>+'2 IDENTIFICACIÓN'!J39</f>
        <v xml:space="preserve"> por  debido a </v>
      </c>
      <c r="C184" s="476" t="str">
        <f>+'3 PROBABIL E IMPACTO INHERENTE'!E39</f>
        <v/>
      </c>
      <c r="D184" s="479" t="str">
        <f>+'3 PROBABIL E IMPACTO INHERENTE'!M39</f>
        <v/>
      </c>
      <c r="E184" s="255">
        <v>1</v>
      </c>
      <c r="F184" s="242"/>
      <c r="G184" s="35"/>
      <c r="H184" s="35"/>
      <c r="I184" s="212" t="str">
        <f t="shared" si="2"/>
        <v xml:space="preserve">  </v>
      </c>
      <c r="J184" s="288"/>
      <c r="K184" s="216" t="str">
        <f>+IFERROR(VLOOKUP($J184,'11 FORMULAS'!$B$51:$C$53,2,0),"")</f>
        <v/>
      </c>
      <c r="L184" s="216" t="str">
        <f>+IFERROR(VLOOKUP($J184,'11 FORMULAS'!$B$51:$D$53,3,0),"")</f>
        <v/>
      </c>
      <c r="M184" s="251" t="s">
        <v>134</v>
      </c>
      <c r="N184" s="252">
        <f>+IFERROR(VLOOKUP($M184,'11 FORMULAS'!$B$54:$C$55,2,0),"")</f>
        <v>0.25</v>
      </c>
      <c r="O184" s="253" t="s">
        <v>146</v>
      </c>
      <c r="P184" s="253" t="s">
        <v>239</v>
      </c>
      <c r="Q184" s="253" t="s">
        <v>137</v>
      </c>
      <c r="R184" s="253" t="s">
        <v>247</v>
      </c>
      <c r="S184" s="216" t="str">
        <f t="shared" si="3"/>
        <v/>
      </c>
      <c r="T184" s="216">
        <f>IF($L184='11 FORMULAS'!$D$51,$C$10-($C$10*$S$10),$C$10)</f>
        <v>0.6</v>
      </c>
      <c r="U184" s="216" t="str">
        <f>IF($L184='11 FORMULAS'!$D$53,D184-(D184*S184),D184)</f>
        <v/>
      </c>
      <c r="V184" s="514">
        <f>+IF(T189="","",T189)</f>
        <v>0.6</v>
      </c>
      <c r="W184" s="517">
        <f>+IF(U189="","",U189)</f>
        <v>0</v>
      </c>
      <c r="X184" s="28"/>
      <c r="Y184" s="214"/>
      <c r="Z184" s="215"/>
      <c r="AA184" s="215"/>
    </row>
    <row r="185" spans="1:27" ht="29.5" hidden="1" customHeight="1" thickBot="1" x14ac:dyDescent="0.4">
      <c r="A185" s="483"/>
      <c r="B185" s="487"/>
      <c r="C185" s="490"/>
      <c r="D185" s="491"/>
      <c r="E185" s="250">
        <v>2</v>
      </c>
      <c r="F185" s="240"/>
      <c r="G185" s="237"/>
      <c r="H185" s="237"/>
      <c r="I185" s="212" t="str">
        <f t="shared" si="2"/>
        <v xml:space="preserve">  </v>
      </c>
      <c r="J185" s="288"/>
      <c r="K185" s="216" t="str">
        <f>+IFERROR(VLOOKUP($J185,'11 FORMULAS'!$B$51:$C$53,2,0),"")</f>
        <v/>
      </c>
      <c r="L185" s="216" t="str">
        <f>+IFERROR(VLOOKUP($J185,'11 FORMULAS'!$B$51:$D$53,3,0),"")</f>
        <v/>
      </c>
      <c r="M185" s="251" t="s">
        <v>134</v>
      </c>
      <c r="N185" s="252">
        <f>+IFERROR(VLOOKUP($M185,'11 FORMULAS'!$B$54:$C$55,2,0),"")</f>
        <v>0.25</v>
      </c>
      <c r="O185" s="253" t="s">
        <v>146</v>
      </c>
      <c r="P185" s="253" t="s">
        <v>239</v>
      </c>
      <c r="Q185" s="253" t="s">
        <v>137</v>
      </c>
      <c r="R185" s="253" t="s">
        <v>247</v>
      </c>
      <c r="S185" s="216" t="str">
        <f t="shared" si="3"/>
        <v/>
      </c>
      <c r="T185" s="216">
        <f>IF($L185='11 FORMULAS'!$D$51,$C$10-($C$10*$S$10),$C$10)</f>
        <v>0.6</v>
      </c>
      <c r="U185" s="216">
        <f>IF($L185='11 FORMULAS'!$D$53,D185-(D185*S185),D185)</f>
        <v>0</v>
      </c>
      <c r="V185" s="522"/>
      <c r="W185" s="523"/>
      <c r="X185" s="28"/>
      <c r="Y185" s="214"/>
      <c r="Z185" s="215"/>
      <c r="AA185" s="215"/>
    </row>
    <row r="186" spans="1:27" ht="29.5" hidden="1" customHeight="1" thickBot="1" x14ac:dyDescent="0.4">
      <c r="A186" s="483"/>
      <c r="B186" s="487"/>
      <c r="C186" s="490"/>
      <c r="D186" s="491"/>
      <c r="E186" s="250">
        <v>3</v>
      </c>
      <c r="F186" s="240"/>
      <c r="G186" s="237"/>
      <c r="H186" s="237"/>
      <c r="I186" s="212" t="str">
        <f t="shared" si="2"/>
        <v xml:space="preserve">  </v>
      </c>
      <c r="J186" s="288"/>
      <c r="K186" s="216" t="str">
        <f>+IFERROR(VLOOKUP($J186,'11 FORMULAS'!$B$51:$C$53,2,0),"")</f>
        <v/>
      </c>
      <c r="L186" s="216" t="str">
        <f>+IFERROR(VLOOKUP($J186,'11 FORMULAS'!$B$51:$D$53,3,0),"")</f>
        <v/>
      </c>
      <c r="M186" s="251" t="s">
        <v>145</v>
      </c>
      <c r="N186" s="252">
        <f>+IFERROR(VLOOKUP($M186,'11 FORMULAS'!$B$54:$C$55,2,0),"")</f>
        <v>0.15</v>
      </c>
      <c r="O186" s="253" t="s">
        <v>146</v>
      </c>
      <c r="P186" s="253" t="s">
        <v>239</v>
      </c>
      <c r="Q186" s="253" t="s">
        <v>137</v>
      </c>
      <c r="R186" s="253" t="s">
        <v>247</v>
      </c>
      <c r="S186" s="216" t="str">
        <f t="shared" si="3"/>
        <v/>
      </c>
      <c r="T186" s="216">
        <f>IF($L186='11 FORMULAS'!$D$51,$C$10-($C$10*$S$10),$C$10)</f>
        <v>0.6</v>
      </c>
      <c r="U186" s="216">
        <f>IF($L186='11 FORMULAS'!$D$53,D186-(D186*S186),D186)</f>
        <v>0</v>
      </c>
      <c r="V186" s="522"/>
      <c r="W186" s="523"/>
      <c r="X186" s="28"/>
      <c r="Y186" s="214"/>
      <c r="Z186" s="215"/>
      <c r="AA186" s="215"/>
    </row>
    <row r="187" spans="1:27" ht="29.5" hidden="1" customHeight="1" thickBot="1" x14ac:dyDescent="0.4">
      <c r="A187" s="484"/>
      <c r="B187" s="488"/>
      <c r="C187" s="477"/>
      <c r="D187" s="480"/>
      <c r="E187" s="250">
        <v>4</v>
      </c>
      <c r="F187" s="241"/>
      <c r="G187" s="163"/>
      <c r="H187" s="163"/>
      <c r="I187" s="212" t="str">
        <f t="shared" si="2"/>
        <v xml:space="preserve">  </v>
      </c>
      <c r="J187" s="288"/>
      <c r="K187" s="216" t="str">
        <f>+IFERROR(VLOOKUP($J187,'11 FORMULAS'!$B$51:$C$53,2,0),"")</f>
        <v/>
      </c>
      <c r="L187" s="216" t="str">
        <f>+IFERROR(VLOOKUP($J187,'11 FORMULAS'!$B$51:$D$53,3,0),"")</f>
        <v/>
      </c>
      <c r="M187" s="251" t="s">
        <v>134</v>
      </c>
      <c r="N187" s="252">
        <f>+IFERROR(VLOOKUP($M187,'11 FORMULAS'!$B$54:$C$55,2,0),"")</f>
        <v>0.25</v>
      </c>
      <c r="O187" s="253" t="s">
        <v>146</v>
      </c>
      <c r="P187" s="253" t="s">
        <v>239</v>
      </c>
      <c r="Q187" s="253" t="s">
        <v>137</v>
      </c>
      <c r="R187" s="253" t="s">
        <v>247</v>
      </c>
      <c r="S187" s="216" t="str">
        <f t="shared" si="3"/>
        <v/>
      </c>
      <c r="T187" s="216">
        <f>IF($L187='11 FORMULAS'!$D$51,$C$10-($C$10*$S$10),$C$10)</f>
        <v>0.6</v>
      </c>
      <c r="U187" s="216">
        <f>IF($L187='11 FORMULAS'!$D$53,D187-(D187*S187),D187)</f>
        <v>0</v>
      </c>
      <c r="V187" s="515"/>
      <c r="W187" s="518"/>
      <c r="X187" s="28"/>
      <c r="Y187" s="214"/>
      <c r="Z187" s="215"/>
      <c r="AA187" s="215"/>
    </row>
    <row r="188" spans="1:27" ht="29.5" hidden="1" customHeight="1" thickBot="1" x14ac:dyDescent="0.4">
      <c r="A188" s="484"/>
      <c r="B188" s="488"/>
      <c r="C188" s="477"/>
      <c r="D188" s="480"/>
      <c r="E188" s="250">
        <v>5</v>
      </c>
      <c r="F188" s="241"/>
      <c r="G188" s="163"/>
      <c r="H188" s="163"/>
      <c r="I188" s="212" t="str">
        <f t="shared" si="2"/>
        <v xml:space="preserve">  </v>
      </c>
      <c r="J188" s="288"/>
      <c r="K188" s="216" t="str">
        <f>+IFERROR(VLOOKUP($J188,'11 FORMULAS'!$B$51:$C$53,2,0),"")</f>
        <v/>
      </c>
      <c r="L188" s="216" t="str">
        <f>+IFERROR(VLOOKUP($J188,'11 FORMULAS'!$B$51:$D$53,3,0),"")</f>
        <v/>
      </c>
      <c r="M188" s="251" t="s">
        <v>134</v>
      </c>
      <c r="N188" s="252">
        <f>+IFERROR(VLOOKUP($M188,'11 FORMULAS'!$B$54:$C$55,2,0),"")</f>
        <v>0.25</v>
      </c>
      <c r="O188" s="253" t="s">
        <v>146</v>
      </c>
      <c r="P188" s="253" t="s">
        <v>239</v>
      </c>
      <c r="Q188" s="253" t="s">
        <v>137</v>
      </c>
      <c r="R188" s="253" t="s">
        <v>247</v>
      </c>
      <c r="S188" s="216" t="str">
        <f t="shared" si="3"/>
        <v/>
      </c>
      <c r="T188" s="216">
        <f>IF($L188='11 FORMULAS'!$D$51,$C$10-($C$10*$S$10),$C$10)</f>
        <v>0.6</v>
      </c>
      <c r="U188" s="216">
        <f>IF($L188='11 FORMULAS'!$D$53,D188-(D188*S188),D188)</f>
        <v>0</v>
      </c>
      <c r="V188" s="515"/>
      <c r="W188" s="518"/>
      <c r="X188" s="28"/>
      <c r="Y188" s="214"/>
      <c r="Z188" s="215"/>
      <c r="AA188" s="215"/>
    </row>
    <row r="189" spans="1:27" ht="29.5" hidden="1" customHeight="1" thickBot="1" x14ac:dyDescent="0.4">
      <c r="A189" s="485"/>
      <c r="B189" s="489"/>
      <c r="C189" s="478"/>
      <c r="D189" s="481"/>
      <c r="E189" s="254">
        <v>6</v>
      </c>
      <c r="F189" s="244"/>
      <c r="G189" s="164"/>
      <c r="H189" s="164"/>
      <c r="I189" s="212" t="str">
        <f t="shared" si="2"/>
        <v xml:space="preserve">  </v>
      </c>
      <c r="J189" s="288"/>
      <c r="K189" s="216" t="str">
        <f>+IFERROR(VLOOKUP($J189,'11 FORMULAS'!$B$51:$C$53,2,0),"")</f>
        <v/>
      </c>
      <c r="L189" s="216" t="str">
        <f>+IFERROR(VLOOKUP($J189,'11 FORMULAS'!$B$51:$D$53,3,0),"")</f>
        <v/>
      </c>
      <c r="M189" s="251" t="s">
        <v>134</v>
      </c>
      <c r="N189" s="252">
        <f>+IFERROR(VLOOKUP($M189,'11 FORMULAS'!$B$54:$C$55,2,0),"")</f>
        <v>0.25</v>
      </c>
      <c r="O189" s="253" t="s">
        <v>146</v>
      </c>
      <c r="P189" s="253" t="s">
        <v>239</v>
      </c>
      <c r="Q189" s="253" t="s">
        <v>137</v>
      </c>
      <c r="R189" s="253" t="s">
        <v>247</v>
      </c>
      <c r="S189" s="216" t="str">
        <f t="shared" si="3"/>
        <v/>
      </c>
      <c r="T189" s="216">
        <f>IF($L189='11 FORMULAS'!$D$51,$C$10-($C$10*$S$10),$C$10)</f>
        <v>0.6</v>
      </c>
      <c r="U189" s="216">
        <f>IF($L189='11 FORMULAS'!$D$53,D189-(D189*S189),D189)</f>
        <v>0</v>
      </c>
      <c r="V189" s="516"/>
      <c r="W189" s="519"/>
      <c r="X189" s="28"/>
    </row>
    <row r="190" spans="1:27" ht="14.5" thickBot="1" x14ac:dyDescent="0.4"/>
    <row r="191" spans="1:27" ht="15" thickTop="1" thickBot="1" x14ac:dyDescent="0.4">
      <c r="A191" s="364" t="s">
        <v>377</v>
      </c>
      <c r="B191" s="364"/>
      <c r="C191" s="364"/>
      <c r="D191" s="364"/>
      <c r="E191" s="364"/>
      <c r="F191" s="364"/>
      <c r="G191" s="364"/>
    </row>
    <row r="192" spans="1:27" ht="15" thickTop="1" thickBot="1" x14ac:dyDescent="0.4">
      <c r="A192" s="319" t="s">
        <v>378</v>
      </c>
      <c r="B192" s="364" t="s">
        <v>379</v>
      </c>
      <c r="C192" s="364"/>
      <c r="D192" s="364" t="s">
        <v>380</v>
      </c>
      <c r="E192" s="364"/>
      <c r="F192" s="364" t="s">
        <v>381</v>
      </c>
      <c r="G192" s="364"/>
    </row>
    <row r="193" spans="1:7" ht="115" customHeight="1" thickTop="1" thickBot="1" x14ac:dyDescent="0.4">
      <c r="A193" s="320" t="s">
        <v>382</v>
      </c>
      <c r="B193" s="365">
        <v>46163</v>
      </c>
      <c r="C193" s="365"/>
      <c r="D193" s="366" t="s">
        <v>383</v>
      </c>
      <c r="E193" s="366"/>
      <c r="F193" s="367" t="s">
        <v>384</v>
      </c>
      <c r="G193" s="367"/>
    </row>
    <row r="194" spans="1:7" ht="14.5" thickTop="1" x14ac:dyDescent="0.35"/>
  </sheetData>
  <sheetProtection formatCells="0" formatColumns="0" formatRows="0" sort="0" autoFilter="0" pivotTables="0"/>
  <autoFilter ref="A9:X189" xr:uid="{00000000-0009-0000-0000-000005000000}"/>
  <dataConsolidate/>
  <mergeCells count="203">
    <mergeCell ref="V154:V159"/>
    <mergeCell ref="W154:W159"/>
    <mergeCell ref="V160:V165"/>
    <mergeCell ref="W160:W165"/>
    <mergeCell ref="V166:V171"/>
    <mergeCell ref="W166:W171"/>
    <mergeCell ref="V172:V177"/>
    <mergeCell ref="W172:W177"/>
    <mergeCell ref="V178:V183"/>
    <mergeCell ref="W178:W183"/>
    <mergeCell ref="C154:C159"/>
    <mergeCell ref="D154:D159"/>
    <mergeCell ref="C160:C165"/>
    <mergeCell ref="D160:D165"/>
    <mergeCell ref="C166:C171"/>
    <mergeCell ref="D166:D171"/>
    <mergeCell ref="C172:C177"/>
    <mergeCell ref="D172:D177"/>
    <mergeCell ref="C178:C183"/>
    <mergeCell ref="D178:D183"/>
    <mergeCell ref="C124:C129"/>
    <mergeCell ref="D124:D129"/>
    <mergeCell ref="C130:C135"/>
    <mergeCell ref="D130:D135"/>
    <mergeCell ref="C136:C141"/>
    <mergeCell ref="D136:D141"/>
    <mergeCell ref="C142:C147"/>
    <mergeCell ref="D142:D147"/>
    <mergeCell ref="C148:C153"/>
    <mergeCell ref="D148:D153"/>
    <mergeCell ref="A172:A177"/>
    <mergeCell ref="A178:A183"/>
    <mergeCell ref="B130:B135"/>
    <mergeCell ref="B136:B141"/>
    <mergeCell ref="B142:B147"/>
    <mergeCell ref="B148:B153"/>
    <mergeCell ref="B154:B159"/>
    <mergeCell ref="B160:B165"/>
    <mergeCell ref="B166:B171"/>
    <mergeCell ref="B172:B177"/>
    <mergeCell ref="B178:B183"/>
    <mergeCell ref="A124:A129"/>
    <mergeCell ref="B124:B129"/>
    <mergeCell ref="A130:A135"/>
    <mergeCell ref="A136:A141"/>
    <mergeCell ref="A142:A147"/>
    <mergeCell ref="A148:A153"/>
    <mergeCell ref="A154:A159"/>
    <mergeCell ref="A160:A165"/>
    <mergeCell ref="A166:A171"/>
    <mergeCell ref="V76:V81"/>
    <mergeCell ref="W76:W81"/>
    <mergeCell ref="V82:V87"/>
    <mergeCell ref="W82:W87"/>
    <mergeCell ref="V52:V57"/>
    <mergeCell ref="W52:W57"/>
    <mergeCell ref="V64:V69"/>
    <mergeCell ref="W64:W69"/>
    <mergeCell ref="V34:V39"/>
    <mergeCell ref="W34:W39"/>
    <mergeCell ref="V40:V45"/>
    <mergeCell ref="W40:W45"/>
    <mergeCell ref="V46:V51"/>
    <mergeCell ref="W46:W51"/>
    <mergeCell ref="V70:V75"/>
    <mergeCell ref="W70:W75"/>
    <mergeCell ref="V184:V189"/>
    <mergeCell ref="W184:W189"/>
    <mergeCell ref="V106:V111"/>
    <mergeCell ref="W106:W111"/>
    <mergeCell ref="V112:V117"/>
    <mergeCell ref="W112:W117"/>
    <mergeCell ref="V118:V123"/>
    <mergeCell ref="W118:W123"/>
    <mergeCell ref="V88:V93"/>
    <mergeCell ref="W88:W93"/>
    <mergeCell ref="V94:V99"/>
    <mergeCell ref="W94:W99"/>
    <mergeCell ref="V100:V105"/>
    <mergeCell ref="W100:W105"/>
    <mergeCell ref="V124:V129"/>
    <mergeCell ref="W124:W129"/>
    <mergeCell ref="V130:V135"/>
    <mergeCell ref="W130:W135"/>
    <mergeCell ref="V136:V141"/>
    <mergeCell ref="W136:W141"/>
    <mergeCell ref="V142:V147"/>
    <mergeCell ref="W142:W147"/>
    <mergeCell ref="V148:V153"/>
    <mergeCell ref="W148:W153"/>
    <mergeCell ref="V22:V27"/>
    <mergeCell ref="W22:W27"/>
    <mergeCell ref="V28:V33"/>
    <mergeCell ref="W28:W33"/>
    <mergeCell ref="V10:V15"/>
    <mergeCell ref="W10:W15"/>
    <mergeCell ref="V16:V21"/>
    <mergeCell ref="W16:W21"/>
    <mergeCell ref="V58:V63"/>
    <mergeCell ref="W58:W63"/>
    <mergeCell ref="A94:A99"/>
    <mergeCell ref="B94:B99"/>
    <mergeCell ref="C94:C99"/>
    <mergeCell ref="D94:D99"/>
    <mergeCell ref="A100:A105"/>
    <mergeCell ref="B100:B105"/>
    <mergeCell ref="C100:C105"/>
    <mergeCell ref="D100:D105"/>
    <mergeCell ref="A184:A189"/>
    <mergeCell ref="B184:B189"/>
    <mergeCell ref="C184:C189"/>
    <mergeCell ref="D184:D189"/>
    <mergeCell ref="A106:A111"/>
    <mergeCell ref="B106:B111"/>
    <mergeCell ref="C106:C111"/>
    <mergeCell ref="D106:D111"/>
    <mergeCell ref="A112:A117"/>
    <mergeCell ref="B112:B117"/>
    <mergeCell ref="C112:C117"/>
    <mergeCell ref="D112:D117"/>
    <mergeCell ref="A118:A123"/>
    <mergeCell ref="B118:B123"/>
    <mergeCell ref="C118:C123"/>
    <mergeCell ref="D118:D123"/>
    <mergeCell ref="D82:D87"/>
    <mergeCell ref="A88:A93"/>
    <mergeCell ref="B88:B93"/>
    <mergeCell ref="C88:C93"/>
    <mergeCell ref="D88:D93"/>
    <mergeCell ref="A82:A87"/>
    <mergeCell ref="B82:B87"/>
    <mergeCell ref="C82:C87"/>
    <mergeCell ref="A70:A75"/>
    <mergeCell ref="B70:B75"/>
    <mergeCell ref="C70:C75"/>
    <mergeCell ref="D70:D75"/>
    <mergeCell ref="A76:A81"/>
    <mergeCell ref="B76:B81"/>
    <mergeCell ref="C76:C81"/>
    <mergeCell ref="D76:D81"/>
    <mergeCell ref="A58:A63"/>
    <mergeCell ref="B58:B63"/>
    <mergeCell ref="C58:C63"/>
    <mergeCell ref="D58:D63"/>
    <mergeCell ref="A64:A69"/>
    <mergeCell ref="B64:B69"/>
    <mergeCell ref="C64:C69"/>
    <mergeCell ref="D64:D69"/>
    <mergeCell ref="A46:A51"/>
    <mergeCell ref="B46:B51"/>
    <mergeCell ref="C46:C51"/>
    <mergeCell ref="D46:D51"/>
    <mergeCell ref="A52:A57"/>
    <mergeCell ref="B52:B57"/>
    <mergeCell ref="C52:C57"/>
    <mergeCell ref="D52:D57"/>
    <mergeCell ref="B10:B15"/>
    <mergeCell ref="A28:A33"/>
    <mergeCell ref="B28:B33"/>
    <mergeCell ref="C28:C33"/>
    <mergeCell ref="D28:D33"/>
    <mergeCell ref="A16:A21"/>
    <mergeCell ref="B16:B21"/>
    <mergeCell ref="C16:C21"/>
    <mergeCell ref="D16:D21"/>
    <mergeCell ref="A22:A27"/>
    <mergeCell ref="B22:B27"/>
    <mergeCell ref="C22:C27"/>
    <mergeCell ref="D22:D27"/>
    <mergeCell ref="S6:S8"/>
    <mergeCell ref="T6:T8"/>
    <mergeCell ref="U6:U8"/>
    <mergeCell ref="A8:A9"/>
    <mergeCell ref="B8:B9"/>
    <mergeCell ref="E8:E9"/>
    <mergeCell ref="J8:N8"/>
    <mergeCell ref="F8:H8"/>
    <mergeCell ref="O8:R8"/>
    <mergeCell ref="J7:R7"/>
    <mergeCell ref="A191:G191"/>
    <mergeCell ref="B192:C192"/>
    <mergeCell ref="D192:E192"/>
    <mergeCell ref="F192:G192"/>
    <mergeCell ref="B193:C193"/>
    <mergeCell ref="D193:E193"/>
    <mergeCell ref="F193:G193"/>
    <mergeCell ref="A1:A3"/>
    <mergeCell ref="C8:C9"/>
    <mergeCell ref="C10:C15"/>
    <mergeCell ref="D8:D9"/>
    <mergeCell ref="D10:D15"/>
    <mergeCell ref="A4:K4"/>
    <mergeCell ref="B1:I2"/>
    <mergeCell ref="B3:I3"/>
    <mergeCell ref="A40:A45"/>
    <mergeCell ref="B40:B45"/>
    <mergeCell ref="C40:C45"/>
    <mergeCell ref="D40:D45"/>
    <mergeCell ref="A34:A39"/>
    <mergeCell ref="B34:B39"/>
    <mergeCell ref="C34:C39"/>
    <mergeCell ref="D34:D39"/>
    <mergeCell ref="A10:A15"/>
  </mergeCells>
  <phoneticPr fontId="0" type="noConversion"/>
  <conditionalFormatting sqref="C10:D10 V10:W10 C16:D16 V16:W16 C22:D22 V22:W22 C28:D28 V28:W28 C34:D36 V34:W36 C40:D42 V40:W42 C46:D46 V46:W46 C52:D52 V52:W52 C58:D58 V58:W58 C64:D64 V64:W64 C70:D72 V70:W72 C76:D76 V76:W76 C82:D82 V82:W82 C88:D88 V88:W88 C94:D94 V94:W94 C100:D100 V100:W100 C106:D108 V106:W108 C112:D114 V112:W114 C118:D120 V118:W120 C184:D186 V184:W186">
    <cfRule type="cellIs" dxfId="164" priority="372" operator="between">
      <formula>$Z$11</formula>
      <formula>$AA$11</formula>
    </cfRule>
    <cfRule type="cellIs" dxfId="163" priority="371" operator="between">
      <formula>$Z$10</formula>
      <formula>$AA$10</formula>
    </cfRule>
    <cfRule type="cellIs" dxfId="162" priority="370" operator="between">
      <formula>$Z$9</formula>
      <formula>$AA$9</formula>
    </cfRule>
    <cfRule type="cellIs" dxfId="161" priority="369" operator="between">
      <formula>$Z$8</formula>
      <formula>$AA$8</formula>
    </cfRule>
    <cfRule type="cellIs" dxfId="160" priority="373" operator="between">
      <formula>$Z$12</formula>
      <formula>$AA$12</formula>
    </cfRule>
  </conditionalFormatting>
  <conditionalFormatting sqref="C124:D126">
    <cfRule type="cellIs" dxfId="159" priority="99" operator="between">
      <formula>$Z$11</formula>
      <formula>$AA$11</formula>
    </cfRule>
    <cfRule type="cellIs" dxfId="158" priority="100" operator="between">
      <formula>$Z$12</formula>
      <formula>$AA$12</formula>
    </cfRule>
    <cfRule type="cellIs" dxfId="157" priority="98" operator="between">
      <formula>$Z$10</formula>
      <formula>$AA$10</formula>
    </cfRule>
    <cfRule type="cellIs" dxfId="156" priority="97" operator="between">
      <formula>$Z$9</formula>
      <formula>$AA$9</formula>
    </cfRule>
    <cfRule type="cellIs" dxfId="155" priority="96" operator="between">
      <formula>$Z$8</formula>
      <formula>$AA$8</formula>
    </cfRule>
  </conditionalFormatting>
  <conditionalFormatting sqref="C130:D132">
    <cfRule type="cellIs" dxfId="154" priority="93" operator="between">
      <formula>$Z$10</formula>
      <formula>$AA$10</formula>
    </cfRule>
    <cfRule type="cellIs" dxfId="153" priority="95" operator="between">
      <formula>$Z$12</formula>
      <formula>$AA$12</formula>
    </cfRule>
    <cfRule type="cellIs" dxfId="152" priority="94" operator="between">
      <formula>$Z$11</formula>
      <formula>$AA$11</formula>
    </cfRule>
    <cfRule type="cellIs" dxfId="151" priority="92" operator="between">
      <formula>$Z$9</formula>
      <formula>$AA$9</formula>
    </cfRule>
    <cfRule type="cellIs" dxfId="150" priority="91" operator="between">
      <formula>$Z$8</formula>
      <formula>$AA$8</formula>
    </cfRule>
  </conditionalFormatting>
  <conditionalFormatting sqref="C136:D138">
    <cfRule type="cellIs" dxfId="149" priority="90" operator="between">
      <formula>$Z$12</formula>
      <formula>$AA$12</formula>
    </cfRule>
    <cfRule type="cellIs" dxfId="148" priority="89" operator="between">
      <formula>$Z$11</formula>
      <formula>$AA$11</formula>
    </cfRule>
    <cfRule type="cellIs" dxfId="147" priority="88" operator="between">
      <formula>$Z$10</formula>
      <formula>$AA$10</formula>
    </cfRule>
    <cfRule type="cellIs" dxfId="146" priority="87" operator="between">
      <formula>$Z$9</formula>
      <formula>$AA$9</formula>
    </cfRule>
    <cfRule type="cellIs" dxfId="145" priority="86" operator="between">
      <formula>$Z$8</formula>
      <formula>$AA$8</formula>
    </cfRule>
  </conditionalFormatting>
  <conditionalFormatting sqref="C142:D144">
    <cfRule type="cellIs" dxfId="144" priority="81" operator="between">
      <formula>$Z$8</formula>
      <formula>$AA$8</formula>
    </cfRule>
    <cfRule type="cellIs" dxfId="143" priority="85" operator="between">
      <formula>$Z$12</formula>
      <formula>$AA$12</formula>
    </cfRule>
    <cfRule type="cellIs" dxfId="142" priority="84" operator="between">
      <formula>$Z$11</formula>
      <formula>$AA$11</formula>
    </cfRule>
    <cfRule type="cellIs" dxfId="141" priority="83" operator="between">
      <formula>$Z$10</formula>
      <formula>$AA$10</formula>
    </cfRule>
    <cfRule type="cellIs" dxfId="140" priority="82" operator="between">
      <formula>$Z$9</formula>
      <formula>$AA$9</formula>
    </cfRule>
  </conditionalFormatting>
  <conditionalFormatting sqref="C148:D150">
    <cfRule type="cellIs" dxfId="139" priority="80" operator="between">
      <formula>$Z$12</formula>
      <formula>$AA$12</formula>
    </cfRule>
    <cfRule type="cellIs" dxfId="138" priority="79" operator="between">
      <formula>$Z$11</formula>
      <formula>$AA$11</formula>
    </cfRule>
    <cfRule type="cellIs" dxfId="137" priority="78" operator="between">
      <formula>$Z$10</formula>
      <formula>$AA$10</formula>
    </cfRule>
    <cfRule type="cellIs" dxfId="136" priority="77" operator="between">
      <formula>$Z$9</formula>
      <formula>$AA$9</formula>
    </cfRule>
    <cfRule type="cellIs" dxfId="135" priority="76" operator="between">
      <formula>$Z$8</formula>
      <formula>$AA$8</formula>
    </cfRule>
  </conditionalFormatting>
  <conditionalFormatting sqref="C154:D156">
    <cfRule type="cellIs" dxfId="134" priority="75" operator="between">
      <formula>$Z$12</formula>
      <formula>$AA$12</formula>
    </cfRule>
    <cfRule type="cellIs" dxfId="133" priority="74" operator="between">
      <formula>$Z$11</formula>
      <formula>$AA$11</formula>
    </cfRule>
    <cfRule type="cellIs" dxfId="132" priority="73" operator="between">
      <formula>$Z$10</formula>
      <formula>$AA$10</formula>
    </cfRule>
    <cfRule type="cellIs" dxfId="131" priority="72" operator="between">
      <formula>$Z$9</formula>
      <formula>$AA$9</formula>
    </cfRule>
    <cfRule type="cellIs" dxfId="130" priority="71" operator="between">
      <formula>$Z$8</formula>
      <formula>$AA$8</formula>
    </cfRule>
  </conditionalFormatting>
  <conditionalFormatting sqref="C160:D162">
    <cfRule type="cellIs" dxfId="129" priority="70" operator="between">
      <formula>$Z$12</formula>
      <formula>$AA$12</formula>
    </cfRule>
    <cfRule type="cellIs" dxfId="128" priority="69" operator="between">
      <formula>$Z$11</formula>
      <formula>$AA$11</formula>
    </cfRule>
    <cfRule type="cellIs" dxfId="127" priority="68" operator="between">
      <formula>$Z$10</formula>
      <formula>$AA$10</formula>
    </cfRule>
    <cfRule type="cellIs" dxfId="126" priority="67" operator="between">
      <formula>$Z$9</formula>
      <formula>$AA$9</formula>
    </cfRule>
    <cfRule type="cellIs" dxfId="125" priority="66" operator="between">
      <formula>$Z$8</formula>
      <formula>$AA$8</formula>
    </cfRule>
  </conditionalFormatting>
  <conditionalFormatting sqref="C166:D168">
    <cfRule type="cellIs" dxfId="124" priority="65" operator="between">
      <formula>$Z$12</formula>
      <formula>$AA$12</formula>
    </cfRule>
    <cfRule type="cellIs" dxfId="123" priority="64" operator="between">
      <formula>$Z$11</formula>
      <formula>$AA$11</formula>
    </cfRule>
    <cfRule type="cellIs" dxfId="122" priority="63" operator="between">
      <formula>$Z$10</formula>
      <formula>$AA$10</formula>
    </cfRule>
    <cfRule type="cellIs" dxfId="121" priority="62" operator="between">
      <formula>$Z$9</formula>
      <formula>$AA$9</formula>
    </cfRule>
    <cfRule type="cellIs" dxfId="120" priority="61" operator="between">
      <formula>$Z$8</formula>
      <formula>$AA$8</formula>
    </cfRule>
  </conditionalFormatting>
  <conditionalFormatting sqref="C172:D174">
    <cfRule type="cellIs" dxfId="119" priority="60" operator="between">
      <formula>$Z$12</formula>
      <formula>$AA$12</formula>
    </cfRule>
    <cfRule type="cellIs" dxfId="118" priority="59" operator="between">
      <formula>$Z$11</formula>
      <formula>$AA$11</formula>
    </cfRule>
    <cfRule type="cellIs" dxfId="117" priority="58" operator="between">
      <formula>$Z$10</formula>
      <formula>$AA$10</formula>
    </cfRule>
    <cfRule type="cellIs" dxfId="116" priority="57" operator="between">
      <formula>$Z$9</formula>
      <formula>$AA$9</formula>
    </cfRule>
    <cfRule type="cellIs" dxfId="115" priority="56" operator="between">
      <formula>$Z$8</formula>
      <formula>$AA$8</formula>
    </cfRule>
  </conditionalFormatting>
  <conditionalFormatting sqref="C178:D180">
    <cfRule type="cellIs" dxfId="114" priority="51" operator="between">
      <formula>$Z$8</formula>
      <formula>$AA$8</formula>
    </cfRule>
    <cfRule type="cellIs" dxfId="113" priority="52" operator="between">
      <formula>$Z$9</formula>
      <formula>$AA$9</formula>
    </cfRule>
    <cfRule type="cellIs" dxfId="112" priority="53" operator="between">
      <formula>$Z$10</formula>
      <formula>$AA$10</formula>
    </cfRule>
    <cfRule type="cellIs" dxfId="111" priority="54" operator="between">
      <formula>$Z$11</formula>
      <formula>$AA$11</formula>
    </cfRule>
    <cfRule type="cellIs" dxfId="110" priority="55" operator="between">
      <formula>$Z$12</formula>
      <formula>$AA$12</formula>
    </cfRule>
  </conditionalFormatting>
  <conditionalFormatting sqref="V124:W126">
    <cfRule type="cellIs" dxfId="109" priority="50" operator="between">
      <formula>$Z$12</formula>
      <formula>$AA$12</formula>
    </cfRule>
    <cfRule type="cellIs" dxfId="108" priority="49" operator="between">
      <formula>$Z$11</formula>
      <formula>$AA$11</formula>
    </cfRule>
    <cfRule type="cellIs" dxfId="107" priority="48" operator="between">
      <formula>$Z$10</formula>
      <formula>$AA$10</formula>
    </cfRule>
    <cfRule type="cellIs" dxfId="106" priority="47" operator="between">
      <formula>$Z$9</formula>
      <formula>$AA$9</formula>
    </cfRule>
    <cfRule type="cellIs" dxfId="105" priority="46" operator="between">
      <formula>$Z$8</formula>
      <formula>$AA$8</formula>
    </cfRule>
  </conditionalFormatting>
  <conditionalFormatting sqref="V130:W132">
    <cfRule type="cellIs" dxfId="104" priority="45" operator="between">
      <formula>$Z$12</formula>
      <formula>$AA$12</formula>
    </cfRule>
    <cfRule type="cellIs" dxfId="103" priority="44" operator="between">
      <formula>$Z$11</formula>
      <formula>$AA$11</formula>
    </cfRule>
    <cfRule type="cellIs" dxfId="102" priority="43" operator="between">
      <formula>$Z$10</formula>
      <formula>$AA$10</formula>
    </cfRule>
    <cfRule type="cellIs" dxfId="101" priority="42" operator="between">
      <formula>$Z$9</formula>
      <formula>$AA$9</formula>
    </cfRule>
    <cfRule type="cellIs" dxfId="100" priority="41" operator="between">
      <formula>$Z$8</formula>
      <formula>$AA$8</formula>
    </cfRule>
  </conditionalFormatting>
  <conditionalFormatting sqref="V136:W138">
    <cfRule type="cellIs" dxfId="99" priority="40" operator="between">
      <formula>$Z$12</formula>
      <formula>$AA$12</formula>
    </cfRule>
    <cfRule type="cellIs" dxfId="98" priority="39" operator="between">
      <formula>$Z$11</formula>
      <formula>$AA$11</formula>
    </cfRule>
    <cfRule type="cellIs" dxfId="97" priority="38" operator="between">
      <formula>$Z$10</formula>
      <formula>$AA$10</formula>
    </cfRule>
    <cfRule type="cellIs" dxfId="96" priority="37" operator="between">
      <formula>$Z$9</formula>
      <formula>$AA$9</formula>
    </cfRule>
    <cfRule type="cellIs" dxfId="95" priority="36" operator="between">
      <formula>$Z$8</formula>
      <formula>$AA$8</formula>
    </cfRule>
  </conditionalFormatting>
  <conditionalFormatting sqref="V142:W144">
    <cfRule type="cellIs" dxfId="94" priority="35" operator="between">
      <formula>$Z$12</formula>
      <formula>$AA$12</formula>
    </cfRule>
    <cfRule type="cellIs" dxfId="93" priority="34" operator="between">
      <formula>$Z$11</formula>
      <formula>$AA$11</formula>
    </cfRule>
    <cfRule type="cellIs" dxfId="92" priority="33" operator="between">
      <formula>$Z$10</formula>
      <formula>$AA$10</formula>
    </cfRule>
    <cfRule type="cellIs" dxfId="91" priority="32" operator="between">
      <formula>$Z$9</formula>
      <formula>$AA$9</formula>
    </cfRule>
    <cfRule type="cellIs" dxfId="90" priority="31" operator="between">
      <formula>$Z$8</formula>
      <formula>$AA$8</formula>
    </cfRule>
  </conditionalFormatting>
  <conditionalFormatting sqref="V148:W150">
    <cfRule type="cellIs" dxfId="89" priority="30" operator="between">
      <formula>$Z$12</formula>
      <formula>$AA$12</formula>
    </cfRule>
    <cfRule type="cellIs" dxfId="88" priority="29" operator="between">
      <formula>$Z$11</formula>
      <formula>$AA$11</formula>
    </cfRule>
    <cfRule type="cellIs" dxfId="87" priority="28" operator="between">
      <formula>$Z$10</formula>
      <formula>$AA$10</formula>
    </cfRule>
    <cfRule type="cellIs" dxfId="86" priority="27" operator="between">
      <formula>$Z$9</formula>
      <formula>$AA$9</formula>
    </cfRule>
    <cfRule type="cellIs" dxfId="85" priority="26" operator="between">
      <formula>$Z$8</formula>
      <formula>$AA$8</formula>
    </cfRule>
  </conditionalFormatting>
  <conditionalFormatting sqref="V154:W156">
    <cfRule type="cellIs" dxfId="84" priority="25" operator="between">
      <formula>$Z$12</formula>
      <formula>$AA$12</formula>
    </cfRule>
    <cfRule type="cellIs" dxfId="83" priority="24" operator="between">
      <formula>$Z$11</formula>
      <formula>$AA$11</formula>
    </cfRule>
    <cfRule type="cellIs" dxfId="82" priority="23" operator="between">
      <formula>$Z$10</formula>
      <formula>$AA$10</formula>
    </cfRule>
    <cfRule type="cellIs" dxfId="81" priority="22" operator="between">
      <formula>$Z$9</formula>
      <formula>$AA$9</formula>
    </cfRule>
    <cfRule type="cellIs" dxfId="80" priority="21" operator="between">
      <formula>$Z$8</formula>
      <formula>$AA$8</formula>
    </cfRule>
  </conditionalFormatting>
  <conditionalFormatting sqref="V160:W162">
    <cfRule type="cellIs" dxfId="79" priority="20" operator="between">
      <formula>$Z$12</formula>
      <formula>$AA$12</formula>
    </cfRule>
    <cfRule type="cellIs" dxfId="78" priority="19" operator="between">
      <formula>$Z$11</formula>
      <formula>$AA$11</formula>
    </cfRule>
    <cfRule type="cellIs" dxfId="77" priority="18" operator="between">
      <formula>$Z$10</formula>
      <formula>$AA$10</formula>
    </cfRule>
    <cfRule type="cellIs" dxfId="76" priority="17" operator="between">
      <formula>$Z$9</formula>
      <formula>$AA$9</formula>
    </cfRule>
    <cfRule type="cellIs" dxfId="75" priority="16" operator="between">
      <formula>$Z$8</formula>
      <formula>$AA$8</formula>
    </cfRule>
  </conditionalFormatting>
  <conditionalFormatting sqref="V166:W168">
    <cfRule type="cellIs" dxfId="74" priority="15" operator="between">
      <formula>$Z$12</formula>
      <formula>$AA$12</formula>
    </cfRule>
    <cfRule type="cellIs" dxfId="73" priority="14" operator="between">
      <formula>$Z$11</formula>
      <formula>$AA$11</formula>
    </cfRule>
    <cfRule type="cellIs" dxfId="72" priority="12" operator="between">
      <formula>$Z$9</formula>
      <formula>$AA$9</formula>
    </cfRule>
    <cfRule type="cellIs" dxfId="71" priority="11" operator="between">
      <formula>$Z$8</formula>
      <formula>$AA$8</formula>
    </cfRule>
    <cfRule type="cellIs" dxfId="70" priority="13" operator="between">
      <formula>$Z$10</formula>
      <formula>$AA$10</formula>
    </cfRule>
  </conditionalFormatting>
  <conditionalFormatting sqref="V172:W174">
    <cfRule type="cellIs" dxfId="69" priority="10" operator="between">
      <formula>$Z$12</formula>
      <formula>$AA$12</formula>
    </cfRule>
    <cfRule type="cellIs" dxfId="68" priority="9" operator="between">
      <formula>$Z$11</formula>
      <formula>$AA$11</formula>
    </cfRule>
    <cfRule type="cellIs" dxfId="67" priority="8" operator="between">
      <formula>$Z$10</formula>
      <formula>$AA$10</formula>
    </cfRule>
    <cfRule type="cellIs" dxfId="66" priority="6" operator="between">
      <formula>$Z$8</formula>
      <formula>$AA$8</formula>
    </cfRule>
    <cfRule type="cellIs" dxfId="65" priority="7" operator="between">
      <formula>$Z$9</formula>
      <formula>$AA$9</formula>
    </cfRule>
  </conditionalFormatting>
  <conditionalFormatting sqref="V178:W180">
    <cfRule type="cellIs" dxfId="64" priority="1" operator="between">
      <formula>$Z$8</formula>
      <formula>$AA$8</formula>
    </cfRule>
    <cfRule type="cellIs" dxfId="63" priority="5" operator="between">
      <formula>$Z$12</formula>
      <formula>$AA$12</formula>
    </cfRule>
    <cfRule type="cellIs" dxfId="62" priority="4" operator="between">
      <formula>$Z$11</formula>
      <formula>$AA$11</formula>
    </cfRule>
    <cfRule type="cellIs" dxfId="61" priority="3" operator="between">
      <formula>$Z$10</formula>
      <formula>$AA$10</formula>
    </cfRule>
    <cfRule type="cellIs" dxfId="60" priority="2" operator="between">
      <formula>$Z$9</formula>
      <formula>$AA$9</formula>
    </cfRule>
  </conditionalFormatting>
  <printOptions horizontalCentered="1" verticalCentered="1"/>
  <pageMargins left="0.23622047244094491" right="0.23622047244094491" top="0.74803149606299213" bottom="0.74803149606299213" header="0.31496062992125984" footer="0.31496062992125984"/>
  <pageSetup scale="31" orientation="landscape" r:id="rId1"/>
  <headerFooter alignWithMargins="0"/>
  <rowBreaks count="2" manualBreakCount="2">
    <brk id="39" max="16383" man="1"/>
    <brk id="77" max="26" man="1"/>
  </rowBreaks>
  <colBreaks count="1" manualBreakCount="1">
    <brk id="9" max="92" man="1"/>
  </colBreaks>
  <drawing r:id="rId2"/>
  <extLst>
    <ext xmlns:x14="http://schemas.microsoft.com/office/spreadsheetml/2009/9/main" uri="{CCE6A557-97BC-4b89-ADB6-D9C93CAAB3DF}">
      <x14:dataValidations xmlns:xm="http://schemas.microsoft.com/office/excel/2006/main" xWindow="712" yWindow="776" count="6">
        <x14:dataValidation type="list" allowBlank="1" showInputMessage="1" showErrorMessage="1" xr:uid="{00000000-0002-0000-0500-000000000000}">
          <x14:formula1>
            <xm:f>'11 FORMULAS'!$B$51:$B$53</xm:f>
          </x14:formula1>
          <xm:sqref>J10:J189</xm:sqref>
        </x14:dataValidation>
        <x14:dataValidation type="list" allowBlank="1" showInputMessage="1" showErrorMessage="1" xr:uid="{00000000-0002-0000-0500-000001000000}">
          <x14:formula1>
            <xm:f>'11 FORMULAS'!$B$54:$B$55</xm:f>
          </x14:formula1>
          <xm:sqref>M10:M189</xm:sqref>
        </x14:dataValidation>
        <x14:dataValidation type="list" allowBlank="1" showInputMessage="1" showErrorMessage="1" xr:uid="{00000000-0002-0000-0500-000002000000}">
          <x14:formula1>
            <xm:f>'11 FORMULAS'!$B$60:$B$62</xm:f>
          </x14:formula1>
          <xm:sqref>O10:O189</xm:sqref>
        </x14:dataValidation>
        <x14:dataValidation type="list" allowBlank="1" showInputMessage="1" showErrorMessage="1" xr:uid="{00000000-0002-0000-0500-000003000000}">
          <x14:formula1>
            <xm:f>'11 FORMULAS'!$B$70:$B$71</xm:f>
          </x14:formula1>
          <xm:sqref>Q10:Q189</xm:sqref>
        </x14:dataValidation>
        <x14:dataValidation type="list" allowBlank="1" showInputMessage="1" showErrorMessage="1" xr:uid="{00000000-0002-0000-0500-000004000000}">
          <x14:formula1>
            <xm:f>'11 FORMULAS'!$B$72:$B$74</xm:f>
          </x14:formula1>
          <xm:sqref>R10:R189</xm:sqref>
        </x14:dataValidation>
        <x14:dataValidation type="list" allowBlank="1" showInputMessage="1" showErrorMessage="1" xr:uid="{00000000-0002-0000-0500-000005000000}">
          <x14:formula1>
            <xm:f>'11 FORMULAS'!$B$63:$B$69</xm:f>
          </x14:formula1>
          <xm:sqref>P10:P189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W74"/>
  <sheetViews>
    <sheetView zoomScale="70" zoomScaleNormal="70" workbookViewId="0">
      <selection activeCell="A6" sqref="A6"/>
    </sheetView>
  </sheetViews>
  <sheetFormatPr baseColWidth="10" defaultColWidth="10.81640625" defaultRowHeight="12.5" x14ac:dyDescent="0.25"/>
  <cols>
    <col min="1" max="1" width="35.453125" style="102" customWidth="1"/>
    <col min="2" max="2" width="47.1796875" style="102" customWidth="1"/>
    <col min="3" max="3" width="42.453125" style="102" customWidth="1"/>
    <col min="4" max="4" width="34.453125" style="102" customWidth="1"/>
    <col min="5" max="5" width="27.1796875" style="102" customWidth="1"/>
    <col min="6" max="6" width="45.453125" style="102" customWidth="1"/>
    <col min="7" max="7" width="22.1796875" style="102" customWidth="1"/>
    <col min="8" max="8" width="20.81640625" style="102" customWidth="1"/>
    <col min="9" max="9" width="46.26953125" style="102" customWidth="1"/>
    <col min="10" max="10" width="10.81640625" style="102"/>
    <col min="11" max="11" width="20.81640625" style="102" customWidth="1"/>
    <col min="12" max="12" width="14.453125" style="102" customWidth="1"/>
    <col min="13" max="14" width="21" style="102" customWidth="1"/>
    <col min="15" max="16" width="10.81640625" style="102"/>
    <col min="17" max="17" width="14.81640625" style="102" customWidth="1"/>
    <col min="18" max="18" width="10.81640625" style="102"/>
    <col min="19" max="19" width="16.453125" style="102" customWidth="1"/>
    <col min="20" max="20" width="10.81640625" style="102"/>
    <col min="21" max="21" width="30.1796875" style="102" customWidth="1"/>
    <col min="22" max="16384" width="10.81640625" style="102"/>
  </cols>
  <sheetData>
    <row r="1" spans="1:23" ht="25.5" customHeight="1" x14ac:dyDescent="0.3">
      <c r="A1" s="531" t="s">
        <v>117</v>
      </c>
      <c r="B1" s="531"/>
      <c r="E1" s="530" t="s">
        <v>118</v>
      </c>
      <c r="F1" s="530"/>
      <c r="G1" s="530"/>
      <c r="H1" s="530"/>
    </row>
    <row r="2" spans="1:23" ht="49" customHeight="1" x14ac:dyDescent="0.3">
      <c r="B2" s="113" t="s">
        <v>84</v>
      </c>
      <c r="C2" s="113"/>
      <c r="E2" s="529" t="s">
        <v>119</v>
      </c>
      <c r="F2" s="529"/>
      <c r="G2" s="529"/>
      <c r="H2" s="529"/>
      <c r="I2" s="529"/>
      <c r="K2" s="529" t="s">
        <v>120</v>
      </c>
      <c r="L2" s="529"/>
      <c r="M2" s="529"/>
      <c r="N2" s="529"/>
      <c r="P2" s="529" t="s">
        <v>50</v>
      </c>
      <c r="Q2" s="529"/>
      <c r="S2" s="103" t="s">
        <v>68</v>
      </c>
      <c r="U2" s="103" t="s">
        <v>121</v>
      </c>
      <c r="W2" s="53" t="s">
        <v>72</v>
      </c>
    </row>
    <row r="3" spans="1:23" ht="28.5" thickBot="1" x14ac:dyDescent="0.35">
      <c r="A3" s="104" t="s">
        <v>122</v>
      </c>
      <c r="B3" s="113" t="s">
        <v>122</v>
      </c>
      <c r="C3" s="113" t="s">
        <v>84</v>
      </c>
      <c r="E3" s="105" t="s">
        <v>46</v>
      </c>
      <c r="F3" s="105" t="s">
        <v>48</v>
      </c>
      <c r="H3" s="105" t="s">
        <v>51</v>
      </c>
      <c r="I3" s="105" t="s">
        <v>53</v>
      </c>
      <c r="K3" s="103" t="s">
        <v>123</v>
      </c>
      <c r="L3" s="103" t="s">
        <v>124</v>
      </c>
      <c r="M3" s="103" t="s">
        <v>125</v>
      </c>
      <c r="N3" s="103" t="s">
        <v>126</v>
      </c>
      <c r="P3" s="109" t="s">
        <v>46</v>
      </c>
      <c r="Q3" s="109" t="s">
        <v>127</v>
      </c>
      <c r="S3" s="104" t="s">
        <v>128</v>
      </c>
      <c r="U3" s="11" t="s">
        <v>129</v>
      </c>
      <c r="W3" s="36" t="s">
        <v>130</v>
      </c>
    </row>
    <row r="4" spans="1:23" ht="37.5" x14ac:dyDescent="0.25">
      <c r="A4" s="112" t="s">
        <v>131</v>
      </c>
      <c r="B4" s="115" t="s">
        <v>131</v>
      </c>
      <c r="C4" s="126" t="s">
        <v>132</v>
      </c>
      <c r="E4" s="104" t="s">
        <v>133</v>
      </c>
      <c r="F4" s="106">
        <v>0.25</v>
      </c>
      <c r="H4" s="104" t="s">
        <v>134</v>
      </c>
      <c r="I4" s="106">
        <v>0.25</v>
      </c>
      <c r="K4" s="220" t="s">
        <v>135</v>
      </c>
      <c r="L4" s="104" t="s">
        <v>136</v>
      </c>
      <c r="M4" s="104" t="s">
        <v>137</v>
      </c>
      <c r="N4" s="104" t="s">
        <v>138</v>
      </c>
      <c r="P4" s="104" t="s">
        <v>133</v>
      </c>
      <c r="Q4" s="143" t="s">
        <v>139</v>
      </c>
      <c r="S4" s="104" t="s">
        <v>140</v>
      </c>
      <c r="U4" s="11" t="s">
        <v>141</v>
      </c>
      <c r="W4" s="36" t="s">
        <v>142</v>
      </c>
    </row>
    <row r="5" spans="1:23" ht="63" thickBot="1" x14ac:dyDescent="0.3">
      <c r="A5" s="112" t="s">
        <v>143</v>
      </c>
      <c r="B5" s="119"/>
      <c r="C5" s="127"/>
      <c r="E5" s="104" t="s">
        <v>144</v>
      </c>
      <c r="F5" s="106">
        <v>0.15</v>
      </c>
      <c r="H5" s="104" t="s">
        <v>145</v>
      </c>
      <c r="I5" s="106">
        <v>0.15</v>
      </c>
      <c r="K5" s="220" t="s">
        <v>146</v>
      </c>
      <c r="L5" s="104" t="s">
        <v>147</v>
      </c>
      <c r="M5" s="104" t="s">
        <v>148</v>
      </c>
      <c r="N5" s="104" t="s">
        <v>149</v>
      </c>
      <c r="P5" s="104" t="s">
        <v>144</v>
      </c>
      <c r="Q5" s="143" t="s">
        <v>139</v>
      </c>
      <c r="S5" s="104" t="s">
        <v>150</v>
      </c>
      <c r="U5" s="11" t="s">
        <v>151</v>
      </c>
      <c r="W5" s="36" t="s">
        <v>152</v>
      </c>
    </row>
    <row r="6" spans="1:23" ht="28" x14ac:dyDescent="0.25">
      <c r="A6" s="112" t="s">
        <v>153</v>
      </c>
      <c r="B6" s="121" t="s">
        <v>143</v>
      </c>
      <c r="C6" s="128" t="s">
        <v>154</v>
      </c>
      <c r="E6" s="104" t="s">
        <v>155</v>
      </c>
      <c r="F6" s="106">
        <v>0.1</v>
      </c>
      <c r="H6" s="104"/>
      <c r="I6" s="104"/>
      <c r="K6" s="220" t="s">
        <v>156</v>
      </c>
      <c r="L6" s="104"/>
      <c r="M6" s="104"/>
      <c r="N6" s="104" t="s">
        <v>157</v>
      </c>
      <c r="P6" s="104" t="s">
        <v>155</v>
      </c>
      <c r="Q6" s="143" t="s">
        <v>158</v>
      </c>
      <c r="S6" s="104" t="s">
        <v>159</v>
      </c>
      <c r="U6" s="11" t="s">
        <v>160</v>
      </c>
      <c r="W6" s="104"/>
    </row>
    <row r="7" spans="1:23" ht="13" thickBot="1" x14ac:dyDescent="0.3">
      <c r="A7" s="112" t="s">
        <v>161</v>
      </c>
      <c r="B7" s="119"/>
      <c r="C7" s="127"/>
      <c r="E7" s="104"/>
      <c r="F7" s="106"/>
      <c r="P7" s="107"/>
      <c r="S7" s="104" t="s">
        <v>162</v>
      </c>
    </row>
    <row r="8" spans="1:23" x14ac:dyDescent="0.25">
      <c r="A8" s="112" t="s">
        <v>163</v>
      </c>
      <c r="B8" s="121" t="s">
        <v>153</v>
      </c>
      <c r="C8" s="128" t="s">
        <v>164</v>
      </c>
      <c r="S8" s="104"/>
    </row>
    <row r="9" spans="1:23" ht="25.5" thickBot="1" x14ac:dyDescent="0.3">
      <c r="A9" s="112" t="s">
        <v>165</v>
      </c>
      <c r="B9" s="123"/>
      <c r="C9" s="127"/>
    </row>
    <row r="10" spans="1:23" x14ac:dyDescent="0.25">
      <c r="A10" s="112" t="s">
        <v>166</v>
      </c>
      <c r="B10" s="121" t="s">
        <v>161</v>
      </c>
      <c r="C10" s="128" t="s">
        <v>167</v>
      </c>
    </row>
    <row r="11" spans="1:23" ht="14.25" customHeight="1" thickBot="1" x14ac:dyDescent="0.3">
      <c r="A11" s="114"/>
      <c r="B11" s="119"/>
      <c r="C11" s="127"/>
    </row>
    <row r="12" spans="1:23" ht="14.25" customHeight="1" x14ac:dyDescent="0.25">
      <c r="B12" s="121" t="s">
        <v>163</v>
      </c>
      <c r="C12" s="122" t="s">
        <v>132</v>
      </c>
    </row>
    <row r="13" spans="1:23" ht="14.25" customHeight="1" x14ac:dyDescent="0.25">
      <c r="A13" s="218" t="s">
        <v>89</v>
      </c>
      <c r="B13" s="118"/>
      <c r="C13" s="117" t="s">
        <v>154</v>
      </c>
    </row>
    <row r="14" spans="1:23" ht="14.25" customHeight="1" x14ac:dyDescent="0.25">
      <c r="A14" s="219" t="s">
        <v>168</v>
      </c>
      <c r="B14" s="116"/>
      <c r="C14" s="117" t="s">
        <v>164</v>
      </c>
    </row>
    <row r="15" spans="1:23" ht="14.25" customHeight="1" x14ac:dyDescent="0.25">
      <c r="A15" s="219" t="s">
        <v>96</v>
      </c>
      <c r="B15" s="116"/>
      <c r="C15" s="117" t="s">
        <v>167</v>
      </c>
    </row>
    <row r="16" spans="1:23" ht="14.25" customHeight="1" x14ac:dyDescent="0.25">
      <c r="A16" s="219" t="s">
        <v>169</v>
      </c>
      <c r="B16" s="116"/>
      <c r="C16" s="117" t="s">
        <v>170</v>
      </c>
    </row>
    <row r="17" spans="1:5" ht="14.25" customHeight="1" thickBot="1" x14ac:dyDescent="0.3">
      <c r="A17" s="219" t="s">
        <v>171</v>
      </c>
      <c r="B17" s="119"/>
      <c r="C17" s="120"/>
    </row>
    <row r="18" spans="1:5" x14ac:dyDescent="0.25">
      <c r="A18" s="219" t="s">
        <v>172</v>
      </c>
      <c r="B18" s="121" t="s">
        <v>165</v>
      </c>
      <c r="C18" s="122" t="s">
        <v>132</v>
      </c>
    </row>
    <row r="19" spans="1:5" ht="14.25" customHeight="1" x14ac:dyDescent="0.25">
      <c r="B19" s="116"/>
      <c r="C19" s="117" t="s">
        <v>154</v>
      </c>
    </row>
    <row r="20" spans="1:5" ht="14.25" customHeight="1" x14ac:dyDescent="0.25">
      <c r="B20" s="116"/>
      <c r="C20" s="117" t="s">
        <v>164</v>
      </c>
    </row>
    <row r="21" spans="1:5" ht="14.25" customHeight="1" x14ac:dyDescent="0.25">
      <c r="B21" s="116"/>
      <c r="C21" s="117" t="s">
        <v>167</v>
      </c>
    </row>
    <row r="22" spans="1:5" ht="14.25" customHeight="1" x14ac:dyDescent="0.25">
      <c r="B22" s="116"/>
      <c r="C22" s="117" t="s">
        <v>170</v>
      </c>
    </row>
    <row r="23" spans="1:5" ht="14.25" customHeight="1" thickBot="1" x14ac:dyDescent="0.3">
      <c r="B23" s="123"/>
      <c r="C23" s="124"/>
    </row>
    <row r="24" spans="1:5" ht="14.25" customHeight="1" x14ac:dyDescent="0.25">
      <c r="B24" s="121" t="s">
        <v>166</v>
      </c>
      <c r="C24" s="122" t="s">
        <v>170</v>
      </c>
    </row>
    <row r="25" spans="1:5" ht="14.25" customHeight="1" x14ac:dyDescent="0.25">
      <c r="B25" s="116"/>
      <c r="C25" s="117" t="s">
        <v>154</v>
      </c>
    </row>
    <row r="26" spans="1:5" ht="14.25" customHeight="1" thickBot="1" x14ac:dyDescent="0.3">
      <c r="B26" s="119"/>
      <c r="C26" s="120"/>
    </row>
    <row r="30" spans="1:5" ht="13" x14ac:dyDescent="0.25">
      <c r="A30" s="218"/>
      <c r="B30" s="218"/>
      <c r="C30" s="218"/>
      <c r="D30" s="218"/>
      <c r="E30" s="218"/>
    </row>
    <row r="31" spans="1:5" ht="13" x14ac:dyDescent="0.3">
      <c r="A31" s="102" t="s">
        <v>168</v>
      </c>
      <c r="B31" s="102" t="s">
        <v>96</v>
      </c>
      <c r="C31" s="102" t="s">
        <v>173</v>
      </c>
      <c r="D31" s="102" t="s">
        <v>174</v>
      </c>
      <c r="E31" s="102" t="s">
        <v>175</v>
      </c>
    </row>
    <row r="32" spans="1:5" ht="25" x14ac:dyDescent="0.25">
      <c r="A32" s="227" t="s">
        <v>176</v>
      </c>
      <c r="B32" s="102" t="s">
        <v>177</v>
      </c>
      <c r="C32" s="102" t="s">
        <v>178</v>
      </c>
      <c r="D32" s="102" t="s">
        <v>179</v>
      </c>
      <c r="E32" s="102" t="s">
        <v>179</v>
      </c>
    </row>
    <row r="33" spans="1:9" ht="25" x14ac:dyDescent="0.25">
      <c r="A33" s="227" t="s">
        <v>180</v>
      </c>
      <c r="B33" s="102" t="s">
        <v>97</v>
      </c>
      <c r="C33" s="102" t="s">
        <v>181</v>
      </c>
      <c r="D33" s="102" t="s">
        <v>182</v>
      </c>
      <c r="E33" s="102" t="s">
        <v>182</v>
      </c>
    </row>
    <row r="34" spans="1:9" ht="25" x14ac:dyDescent="0.25">
      <c r="A34" s="227" t="s">
        <v>183</v>
      </c>
      <c r="B34" s="102" t="s">
        <v>184</v>
      </c>
      <c r="C34" s="102" t="s">
        <v>185</v>
      </c>
      <c r="D34" s="102" t="s">
        <v>186</v>
      </c>
      <c r="E34" s="102" t="s">
        <v>186</v>
      </c>
    </row>
    <row r="35" spans="1:9" ht="25" x14ac:dyDescent="0.25">
      <c r="B35" s="102" t="s">
        <v>187</v>
      </c>
    </row>
    <row r="37" spans="1:9" ht="13" x14ac:dyDescent="0.3">
      <c r="H37" s="102" t="s">
        <v>85</v>
      </c>
      <c r="I37" s="102" t="s">
        <v>188</v>
      </c>
    </row>
    <row r="38" spans="1:9" ht="100" x14ac:dyDescent="0.25">
      <c r="A38" s="233" t="s">
        <v>189</v>
      </c>
      <c r="B38" s="233" t="s">
        <v>94</v>
      </c>
      <c r="C38" s="233" t="s">
        <v>164</v>
      </c>
      <c r="D38" s="233" t="s">
        <v>190</v>
      </c>
      <c r="E38" s="233" t="s">
        <v>170</v>
      </c>
      <c r="F38" s="233" t="s">
        <v>191</v>
      </c>
      <c r="H38" s="102" t="s">
        <v>189</v>
      </c>
      <c r="I38" s="102" t="s">
        <v>192</v>
      </c>
    </row>
    <row r="39" spans="1:9" ht="50" x14ac:dyDescent="0.25">
      <c r="A39" s="229" t="s">
        <v>193</v>
      </c>
      <c r="B39" s="230" t="s">
        <v>194</v>
      </c>
      <c r="C39" s="230" t="s">
        <v>195</v>
      </c>
      <c r="D39" s="229" t="s">
        <v>196</v>
      </c>
      <c r="E39" s="229" t="s">
        <v>197</v>
      </c>
      <c r="F39" s="231" t="s">
        <v>198</v>
      </c>
      <c r="H39" s="102" t="s">
        <v>94</v>
      </c>
      <c r="I39" s="102" t="s">
        <v>199</v>
      </c>
    </row>
    <row r="40" spans="1:9" ht="37.5" x14ac:dyDescent="0.25">
      <c r="A40" s="229" t="s">
        <v>200</v>
      </c>
      <c r="B40" s="230" t="s">
        <v>95</v>
      </c>
      <c r="C40" s="230" t="s">
        <v>201</v>
      </c>
      <c r="D40" s="232" t="s">
        <v>202</v>
      </c>
      <c r="E40" s="232" t="s">
        <v>203</v>
      </c>
      <c r="F40" s="229" t="s">
        <v>204</v>
      </c>
      <c r="H40" s="102" t="s">
        <v>164</v>
      </c>
      <c r="I40" s="102" t="s">
        <v>205</v>
      </c>
    </row>
    <row r="41" spans="1:9" ht="25" x14ac:dyDescent="0.25">
      <c r="A41" s="229" t="s">
        <v>206</v>
      </c>
      <c r="B41" s="230" t="s">
        <v>207</v>
      </c>
      <c r="C41" s="230" t="s">
        <v>208</v>
      </c>
      <c r="D41" s="232" t="s">
        <v>209</v>
      </c>
      <c r="E41" s="232" t="s">
        <v>210</v>
      </c>
      <c r="F41" s="232" t="s">
        <v>211</v>
      </c>
      <c r="H41" s="102" t="s">
        <v>190</v>
      </c>
      <c r="I41" s="102" t="s">
        <v>212</v>
      </c>
    </row>
    <row r="42" spans="1:9" ht="28" x14ac:dyDescent="0.25">
      <c r="A42" s="229" t="s">
        <v>213</v>
      </c>
      <c r="B42" s="230" t="s">
        <v>214</v>
      </c>
      <c r="C42" s="230" t="s">
        <v>215</v>
      </c>
      <c r="D42" s="232" t="s">
        <v>216</v>
      </c>
      <c r="E42" s="232" t="s">
        <v>217</v>
      </c>
      <c r="F42" s="232" t="s">
        <v>218</v>
      </c>
      <c r="H42" s="102" t="s">
        <v>170</v>
      </c>
      <c r="I42" s="102" t="s">
        <v>219</v>
      </c>
    </row>
    <row r="43" spans="1:9" ht="25.5" x14ac:dyDescent="0.3">
      <c r="A43" s="229" t="s">
        <v>220</v>
      </c>
      <c r="B43" s="228"/>
      <c r="C43" s="228"/>
      <c r="D43" s="232" t="s">
        <v>221</v>
      </c>
      <c r="E43" s="228"/>
      <c r="F43" s="228"/>
      <c r="H43" s="102" t="s">
        <v>191</v>
      </c>
      <c r="I43" s="102" t="s">
        <v>222</v>
      </c>
    </row>
    <row r="44" spans="1:9" ht="28" x14ac:dyDescent="0.3">
      <c r="A44" s="229" t="s">
        <v>223</v>
      </c>
      <c r="B44" s="228"/>
      <c r="C44" s="228"/>
      <c r="D44" s="228"/>
      <c r="E44" s="228"/>
      <c r="F44" s="228"/>
    </row>
    <row r="45" spans="1:9" ht="42" x14ac:dyDescent="0.3">
      <c r="A45" s="229" t="s">
        <v>224</v>
      </c>
      <c r="B45" s="228"/>
      <c r="C45" s="228"/>
      <c r="D45" s="228"/>
      <c r="E45" s="228"/>
      <c r="F45" s="228"/>
    </row>
    <row r="46" spans="1:9" ht="28" x14ac:dyDescent="0.3">
      <c r="A46" s="229" t="s">
        <v>225</v>
      </c>
      <c r="B46" s="228"/>
      <c r="C46" s="228"/>
      <c r="D46" s="228"/>
      <c r="E46" s="228"/>
      <c r="F46" s="228"/>
    </row>
    <row r="47" spans="1:9" ht="28" x14ac:dyDescent="0.3">
      <c r="A47" s="229" t="s">
        <v>226</v>
      </c>
      <c r="B47" s="228"/>
      <c r="C47" s="228"/>
      <c r="D47" s="228"/>
      <c r="E47" s="228"/>
      <c r="F47" s="228"/>
    </row>
    <row r="50" spans="1:4" x14ac:dyDescent="0.25">
      <c r="A50" s="524" t="s">
        <v>227</v>
      </c>
      <c r="B50" s="525"/>
      <c r="C50" s="235" t="s">
        <v>228</v>
      </c>
      <c r="D50" s="235" t="s">
        <v>229</v>
      </c>
    </row>
    <row r="51" spans="1:4" ht="14" x14ac:dyDescent="0.25">
      <c r="A51" s="532" t="s">
        <v>230</v>
      </c>
      <c r="B51" s="234" t="s">
        <v>133</v>
      </c>
      <c r="C51" s="236">
        <v>0.25</v>
      </c>
      <c r="D51" s="236" t="s">
        <v>139</v>
      </c>
    </row>
    <row r="52" spans="1:4" ht="14" x14ac:dyDescent="0.25">
      <c r="A52" s="533"/>
      <c r="B52" s="234" t="s">
        <v>144</v>
      </c>
      <c r="C52" s="236">
        <v>0.15</v>
      </c>
      <c r="D52" s="236" t="s">
        <v>139</v>
      </c>
    </row>
    <row r="53" spans="1:4" ht="14" x14ac:dyDescent="0.25">
      <c r="A53" s="534"/>
      <c r="B53" s="234" t="s">
        <v>155</v>
      </c>
      <c r="C53" s="236">
        <v>0.1</v>
      </c>
      <c r="D53" s="236" t="s">
        <v>158</v>
      </c>
    </row>
    <row r="54" spans="1:4" ht="14" x14ac:dyDescent="0.25">
      <c r="A54" s="234" t="s">
        <v>231</v>
      </c>
      <c r="B54" s="234" t="s">
        <v>134</v>
      </c>
      <c r="C54" s="236">
        <v>0.25</v>
      </c>
    </row>
    <row r="55" spans="1:4" ht="23" x14ac:dyDescent="0.25">
      <c r="A55" s="234" t="s">
        <v>232</v>
      </c>
      <c r="B55" s="234" t="s">
        <v>145</v>
      </c>
      <c r="C55" s="236">
        <v>0.15</v>
      </c>
    </row>
    <row r="58" spans="1:4" ht="14.5" x14ac:dyDescent="0.35">
      <c r="A58" t="s">
        <v>233</v>
      </c>
      <c r="B58"/>
      <c r="C58"/>
    </row>
    <row r="59" spans="1:4" x14ac:dyDescent="0.25">
      <c r="A59" s="524" t="s">
        <v>227</v>
      </c>
      <c r="B59" s="525"/>
      <c r="C59" s="239" t="s">
        <v>188</v>
      </c>
    </row>
    <row r="60" spans="1:4" ht="80.5" customHeight="1" x14ac:dyDescent="0.25">
      <c r="A60" s="526" t="s">
        <v>123</v>
      </c>
      <c r="B60" s="229" t="s">
        <v>135</v>
      </c>
      <c r="C60" s="229" t="s">
        <v>234</v>
      </c>
    </row>
    <row r="61" spans="1:4" ht="34.5" customHeight="1" x14ac:dyDescent="0.25">
      <c r="A61" s="527"/>
      <c r="B61" s="229" t="s">
        <v>146</v>
      </c>
      <c r="C61" s="229" t="s">
        <v>235</v>
      </c>
    </row>
    <row r="62" spans="1:4" ht="34.5" customHeight="1" x14ac:dyDescent="0.25">
      <c r="A62" s="528"/>
      <c r="B62" s="229" t="s">
        <v>156</v>
      </c>
      <c r="C62" s="229" t="s">
        <v>236</v>
      </c>
    </row>
    <row r="63" spans="1:4" ht="12.75" customHeight="1" x14ac:dyDescent="0.25">
      <c r="A63" s="229" t="s">
        <v>124</v>
      </c>
      <c r="B63" s="229" t="s">
        <v>237</v>
      </c>
      <c r="C63" s="229" t="s">
        <v>238</v>
      </c>
    </row>
    <row r="64" spans="1:4" ht="14" x14ac:dyDescent="0.25">
      <c r="A64" s="229"/>
      <c r="B64" s="229" t="s">
        <v>239</v>
      </c>
      <c r="C64" s="229"/>
    </row>
    <row r="65" spans="1:3" ht="14" x14ac:dyDescent="0.25">
      <c r="A65" s="229"/>
      <c r="B65" s="229" t="s">
        <v>240</v>
      </c>
      <c r="C65" s="229"/>
    </row>
    <row r="66" spans="1:3" ht="14" x14ac:dyDescent="0.25">
      <c r="A66" s="229"/>
      <c r="B66" s="229" t="s">
        <v>241</v>
      </c>
      <c r="C66" s="229"/>
    </row>
    <row r="67" spans="1:3" ht="14" x14ac:dyDescent="0.25">
      <c r="A67" s="229"/>
      <c r="B67" s="229" t="s">
        <v>371</v>
      </c>
      <c r="C67" s="229"/>
    </row>
    <row r="68" spans="1:3" ht="14" x14ac:dyDescent="0.25">
      <c r="A68" s="229"/>
      <c r="B68" s="229" t="s">
        <v>242</v>
      </c>
      <c r="C68" s="229"/>
    </row>
    <row r="69" spans="1:3" ht="14" x14ac:dyDescent="0.25">
      <c r="A69" s="229"/>
      <c r="B69" s="229" t="s">
        <v>372</v>
      </c>
      <c r="C69" s="229"/>
    </row>
    <row r="70" spans="1:3" ht="12.75" customHeight="1" x14ac:dyDescent="0.25">
      <c r="A70" s="229" t="s">
        <v>243</v>
      </c>
      <c r="B70" s="229" t="s">
        <v>137</v>
      </c>
      <c r="C70" s="229" t="s">
        <v>244</v>
      </c>
    </row>
    <row r="71" spans="1:3" ht="14" x14ac:dyDescent="0.25">
      <c r="A71" s="229"/>
      <c r="B71" s="229" t="s">
        <v>148</v>
      </c>
      <c r="C71" s="229"/>
    </row>
    <row r="72" spans="1:3" ht="25.5" x14ac:dyDescent="0.25">
      <c r="A72" s="229" t="s">
        <v>245</v>
      </c>
      <c r="B72" s="229" t="s">
        <v>138</v>
      </c>
      <c r="C72" s="229" t="s">
        <v>246</v>
      </c>
    </row>
    <row r="73" spans="1:3" ht="69" customHeight="1" x14ac:dyDescent="0.25">
      <c r="A73" s="229"/>
      <c r="B73" s="229" t="s">
        <v>247</v>
      </c>
      <c r="C73" s="229" t="s">
        <v>248</v>
      </c>
    </row>
    <row r="74" spans="1:3" ht="34.5" customHeight="1" x14ac:dyDescent="0.25">
      <c r="A74" s="229"/>
      <c r="B74" s="229" t="s">
        <v>157</v>
      </c>
      <c r="C74" s="229" t="s">
        <v>249</v>
      </c>
    </row>
  </sheetData>
  <sheetProtection formatCells="0" formatColumns="0" formatRows="0"/>
  <mergeCells count="9">
    <mergeCell ref="A59:B59"/>
    <mergeCell ref="A60:A62"/>
    <mergeCell ref="E2:I2"/>
    <mergeCell ref="P2:Q2"/>
    <mergeCell ref="E1:H1"/>
    <mergeCell ref="A1:B1"/>
    <mergeCell ref="K2:N2"/>
    <mergeCell ref="A50:B50"/>
    <mergeCell ref="A51:A53"/>
  </mergeCells>
  <pageMargins left="0.7" right="0.7" top="0.75" bottom="0.75" header="0.3" footer="0.3"/>
  <pageSetup orientation="portrait" r:id="rId1"/>
  <tableParts count="3">
    <tablePart r:id="rId2"/>
    <tablePart r:id="rId3"/>
    <tablePart r:id="rId4"/>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H49"/>
  <sheetViews>
    <sheetView showGridLines="0" zoomScale="85" zoomScaleNormal="85" workbookViewId="0">
      <selection sqref="A1:A3"/>
    </sheetView>
  </sheetViews>
  <sheetFormatPr baseColWidth="10" defaultColWidth="0" defaultRowHeight="12.5" zeroHeight="1" x14ac:dyDescent="0.35"/>
  <cols>
    <col min="1" max="1" width="11.453125" style="51" customWidth="1"/>
    <col min="2" max="2" width="36.54296875" style="51" customWidth="1"/>
    <col min="3" max="3" width="13.453125" style="51" customWidth="1"/>
    <col min="4" max="4" width="13" style="51" customWidth="1"/>
    <col min="5" max="5" width="16.453125" style="51" customWidth="1"/>
    <col min="6" max="6" width="13.453125" style="51" customWidth="1"/>
    <col min="7" max="7" width="29.81640625" style="51" bestFit="1" customWidth="1"/>
    <col min="8" max="8" width="10.1796875" style="51" bestFit="1" customWidth="1"/>
    <col min="9" max="9" width="11.54296875" style="51" customWidth="1"/>
    <col min="10" max="10" width="29" style="51" bestFit="1" customWidth="1"/>
    <col min="11" max="11" width="15.453125" style="51" customWidth="1"/>
    <col min="12" max="15" width="12.453125" style="51" customWidth="1"/>
    <col min="16" max="16" width="3.81640625" style="51" customWidth="1"/>
    <col min="17" max="17" width="4.81640625" style="51" customWidth="1"/>
    <col min="18" max="18" width="5.81640625" style="51" bestFit="1" customWidth="1"/>
    <col min="19" max="24" width="14" style="51" customWidth="1"/>
    <col min="25" max="25" width="11.453125" style="51" customWidth="1"/>
    <col min="26" max="29" width="11.453125" style="51" hidden="1" customWidth="1"/>
    <col min="30" max="30" width="5.453125" style="51" hidden="1" customWidth="1"/>
    <col min="31" max="31" width="26.81640625" style="51" hidden="1" customWidth="1"/>
    <col min="32" max="36" width="22.81640625" style="51" hidden="1" customWidth="1"/>
    <col min="37" max="37" width="23.453125" style="51" hidden="1" customWidth="1"/>
    <col min="38" max="265" width="11.453125" style="51" hidden="1" customWidth="1"/>
    <col min="266" max="266" width="12.453125" style="51" hidden="1" customWidth="1"/>
    <col min="267" max="267" width="47" style="51" hidden="1" customWidth="1"/>
    <col min="268" max="268" width="35" style="51" hidden="1" customWidth="1"/>
    <col min="269" max="16384" width="14.453125" style="51" hidden="1"/>
  </cols>
  <sheetData>
    <row r="1" spans="1:38" s="4" customFormat="1" ht="20" customHeight="1" thickTop="1" x14ac:dyDescent="0.35">
      <c r="A1" s="387"/>
      <c r="B1" s="368" t="s">
        <v>375</v>
      </c>
      <c r="C1" s="369"/>
      <c r="D1" s="369"/>
      <c r="E1" s="369"/>
      <c r="F1" s="369"/>
      <c r="G1" s="369"/>
      <c r="H1" s="369"/>
      <c r="I1" s="370"/>
      <c r="J1" s="311" t="s">
        <v>373</v>
      </c>
      <c r="K1" s="312"/>
      <c r="L1" s="258"/>
    </row>
    <row r="2" spans="1:38" s="4" customFormat="1" ht="20" customHeight="1" x14ac:dyDescent="0.35">
      <c r="A2" s="388"/>
      <c r="B2" s="371"/>
      <c r="C2" s="372"/>
      <c r="D2" s="372"/>
      <c r="E2" s="372"/>
      <c r="F2" s="372"/>
      <c r="G2" s="372"/>
      <c r="H2" s="372"/>
      <c r="I2" s="373"/>
      <c r="J2" s="313" t="s">
        <v>376</v>
      </c>
      <c r="K2" s="314"/>
      <c r="L2" s="258"/>
    </row>
    <row r="3" spans="1:38" s="3" customFormat="1" ht="16" thickBot="1" x14ac:dyDescent="0.3">
      <c r="A3" s="389"/>
      <c r="B3" s="374" t="s">
        <v>359</v>
      </c>
      <c r="C3" s="375"/>
      <c r="D3" s="375"/>
      <c r="E3" s="375"/>
      <c r="F3" s="375"/>
      <c r="G3" s="375"/>
      <c r="H3" s="375"/>
      <c r="I3" s="376"/>
      <c r="J3" s="315" t="s">
        <v>374</v>
      </c>
      <c r="K3" s="316"/>
      <c r="L3" s="259"/>
    </row>
    <row r="4" spans="1:38" s="3" customFormat="1" ht="17" customHeight="1" thickTop="1" x14ac:dyDescent="0.25">
      <c r="A4" s="378"/>
      <c r="B4" s="379"/>
      <c r="C4" s="379"/>
      <c r="D4" s="379"/>
      <c r="E4" s="379"/>
      <c r="F4" s="379"/>
      <c r="G4" s="379"/>
      <c r="H4" s="379"/>
      <c r="I4" s="379"/>
      <c r="J4" s="379"/>
      <c r="K4" s="380"/>
    </row>
    <row r="5" spans="1:38" s="28" customFormat="1" ht="27" customHeight="1" x14ac:dyDescent="0.35">
      <c r="A5" s="108" t="s">
        <v>80</v>
      </c>
      <c r="B5" s="270" t="str">
        <f>'2 IDENTIFICACIÓN'!B5</f>
        <v>ALCALDÍA DE BUCARAMANGA</v>
      </c>
      <c r="C5" s="292"/>
      <c r="D5" s="292"/>
      <c r="E5" s="289"/>
      <c r="F5" s="249" t="s">
        <v>81</v>
      </c>
      <c r="G5" s="270" t="str">
        <f>'2 IDENTIFICACIÓN'!G5</f>
        <v>PROYECCIÓN Y DESARROLLO COMUNITARIO</v>
      </c>
      <c r="H5" s="289"/>
      <c r="I5" s="249" t="s">
        <v>353</v>
      </c>
      <c r="J5" s="287">
        <f>'2 IDENTIFICACIÓN'!J5</f>
        <v>2026</v>
      </c>
      <c r="K5" s="293"/>
    </row>
    <row r="6" spans="1:38" s="28" customFormat="1" ht="14.5" thickBot="1" x14ac:dyDescent="0.3">
      <c r="A6" s="261"/>
      <c r="B6" s="7"/>
      <c r="C6" s="7"/>
      <c r="D6" s="7"/>
      <c r="E6" s="7"/>
      <c r="F6" s="261"/>
      <c r="G6" s="169"/>
      <c r="H6" s="169"/>
      <c r="I6" s="169"/>
      <c r="J6" s="169"/>
      <c r="K6" s="169"/>
      <c r="S6" s="294"/>
      <c r="T6" s="294"/>
      <c r="U6" s="294"/>
    </row>
    <row r="7" spans="1:38" s="294" customFormat="1" ht="13.5" thickBot="1" x14ac:dyDescent="0.35">
      <c r="D7" s="39"/>
      <c r="E7" s="290"/>
      <c r="F7" s="39"/>
      <c r="I7" s="471" t="s">
        <v>320</v>
      </c>
      <c r="J7" s="472"/>
      <c r="K7" s="472"/>
      <c r="L7" s="472"/>
      <c r="M7" s="472"/>
      <c r="N7" s="472"/>
      <c r="O7" s="473"/>
      <c r="R7" s="295"/>
      <c r="S7" s="296"/>
      <c r="T7" s="467" t="s">
        <v>158</v>
      </c>
      <c r="U7" s="467"/>
      <c r="V7" s="467"/>
      <c r="W7" s="467"/>
      <c r="X7" s="468"/>
      <c r="AF7" s="38"/>
      <c r="AG7" s="38"/>
      <c r="AH7" s="38"/>
      <c r="AI7" s="38"/>
      <c r="AJ7" s="38"/>
    </row>
    <row r="8" spans="1:38" ht="13" x14ac:dyDescent="0.35">
      <c r="A8" s="43"/>
      <c r="B8" s="43"/>
      <c r="C8" s="43"/>
      <c r="D8" s="43"/>
      <c r="E8" s="464" t="s">
        <v>321</v>
      </c>
      <c r="F8" s="464"/>
      <c r="G8" s="464"/>
      <c r="H8" s="43"/>
      <c r="I8" s="297"/>
      <c r="J8" s="298"/>
      <c r="K8" s="467" t="s">
        <v>158</v>
      </c>
      <c r="L8" s="467"/>
      <c r="M8" s="467"/>
      <c r="N8" s="467"/>
      <c r="O8" s="468"/>
      <c r="P8" s="43"/>
      <c r="R8" s="299"/>
      <c r="T8" s="48">
        <v>0.2</v>
      </c>
      <c r="U8" s="48">
        <v>0.4</v>
      </c>
      <c r="V8" s="48">
        <v>0.6</v>
      </c>
      <c r="W8" s="48">
        <v>0.8</v>
      </c>
      <c r="X8" s="49">
        <v>1</v>
      </c>
      <c r="Y8" s="300"/>
      <c r="Z8" s="300"/>
      <c r="AA8" s="300"/>
      <c r="AB8" s="300"/>
      <c r="AC8" s="300"/>
      <c r="AD8" s="300"/>
      <c r="AE8" s="300"/>
    </row>
    <row r="9" spans="1:38" ht="40" customHeight="1" x14ac:dyDescent="0.25">
      <c r="A9" s="53" t="s">
        <v>255</v>
      </c>
      <c r="B9" s="53" t="s">
        <v>297</v>
      </c>
      <c r="C9" s="53" t="s">
        <v>322</v>
      </c>
      <c r="D9" s="53" t="s">
        <v>322</v>
      </c>
      <c r="E9" s="53" t="s">
        <v>139</v>
      </c>
      <c r="F9" s="53" t="s">
        <v>158</v>
      </c>
      <c r="G9" s="53" t="s">
        <v>323</v>
      </c>
      <c r="H9" s="43"/>
      <c r="I9" s="299"/>
      <c r="J9" s="53"/>
      <c r="K9" s="56" t="s">
        <v>272</v>
      </c>
      <c r="L9" s="56" t="s">
        <v>276</v>
      </c>
      <c r="M9" s="56" t="s">
        <v>280</v>
      </c>
      <c r="N9" s="56" t="s">
        <v>285</v>
      </c>
      <c r="O9" s="57" t="s">
        <v>290</v>
      </c>
      <c r="P9" s="43"/>
      <c r="R9" s="299"/>
      <c r="S9" s="256"/>
      <c r="T9" s="59" t="s">
        <v>272</v>
      </c>
      <c r="U9" s="59" t="s">
        <v>276</v>
      </c>
      <c r="V9" s="59" t="s">
        <v>280</v>
      </c>
      <c r="W9" s="59" t="s">
        <v>285</v>
      </c>
      <c r="X9" s="60" t="s">
        <v>290</v>
      </c>
      <c r="AA9" s="300"/>
      <c r="AB9" s="300"/>
      <c r="AC9" s="301"/>
      <c r="AD9" s="301"/>
      <c r="AE9" s="301"/>
      <c r="AF9" s="301"/>
      <c r="AG9" s="301"/>
      <c r="AH9" s="301"/>
      <c r="AI9" s="301"/>
      <c r="AJ9" s="301"/>
      <c r="AK9" s="301"/>
      <c r="AL9" s="301"/>
    </row>
    <row r="10" spans="1:38" ht="93" customHeight="1" x14ac:dyDescent="0.25">
      <c r="A10" s="62" t="str">
        <f>'2 IDENTIFICACIÓN'!A10</f>
        <v>R1</v>
      </c>
      <c r="B10" s="256" t="str">
        <f>+'2 IDENTIFICACIÓN'!J10</f>
        <v>Posibilidad de afectación reputacional por inconsistencias, pérdida o uso inadecuado de la información contenida en las bases de datos de beneficiarios, debido a deficiencias en la seguridad, actualización y control de la información administrada por la Secretaría de Desarrollo Social.</v>
      </c>
      <c r="C10" s="89">
        <f>+'5 VALORACIÓN DEL CONTROL'!T15</f>
        <v>0.6</v>
      </c>
      <c r="D10" s="64">
        <f>+'5 VALORACIÓN DEL CONTROL'!U15</f>
        <v>0.6</v>
      </c>
      <c r="E10" s="64" t="str">
        <f>+IF(C10=0,"",IF(C10&lt;=$R$14,$S$14,IF(C10&lt;=$R$13,$S$13,IF(C10&lt;=$R$12,$S$12,IF(C10&lt;=$R$11,$S$11,IF(C10&lt;=$R$10,$S$10,""))))))</f>
        <v>Media</v>
      </c>
      <c r="F10" s="64" t="str">
        <f>+IF(D10=0,"",IF(D10&lt;=$T$8,$T$9,IF(D10&lt;=$U$8,$U$9,IF(D10&lt;=$V$8,$V$9,IF(D10&lt;=$W$8,$W$9,IF(D10&lt;=$X$8,$X$9,""))))))</f>
        <v>Moderado</v>
      </c>
      <c r="G10" s="256" t="str">
        <f>+IF(E10=$S$10,IF(F10=$T$9,$T$10,IF(F10=$U$9,$U$10,IF(F10=$V$9,$V$10,IF(F10=$W$9,$W$10,IF(F10=$X$9,$X$10))))),IF(E10=$S$11,IF(F10=$T$9,$T$11,IF(F10=$U$9,$U$11,IF(F10=$V$9,$V$11,IF(F10=$W$9,$W$11,IF(F10=$X$9,$X$11))))),IF(E10=$S$12,IF(F10=$T$9,$T$12,IF(F10=$U$9,$U$12,IF(F10=$V$9,$V$12,IF(F10=$W$9,$W$12,IF(F10=$X$9,$X$12))))),IF(E10=$S$13,IF(F10=$T$9,$T$13,IF(F10=$U$9,$U$13,IF(F10=$V$9,$V$13,IF(F10=$W$9,$W$13,IF(F10=$X$9,$X$13))))),IF(E10=$S$14,IF(F10=$T$9,$T$14,IF(F10=$U$9,$U$14,IF(F10=$V$9,$V$14,IF(F10=$W$9,$W$14,IF(F10=$X$9,$X$14))))),"")))))</f>
        <v>Moderado</v>
      </c>
      <c r="I10" s="469" t="s">
        <v>139</v>
      </c>
      <c r="J10" s="56" t="s">
        <v>288</v>
      </c>
      <c r="K10" s="66" t="str">
        <f>+IF(AND(E10=$S$10,F10=$T$9),A10,"")&amp;" "&amp;IF(AND(E11=$S$10,F11=$T$9),A11,"")&amp;" "&amp;IF(AND(E12=$S$10,F12=$T$9),A12,"")&amp;" "&amp;IF(AND(E13=$S$10,F13=$T$9),A13,"")&amp;" "&amp;IF(AND(E14=$S$10,F14=$T$9),A14,"")&amp;" "&amp;IF(AND(E15=$S$10,F15=$T$9),A15,"")&amp;" "&amp;IF(AND(E16=$S$10,F16=$T$9),A16,"")&amp;" "&amp;IF(AND(E17=$S$10,F17=$T$9),A17,"")&amp;" "&amp;IF(AND(E18=$S$10,F18=$T$9),A18,"")&amp;" "&amp;IF(AND(E19=$S$10,F19=$T$9),A19,"")&amp;" "&amp;IF(AND(E20=$S$10,F20=$T$9),A20,"")&amp;" "&amp;IF(AND(E21=$S$10,F21=$T$9),A21,"")&amp;" "&amp;IF(AND(E22=$S$10,F22=$T$9),A22,"")&amp;" "&amp;IF(AND(E23=$S$10,F23=$T$9),A23,"")&amp;" "&amp;IF(AND(E24=$S$10,F24=$T$9),A24,"")&amp;" "&amp;IF(AND(E25=$S$10,F25=$T$9),A25,"")&amp;" "&amp;IF(AND(E26=$S$10,F26=$T$9),A26,"")&amp;" "&amp;IF(AND(E27=$S$10,F27=$T$9),A27,"")&amp;" "&amp;IF(AND(E28=$S$10,F28=$T$9),A28,"")&amp;" "&amp;IF(AND(E39=$S$10,F39=$T$9),A39,"")</f>
        <v xml:space="preserve">                   </v>
      </c>
      <c r="L10" s="66" t="str">
        <f>+IF(AND(E10=$S$10,F10=$U$9),A10,"")&amp;" "&amp;IF(AND(E11=$S$10,F11=$U$9),A11,"")&amp;" "&amp;IF(AND(E12=$S$10,F12=$U$9),A12,"")&amp;" "&amp;IF(AND(E13=$S$10,F13=$U$9),A13,"")&amp;" "&amp;IF(AND(E14=$S$10,F14=$U$9),A14,"")&amp;" "&amp;IF(AND(E15=$S$10,F15=$U$9),A15,"")&amp;" "&amp;IF(AND(E16=$S$10,F16=$U$9),A16,"")&amp;" "&amp;IF(AND(E17=$S$10,F17=$U$9),A17,"")&amp;" "&amp;IF(AND(E18=$S$10,F18=$U$9),A18,"")&amp;" "&amp;IF(AND(E19=$S$10,F19=$U$9),A19,"")&amp;" "&amp;IF(AND(E20=$S$10,F20=$U$9),A20,"")&amp;" "&amp;IF(AND(E21=$S$10,F21=$U$9),A21,"")&amp;" "&amp;IF(AND(E22=$S$10,F22=$U$9),A22,"")&amp;" "&amp;IF(AND(E23=$S$10,F23=$U$9),A23,"")&amp;" "&amp;IF(AND(E24=$S$10,F24=$U$9),A24,"")&amp;" "&amp;IF(AND(E25=$S$10,F25=$U$9),A25,"")&amp;" "&amp;IF(AND(E26=$S$10,F26=$U$9),A26,"")&amp;" "&amp;IF(AND(E27=$S$10,F27=$U$9),A27,"")&amp;" "&amp;IF(AND(E28=$S$10,F28=$U$9),A28,"")&amp;" "&amp;IF(AND(E39=$S$10,F39=$U$9),A39,"")</f>
        <v xml:space="preserve">                   </v>
      </c>
      <c r="M10" s="66" t="str">
        <f>+IF(AND(E10=$S$10,F10=$V$9),A10,"")&amp;" "&amp;IF(AND(E11=$S$10,F11=$V$9),A11,"")&amp;" "&amp;IF(AND(E12=$S$10,F12=$V$9),A12,"")&amp;" "&amp;IF(AND(E13=$S$10,F13=$V$9),A13,"")&amp;" "&amp;IF(AND(E14=$S$10,F14=$V$9),A14,"")&amp;" "&amp;IF(AND(E15=$S$10,F15=$V$9),A15,"")&amp;" "&amp;IF(AND(E16=$S$10,F16=$V$9),A16,"")&amp;" "&amp;IF(AND(E17=$S$10,F17=$V$9),A17,"")&amp;" "&amp;IF(AND(E18=$S$10,F18=$V$9),A18,"")&amp;" "&amp;IF(AND(E19=$S$10,F19=$V$9),A19,"")&amp;" "&amp;IF(AND(E20=$S$10,F20=$V$9),A20,"")&amp;" "&amp;IF(AND(E21=$S$10,F21=$V$9),A21,"")&amp;" "&amp;IF(AND(E22=$S$10,F22=$V$9),A22,"")&amp;" "&amp;IF(AND(E23=$S$10,F23=$V$9),A23,"")&amp;" "&amp;IF(AND(E24=$S$10,F24=$V$9),A24,"")&amp;" "&amp;IF(AND(E25=$S$10,F25=$V$9),A25,"")&amp;" "&amp;IF(AND(E26=$S$10,F26=$V$9),A26,"")&amp;" "&amp;IF(AND(E27=$S$10,F27=$V$9),A27,"")&amp;" "&amp;IF(AND(E28=$S$10,F28=$V$9),A28,"")&amp;" "&amp;IF(AND(E39=$S$10,F39=$V$9),A39,"")</f>
        <v xml:space="preserve">                   </v>
      </c>
      <c r="N10" s="66" t="str">
        <f>+IF(AND(E10=$S$10,F10=$W$9),A10,"")&amp;" "&amp;IF(AND(E11=$S$10,F11=$W$9),A11,"")&amp;" "&amp;IF(AND(E12=$S$10,F12=$W$9),A12,"")&amp;" "&amp;IF(AND(E13=$S$10,F13=$W$9),A13,"")&amp;" "&amp;IF(AND(E14=$S$10,F14=$W$9),A14,"")&amp;" "&amp;IF(AND(E15=$S$10,F15=$W$9),A15,"")&amp;" "&amp;IF(AND(E16=$S$10,F16=$W$9),A16,"")&amp;" "&amp;IF(AND(E17=$S$10,F17=$W$9),A17,"")&amp;" "&amp;IF(AND(E18=$S$10,F18=$W$9),A18,"")&amp;" "&amp;IF(AND(E19=$S$10,F19=$W$9),A19,"")&amp;" "&amp;IF(AND(E20=$S$10,F20=$W$9),A20,"")&amp;" "&amp;IF(AND(E21=$S$10,F21=$W$9),A21,"")&amp;" "&amp;IF(AND(E22=$S$10,F22=$W$9),A22,"")&amp;" "&amp;IF(AND(E23=$S$10,F23=$W$9),A23,"")&amp;" "&amp;IF(AND(E24=$S$10,F24=$W$9),A24,"")&amp;" "&amp;IF(AND(E25=$S$10,F25=$W$9),A25,"")&amp;" "&amp;IF(AND(E26=$S$10,F26=$W$9),A26,"")&amp;" "&amp;IF(AND(E27=$S$10,F27=$W$9),A27,"")&amp;" "&amp;IF(AND(E28=$S$10,F28=$W$9),A28,"")&amp;" "&amp;IF(AND(E39=$S$10,F39=$W$9),A39,"")</f>
        <v xml:space="preserve">                   </v>
      </c>
      <c r="O10" s="67" t="str">
        <f>+IF(AND(E10=$S$10,F10=$X$9),A10,"")&amp;" "&amp;IF(AND(E11=$S$10,F11=$X$9),A11,"")&amp;" "&amp;IF(AND(E12=$S$10,F12=$X$9),A12,"")&amp;" "&amp;IF(AND(E13=$S$10,F13=$X$9),A13,"")&amp;" "&amp;IF(AND(E14=$S$10,F14=$X$9),A14,"")&amp;" "&amp;IF(AND(E15=$S$10,F15=$X$9),A15,"")&amp;" "&amp;IF(AND(E16=$S$10,F16=$X$9),A16,"")&amp;" "&amp;IF(AND(E17=$S$10,F17=$X$9),A17,"")&amp;" "&amp;IF(AND(E18=$S$10,F18=$X$9),A18,"")&amp;" "&amp;IF(AND(E19=$S$10,F19=$X$9),A19,"")&amp;" "&amp;IF(AND(E20=$S$10,F20=$X$9),A20,"")&amp;" "&amp;IF(AND(E21=$S$10,F21=$X$9),A21,"")&amp;" "&amp;IF(AND(E22=$S$10,F22=$X$9),A22,"")&amp;" "&amp;IF(AND(E23=$S$10,F23=$X$9),A23,"")&amp;" "&amp;IF(AND(E24=$S$10,F24=$X$9),A24,"")&amp;" "&amp;IF(AND(E25=$S$10,F25=$X$9),A25,"")&amp;" "&amp;IF(AND(E26=$S$10,F26=$X$9),A26,"")&amp;" "&amp;IF(AND(E27=$S$10,F27=$X$9),A27,"")&amp;" "&amp;IF(AND(E28=$S$10,F28=$X$9),A28,"")&amp;" "&amp;IF(AND(E39=$S$10,F39=$X$9),A39,"")</f>
        <v xml:space="preserve">                   </v>
      </c>
      <c r="Q10" s="535" t="s">
        <v>139</v>
      </c>
      <c r="R10" s="68">
        <v>1</v>
      </c>
      <c r="S10" s="59" t="s">
        <v>288</v>
      </c>
      <c r="T10" s="66" t="s">
        <v>298</v>
      </c>
      <c r="U10" s="66" t="s">
        <v>298</v>
      </c>
      <c r="V10" s="66" t="s">
        <v>298</v>
      </c>
      <c r="W10" s="66" t="s">
        <v>298</v>
      </c>
      <c r="X10" s="67" t="s">
        <v>299</v>
      </c>
      <c r="AA10" s="300"/>
      <c r="AB10" s="300"/>
      <c r="AC10" s="301"/>
      <c r="AD10" s="301"/>
      <c r="AE10" s="301"/>
      <c r="AF10" s="69"/>
      <c r="AG10" s="69"/>
      <c r="AH10" s="69"/>
      <c r="AI10" s="69"/>
      <c r="AJ10" s="69"/>
      <c r="AK10" s="301"/>
      <c r="AL10" s="301"/>
    </row>
    <row r="11" spans="1:38" ht="93" customHeight="1" x14ac:dyDescent="0.25">
      <c r="A11" s="62" t="str">
        <f>'2 IDENTIFICACIÓN'!A11</f>
        <v>R2</v>
      </c>
      <c r="B11" s="256" t="str">
        <f>+'2 IDENTIFICACIÓN'!J11</f>
        <v>Posibilidad de afectación reputacional por deficiencias en la gestión de los procesos de contratación pública adelantados por la Secretaría de Desarrollo Social, debido a incumplimiento de los lineamientos y requisitos establecidos en la normatividad vigente.</v>
      </c>
      <c r="C11" s="89">
        <f>+'5 VALORACIÓN DEL CONTROL'!T21</f>
        <v>0.6</v>
      </c>
      <c r="D11" s="64">
        <f>+'5 VALORACIÓN DEL CONTROL'!U21</f>
        <v>0.8</v>
      </c>
      <c r="E11" s="64" t="str">
        <f t="shared" ref="E11:E39" si="0">+IF(C11=0,"",IF(C11&lt;=$R$14,$S$14,IF(C11&lt;=$R$13,$S$13,IF(C11&lt;=$R$12,$S$12,IF(C11&lt;=$R$11,$S$11,IF(C11&lt;=$R$10,$S$10,""))))))</f>
        <v>Media</v>
      </c>
      <c r="F11" s="64" t="str">
        <f t="shared" ref="F11:F39" si="1">+IF(D11=0,"",IF(D11&lt;=$T$8,$T$9,IF(D11&lt;=$U$8,$U$9,IF(D11&lt;=$V$8,$V$9,IF(D11&lt;=$W$8,$W$9,IF(D11&lt;=$X$8,$X$9,""))))))</f>
        <v>Mayor</v>
      </c>
      <c r="G11" s="256" t="str">
        <f>+IF(E11=$S$10,IF(F11=$T$9,$T$10,IF(F11=$U$9,$U$10,IF(F11=$V$9,$V$10,IF(F11=$W$9,$W$10,IF(F11=$X$9,$X$10))))),IF(E11=$S$11,IF(F11=$T$9,$T$11,IF(F11=$U$9,$U$11,IF(F11=$V$9,$V$11,IF(F11=$W$9,$W$11,IF(F11=$X$9,$X$11))))),IF(E11=$S$12,IF(F11=$T$9,$T$12,IF(F11=$U$9,$U$12,IF(F11=$V$9,$V$12,IF(F11=$W$9,$W$12,IF(F11=$X$9,$X$12))))),IF(E11=$S$13,IF(F11=$T$9,$T$13,IF(F11=$U$9,$U$13,IF(F11=$V$9,$V$13,IF(F11=$W$9,$W$13,IF(F11=$X$9,$X$13))))),IF(E11=$S$14,IF(F11=$T$9,$T$14,IF(F11=$U$9,$U$14,IF(F11=$V$9,$V$14,IF(F11=$W$9,$W$14,IF(F11=$X$9,$X$14))))),"")))))</f>
        <v>Alto</v>
      </c>
      <c r="I11" s="469"/>
      <c r="J11" s="56" t="s">
        <v>283</v>
      </c>
      <c r="K11" s="70" t="str">
        <f>+IF(AND(E10=$S$11,F10=$T$9),A10,"")&amp;" "&amp;IF(AND(E11=$S$11,F11=$T$9),A11,"")&amp;" "&amp;IF(AND(E12=$S$11,F12=$T$9),A12,"")&amp;" "&amp;IF(AND(E13=$S$11,F13=$T$9),A13,"")&amp;" "&amp;IF(AND(E14=$S$11,F14=$T$9),A14,"")&amp;" "&amp;IF(AND(E15=$S$11,F15=$T$9),A15,"")&amp;" "&amp;IF(AND(E16=$S$11,F16=$T$9),A16,"")&amp;" "&amp;IF(AND(E17=$S$11,F17=$T$9),A17,"")&amp;" "&amp;IF(AND(E18=$S$11,F18=$T$9),A18,"")&amp;" "&amp;IF(AND(E19=$S$11,F19=$T$9),A19,"")&amp;" "&amp;IF(AND(E20=$S$11,F20=$T$9),A20,"")&amp;" "&amp;IF(AND(E21=$S$11,F21=$T$9),A21,"")&amp;" "&amp;IF(AND(E22=$S$11,F22=$T$9),A22,"")&amp;" "&amp;IF(AND(E23=$S$11,F23=$T$9),A23,"")&amp;" "&amp;IF(AND(E24=$S$11,F24=$T$9),A24,"")&amp;" "&amp;IF(AND(E25=$S$11,F25=$T$9),A25,"")&amp;" "&amp;IF(AND(E26=$S$11,F26=$T$9),A26,"")&amp;" "&amp;IF(AND(E27=$S$11,F27=$T$9),A27,"")&amp;" "&amp;IF(AND(E28=$S$11,F28=$T$9),A28,"")&amp;" "&amp;IF(AND(E39=$S$11,F39=$T$9),A39,"")</f>
        <v xml:space="preserve">                   </v>
      </c>
      <c r="L11" s="70" t="str">
        <f>+IF(AND(E10=$S$11,F10=$U$9),A10,"")&amp;" "&amp;IF(AND(E11=$S$11,F11=$U$9),A11,"")&amp;" "&amp;IF(AND(E12=$S$11,F12=$U$9),A12,"")&amp;" "&amp;IF(AND(E13=$S$11,F13=$U$9),A13,"")&amp;" "&amp;IF(AND(E14=$S$11,F14=$U$9),A14,"")&amp;" "&amp;IF(AND(E15=$S$11,F15=$U$9),A15,"")&amp;" "&amp;IF(AND(E16=$S$11,F16=$U$9),A16,"")&amp;" "&amp;IF(AND(E17=$S$11,F17=$U$9),A17,"")&amp;" "&amp;IF(AND(E18=$S$11,F18=$U$9),A18,"")&amp;" "&amp;IF(AND(E19=$S$11,F19=$U$9),A19,"")&amp;" "&amp;IF(AND(E20=$S$11,F20=$U$9),A20,"")&amp;" "&amp;IF(AND(E21=$S$11,F21=$U$9),A21,"")&amp;" "&amp;IF(AND(E22=$S$11,F22=$U$9),A22,"")&amp;" "&amp;IF(AND(E23=$S$11,F23=$U$9),A23,"")&amp;" "&amp;IF(AND(E24=$S$11,F24=$U$9),A24,"")&amp;" "&amp;IF(AND(E25=$S$11,F25=$U$9),A25,"")&amp;" "&amp;IF(AND(E26=$S$11,F26=$U$9),A26,"")&amp;" "&amp;IF(AND(E27=$S$11,F27=$U$9),A27,"")&amp;" "&amp;IF(AND(E28=$S$11,F28=$U$9),A28,"")&amp;" "&amp;IF(AND(E39=$S$11,F39=$U$9),A39,"")</f>
        <v xml:space="preserve">                   </v>
      </c>
      <c r="M11" s="66" t="str">
        <f>+IF(AND(E10=$S$11,F10=$V$9),A10,"")&amp;" "&amp;IF(AND(E11=$S$11,F11=$V$9),A11,"")&amp;" "&amp;IF(AND(E12=$S$11,F12=$V$9),A12,"")&amp;" "&amp;IF(AND(E13=$S$11,F13=$V$9),A13,"")&amp;" "&amp;IF(AND(E14=$S$11,F14=$V$9),A14,"")&amp;" "&amp;IF(AND(E15=$S$11,F15=$V$9),A15,"")&amp;" "&amp;IF(AND(E16=$S$11,F16=$V$9),A16,"")&amp;" "&amp;IF(AND(E17=$S$11,F17=$V$9),A17,"")&amp;" "&amp;IF(AND(E18=$S$11,F18=$V$9),A18,"")&amp;" "&amp;IF(AND(E19=$S$11,F19=$V$9),A19,"")&amp;" "&amp;IF(AND(E20=$S$11,F20=$V$9),A20,"")&amp;" "&amp;IF(AND(E21=$S$11,F21=$V$9),A21,"")&amp;" "&amp;IF(AND(E22=$S$11,F22=$V$9),A22,"")&amp;" "&amp;IF(AND(E23=$S$11,F23=$V$9),A23,"")&amp;" "&amp;IF(AND(E24=$S$11,F24=$V$9),A24,"")&amp;" "&amp;IF(AND(E25=$S$11,F25=$V$9),A25,"")&amp;" "&amp;IF(AND(E26=$S$11,F26=$V$9),A26,"")&amp;" "&amp;IF(AND(E27=$S$11,F27=$V$9),A27,"")&amp;" "&amp;IF(AND(E28=$S$11,F28=$V$9),A28,"")&amp;" "&amp;IF(AND(E39=$S$11,F39=$V$9),A39,"")</f>
        <v xml:space="preserve">                   </v>
      </c>
      <c r="N11" s="66" t="str">
        <f>+IF(AND(E10=$S$11,F10=$W$9),A10,"")&amp;" "&amp;IF(AND(E11=$S$11,F11=$W$9),A11,"")&amp;" "&amp;IF(AND(E12=$S$11,F12=$W$9),A12,"")&amp;" "&amp;IF(AND(E13=$S$11,F13=$W$9),A13,"")&amp;" "&amp;IF(AND(E14=$S$11,F14=$W$9),A14,"")&amp;" "&amp;IF(AND(E15=$S$11,F15=$W$9),A15,"")&amp;" "&amp;IF(AND(E16=$S$11,F16=$W$9),A16,"")&amp;" "&amp;IF(AND(E17=$S$11,F17=$W$9),A17,"")&amp;" "&amp;IF(AND(E18=$S$11,F18=$W$9),A18,"")&amp;" "&amp;IF(AND(E19=$S$11,F19=$W$9),A19,"")&amp;" "&amp;IF(AND(E20=$S$11,F20=$W$9),A20,"")&amp;" "&amp;IF(AND(E21=$S$11,F21=$W$9),A21,"")&amp;" "&amp;IF(AND(E22=$S$11,F22=$W$9),A22,"")&amp;" "&amp;IF(AND(E23=$S$11,F23=$W$9),A23,"")&amp;" "&amp;IF(AND(E24=$S$11,F24=$W$9),A24,"")&amp;" "&amp;IF(AND(E25=$S$11,F25=$W$9),A25,"")&amp;" "&amp;IF(AND(E26=$S$11,F26=$W$9),A26,"")&amp;" "&amp;IF(AND(E27=$S$11,F27=$W$9),A27,"")&amp;" "&amp;IF(AND(E28=$S$11,F28=$W$9),A28,"")&amp;" "&amp;IF(AND(E39=$S$11,F39=$W$9),A39,"")</f>
        <v xml:space="preserve">                   </v>
      </c>
      <c r="O11" s="67" t="str">
        <f>+IF(AND(E10=$S$11,F10=$X$9),A10,"")&amp;" "&amp;IF(AND(E11=$S$11,F11=$X$9),A11,"")&amp;" "&amp;IF(AND(E12=$S$11,F12=$X$9),A12,"")&amp;" "&amp;IF(AND(E13=$S$11,F13=$X$9),A13,"")&amp;" "&amp;IF(AND(E14=$S$11,F14=$X$9),A14,"")&amp;" "&amp;IF(AND(E15=$S$11,F15=$X$9),A15,"")&amp;" "&amp;IF(AND(E16=$S$11,F16=$X$9),A16,"")&amp;" "&amp;IF(AND(E17=$S$11,F17=$X$9),A17,"")&amp;" "&amp;IF(AND(E18=$S$11,F18=$X$9),A18,"")&amp;" "&amp;IF(AND(E19=$S$11,F19=$X$9),A19,"")&amp;" "&amp;IF(AND(E20=$S$11,F20=$X$9),A20,"")&amp;" "&amp;IF(AND(E21=$S$11,F21=$X$9),A21,"")&amp;" "&amp;IF(AND(E22=$S$11,F22=$X$9),A22,"")&amp;" "&amp;IF(AND(E23=$S$11,F23=$X$9),A23,"")&amp;" "&amp;IF(AND(E24=$S$11,F24=$X$9),A24,"")&amp;" "&amp;IF(AND(E25=$S$11,F25=$X$9),A25,"")&amp;" "&amp;IF(AND(E26=$S$11,F26=$X$9),A26,"")&amp;" "&amp;IF(AND(E27=$S$11,F27=$X$9),A27,"")&amp;" "&amp;IF(AND(E28=$S$11,F28=$X$9),A28,"")&amp;" "&amp;IF(AND(E39=$S$11,F39=$X$9),A39,"")</f>
        <v xml:space="preserve">                   </v>
      </c>
      <c r="Q11" s="535"/>
      <c r="R11" s="68">
        <v>0.8</v>
      </c>
      <c r="S11" s="59" t="s">
        <v>283</v>
      </c>
      <c r="T11" s="70" t="s">
        <v>280</v>
      </c>
      <c r="U11" s="70" t="s">
        <v>280</v>
      </c>
      <c r="V11" s="66" t="s">
        <v>298</v>
      </c>
      <c r="W11" s="66" t="s">
        <v>298</v>
      </c>
      <c r="X11" s="67" t="s">
        <v>299</v>
      </c>
      <c r="AA11" s="300"/>
      <c r="AB11" s="300"/>
      <c r="AC11" s="301"/>
      <c r="AD11" s="302"/>
      <c r="AE11" s="72"/>
      <c r="AF11" s="69"/>
      <c r="AG11" s="69"/>
      <c r="AH11" s="69"/>
      <c r="AI11" s="69"/>
      <c r="AJ11" s="69"/>
      <c r="AK11" s="301"/>
      <c r="AL11" s="301"/>
    </row>
    <row r="12" spans="1:38" ht="93" customHeight="1" x14ac:dyDescent="0.25">
      <c r="A12" s="62" t="str">
        <f>'2 IDENTIFICACIÓN'!A12</f>
        <v>R3</v>
      </c>
      <c r="B12" s="256" t="str">
        <f>+'2 IDENTIFICACIÓN'!J12</f>
        <v>Posibilidad de afectación reputacional por investigaciones y sanciones disciplinarias por entes de control, debido a incumplimiento de la Ley 594 de 2000 en la gestión documental de la Secretaría de Desarrollo Social.</v>
      </c>
      <c r="C12" s="89">
        <f>+'5 VALORACIÓN DEL CONTROL'!T27</f>
        <v>0.6</v>
      </c>
      <c r="D12" s="64">
        <f>+'5 VALORACIÓN DEL CONTROL'!U27</f>
        <v>0.6</v>
      </c>
      <c r="E12" s="64" t="str">
        <f t="shared" si="0"/>
        <v>Media</v>
      </c>
      <c r="F12" s="64" t="str">
        <f t="shared" si="1"/>
        <v>Moderado</v>
      </c>
      <c r="G12" s="256" t="str">
        <f>+IF(E12=$S$10,IF(F12=$T$9,$T$10,IF(F12=$U$9,$U$10,IF(F12=$V$9,$V$10,IF(F12=$W$9,$W$10,IF(F12=$X$9,$X$10))))),IF(E12=$S$11,IF(F12=$T$9,$T$11,IF(F12=$U$9,$U$11,IF(F12=$V$9,$V$11,IF(F12=$W$9,$W$11,IF(F12=$X$9,$X$11))))),IF(E12=$S$12,IF(F12=$T$9,$T$12,IF(F12=$U$9,$U$12,IF(F12=$V$9,$V$12,IF(F12=$W$9,$W$12,IF(F12=$X$9,$X$12))))),IF(E12=$S$13,IF(F12=$T$9,$T$13,IF(F12=$U$9,$U$13,IF(F12=$V$9,$V$13,IF(F12=$W$9,$W$13,IF(F12=$X$9,$X$13))))),IF(E12=$S$14,IF(F12=$T$9,$T$14,IF(F12=$U$9,$U$14,IF(F12=$V$9,$V$14,IF(F12=$W$9,$W$14,IF(F12=$X$9,$X$14))))),"")))))</f>
        <v>Moderado</v>
      </c>
      <c r="I12" s="469"/>
      <c r="J12" s="56" t="s">
        <v>278</v>
      </c>
      <c r="K12" s="70" t="str">
        <f>+IF(AND(E10=$S$12,F10=$T$9),A10,"")&amp;" "&amp;IF(AND(E11=$S$12,F11=$T$9),A11,"")&amp;" "&amp;IF(AND(E12=$S$12,F12=$T$9),A12,"")&amp;" "&amp;IF(AND(E13=$S$12,F13=$T$9),A13,"")&amp;" "&amp;IF(AND(E14=$S$12,F14=$T$9),A14,"")&amp;" "&amp;IF(AND(E15=$S$12,F15=$T$9),A15,"")&amp;" "&amp;IF(AND(E16=$S$12,F16=$T$9),A16,"")&amp;" "&amp;IF(AND(E17=$S$12,F17=$T$9),A17,"")&amp;" "&amp;IF(AND(E18=$S$12,F18=$T$9),A18,"")&amp;" "&amp;IF(AND(E19=$S$12,F19=$T$9),A19,"")&amp;" "&amp;IF(AND(E20=$S$12,F20=$T$9),A20,"")&amp;" "&amp;IF(AND(E21=$S$12,F21=$T$9),A21,"")&amp;" "&amp;IF(AND(E22=$S$12,F22=$T$9),A22,"")&amp;" "&amp;IF(AND(E23=$S$12,F23=$T$9),A23,"")&amp;" "&amp;IF(AND(E24=$S$12,F24=$T$9),A24,"")&amp;" "&amp;IF(AND(E25=$S$12,F25=$T$9),A25,"")&amp;" "&amp;IF(AND(E26=$S$12,F26=$T$9),A26,"")&amp;" "&amp;IF(AND(E27=$S$12,F27=$T$9),A27,"")&amp;" "&amp;IF(AND(E28=$S$12,F28=$T$9),A28,"")&amp;" "&amp;IF(AND(E39=$S$12,F39=$T$9),A39,"")</f>
        <v xml:space="preserve">            R13       </v>
      </c>
      <c r="L12" s="70" t="str">
        <f>+IF(AND(E10=$S$12,F10=$U$9),A10,"")&amp;" "&amp;IF(AND(E11=$S$12,F11=$U$9),A11,"")&amp;" "&amp;IF(AND(E12=$S$12,F12=$U$9),A12,"")&amp;" "&amp;IF(AND(E13=$S$12,F13=$U$9),A13,"")&amp;" "&amp;IF(AND(E14=$S$12,F14=$U$9),A14,"")&amp;" "&amp;IF(AND(E15=$S$12,F15=$U$9),A15,"")&amp;" "&amp;IF(AND(E16=$S$12,F16=$U$9),A16,"")&amp;" "&amp;IF(AND(E17=$S$12,F17=$U$9),A17,"")&amp;" "&amp;IF(AND(E18=$S$12,F18=$U$9),A18,"")&amp;" "&amp;IF(AND(E19=$S$12,F19=$U$9),A19,"")&amp;" "&amp;IF(AND(E20=$S$12,F20=$U$9),A20,"")&amp;" "&amp;IF(AND(E21=$S$12,F21=$U$9),A21,"")&amp;" "&amp;IF(AND(E22=$S$12,F22=$U$9),A22,"")&amp;" "&amp;IF(AND(E23=$S$12,F23=$U$9),A23,"")&amp;" "&amp;IF(AND(E24=$S$12,F24=$U$9),A24,"")&amp;" "&amp;IF(AND(E25=$S$12,F25=$U$9),A25,"")&amp;" "&amp;IF(AND(E26=$S$12,F26=$U$9),A26,"")&amp;" "&amp;IF(AND(E27=$S$12,F27=$U$9),A27,"")&amp;" "&amp;IF(AND(E28=$S$12,F28=$U$9),A28,"")&amp;" "&amp;IF(AND(E39=$S$12,F39=$U$9),A39,"")</f>
        <v xml:space="preserve">           R12        </v>
      </c>
      <c r="M12" s="70" t="str">
        <f>+IF(AND(E10=$S$12,F10=$V$9),A10,"")&amp;" "&amp;IF(AND(E11=$S$12,F11=$V$9),A11,"")&amp;" "&amp;IF(AND(E12=$S$12,F12=$V$9),A12,"")&amp;" "&amp;IF(AND(E13=$S$12,F13=$V$9),A13,"")&amp;" "&amp;IF(AND(E14=$S$12,F14=$V$9),A14,"")&amp;" "&amp;IF(AND(E15=$S$12,F15=$V$9),A15,"")&amp;" "&amp;IF(AND(E16=$S$12,F16=$V$9),A16,"")&amp;" "&amp;IF(AND(E17=$S$12,F17=$V$9),A17,"")&amp;" "&amp;IF(AND(E18=$S$12,F18=$V$9),A18,"")&amp;" "&amp;IF(AND(E19=$S$12,F19=$V$9),A19,"")&amp;" "&amp;IF(AND(E20=$S$12,F20=$V$9),A20,"")&amp;" "&amp;IF(AND(E21=$S$12,F21=$V$9),A21,"")&amp;" "&amp;IF(AND(E22=$S$12,F22=$V$9),A22,"")&amp;" "&amp;IF(AND(E23=$S$12,F23=$V$9),A23,"")&amp;" "&amp;IF(AND(E24=$S$12,F24=$V$9),A24,"")&amp;" "&amp;IF(AND(E25=$S$12,F25=$V$9),A25,"")&amp;" "&amp;IF(AND(E26=$S$12,F26=$V$9),A26,"")&amp;" "&amp;IF(AND(E27=$S$12,F27=$V$9),A27,"")&amp;" "&amp;IF(AND(E28=$S$12,F28=$V$9),A28,"")&amp;" "&amp;IF(AND(E39=$S$12,F39=$V$9),A39,"")</f>
        <v xml:space="preserve">R1  R3  R5 R6 R7 R8 R9           </v>
      </c>
      <c r="N12" s="66" t="str">
        <f>+IF(AND(E10=$S$12,F10=$W$9),A10,"")&amp;" "&amp;IF(AND(E11=$S$12,F11=$W$9),A11,"")&amp;" "&amp;IF(AND(E12=$S$12,F12=$W$9),A12,"")&amp;" "&amp;IF(AND(E13=$S$12,F13=$W$9),A13,"")&amp;" "&amp;IF(AND(E14=$S$12,F14=$W$9),A14,"")&amp;" "&amp;IF(AND(E15=$S$12,F15=$W$9),A15,"")&amp;" "&amp;IF(AND(E16=$S$12,F16=$W$9),A16,"")&amp;" "&amp;IF(AND(E17=$S$12,F17=$W$9),A17,"")&amp;" "&amp;IF(AND(E18=$S$12,F18=$W$9),A18,"")&amp;" "&amp;IF(AND(E19=$S$12,F19=$W$9),A19,"")&amp;" "&amp;IF(AND(E20=$S$12,F20=$W$9),A20,"")&amp;" "&amp;IF(AND(E21=$S$12,F21=$W$9),A21,"")&amp;" "&amp;IF(AND(E22=$S$12,F22=$W$9),A22,"")&amp;" "&amp;IF(AND(E23=$S$12,F23=$W$9),A23,"")&amp;" "&amp;IF(AND(E24=$S$12,F24=$W$9),A24,"")&amp;" "&amp;IF(AND(E25=$S$12,F25=$W$9),A25,"")&amp;" "&amp;IF(AND(E26=$S$12,F26=$W$9),A26,"")&amp;" "&amp;IF(AND(E27=$S$12,F27=$W$9),A27,"")&amp;" "&amp;IF(AND(E28=$S$12,F28=$W$9),A28,"")&amp;" "&amp;IF(AND(E39=$S$12,F39=$W$9),A39,"")</f>
        <v xml:space="preserve"> R2  R4      R10 R11   R14      </v>
      </c>
      <c r="O12" s="67" t="str">
        <f>+IF(AND(E10=$S$12,F10=$X$9),A10,"")&amp;" "&amp;IF(AND(E11=$S$12,F11=$X$9),A11,"")&amp;" "&amp;IF(AND(E12=$S$12,F12=$X$9),A12,"")&amp;" "&amp;IF(AND(E13=$S$12,F13=$X$9),A13,"")&amp;" "&amp;IF(AND(E14=$S$12,F14=$X$9),A14,"")&amp;" "&amp;IF(AND(E15=$S$12,F15=$X$9),A15,"")&amp;" "&amp;IF(AND(E16=$S$12,F16=$X$9),A16,"")&amp;" "&amp;IF(AND(E17=$S$12,F17=$X$9),A17,"")&amp;" "&amp;IF(AND(E18=$S$12,F18=$X$9),A18,"")&amp;" "&amp;IF(AND(E19=$S$12,F19=$X$9),A19,"")&amp;" "&amp;IF(AND(E20=$S$12,F20=$X$9),A20,"")&amp;" "&amp;IF(AND(E21=$S$12,F21=$X$9),A21,"")&amp;" "&amp;IF(AND(E22=$S$12,F22=$X$9),A22,"")&amp;" "&amp;IF(AND(E23=$S$12,F23=$X$9),A23,"")&amp;" "&amp;IF(AND(E24=$S$12,F24=$X$9),A24,"")&amp;" "&amp;IF(AND(E25=$S$12,F25=$X$9),A25,"")&amp;" "&amp;IF(AND(E26=$S$12,F26=$X$9),A26,"")&amp;" "&amp;IF(AND(E27=$S$12,F27=$X$9),A27,"")&amp;" "&amp;IF(AND(E28=$S$12,F28=$X$9),A28,"")&amp;" "&amp;IF(AND(E39=$S$12,F39=$X$9),A39,"")</f>
        <v xml:space="preserve">                   </v>
      </c>
      <c r="Q12" s="535"/>
      <c r="R12" s="68">
        <v>0.6</v>
      </c>
      <c r="S12" s="59" t="s">
        <v>278</v>
      </c>
      <c r="T12" s="70" t="s">
        <v>280</v>
      </c>
      <c r="U12" s="70" t="s">
        <v>280</v>
      </c>
      <c r="V12" s="70" t="s">
        <v>280</v>
      </c>
      <c r="W12" s="66" t="s">
        <v>298</v>
      </c>
      <c r="X12" s="67" t="s">
        <v>299</v>
      </c>
      <c r="AA12" s="300"/>
      <c r="AB12" s="300"/>
      <c r="AC12" s="301"/>
      <c r="AD12" s="302"/>
      <c r="AE12" s="72"/>
      <c r="AF12" s="69"/>
      <c r="AG12" s="69"/>
      <c r="AH12" s="69"/>
      <c r="AI12" s="69"/>
      <c r="AJ12" s="73"/>
      <c r="AK12" s="301"/>
      <c r="AL12" s="301"/>
    </row>
    <row r="13" spans="1:38" ht="93" customHeight="1" x14ac:dyDescent="0.25">
      <c r="A13" s="62" t="str">
        <f>'2 IDENTIFICACIÓN'!A13</f>
        <v>R4</v>
      </c>
      <c r="B13" s="256" t="str">
        <f>+'2 IDENTIFICACIÓN'!J13</f>
        <v>Posibilidad de afectación reputacional por retrasos en la ejecución y pago de los convenios financiados con recursos de la estampilla departamental pro adulto mayor, debido a demoras en el giro de los recursos por parte del ente departamental.</v>
      </c>
      <c r="C13" s="89">
        <f>+'5 VALORACIÓN DEL CONTROL'!T33</f>
        <v>0.6</v>
      </c>
      <c r="D13" s="64">
        <f>+'5 VALORACIÓN DEL CONTROL'!U33</f>
        <v>0.8</v>
      </c>
      <c r="E13" s="64" t="str">
        <f t="shared" si="0"/>
        <v>Media</v>
      </c>
      <c r="F13" s="64" t="str">
        <f t="shared" si="1"/>
        <v>Mayor</v>
      </c>
      <c r="G13" s="256" t="str">
        <f t="shared" ref="G13:G39" si="2">+IF(E13=$S$10,IF(F13=$T$9,$T$10,IF(F13=$U$9,$U$10,IF(F13=$V$9,$V$10,IF(F13=$W$9,$W$10,IF(F13=$X$9,$X$10))))),IF(E13=$S$11,IF(F13=$T$9,$T$11,IF(F13=$U$9,$U$11,IF(F13=$V$9,$V$11,IF(F13=$W$9,$W$11,IF(F13=$X$9,$X$11))))),IF(E13=$S$12,IF(F13=$T$9,$T$12,IF(F13=$U$9,$U$12,IF(F13=$V$9,$V$12,IF(F13=$W$9,$W$12,IF(F13=$X$9,$X$12))))),IF(E13=$S$13,IF(F13=$T$9,$T$13,IF(F13=$U$9,$U$13,IF(F13=$V$9,$V$13,IF(F13=$W$9,$W$13,IF(F13=$X$9,$X$13))))),IF(E13=$S$14,IF(F13=$T$9,$T$14,IF(F13=$U$9,$U$14,IF(F13=$V$9,$V$14,IF(F13=$W$9,$W$14,IF(F13=$X$9,$X$14))))),"")))))</f>
        <v>Alto</v>
      </c>
      <c r="I13" s="469"/>
      <c r="J13" s="56" t="s">
        <v>274</v>
      </c>
      <c r="K13" s="74" t="str">
        <f>+IF(AND(E10=$S$13,F10=$T$9),A10,"")&amp;" "&amp;IF(AND(E11=$S$13,F11=$T$9),A11,"")&amp;" "&amp;IF(AND(E12=$S$13,F12=$T$9),A12,"")&amp;" "&amp;IF(AND(E13=$S$13,F13=$T$9),A13,"")&amp;" "&amp;IF(AND(E14=$S$13,F14=$T$9),A14,"")&amp;" "&amp;IF(AND(E15=$S$13,F15=$T$9),A15,"")&amp;" "&amp;IF(AND(E16=$S$13,F16=$T$9),A16,"")&amp;" "&amp;IF(AND(E17=$S$13,F17=$T$9),A17,"")&amp;" "&amp;IF(AND(E18=$S$13,F18=$T$9),A18,"")&amp;" "&amp;IF(AND(E19=$S$13,F19=$T$9),A19,"")&amp;" "&amp;IF(AND(E20=$S$13,F20=$T$9),A20,"")&amp;" "&amp;IF(AND(E21=$S$13,F21=$T$9),A21,"")&amp;" "&amp;IF(AND(E22=$S$13,F22=$T$9),A22,"")&amp;" "&amp;IF(AND(E23=$S$13,F23=$T$9),A23,"")&amp;" "&amp;IF(AND(E24=$S$13,F24=$T$9),A24,"")&amp;" "&amp;IF(AND(E25=$S$13,F25=$T$9),A25,"")&amp;" "&amp;IF(AND(E26=$S$13,F26=$T$9),A26,"")&amp;" "&amp;IF(AND(E27=$S$13,F27=$T$9),A27,"")&amp;" "&amp;IF(AND(E28=$S$13,F28=$T$9),A28,"")&amp;" "&amp;IF(AND(E39=$S$13,F39=$T$9),A39,"")</f>
        <v xml:space="preserve">                   </v>
      </c>
      <c r="L13" s="70" t="str">
        <f>+IF(AND(E10=$S$13,F10=$U$9),A10,"")&amp;" "&amp;IF(AND(E11=$S$13,F11=$U$9),A11,"")&amp;" "&amp;IF(AND(E12=$S$13,F12=$U$9),A12,"")&amp;" "&amp;IF(AND(E13=$S$13,F13=$U$9),A13,"")&amp;" "&amp;IF(AND(E14=$S$13,F14=$U$9),A14,"")&amp;" "&amp;IF(AND(E15=$S$13,F15=$U$9),A15,"")&amp;" "&amp;IF(AND(E16=$S$13,F16=$U$9),A16,"")&amp;" "&amp;IF(AND(E17=$S$13,F17=$U$9),A17,"")&amp;" "&amp;IF(AND(E18=$S$13,F18=$U$9),A18,"")&amp;" "&amp;IF(AND(E19=$S$13,F19=$U$9),A19,"")&amp;" "&amp;IF(AND(E20=$S$13,F20=$U$9),A20,"")&amp;" "&amp;IF(AND(E21=$S$13,F21=$U$9),A21,"")&amp;" "&amp;IF(AND(E22=$S$13,F22=$U$9),A22,"")&amp;" "&amp;IF(AND(E23=$S$13,F23=$U$9),A23,"")&amp;" "&amp;IF(AND(E24=$S$13,F24=$U$9),A24,"")&amp;" "&amp;IF(AND(E25=$S$13,F25=$U$9),A25,"")&amp;" "&amp;IF(AND(E26=$S$13,F26=$U$9),A26,"")&amp;" "&amp;IF(AND(E27=$S$13,F27=$U$9),A27,"")&amp;" "&amp;IF(AND(E28=$S$13,F28=$U$9),A28,"")&amp;" "&amp;IF(AND(E39=$S$13,F39=$U$9),A39,"")</f>
        <v xml:space="preserve">                   </v>
      </c>
      <c r="M13" s="70" t="str">
        <f>+IF(AND(E10=$S$13,F10=$V$9),A10,"")&amp;" "&amp;IF(AND(E11=$S$13,F11=$V$9),A11,"")&amp;" "&amp;IF(AND(E12=$S$13,F12=$V$9),A12,"")&amp;" "&amp;IF(AND(E13=$S$13,F13=$V$9),A13,"")&amp;" "&amp;IF(AND(E14=$S$13,F14=$V$9),A14,"")&amp;" "&amp;IF(AND(E15=$S$13,F15=$V$9),A15,"")&amp;" "&amp;IF(AND(E16=$S$13,F16=$V$9),A16,"")&amp;" "&amp;IF(AND(E17=$S$13,F17=$V$9),A17,"")&amp;" "&amp;IF(AND(E18=$S$13,F18=$V$9),A18,"")&amp;" "&amp;IF(AND(E19=$S$13,F19=$V$9),A19,"")&amp;" "&amp;IF(AND(E20=$S$13,F20=$V$9),A20,"")&amp;" "&amp;IF(AND(E21=$S$13,F21=$V$9),A21,"")&amp;" "&amp;IF(AND(E22=$S$13,F22=$V$9),A22,"")&amp;" "&amp;IF(AND(E23=$S$13,F23=$V$9),A23,"")&amp;" "&amp;IF(AND(E24=$S$13,F24=$V$9),A24,"")&amp;" "&amp;IF(AND(E25=$S$13,F25=$V$9),A25,"")&amp;" "&amp;IF(AND(E26=$S$13,F26=$V$9),A26,"")&amp;" "&amp;IF(AND(E27=$S$13,F27=$V$9),A27,"")&amp;" "&amp;IF(AND(E28=$S$13,F28=$V$9),A28,"")&amp;" "&amp;IF(AND(E39=$S$13,F39=$V$9),A39,"")</f>
        <v xml:space="preserve">                   </v>
      </c>
      <c r="N13" s="66" t="str">
        <f>+IF(AND(E10=$S$13,F10=$W$9),A10,"")&amp;" "&amp;IF(AND(E11=$S$13,F11=$W$9),A11,"")&amp;" "&amp;IF(AND(E12=$S$13,F12=$W$9),A12,"")&amp;" "&amp;IF(AND(E13=$S$13,F13=$W$9),A13,"")&amp;" "&amp;IF(AND(E14=$S$13,F14=$W$9),A14,"")&amp;" "&amp;IF(AND(E15=$S$13,F15=$W$9),A15,"")&amp;" "&amp;IF(AND(E16=$S$13,F16=$W$9),A16,"")&amp;" "&amp;IF(AND(E17=$S$13,F17=$W$9),A17,"")&amp;" "&amp;IF(AND(E18=$S$13,F18=$W$9),A18,"")&amp;" "&amp;IF(AND(E19=$S$13,F19=$W$9),A19,"")&amp;" "&amp;IF(AND(E20=$S$13,F20=$W$9),A20,"")&amp;" "&amp;IF(AND(E21=$S$13,F21=$W$9),A21,"")&amp;" "&amp;IF(AND(E22=$S$13,F22=$W$9),A22,"")&amp;" "&amp;IF(AND(E23=$S$13,F23=$W$9),A23,"")&amp;" "&amp;IF(AND(E24=$S$13,F24=$W$9),A24,"")&amp;" "&amp;IF(AND(E25=$S$13,F25=$W$9),A25,"")&amp;" "&amp;IF(AND(E26=$S$13,F26=$W$9),A26,"")&amp;" "&amp;IF(AND(E27=$S$13,F27=$W$9),A27,"")&amp;" "&amp;IF(AND(E28=$S$13,F28=$W$9),A28,"")&amp;" "&amp;IF(AND(E39=$S$13,F39=$W$9),A39,"")</f>
        <v xml:space="preserve">                   </v>
      </c>
      <c r="O13" s="67" t="str">
        <f>+IF(AND(E10=$S$13,F10=$X$9),A10,"")&amp;" "&amp;IF(AND(E11=$S$13,F11=$X$9),A11,"")&amp;" "&amp;IF(AND(E12=$S$13,F12=$X$9),A12,"")&amp;" "&amp;IF(AND(E13=$S$13,F13=$X$9),A13,"")&amp;" "&amp;IF(AND(E14=$S$13,F14=$X$9),A14,"")&amp;" "&amp;IF(AND(E15=$S$13,F15=$X$9),A15,"")&amp;" "&amp;IF(AND(E16=$S$13,F16=$X$9),A16,"")&amp;" "&amp;IF(AND(E17=$S$13,F17=$X$9),A17,"")&amp;" "&amp;IF(AND(E18=$S$13,F18=$X$9),A18,"")&amp;" "&amp;IF(AND(E19=$S$13,F19=$X$9),A19,"")&amp;" "&amp;IF(AND(E20=$S$13,F20=$X$9),A20,"")&amp;" "&amp;IF(AND(E21=$S$13,F21=$X$9),A21,"")&amp;" "&amp;IF(AND(E22=$S$13,F22=$X$9),A22,"")&amp;" "&amp;IF(AND(E23=$S$13,F23=$X$9),A23,"")&amp;" "&amp;IF(AND(E24=$S$13,F24=$X$9),A24,"")&amp;" "&amp;IF(AND(E25=$S$13,F25=$X$9),A25,"")&amp;" "&amp;IF(AND(E26=$S$13,F26=$X$9),A26,"")&amp;" "&amp;IF(AND(E27=$S$13,F27=$X$9),A27,"")&amp;" "&amp;IF(AND(E28=$S$13,F28=$X$9),A28,"")&amp;" "&amp;IF(AND(E39=$S$13,F39=$X$9),A39,"")</f>
        <v xml:space="preserve">                   </v>
      </c>
      <c r="Q13" s="535"/>
      <c r="R13" s="68">
        <v>0.4</v>
      </c>
      <c r="S13" s="59" t="s">
        <v>274</v>
      </c>
      <c r="T13" s="74" t="s">
        <v>300</v>
      </c>
      <c r="U13" s="70" t="s">
        <v>280</v>
      </c>
      <c r="V13" s="70" t="s">
        <v>280</v>
      </c>
      <c r="W13" s="66" t="s">
        <v>298</v>
      </c>
      <c r="X13" s="67" t="s">
        <v>299</v>
      </c>
      <c r="AA13" s="300"/>
      <c r="AB13" s="300"/>
      <c r="AC13" s="301"/>
      <c r="AD13" s="302"/>
      <c r="AE13" s="72"/>
      <c r="AF13" s="69"/>
      <c r="AG13" s="69"/>
      <c r="AH13" s="69"/>
      <c r="AI13" s="73"/>
      <c r="AJ13" s="69"/>
      <c r="AK13" s="301"/>
      <c r="AL13" s="301"/>
    </row>
    <row r="14" spans="1:38" ht="93" customHeight="1" thickBot="1" x14ac:dyDescent="0.3">
      <c r="A14" s="62" t="str">
        <f>'2 IDENTIFICACIÓN'!A14</f>
        <v>R5</v>
      </c>
      <c r="B14" s="256" t="str">
        <f>+'2 IDENTIFICACIÓN'!J14</f>
        <v>Posibilidad de afectación reputacional por interrupción en la prestación de los programas y servicios sociales ofrecidos por la Secretaría de Desarrollo Social, debido a trámite inoportuno de las vigencias futuras requeridas para garantizar su continuidad presupuestal y operativa.</v>
      </c>
      <c r="C14" s="89">
        <f>+'5 VALORACIÓN DEL CONTROL'!T39</f>
        <v>0.6</v>
      </c>
      <c r="D14" s="64">
        <f>+'5 VALORACIÓN DEL CONTROL'!U39</f>
        <v>0.6</v>
      </c>
      <c r="E14" s="64" t="str">
        <f t="shared" si="0"/>
        <v>Media</v>
      </c>
      <c r="F14" s="64" t="str">
        <f t="shared" si="1"/>
        <v>Moderado</v>
      </c>
      <c r="G14" s="256" t="str">
        <f t="shared" si="2"/>
        <v>Moderado</v>
      </c>
      <c r="I14" s="470"/>
      <c r="J14" s="75" t="s">
        <v>270</v>
      </c>
      <c r="K14" s="76" t="str">
        <f>+IF(AND(E10=$S$14,F10=$T$9),A10,"")&amp;" "&amp;IF(AND(E11=$S$14,F11=$T$9),A11,"")&amp;" "&amp;IF(AND(E12=$S$14,F12=$T$9),A12,"")&amp;" "&amp;IF(AND(E13=$S$14,F13=$T$9),A13,"")&amp;" "&amp;IF(AND(E14=$S$14,F14=$T$9),A14,"")&amp;" "&amp;IF(AND(E15=$S$14,F15=$T$9),A15,"")&amp;" "&amp;IF(AND(E16=$S$14,F16=$T$9),A16,"")&amp;" "&amp;IF(AND(E17=$S$14,F17=$T$9),A17,"")&amp;" "&amp;IF(AND(E18=$S$14,F18=$T$9),A18,"")&amp;" "&amp;IF(AND(E19=$S$14,F19=$T$9),A19,"")&amp;" "&amp;IF(AND(E20=$S$14,F20=$T$9),A20,"")&amp;" "&amp;IF(AND(E21=$S$14,F21=$T$9),A21,"")&amp;" "&amp;IF(AND(E22=$S$14,F22=$T$9),A22,"")&amp;" "&amp;IF(AND(E23=$S$14,F23=$T$9),A23,"")&amp;" "&amp;IF(AND(E24=$S$14,F24=$T$9),A24,"")&amp;" "&amp;IF(AND(E25=$S$14,F25=$T$9),A25,"")&amp;" "&amp;IF(AND(E26=$S$14,F26=$T$9),A26,"")&amp;" "&amp;IF(AND(E27=$S$14,F27=$T$9),A27,"")&amp;" "&amp;IF(AND(E28=$S$14,F28=$T$9),A28,"")&amp;" "&amp;IF(AND(E39=$S$14,F39=$T$9),A39,"")</f>
        <v xml:space="preserve">                   </v>
      </c>
      <c r="L14" s="76" t="str">
        <f>+IF(AND(E10=$S$14,F10=$U$9),A10,"")&amp;" "&amp;IF(AND(E11=$S$14,F11=$U$9),A11,"")&amp;" "&amp;IF(AND(E12=$S$14,F12=$U$9),A12,"")&amp;" "&amp;IF(AND(E13=$S$14,F13=$U$9),A13,"")&amp;" "&amp;IF(AND(E14=$S$14,F14=$U$9),A14,"")&amp;" "&amp;IF(AND(E15=$S$14,F15=$U$9),A15,"")&amp;" "&amp;IF(AND(E16=$S$14,F16=$U$9),A16,"")&amp;" "&amp;IF(AND(E17=$S$14,F17=$U$9),A17,"")&amp;" "&amp;IF(AND(E18=$S$14,F18=$U$9),A18,"")&amp;" "&amp;IF(AND(E19=$S$14,F19=$U$9),A19,"")&amp;" "&amp;IF(AND(E20=$S$14,F20=$U$9),A20,"")&amp;" "&amp;IF(AND(E21=$S$14,F21=$U$9),A21,"")&amp;" "&amp;IF(AND(E22=$S$14,F22=$U$9),A22,"")&amp;" "&amp;IF(AND(E23=$S$14,F23=$U$9),A23,"")&amp;" "&amp;IF(AND(E24=$S$14,F24=$U$9),A24,"")&amp;" "&amp;IF(AND(E25=$S$14,F25=$U$9),A25,"")&amp;" "&amp;IF(AND(E26=$S$14,F26=$U$9),A26,"")&amp;" "&amp;IF(AND(E27=$S$14,F27=$U$9),A27,"")&amp;" "&amp;IF(AND(E28=$S$14,F28=$U$9),A28,"")&amp;" "&amp;IF(AND(E39=$S$14,F39=$U$9),A39,"")</f>
        <v xml:space="preserve">                   </v>
      </c>
      <c r="M14" s="77" t="str">
        <f>+IF(AND(E10=$S$14,F10=$V$9),A10,"")&amp;" "&amp;IF(AND(E11=$S$14,F11=$V$9),A11,"")&amp;" "&amp;IF(AND(E12=$S$14,F12=$V$9),A12,"")&amp;" "&amp;IF(AND(E13=$S$14,F13=$V$9),A13,"")&amp;" "&amp;IF(AND(E14=$S$14,F14=$V$9),A14,"")&amp;" "&amp;IF(AND(E15=$S$14,F15=$V$9),A15,"")&amp;" "&amp;IF(AND(E16=$S$14,F16=$V$9),A16,"")&amp;" "&amp;IF(AND(E17=$S$14,F17=$V$9),A17,"")&amp;" "&amp;IF(AND(E18=$S$14,F18=$V$9),A18,"")&amp;" "&amp;IF(AND(E19=$S$14,F19=$V$9),A19,"")&amp;" "&amp;IF(AND(E20=$S$14,F20=$V$9),A20,"")&amp;" "&amp;IF(AND(E21=$S$14,F21=$V$9),A21,"")&amp;" "&amp;IF(AND(E22=$S$14,F22=$V$9),A22,"")&amp;" "&amp;IF(AND(E23=$S$14,F23=$V$9),A23,"")&amp;" "&amp;IF(AND(E24=$S$14,F24=$V$9),A24,"")&amp;" "&amp;IF(AND(E25=$S$14,F25=$V$9),A25,"")&amp;" "&amp;IF(AND(E26=$S$14,F26=$V$9),A26,"")&amp;" "&amp;IF(AND(E27=$S$14,F27=$V$9),A27,"")&amp;" "&amp;IF(AND(E28=$S$14,F28=$V$9),A28,"")&amp;" "&amp;IF(AND(E39=$S$14,F39=$V$9),A39,"")</f>
        <v xml:space="preserve">                   </v>
      </c>
      <c r="N14" s="78" t="str">
        <f>+IF(AND(E10=$S$14,F10=$W$9),A10,"")&amp;" "&amp;IF(AND(E11=$S$14,F11=$W$9),A11,"")&amp;" "&amp;IF(AND(E12=$S$14,F12=$W$9),A12,"")&amp;" "&amp;IF(AND(E13=$S$14,F13=$W$9),A13,"")&amp;" "&amp;IF(AND(E14=$S$14,F14=$W$9),A14,"")&amp;" "&amp;IF(AND(E15=$S$14,F15=$W$9),A15,"")&amp;" "&amp;IF(AND(E16=$S$14,F16=$W$9),A16,"")&amp;" "&amp;IF(AND(E17=$S$14,F17=$W$9),A17,"")&amp;" "&amp;IF(AND(E18=$S$14,F18=$W$9),A18,"")&amp;" "&amp;IF(AND(E19=$S$14,F19=$W$9),A19,"")&amp;" "&amp;IF(AND(E20=$S$14,F20=$W$9),A20,"")&amp;" "&amp;IF(AND(E21=$S$14,F21=$W$9),A21,"")&amp;" "&amp;IF(AND(E22=$S$14,F22=$W$9),A22,"")&amp;" "&amp;IF(AND(E23=$S$14,F23=$W$9),A23,"")&amp;" "&amp;IF(AND(E24=$S$14,F24=$W$9),A24,"")&amp;" "&amp;IF(AND(E25=$S$14,F25=$W$9),A25,"")&amp;" "&amp;IF(AND(E26=$S$14,F26=$W$9),A26,"")&amp;" "&amp;IF(AND(E27=$S$14,F27=$W$9),A27,"")&amp;" "&amp;IF(AND(E28=$S$14,F28=$W$9),A28,"")&amp;" "&amp;IF(AND(E39=$S$14,F39=$W$9),A39,"")</f>
        <v xml:space="preserve">                   </v>
      </c>
      <c r="O14" s="79" t="str">
        <f>+IF(AND(E10=$S$14,F10=$X$9),A10,"")&amp;" "&amp;IF(AND(E11=$S$14,F11=$X$9),A11,"")&amp;" "&amp;IF(AND(E12=$S$14,F12=$X$9),A12,"")&amp;" "&amp;IF(AND(E13=$S$14,F13=$X$9),A13,"")&amp;" "&amp;IF(AND(E14=$S$14,F14=$X$9),A14,"")&amp;" "&amp;IF(AND(E15=$S$14,F15=$X$9),A15,"")&amp;" "&amp;IF(AND(E16=$S$14,F16=$X$9),A16,"")&amp;" "&amp;IF(AND(E17=$S$14,F17=$X$9),A17,"")&amp;" "&amp;IF(AND(E18=$S$14,F18=$X$9),A18,"")&amp;" "&amp;IF(AND(E19=$S$14,F19=$X$9),A19,"")&amp;" "&amp;IF(AND(E20=$S$14,F20=$X$9),A20,"")&amp;" "&amp;IF(AND(E21=$S$14,F21=$X$9),A21,"")&amp;" "&amp;IF(AND(E22=$S$14,F22=$X$9),A22,"")&amp;" "&amp;IF(AND(E23=$S$14,F23=$X$9),A23,"")&amp;" "&amp;IF(AND(E24=$S$14,F24=$X$9),A24,"")&amp;" "&amp;IF(AND(E25=$S$14,F25=$X$9),A25,"")&amp;" "&amp;IF(AND(E26=$S$14,F26=$X$9),A26,"")&amp;" "&amp;IF(AND(E27=$S$14,F27=$X$9),A27,"")&amp;" "&amp;IF(AND(E28=$S$14,F28=$X$9),A28,"")&amp;" "&amp;IF(AND(E39=$S$14,F39=$X$9),A39,"")</f>
        <v xml:space="preserve">                   </v>
      </c>
      <c r="Q14" s="535"/>
      <c r="R14" s="80">
        <v>0.2</v>
      </c>
      <c r="S14" s="81" t="s">
        <v>270</v>
      </c>
      <c r="T14" s="76" t="s">
        <v>300</v>
      </c>
      <c r="U14" s="76" t="s">
        <v>300</v>
      </c>
      <c r="V14" s="77" t="s">
        <v>280</v>
      </c>
      <c r="W14" s="78" t="s">
        <v>298</v>
      </c>
      <c r="X14" s="79" t="s">
        <v>299</v>
      </c>
      <c r="AA14" s="300"/>
      <c r="AB14" s="300"/>
      <c r="AC14" s="301"/>
      <c r="AD14" s="302"/>
      <c r="AE14" s="72"/>
      <c r="AF14" s="69"/>
      <c r="AG14" s="69"/>
      <c r="AH14" s="69"/>
      <c r="AI14" s="69"/>
      <c r="AJ14" s="69"/>
      <c r="AK14" s="301"/>
      <c r="AL14" s="301"/>
    </row>
    <row r="15" spans="1:38" ht="93" customHeight="1" x14ac:dyDescent="0.25">
      <c r="A15" s="62" t="str">
        <f>'2 IDENTIFICACIÓN'!A15</f>
        <v>R6</v>
      </c>
      <c r="B15" s="256" t="str">
        <f>+'2 IDENTIFICACIÓN'!J15</f>
        <v>Posibilidad de afectación reputacional por incumplimiento en el pago de seguridad social y póliza de vida a los ediles activos, debido a incumplimiento de los lineamientos establecidos en la Ley 1551 de 2012 y demás normatividad aplicable.</v>
      </c>
      <c r="C15" s="89">
        <f>+'5 VALORACIÓN DEL CONTROL'!T45</f>
        <v>0.6</v>
      </c>
      <c r="D15" s="64">
        <f>+'5 VALORACIÓN DEL CONTROL'!U45</f>
        <v>0.6</v>
      </c>
      <c r="E15" s="64" t="str">
        <f t="shared" si="0"/>
        <v>Media</v>
      </c>
      <c r="F15" s="64" t="str">
        <f t="shared" si="1"/>
        <v>Moderado</v>
      </c>
      <c r="G15" s="256" t="str">
        <f t="shared" si="2"/>
        <v>Moderado</v>
      </c>
      <c r="AA15" s="300"/>
      <c r="AB15" s="300"/>
      <c r="AC15" s="301"/>
      <c r="AD15" s="302"/>
      <c r="AE15" s="72"/>
      <c r="AF15" s="69"/>
      <c r="AG15" s="69"/>
      <c r="AH15" s="69"/>
      <c r="AI15" s="69"/>
      <c r="AJ15" s="69"/>
      <c r="AK15" s="301"/>
      <c r="AL15" s="301"/>
    </row>
    <row r="16" spans="1:38" ht="93" customHeight="1" x14ac:dyDescent="0.25">
      <c r="A16" s="62" t="str">
        <f>'2 IDENTIFICACIÓN'!A16</f>
        <v>R7</v>
      </c>
      <c r="B16" s="256" t="str">
        <f>+'2 IDENTIFICACIÓN'!J16</f>
        <v>Posibilidad de afectación reputacional por debilidades en la publicación y actualización de la información obligatoria en la página web institucional, debido a incumplimiento de los lineamientos establecidos en la Ley 1712 de 2014 y la Resolución 1519 de 2020 del MINTIC</v>
      </c>
      <c r="C16" s="89">
        <f>+'5 VALORACIÓN DEL CONTROL'!T51</f>
        <v>0.6</v>
      </c>
      <c r="D16" s="64">
        <f>+'5 VALORACIÓN DEL CONTROL'!U51</f>
        <v>0.6</v>
      </c>
      <c r="E16" s="64" t="str">
        <f t="shared" si="0"/>
        <v>Media</v>
      </c>
      <c r="F16" s="64" t="str">
        <f t="shared" si="1"/>
        <v>Moderado</v>
      </c>
      <c r="G16" s="256" t="str">
        <f t="shared" si="2"/>
        <v>Moderado</v>
      </c>
      <c r="T16" s="53" t="s">
        <v>301</v>
      </c>
      <c r="V16" s="300"/>
      <c r="W16" s="300"/>
      <c r="X16" s="300"/>
      <c r="Y16" s="300"/>
      <c r="Z16" s="300"/>
      <c r="AA16" s="300"/>
      <c r="AB16" s="300"/>
      <c r="AC16" s="301"/>
      <c r="AD16" s="302"/>
      <c r="AE16" s="301"/>
      <c r="AF16" s="72"/>
      <c r="AG16" s="72"/>
      <c r="AH16" s="72"/>
      <c r="AI16" s="72"/>
      <c r="AJ16" s="72"/>
      <c r="AK16" s="301"/>
      <c r="AL16" s="301"/>
    </row>
    <row r="17" spans="1:38" ht="93" customHeight="1" x14ac:dyDescent="0.25">
      <c r="A17" s="62" t="str">
        <f>'2 IDENTIFICACIÓN'!A17</f>
        <v>R8</v>
      </c>
      <c r="B17" s="256" t="str">
        <f>+'2 IDENTIFICACIÓN'!J17</f>
        <v>Posibilidad de afectación económica y reputacional por incumplimiento de las acciones establecidas en los planes de mejoramiento derivados de auditorías internas y externas, debido a debilidades en el seguimiento y cumplimiento de los tiempos definidos para su ejecución.</v>
      </c>
      <c r="C17" s="89">
        <f>+'5 VALORACIÓN DEL CONTROL'!T57</f>
        <v>0.6</v>
      </c>
      <c r="D17" s="64">
        <f>+'5 VALORACIÓN DEL CONTROL'!U57</f>
        <v>0.6</v>
      </c>
      <c r="E17" s="64" t="str">
        <f t="shared" si="0"/>
        <v>Media</v>
      </c>
      <c r="F17" s="64" t="str">
        <f t="shared" si="1"/>
        <v>Moderado</v>
      </c>
      <c r="G17" s="256" t="str">
        <f t="shared" si="2"/>
        <v>Moderado</v>
      </c>
      <c r="T17" s="83" t="s">
        <v>299</v>
      </c>
      <c r="V17" s="300"/>
      <c r="W17" s="300"/>
      <c r="X17" s="300"/>
      <c r="Y17" s="300"/>
      <c r="Z17" s="300"/>
      <c r="AA17" s="300"/>
      <c r="AB17" s="300"/>
      <c r="AC17" s="301"/>
      <c r="AD17" s="301"/>
      <c r="AE17" s="301"/>
      <c r="AF17" s="69"/>
      <c r="AG17" s="69"/>
      <c r="AH17" s="69"/>
      <c r="AI17" s="69"/>
      <c r="AJ17" s="69"/>
      <c r="AK17" s="301"/>
      <c r="AL17" s="301"/>
    </row>
    <row r="18" spans="1:38" ht="93" customHeight="1" x14ac:dyDescent="0.25">
      <c r="A18" s="62" t="str">
        <f>'2 IDENTIFICACIÓN'!A18</f>
        <v>R9</v>
      </c>
      <c r="B18" s="256" t="str">
        <f>+'2 IDENTIFICACIÓN'!J18</f>
        <v>Posibilidad de afectación reputacional por investigaciones y sanciones disciplinarias por entes de control, debido a la falta de seguimiento al cumplimiento de metas del Plan de Desarrollo Municipal programadas para la vigencia.</v>
      </c>
      <c r="C18" s="89">
        <f>+'5 VALORACIÓN DEL CONTROL'!T63</f>
        <v>0.6</v>
      </c>
      <c r="D18" s="64">
        <f>+'5 VALORACIÓN DEL CONTROL'!U63</f>
        <v>0.6</v>
      </c>
      <c r="E18" s="64" t="str">
        <f t="shared" si="0"/>
        <v>Media</v>
      </c>
      <c r="F18" s="64" t="str">
        <f t="shared" si="1"/>
        <v>Moderado</v>
      </c>
      <c r="G18" s="256" t="str">
        <f t="shared" si="2"/>
        <v>Moderado</v>
      </c>
      <c r="T18" s="66" t="s">
        <v>298</v>
      </c>
      <c r="U18" s="300"/>
      <c r="V18" s="300"/>
      <c r="W18" s="300"/>
      <c r="X18" s="300"/>
      <c r="Y18" s="300"/>
      <c r="Z18" s="300"/>
      <c r="AA18" s="300"/>
      <c r="AB18" s="300"/>
      <c r="AC18" s="301"/>
      <c r="AD18" s="301"/>
      <c r="AE18" s="301"/>
      <c r="AF18" s="69"/>
      <c r="AG18" s="69"/>
      <c r="AH18" s="69"/>
      <c r="AI18" s="69"/>
      <c r="AJ18" s="69"/>
      <c r="AK18" s="301"/>
      <c r="AL18" s="301"/>
    </row>
    <row r="19" spans="1:38" ht="93" customHeight="1" x14ac:dyDescent="0.25">
      <c r="A19" s="62" t="str">
        <f>'2 IDENTIFICACIÓN'!A19</f>
        <v>R10</v>
      </c>
      <c r="B19" s="256" t="str">
        <f>+'2 IDENTIFICACIÓN'!J19</f>
        <v>Posibilidad  de efecto dañoso sobre el recurso público por pérdida, extravío, hurto o faltantes en inventario de bienes muebles de la entidad, debido a deficiencias en la actualización, verificación y control del inventario de bienes muebles.</v>
      </c>
      <c r="C19" s="89">
        <f>+'5 VALORACIÓN DEL CONTROL'!T69</f>
        <v>0.6</v>
      </c>
      <c r="D19" s="64">
        <f>+'5 VALORACIÓN DEL CONTROL'!U69</f>
        <v>0.8</v>
      </c>
      <c r="E19" s="64" t="str">
        <f t="shared" si="0"/>
        <v>Media</v>
      </c>
      <c r="F19" s="64" t="str">
        <f t="shared" si="1"/>
        <v>Mayor</v>
      </c>
      <c r="G19" s="256" t="str">
        <f t="shared" si="2"/>
        <v>Alto</v>
      </c>
      <c r="S19" s="303"/>
      <c r="T19" s="70" t="s">
        <v>280</v>
      </c>
      <c r="U19" s="303"/>
      <c r="V19" s="303"/>
      <c r="W19" s="303"/>
      <c r="X19" s="303"/>
      <c r="Y19" s="303"/>
      <c r="Z19" s="303"/>
      <c r="AA19" s="303"/>
      <c r="AB19" s="303"/>
      <c r="AC19" s="301"/>
      <c r="AD19" s="301"/>
      <c r="AE19" s="304"/>
      <c r="AF19" s="304"/>
      <c r="AG19" s="304"/>
      <c r="AH19" s="304"/>
      <c r="AI19" s="304"/>
      <c r="AJ19" s="304"/>
      <c r="AK19" s="301"/>
      <c r="AL19" s="301"/>
    </row>
    <row r="20" spans="1:38" ht="93" customHeight="1" x14ac:dyDescent="0.25">
      <c r="A20" s="62" t="str">
        <f>'2 IDENTIFICACIÓN'!A20</f>
        <v>R11</v>
      </c>
      <c r="B20" s="256" t="str">
        <f>+'2 IDENTIFICACIÓN'!J20</f>
        <v>Posibilidad  de efecto dañoso sobre el recurso público por pago total de contratos con ejecución parcial de las obligaciones contractuales, debido a deficiencias en las funciones de supervisión e interventoría de los contratos de la entidad.</v>
      </c>
      <c r="C20" s="89">
        <f>+'5 VALORACIÓN DEL CONTROL'!T75</f>
        <v>0.6</v>
      </c>
      <c r="D20" s="64">
        <f>+'5 VALORACIÓN DEL CONTROL'!U75</f>
        <v>0.8</v>
      </c>
      <c r="E20" s="64" t="str">
        <f t="shared" si="0"/>
        <v>Media</v>
      </c>
      <c r="F20" s="64" t="str">
        <f t="shared" si="1"/>
        <v>Mayor</v>
      </c>
      <c r="G20" s="256" t="str">
        <f t="shared" si="2"/>
        <v>Alto</v>
      </c>
      <c r="S20" s="303"/>
      <c r="T20" s="74" t="s">
        <v>300</v>
      </c>
      <c r="AA20" s="303"/>
      <c r="AB20" s="303"/>
      <c r="AC20" s="301"/>
      <c r="AD20" s="301"/>
      <c r="AE20" s="301"/>
      <c r="AF20" s="69"/>
      <c r="AG20" s="69"/>
      <c r="AH20" s="69"/>
      <c r="AI20" s="69"/>
      <c r="AJ20" s="69"/>
      <c r="AK20" s="301"/>
      <c r="AL20" s="301"/>
    </row>
    <row r="21" spans="1:38" ht="93" customHeight="1" x14ac:dyDescent="0.25">
      <c r="A21" s="62" t="str">
        <f>'2 IDENTIFICACIÓN'!A21</f>
        <v>R12</v>
      </c>
      <c r="B21" s="256" t="str">
        <f>+'2 IDENTIFICACIÓN'!J21</f>
        <v>Posibilidad  de efecto dañoso sobre el recurso público por pago de sanción e intereses moratorios, debido a trámite inoportuno a los requerimientos de los entes de control y vigilancia, de acuerdo con sus lineamientos y términos de ley.</v>
      </c>
      <c r="C21" s="89">
        <f>+'5 VALORACIÓN DEL CONTROL'!T81</f>
        <v>0.6</v>
      </c>
      <c r="D21" s="64">
        <f>+'5 VALORACIÓN DEL CONTROL'!U81</f>
        <v>0.4</v>
      </c>
      <c r="E21" s="64" t="str">
        <f t="shared" si="0"/>
        <v>Media</v>
      </c>
      <c r="F21" s="64" t="str">
        <f t="shared" si="1"/>
        <v>Menor</v>
      </c>
      <c r="G21" s="256" t="str">
        <f t="shared" si="2"/>
        <v>Moderado</v>
      </c>
      <c r="Q21" s="305"/>
      <c r="R21" s="305"/>
      <c r="S21" s="303"/>
      <c r="AA21" s="303"/>
      <c r="AB21" s="303"/>
      <c r="AC21" s="301"/>
      <c r="AD21" s="301"/>
      <c r="AE21" s="301"/>
      <c r="AF21" s="69"/>
      <c r="AG21" s="69"/>
      <c r="AH21" s="69"/>
      <c r="AI21" s="69"/>
      <c r="AJ21" s="69"/>
      <c r="AK21" s="301"/>
      <c r="AL21" s="301"/>
    </row>
    <row r="22" spans="1:38" ht="93" customHeight="1" x14ac:dyDescent="0.25">
      <c r="A22" s="62" t="str">
        <f>'2 IDENTIFICACIÓN'!A22</f>
        <v>R13</v>
      </c>
      <c r="B22" s="256" t="str">
        <f>+'2 IDENTIFICACIÓN'!J22</f>
        <v>Posibilidad  de efecto dañoso sobre el recurso público por pago de agencias en derecho y costas procesales derivadas de fallos judiciales en contra del ente territorial, debido a deficiencias en la atención y seguimiento de las actuaciones procesales en las acciones constitucionales</v>
      </c>
      <c r="C22" s="89">
        <f>+'5 VALORACIÓN DEL CONTROL'!T87</f>
        <v>0.6</v>
      </c>
      <c r="D22" s="64">
        <f>+'5 VALORACIÓN DEL CONTROL'!U87</f>
        <v>0.2</v>
      </c>
      <c r="E22" s="64" t="str">
        <f t="shared" si="0"/>
        <v>Media</v>
      </c>
      <c r="F22" s="64" t="str">
        <f t="shared" si="1"/>
        <v>Leve</v>
      </c>
      <c r="G22" s="256" t="str">
        <f t="shared" si="2"/>
        <v>Moderado</v>
      </c>
      <c r="Q22" s="305"/>
      <c r="R22" s="305"/>
      <c r="S22" s="306"/>
      <c r="AA22" s="303"/>
      <c r="AB22" s="303"/>
      <c r="AC22" s="301"/>
      <c r="AD22" s="69"/>
      <c r="AE22" s="69"/>
      <c r="AF22" s="69"/>
      <c r="AG22" s="69"/>
      <c r="AH22" s="69"/>
      <c r="AI22" s="69"/>
      <c r="AJ22" s="69"/>
      <c r="AK22" s="301"/>
      <c r="AL22" s="301"/>
    </row>
    <row r="23" spans="1:38" ht="93" customHeight="1" x14ac:dyDescent="0.25">
      <c r="A23" s="62" t="str">
        <f>'2 IDENTIFICACIÓN'!A23</f>
        <v>R14</v>
      </c>
      <c r="B23" s="256" t="str">
        <f>+'2 IDENTIFICACIÓN'!J23</f>
        <v>Posibilidad de pérdida reputacional por corrupción en la entrega de ayudas humanitarias, donaciones y demás beneficios sociales, debido a recibir o solicitar ventajas indebidas para favorecer o entregar beneficios a personas que no cumplen los requisitos establecidos.</v>
      </c>
      <c r="C23" s="89">
        <f>+'5 VALORACIÓN DEL CONTROL'!T93</f>
        <v>0.6</v>
      </c>
      <c r="D23" s="64">
        <f>+'5 VALORACIÓN DEL CONTROL'!U93</f>
        <v>0.8</v>
      </c>
      <c r="E23" s="64" t="str">
        <f t="shared" si="0"/>
        <v>Media</v>
      </c>
      <c r="F23" s="64" t="str">
        <f t="shared" si="1"/>
        <v>Mayor</v>
      </c>
      <c r="G23" s="256" t="str">
        <f t="shared" si="2"/>
        <v>Alto</v>
      </c>
      <c r="Q23" s="305"/>
      <c r="R23" s="305"/>
      <c r="AC23" s="301"/>
      <c r="AD23" s="307"/>
      <c r="AE23" s="307"/>
      <c r="AF23" s="307"/>
      <c r="AG23" s="307"/>
      <c r="AH23" s="307"/>
      <c r="AI23" s="307"/>
      <c r="AJ23" s="69"/>
      <c r="AK23" s="301"/>
      <c r="AL23" s="301"/>
    </row>
    <row r="24" spans="1:38" ht="93" hidden="1" customHeight="1" x14ac:dyDescent="0.25">
      <c r="A24" s="62" t="str">
        <f>'2 IDENTIFICACIÓN'!A24</f>
        <v>R15</v>
      </c>
      <c r="B24" s="256" t="str">
        <f>+'2 IDENTIFICACIÓN'!J24</f>
        <v xml:space="preserve"> por  debido a </v>
      </c>
      <c r="C24" s="89">
        <f>+'5 VALORACIÓN DEL CONTROL'!T99</f>
        <v>0.6</v>
      </c>
      <c r="D24" s="64" t="str">
        <f>+'5 VALORACIÓN DEL CONTROL'!U99</f>
        <v/>
      </c>
      <c r="E24" s="64" t="str">
        <f t="shared" si="0"/>
        <v>Media</v>
      </c>
      <c r="F24" s="64" t="str">
        <f t="shared" si="1"/>
        <v/>
      </c>
      <c r="G24" s="256" t="b">
        <f t="shared" si="2"/>
        <v>0</v>
      </c>
      <c r="Q24" s="305"/>
      <c r="R24" s="305"/>
      <c r="AC24" s="301"/>
      <c r="AD24" s="69"/>
      <c r="AE24" s="69"/>
      <c r="AF24" s="69"/>
      <c r="AG24" s="69"/>
      <c r="AH24" s="69"/>
      <c r="AI24" s="69"/>
      <c r="AJ24" s="69"/>
      <c r="AK24" s="301"/>
      <c r="AL24" s="301"/>
    </row>
    <row r="25" spans="1:38" ht="93" hidden="1" customHeight="1" x14ac:dyDescent="0.25">
      <c r="A25" s="62" t="str">
        <f>'2 IDENTIFICACIÓN'!A25</f>
        <v>R16</v>
      </c>
      <c r="B25" s="256" t="str">
        <f>+'2 IDENTIFICACIÓN'!J25</f>
        <v xml:space="preserve"> por  debido a </v>
      </c>
      <c r="C25" s="89">
        <f>+'5 VALORACIÓN DEL CONTROL'!T105</f>
        <v>0.6</v>
      </c>
      <c r="D25" s="64" t="str">
        <f>+'5 VALORACIÓN DEL CONTROL'!U105</f>
        <v/>
      </c>
      <c r="E25" s="64" t="str">
        <f t="shared" si="0"/>
        <v>Media</v>
      </c>
      <c r="F25" s="64" t="str">
        <f t="shared" si="1"/>
        <v/>
      </c>
      <c r="G25" s="256" t="b">
        <f t="shared" si="2"/>
        <v>0</v>
      </c>
      <c r="AC25" s="301"/>
      <c r="AD25" s="69"/>
      <c r="AE25" s="69"/>
      <c r="AF25" s="69"/>
      <c r="AG25" s="69"/>
      <c r="AH25" s="69"/>
      <c r="AI25" s="69"/>
      <c r="AJ25" s="69"/>
      <c r="AK25" s="301"/>
      <c r="AL25" s="301"/>
    </row>
    <row r="26" spans="1:38" ht="93" hidden="1" customHeight="1" x14ac:dyDescent="0.35">
      <c r="A26" s="62" t="str">
        <f>'2 IDENTIFICACIÓN'!A26</f>
        <v>R17</v>
      </c>
      <c r="B26" s="256" t="str">
        <f>+'2 IDENTIFICACIÓN'!J26</f>
        <v xml:space="preserve"> por  debido a </v>
      </c>
      <c r="C26" s="89">
        <f>+'5 VALORACIÓN DEL CONTROL'!T111</f>
        <v>0.6</v>
      </c>
      <c r="D26" s="64">
        <f>+'5 VALORACIÓN DEL CONTROL'!U111</f>
        <v>0</v>
      </c>
      <c r="E26" s="64" t="str">
        <f t="shared" si="0"/>
        <v>Media</v>
      </c>
      <c r="F26" s="64" t="str">
        <f t="shared" si="1"/>
        <v/>
      </c>
      <c r="G26" s="256" t="b">
        <f t="shared" si="2"/>
        <v>0</v>
      </c>
    </row>
    <row r="27" spans="1:38" ht="93" hidden="1" customHeight="1" x14ac:dyDescent="0.35">
      <c r="A27" s="62" t="str">
        <f>'2 IDENTIFICACIÓN'!A27</f>
        <v>R18</v>
      </c>
      <c r="B27" s="256" t="str">
        <f>+'2 IDENTIFICACIÓN'!J27</f>
        <v xml:space="preserve"> por  debido a </v>
      </c>
      <c r="C27" s="89">
        <f>+'5 VALORACIÓN DEL CONTROL'!T117</f>
        <v>0.6</v>
      </c>
      <c r="D27" s="64">
        <f>+'5 VALORACIÓN DEL CONTROL'!U117</f>
        <v>0</v>
      </c>
      <c r="E27" s="64" t="str">
        <f t="shared" si="0"/>
        <v>Media</v>
      </c>
      <c r="F27" s="64" t="str">
        <f t="shared" si="1"/>
        <v/>
      </c>
      <c r="G27" s="256" t="b">
        <f t="shared" si="2"/>
        <v>0</v>
      </c>
    </row>
    <row r="28" spans="1:38" ht="93" hidden="1" customHeight="1" x14ac:dyDescent="0.35">
      <c r="A28" s="62" t="str">
        <f>'2 IDENTIFICACIÓN'!A28</f>
        <v>R19</v>
      </c>
      <c r="B28" s="256" t="str">
        <f>+'2 IDENTIFICACIÓN'!J28</f>
        <v xml:space="preserve"> por  debido a </v>
      </c>
      <c r="C28" s="89">
        <f>+'5 VALORACIÓN DEL CONTROL'!T123</f>
        <v>0.6</v>
      </c>
      <c r="D28" s="64">
        <f>+'5 VALORACIÓN DEL CONTROL'!U123</f>
        <v>0</v>
      </c>
      <c r="E28" s="64" t="str">
        <f t="shared" si="0"/>
        <v>Media</v>
      </c>
      <c r="F28" s="64" t="str">
        <f t="shared" si="1"/>
        <v/>
      </c>
      <c r="G28" s="256" t="b">
        <f t="shared" si="2"/>
        <v>0</v>
      </c>
    </row>
    <row r="29" spans="1:38" ht="93" hidden="1" customHeight="1" x14ac:dyDescent="0.35">
      <c r="A29" s="62" t="str">
        <f>'2 IDENTIFICACIÓN'!A29</f>
        <v>R20</v>
      </c>
      <c r="B29" s="256" t="str">
        <f>+'2 IDENTIFICACIÓN'!J29</f>
        <v xml:space="preserve"> por  debido a </v>
      </c>
      <c r="C29" s="89">
        <f>+'5 VALORACIÓN DEL CONTROL'!T129</f>
        <v>0.6</v>
      </c>
      <c r="D29" s="64">
        <f>+'5 VALORACIÓN DEL CONTROL'!U129</f>
        <v>0</v>
      </c>
      <c r="E29" s="64" t="str">
        <f t="shared" si="0"/>
        <v>Media</v>
      </c>
      <c r="F29" s="64" t="str">
        <f t="shared" si="1"/>
        <v/>
      </c>
      <c r="G29" s="256" t="b">
        <f t="shared" si="2"/>
        <v>0</v>
      </c>
    </row>
    <row r="30" spans="1:38" ht="93" hidden="1" customHeight="1" x14ac:dyDescent="0.35">
      <c r="A30" s="62" t="str">
        <f>'2 IDENTIFICACIÓN'!A30</f>
        <v>R21</v>
      </c>
      <c r="B30" s="256" t="str">
        <f>+'2 IDENTIFICACIÓN'!J30</f>
        <v xml:space="preserve"> por  debido a </v>
      </c>
      <c r="C30" s="89">
        <f>+'5 VALORACIÓN DEL CONTROL'!T135</f>
        <v>0.6</v>
      </c>
      <c r="D30" s="64">
        <f>+'5 VALORACIÓN DEL CONTROL'!U135</f>
        <v>0</v>
      </c>
      <c r="E30" s="64" t="str">
        <f t="shared" si="0"/>
        <v>Media</v>
      </c>
      <c r="F30" s="64" t="str">
        <f t="shared" si="1"/>
        <v/>
      </c>
      <c r="G30" s="256" t="b">
        <f t="shared" si="2"/>
        <v>0</v>
      </c>
    </row>
    <row r="31" spans="1:38" ht="93" hidden="1" customHeight="1" x14ac:dyDescent="0.35">
      <c r="A31" s="62" t="str">
        <f>'2 IDENTIFICACIÓN'!A31</f>
        <v>R22</v>
      </c>
      <c r="B31" s="256" t="str">
        <f>+'2 IDENTIFICACIÓN'!J31</f>
        <v xml:space="preserve"> por  debido a </v>
      </c>
      <c r="C31" s="89">
        <f>+'5 VALORACIÓN DEL CONTROL'!T141</f>
        <v>0.6</v>
      </c>
      <c r="D31" s="64">
        <f>+'5 VALORACIÓN DEL CONTROL'!U141</f>
        <v>0</v>
      </c>
      <c r="E31" s="64" t="str">
        <f t="shared" si="0"/>
        <v>Media</v>
      </c>
      <c r="F31" s="64" t="str">
        <f t="shared" si="1"/>
        <v/>
      </c>
      <c r="G31" s="256" t="b">
        <f t="shared" si="2"/>
        <v>0</v>
      </c>
    </row>
    <row r="32" spans="1:38" ht="93" hidden="1" customHeight="1" x14ac:dyDescent="0.35">
      <c r="A32" s="62" t="str">
        <f>'2 IDENTIFICACIÓN'!A32</f>
        <v>R23</v>
      </c>
      <c r="B32" s="256" t="str">
        <f>+'2 IDENTIFICACIÓN'!J32</f>
        <v xml:space="preserve"> por  debido a </v>
      </c>
      <c r="C32" s="89">
        <f>+'5 VALORACIÓN DEL CONTROL'!T147</f>
        <v>0.6</v>
      </c>
      <c r="D32" s="64">
        <f>+'5 VALORACIÓN DEL CONTROL'!U147</f>
        <v>0</v>
      </c>
      <c r="E32" s="64" t="str">
        <f t="shared" si="0"/>
        <v>Media</v>
      </c>
      <c r="F32" s="64" t="str">
        <f t="shared" si="1"/>
        <v/>
      </c>
      <c r="G32" s="256" t="b">
        <f t="shared" si="2"/>
        <v>0</v>
      </c>
    </row>
    <row r="33" spans="1:7" ht="93" hidden="1" customHeight="1" x14ac:dyDescent="0.35">
      <c r="A33" s="62" t="str">
        <f>'2 IDENTIFICACIÓN'!A33</f>
        <v>R24</v>
      </c>
      <c r="B33" s="256" t="str">
        <f>+'2 IDENTIFICACIÓN'!J33</f>
        <v xml:space="preserve"> por  debido a </v>
      </c>
      <c r="C33" s="89">
        <f>+'5 VALORACIÓN DEL CONTROL'!T153</f>
        <v>0.6</v>
      </c>
      <c r="D33" s="64">
        <f>+'5 VALORACIÓN DEL CONTROL'!U153</f>
        <v>0</v>
      </c>
      <c r="E33" s="64" t="str">
        <f t="shared" si="0"/>
        <v>Media</v>
      </c>
      <c r="F33" s="64" t="str">
        <f t="shared" si="1"/>
        <v/>
      </c>
      <c r="G33" s="256" t="b">
        <f t="shared" si="2"/>
        <v>0</v>
      </c>
    </row>
    <row r="34" spans="1:7" ht="93" hidden="1" customHeight="1" x14ac:dyDescent="0.35">
      <c r="A34" s="62" t="str">
        <f>'2 IDENTIFICACIÓN'!A34</f>
        <v>R25</v>
      </c>
      <c r="B34" s="256" t="str">
        <f>+'2 IDENTIFICACIÓN'!J34</f>
        <v xml:space="preserve"> por  debido a </v>
      </c>
      <c r="C34" s="89">
        <f>+'5 VALORACIÓN DEL CONTROL'!T159</f>
        <v>0.6</v>
      </c>
      <c r="D34" s="64">
        <f>+'5 VALORACIÓN DEL CONTROL'!U159</f>
        <v>0</v>
      </c>
      <c r="E34" s="64" t="str">
        <f t="shared" si="0"/>
        <v>Media</v>
      </c>
      <c r="F34" s="64" t="str">
        <f t="shared" si="1"/>
        <v/>
      </c>
      <c r="G34" s="256" t="b">
        <f t="shared" si="2"/>
        <v>0</v>
      </c>
    </row>
    <row r="35" spans="1:7" ht="93" hidden="1" customHeight="1" x14ac:dyDescent="0.35">
      <c r="A35" s="62" t="str">
        <f>'2 IDENTIFICACIÓN'!A35</f>
        <v>R26</v>
      </c>
      <c r="B35" s="256" t="str">
        <f>+'2 IDENTIFICACIÓN'!J35</f>
        <v xml:space="preserve"> por  debido a </v>
      </c>
      <c r="C35" s="89">
        <f>+'5 VALORACIÓN DEL CONTROL'!T165</f>
        <v>0.6</v>
      </c>
      <c r="D35" s="64">
        <f>+'5 VALORACIÓN DEL CONTROL'!U165</f>
        <v>0</v>
      </c>
      <c r="E35" s="64" t="str">
        <f t="shared" si="0"/>
        <v>Media</v>
      </c>
      <c r="F35" s="64" t="str">
        <f t="shared" si="1"/>
        <v/>
      </c>
      <c r="G35" s="256" t="b">
        <f t="shared" si="2"/>
        <v>0</v>
      </c>
    </row>
    <row r="36" spans="1:7" ht="93" hidden="1" customHeight="1" x14ac:dyDescent="0.35">
      <c r="A36" s="62" t="str">
        <f>'2 IDENTIFICACIÓN'!A36</f>
        <v>R27</v>
      </c>
      <c r="B36" s="256" t="str">
        <f>+'2 IDENTIFICACIÓN'!J36</f>
        <v xml:space="preserve"> por  debido a </v>
      </c>
      <c r="C36" s="89">
        <f>+'5 VALORACIÓN DEL CONTROL'!T171</f>
        <v>0.6</v>
      </c>
      <c r="D36" s="64">
        <f>+'5 VALORACIÓN DEL CONTROL'!U171</f>
        <v>0</v>
      </c>
      <c r="E36" s="64" t="str">
        <f t="shared" si="0"/>
        <v>Media</v>
      </c>
      <c r="F36" s="64" t="str">
        <f t="shared" si="1"/>
        <v/>
      </c>
      <c r="G36" s="256" t="b">
        <f t="shared" si="2"/>
        <v>0</v>
      </c>
    </row>
    <row r="37" spans="1:7" ht="93" hidden="1" customHeight="1" x14ac:dyDescent="0.35">
      <c r="A37" s="62" t="str">
        <f>'2 IDENTIFICACIÓN'!A37</f>
        <v>R28</v>
      </c>
      <c r="B37" s="256" t="str">
        <f>+'2 IDENTIFICACIÓN'!J37</f>
        <v xml:space="preserve"> por  debido a </v>
      </c>
      <c r="C37" s="89">
        <f>+'5 VALORACIÓN DEL CONTROL'!T177</f>
        <v>0.6</v>
      </c>
      <c r="D37" s="64">
        <f>+'5 VALORACIÓN DEL CONTROL'!U177</f>
        <v>0</v>
      </c>
      <c r="E37" s="64" t="str">
        <f t="shared" si="0"/>
        <v>Media</v>
      </c>
      <c r="F37" s="64" t="str">
        <f t="shared" si="1"/>
        <v/>
      </c>
      <c r="G37" s="256" t="b">
        <f t="shared" si="2"/>
        <v>0</v>
      </c>
    </row>
    <row r="38" spans="1:7" ht="93" hidden="1" customHeight="1" x14ac:dyDescent="0.35">
      <c r="A38" s="62" t="str">
        <f>'2 IDENTIFICACIÓN'!A38</f>
        <v>R29</v>
      </c>
      <c r="B38" s="256" t="str">
        <f>+'2 IDENTIFICACIÓN'!J38</f>
        <v xml:space="preserve"> por  debido a </v>
      </c>
      <c r="C38" s="89">
        <f>+'5 VALORACIÓN DEL CONTROL'!T183</f>
        <v>0.6</v>
      </c>
      <c r="D38" s="64">
        <f>+'5 VALORACIÓN DEL CONTROL'!U183</f>
        <v>0</v>
      </c>
      <c r="E38" s="64" t="str">
        <f t="shared" si="0"/>
        <v>Media</v>
      </c>
      <c r="F38" s="64" t="str">
        <f t="shared" si="1"/>
        <v/>
      </c>
      <c r="G38" s="256" t="b">
        <f t="shared" si="2"/>
        <v>0</v>
      </c>
    </row>
    <row r="39" spans="1:7" ht="93" hidden="1" customHeight="1" x14ac:dyDescent="0.35">
      <c r="A39" s="62" t="str">
        <f>'2 IDENTIFICACIÓN'!A39</f>
        <v>R30</v>
      </c>
      <c r="B39" s="256" t="str">
        <f>+'2 IDENTIFICACIÓN'!J39</f>
        <v xml:space="preserve"> por  debido a </v>
      </c>
      <c r="C39" s="89">
        <f>+'5 VALORACIÓN DEL CONTROL'!T189</f>
        <v>0.6</v>
      </c>
      <c r="D39" s="64">
        <f>+'5 VALORACIÓN DEL CONTROL'!U189</f>
        <v>0</v>
      </c>
      <c r="E39" s="64" t="str">
        <f t="shared" si="0"/>
        <v>Media</v>
      </c>
      <c r="F39" s="64" t="str">
        <f t="shared" si="1"/>
        <v/>
      </c>
      <c r="G39" s="256" t="b">
        <f t="shared" si="2"/>
        <v>0</v>
      </c>
    </row>
    <row r="40" spans="1:7" ht="13" thickBot="1" x14ac:dyDescent="0.4">
      <c r="C40" s="145"/>
      <c r="D40" s="146"/>
      <c r="E40" s="146"/>
      <c r="F40" s="146"/>
    </row>
    <row r="41" spans="1:7" ht="14" thickTop="1" thickBot="1" x14ac:dyDescent="0.4">
      <c r="A41" s="364" t="s">
        <v>377</v>
      </c>
      <c r="B41" s="364"/>
      <c r="C41" s="364"/>
      <c r="D41" s="364"/>
      <c r="E41" s="364"/>
      <c r="F41" s="364"/>
      <c r="G41" s="364"/>
    </row>
    <row r="42" spans="1:7" ht="14" thickTop="1" thickBot="1" x14ac:dyDescent="0.4">
      <c r="A42" s="319" t="s">
        <v>378</v>
      </c>
      <c r="B42" s="364" t="s">
        <v>379</v>
      </c>
      <c r="C42" s="364"/>
      <c r="D42" s="364" t="s">
        <v>380</v>
      </c>
      <c r="E42" s="364"/>
      <c r="F42" s="364" t="s">
        <v>381</v>
      </c>
      <c r="G42" s="364"/>
    </row>
    <row r="43" spans="1:7" ht="78.5" customHeight="1" thickTop="1" thickBot="1" x14ac:dyDescent="0.4">
      <c r="A43" s="320" t="s">
        <v>382</v>
      </c>
      <c r="B43" s="365">
        <v>46163</v>
      </c>
      <c r="C43" s="365"/>
      <c r="D43" s="366" t="s">
        <v>383</v>
      </c>
      <c r="E43" s="366"/>
      <c r="F43" s="367" t="s">
        <v>384</v>
      </c>
      <c r="G43" s="367"/>
    </row>
    <row r="44" spans="1:7" ht="39" hidden="1" customHeight="1" x14ac:dyDescent="0.35"/>
    <row r="45" spans="1:7" ht="19.5" hidden="1" customHeight="1" x14ac:dyDescent="0.35"/>
    <row r="46" spans="1:7" ht="19.5" hidden="1" customHeight="1" x14ac:dyDescent="0.35"/>
    <row r="47" spans="1:7" ht="19.5" hidden="1" customHeight="1" x14ac:dyDescent="0.35"/>
    <row r="48" spans="1:7" ht="19.5" hidden="1" customHeight="1" x14ac:dyDescent="0.35"/>
    <row r="49" ht="19.5" hidden="1" customHeight="1" x14ac:dyDescent="0.35"/>
  </sheetData>
  <sheetProtection formatCells="0" formatColumns="0" formatRows="0" sort="0" autoFilter="0" pivotTables="0"/>
  <dataConsolidate/>
  <mergeCells count="17">
    <mergeCell ref="T7:X7"/>
    <mergeCell ref="E8:G8"/>
    <mergeCell ref="K8:O8"/>
    <mergeCell ref="I10:I14"/>
    <mergeCell ref="Q10:Q14"/>
    <mergeCell ref="I7:O7"/>
    <mergeCell ref="A41:G41"/>
    <mergeCell ref="A4:K4"/>
    <mergeCell ref="A1:A3"/>
    <mergeCell ref="B1:I2"/>
    <mergeCell ref="B3:I3"/>
    <mergeCell ref="B43:C43"/>
    <mergeCell ref="D43:E43"/>
    <mergeCell ref="F43:G43"/>
    <mergeCell ref="B42:C42"/>
    <mergeCell ref="D42:E42"/>
    <mergeCell ref="F42:G42"/>
  </mergeCells>
  <conditionalFormatting sqref="D10:E40">
    <cfRule type="cellIs" dxfId="59" priority="1" operator="equal">
      <formula>$S$14</formula>
    </cfRule>
    <cfRule type="cellIs" dxfId="58" priority="2" operator="equal">
      <formula>$S$13</formula>
    </cfRule>
    <cfRule type="cellIs" dxfId="57" priority="3" operator="equal">
      <formula>$S$12</formula>
    </cfRule>
    <cfRule type="cellIs" dxfId="56" priority="4" operator="equal">
      <formula>$S$11</formula>
    </cfRule>
    <cfRule type="cellIs" dxfId="55" priority="5" operator="equal">
      <formula>$S$10</formula>
    </cfRule>
  </conditionalFormatting>
  <conditionalFormatting sqref="F10:F40">
    <cfRule type="cellIs" dxfId="54" priority="6" operator="equal">
      <formula>$T$9</formula>
    </cfRule>
    <cfRule type="cellIs" dxfId="53" priority="7" operator="equal">
      <formula>$U$9</formula>
    </cfRule>
    <cfRule type="cellIs" dxfId="52" priority="8" operator="equal">
      <formula>$V$9</formula>
    </cfRule>
    <cfRule type="cellIs" dxfId="51" priority="9" operator="equal">
      <formula>$W$9</formula>
    </cfRule>
    <cfRule type="cellIs" dxfId="50" priority="10" operator="equal">
      <formula>$X$9</formula>
    </cfRule>
  </conditionalFormatting>
  <conditionalFormatting sqref="G10:G40">
    <cfRule type="cellIs" dxfId="49" priority="16" operator="equal">
      <formula>$T$17</formula>
    </cfRule>
    <cfRule type="cellIs" dxfId="48" priority="17" operator="equal">
      <formula>$T$18</formula>
    </cfRule>
    <cfRule type="cellIs" dxfId="47" priority="18" operator="equal">
      <formula>$T$19</formula>
    </cfRule>
    <cfRule type="cellIs" dxfId="46" priority="19" operator="equal">
      <formula>$T$20</formula>
    </cfRule>
  </conditionalFormatting>
  <dataValidations disablePrompts="1" count="3">
    <dataValidation allowBlank="1" showInputMessage="1" showErrorMessage="1" prompt="Es la materialización del riesgo y las consecuencias de su aparición. Su escala es: 5 bajo impacto, 10 medio, 20 alto impacto._x000a_" sqref="JD9:JJ9" xr:uid="{00000000-0002-0000-0600-000000000000}"/>
    <dataValidation allowBlank="1" showInputMessage="1" showErrorMessage="1" prompt="La probabilidad se encuentra determinada por una escala de 1 a 3, siendo 1 la menor probabilidad de ocurrencia del riesgo y 3 la mayor probabilidad de  ocurrencia." sqref="JC9" xr:uid="{00000000-0002-0000-0600-000001000000}"/>
    <dataValidation type="list" allowBlank="1" showInputMessage="1" showErrorMessage="1" sqref="JD10:JJ17" xr:uid="{00000000-0002-0000-0600-000002000000}">
      <formula1>#REF!</formula1>
    </dataValidation>
  </dataValidations>
  <printOptions horizontalCentered="1" verticalCentered="1"/>
  <pageMargins left="0.31496062992125984" right="0.27559055118110237" top="0.23622047244094491" bottom="0.15748031496062992" header="0" footer="0"/>
  <pageSetup paperSize="5" scale="65"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H72"/>
  <sheetViews>
    <sheetView showGridLines="0" zoomScale="59" zoomScaleNormal="70" workbookViewId="0">
      <selection activeCell="B3" sqref="B3:I3"/>
    </sheetView>
  </sheetViews>
  <sheetFormatPr baseColWidth="10" defaultColWidth="0" defaultRowHeight="12.5" zeroHeight="1" x14ac:dyDescent="0.35"/>
  <cols>
    <col min="1" max="1" width="11.453125" style="46" customWidth="1"/>
    <col min="2" max="2" width="30.7265625" style="51" bestFit="1" customWidth="1"/>
    <col min="3" max="4" width="15.453125" style="51" customWidth="1"/>
    <col min="5" max="6" width="15.453125" style="90" customWidth="1"/>
    <col min="7" max="7" width="29" style="51" bestFit="1" customWidth="1"/>
    <col min="8" max="8" width="3.81640625" style="51" customWidth="1"/>
    <col min="9" max="9" width="11.1796875" style="51" bestFit="1" customWidth="1"/>
    <col min="10" max="10" width="30.6328125" style="51" bestFit="1" customWidth="1"/>
    <col min="11" max="11" width="19.26953125" style="51" customWidth="1"/>
    <col min="12" max="15" width="12.453125" style="51" customWidth="1"/>
    <col min="16" max="16" width="3.81640625" style="51" customWidth="1"/>
    <col min="17" max="17" width="4.81640625" style="46" hidden="1" customWidth="1"/>
    <col min="18" max="18" width="6.1796875" style="46" hidden="1" customWidth="1"/>
    <col min="19" max="24" width="14" style="46" hidden="1" customWidth="1"/>
    <col min="25" max="29" width="11.453125" style="46" customWidth="1"/>
    <col min="30" max="30" width="5.453125" style="46" bestFit="1" customWidth="1"/>
    <col min="31" max="31" width="26.81640625" style="46" customWidth="1"/>
    <col min="32" max="32" width="22.81640625" style="51" customWidth="1"/>
    <col min="33" max="36" width="22.81640625" style="51" hidden="1" customWidth="1"/>
    <col min="37" max="37" width="23.453125" style="46" hidden="1" customWidth="1"/>
    <col min="38" max="265" width="11.453125" style="46" hidden="1" customWidth="1"/>
    <col min="266" max="266" width="12.453125" style="46" hidden="1" customWidth="1"/>
    <col min="267" max="267" width="47" style="46" hidden="1" customWidth="1"/>
    <col min="268" max="268" width="35" style="46" hidden="1" customWidth="1"/>
    <col min="269" max="16384" width="14.453125" style="46" hidden="1"/>
  </cols>
  <sheetData>
    <row r="1" spans="1:38" s="4" customFormat="1" ht="20" customHeight="1" thickTop="1" x14ac:dyDescent="0.35">
      <c r="A1" s="387"/>
      <c r="B1" s="368" t="s">
        <v>375</v>
      </c>
      <c r="C1" s="369"/>
      <c r="D1" s="369"/>
      <c r="E1" s="369"/>
      <c r="F1" s="369"/>
      <c r="G1" s="369"/>
      <c r="H1" s="369"/>
      <c r="I1" s="370"/>
      <c r="J1" s="311" t="s">
        <v>373</v>
      </c>
      <c r="K1" s="312"/>
      <c r="L1" s="258"/>
    </row>
    <row r="2" spans="1:38" s="4" customFormat="1" ht="20" customHeight="1" x14ac:dyDescent="0.35">
      <c r="A2" s="388"/>
      <c r="B2" s="371"/>
      <c r="C2" s="372"/>
      <c r="D2" s="372"/>
      <c r="E2" s="372"/>
      <c r="F2" s="372"/>
      <c r="G2" s="372"/>
      <c r="H2" s="372"/>
      <c r="I2" s="373"/>
      <c r="J2" s="313" t="s">
        <v>376</v>
      </c>
      <c r="K2" s="314"/>
      <c r="L2" s="258"/>
    </row>
    <row r="3" spans="1:38" s="3" customFormat="1" ht="16" thickBot="1" x14ac:dyDescent="0.3">
      <c r="A3" s="389"/>
      <c r="B3" s="374" t="s">
        <v>359</v>
      </c>
      <c r="C3" s="375"/>
      <c r="D3" s="375"/>
      <c r="E3" s="375"/>
      <c r="F3" s="375"/>
      <c r="G3" s="375"/>
      <c r="H3" s="375"/>
      <c r="I3" s="376"/>
      <c r="J3" s="315" t="s">
        <v>374</v>
      </c>
      <c r="K3" s="316"/>
      <c r="L3" s="259"/>
    </row>
    <row r="4" spans="1:38" s="3" customFormat="1" ht="17" customHeight="1" thickTop="1" x14ac:dyDescent="0.25">
      <c r="A4" s="378"/>
      <c r="B4" s="379"/>
      <c r="C4" s="379"/>
      <c r="D4" s="379"/>
      <c r="E4" s="379"/>
      <c r="F4" s="379"/>
      <c r="G4" s="379"/>
      <c r="H4" s="379"/>
      <c r="I4" s="379"/>
      <c r="J4" s="379"/>
      <c r="K4" s="380"/>
    </row>
    <row r="5" spans="1:38" s="4" customFormat="1" ht="27" customHeight="1" x14ac:dyDescent="0.35">
      <c r="A5" s="12" t="s">
        <v>80</v>
      </c>
      <c r="B5" s="264" t="str">
        <f>'2 IDENTIFICACIÓN'!B5</f>
        <v>ALCALDÍA DE BUCARAMANGA</v>
      </c>
      <c r="C5" s="265"/>
      <c r="D5" s="265"/>
      <c r="E5" s="266"/>
      <c r="F5" s="249" t="s">
        <v>81</v>
      </c>
      <c r="G5" s="264" t="str">
        <f>'2 IDENTIFICACIÓN'!G5</f>
        <v>PROYECCIÓN Y DESARROLLO COMUNITARIO</v>
      </c>
      <c r="H5" s="266"/>
      <c r="I5" s="249" t="s">
        <v>353</v>
      </c>
      <c r="J5" s="267">
        <f>'2 IDENTIFICACIÓN'!J5</f>
        <v>2026</v>
      </c>
      <c r="K5" s="268"/>
    </row>
    <row r="6" spans="1:38" s="4" customFormat="1" ht="14.5" thickBot="1" x14ac:dyDescent="0.3">
      <c r="A6" s="166"/>
      <c r="B6" s="260"/>
      <c r="C6" s="260"/>
      <c r="D6" s="260"/>
      <c r="E6" s="260"/>
      <c r="F6" s="261"/>
      <c r="G6" s="262"/>
      <c r="H6" s="262"/>
      <c r="I6" s="262"/>
      <c r="J6" s="262"/>
      <c r="K6" s="262"/>
      <c r="S6" s="37"/>
      <c r="T6" s="37"/>
      <c r="U6" s="37"/>
    </row>
    <row r="7" spans="1:38" s="37" customFormat="1" ht="13.5" thickBot="1" x14ac:dyDescent="0.35">
      <c r="A7" s="536" t="s">
        <v>294</v>
      </c>
      <c r="B7" s="537"/>
      <c r="C7" s="537"/>
      <c r="D7" s="537"/>
      <c r="E7" s="537"/>
      <c r="F7" s="537"/>
      <c r="G7" s="538"/>
      <c r="I7" s="536" t="s">
        <v>320</v>
      </c>
      <c r="J7" s="537"/>
      <c r="K7" s="537"/>
      <c r="L7" s="537"/>
      <c r="M7" s="537"/>
      <c r="N7" s="537"/>
      <c r="O7" s="538"/>
      <c r="R7" s="41"/>
      <c r="S7" s="42"/>
      <c r="T7" s="467" t="s">
        <v>158</v>
      </c>
      <c r="U7" s="467"/>
      <c r="V7" s="467"/>
      <c r="W7" s="467"/>
      <c r="X7" s="468"/>
      <c r="AF7" s="38"/>
      <c r="AG7" s="38"/>
      <c r="AH7" s="38"/>
      <c r="AI7" s="38"/>
      <c r="AJ7" s="38"/>
    </row>
    <row r="8" spans="1:38" ht="13" x14ac:dyDescent="0.35">
      <c r="A8" s="44"/>
      <c r="B8" s="45"/>
      <c r="C8" s="467" t="s">
        <v>158</v>
      </c>
      <c r="D8" s="467"/>
      <c r="E8" s="467"/>
      <c r="F8" s="467"/>
      <c r="G8" s="468"/>
      <c r="H8" s="43"/>
      <c r="I8" s="44"/>
      <c r="J8" s="45"/>
      <c r="K8" s="467" t="s">
        <v>158</v>
      </c>
      <c r="L8" s="467"/>
      <c r="M8" s="467"/>
      <c r="N8" s="467"/>
      <c r="O8" s="468"/>
      <c r="P8" s="43"/>
      <c r="R8" s="47"/>
      <c r="T8" s="48">
        <v>0.2</v>
      </c>
      <c r="U8" s="48">
        <v>0.4</v>
      </c>
      <c r="V8" s="48">
        <v>0.6</v>
      </c>
      <c r="W8" s="48">
        <v>0.8</v>
      </c>
      <c r="X8" s="49">
        <v>1</v>
      </c>
      <c r="Y8" s="50"/>
      <c r="Z8" s="50"/>
      <c r="AA8" s="50"/>
      <c r="AB8" s="50"/>
      <c r="AC8" s="50"/>
      <c r="AD8" s="50"/>
      <c r="AE8" s="50"/>
    </row>
    <row r="9" spans="1:38" ht="13" x14ac:dyDescent="0.25">
      <c r="A9" s="47"/>
      <c r="B9" s="55"/>
      <c r="C9" s="56" t="s">
        <v>272</v>
      </c>
      <c r="D9" s="56" t="s">
        <v>276</v>
      </c>
      <c r="E9" s="56" t="s">
        <v>280</v>
      </c>
      <c r="F9" s="56" t="s">
        <v>285</v>
      </c>
      <c r="G9" s="57" t="s">
        <v>290</v>
      </c>
      <c r="H9" s="43"/>
      <c r="I9" s="47"/>
      <c r="J9" s="55"/>
      <c r="K9" s="56" t="s">
        <v>272</v>
      </c>
      <c r="L9" s="56" t="s">
        <v>276</v>
      </c>
      <c r="M9" s="56" t="s">
        <v>280</v>
      </c>
      <c r="N9" s="56" t="s">
        <v>285</v>
      </c>
      <c r="O9" s="57" t="s">
        <v>290</v>
      </c>
      <c r="P9" s="43"/>
      <c r="R9" s="47"/>
      <c r="S9" s="58"/>
      <c r="T9" s="59" t="s">
        <v>272</v>
      </c>
      <c r="U9" s="59" t="s">
        <v>276</v>
      </c>
      <c r="V9" s="59" t="s">
        <v>280</v>
      </c>
      <c r="W9" s="59" t="s">
        <v>285</v>
      </c>
      <c r="X9" s="60" t="s">
        <v>290</v>
      </c>
      <c r="AA9" s="50"/>
      <c r="AB9" s="50"/>
      <c r="AC9" s="61"/>
      <c r="AD9" s="61"/>
      <c r="AE9" s="61"/>
      <c r="AF9" s="61"/>
      <c r="AG9" s="61"/>
      <c r="AH9" s="61"/>
      <c r="AI9" s="61"/>
      <c r="AJ9" s="61"/>
      <c r="AK9" s="61"/>
      <c r="AL9" s="61"/>
    </row>
    <row r="10" spans="1:38" ht="55.5" customHeight="1" x14ac:dyDescent="0.25">
      <c r="A10" s="469" t="s">
        <v>139</v>
      </c>
      <c r="B10" s="56" t="s">
        <v>288</v>
      </c>
      <c r="C10" s="66" t="str">
        <f>+'4 MAPA CALOR INHERENTE'!I10</f>
        <v xml:space="preserve">                   </v>
      </c>
      <c r="D10" s="66" t="str">
        <f>+'4 MAPA CALOR INHERENTE'!J10</f>
        <v xml:space="preserve">                   </v>
      </c>
      <c r="E10" s="66" t="str">
        <f>+'4 MAPA CALOR INHERENTE'!K10</f>
        <v xml:space="preserve">                   </v>
      </c>
      <c r="F10" s="66" t="str">
        <f>+'4 MAPA CALOR INHERENTE'!L10</f>
        <v xml:space="preserve">                   </v>
      </c>
      <c r="G10" s="67" t="str">
        <f>+'4 MAPA CALOR INHERENTE'!M10</f>
        <v xml:space="preserve">                   </v>
      </c>
      <c r="H10" s="65"/>
      <c r="I10" s="469" t="s">
        <v>139</v>
      </c>
      <c r="J10" s="56" t="s">
        <v>288</v>
      </c>
      <c r="K10" s="66" t="str">
        <f>+'6 MAPA CALOR RESIDUAL'!K10</f>
        <v xml:space="preserve">                   </v>
      </c>
      <c r="L10" s="66" t="str">
        <f>+'6 MAPA CALOR RESIDUAL'!L10</f>
        <v xml:space="preserve">                   </v>
      </c>
      <c r="M10" s="66" t="str">
        <f>+'6 MAPA CALOR RESIDUAL'!M10</f>
        <v xml:space="preserve">                   </v>
      </c>
      <c r="N10" s="66" t="str">
        <f>+'6 MAPA CALOR RESIDUAL'!N10</f>
        <v xml:space="preserve">                   </v>
      </c>
      <c r="O10" s="67" t="str">
        <f>+'6 MAPA CALOR RESIDUAL'!O10</f>
        <v xml:space="preserve">                   </v>
      </c>
      <c r="P10" s="65"/>
      <c r="Q10" s="535" t="s">
        <v>139</v>
      </c>
      <c r="R10" s="68">
        <v>1</v>
      </c>
      <c r="S10" s="59" t="s">
        <v>288</v>
      </c>
      <c r="T10" s="66" t="s">
        <v>298</v>
      </c>
      <c r="U10" s="66" t="s">
        <v>298</v>
      </c>
      <c r="V10" s="66" t="s">
        <v>298</v>
      </c>
      <c r="W10" s="66" t="s">
        <v>298</v>
      </c>
      <c r="X10" s="67" t="s">
        <v>299</v>
      </c>
      <c r="AA10" s="50"/>
      <c r="AB10" s="50"/>
      <c r="AC10" s="61"/>
      <c r="AD10" s="61"/>
      <c r="AE10" s="61"/>
      <c r="AF10" s="69"/>
      <c r="AG10" s="69"/>
      <c r="AH10" s="69"/>
      <c r="AI10" s="69"/>
      <c r="AJ10" s="69"/>
      <c r="AK10" s="61"/>
      <c r="AL10" s="61"/>
    </row>
    <row r="11" spans="1:38" ht="55.5" customHeight="1" x14ac:dyDescent="0.25">
      <c r="A11" s="469"/>
      <c r="B11" s="56" t="s">
        <v>283</v>
      </c>
      <c r="C11" s="70" t="str">
        <f>+'4 MAPA CALOR INHERENTE'!I11</f>
        <v xml:space="preserve">                   </v>
      </c>
      <c r="D11" s="70" t="str">
        <f>+'4 MAPA CALOR INHERENTE'!J11</f>
        <v xml:space="preserve">                   </v>
      </c>
      <c r="E11" s="66" t="str">
        <f>+'4 MAPA CALOR INHERENTE'!K11</f>
        <v xml:space="preserve">                   </v>
      </c>
      <c r="F11" s="66" t="str">
        <f>+'4 MAPA CALOR INHERENTE'!L11</f>
        <v xml:space="preserve">                   </v>
      </c>
      <c r="G11" s="67" t="str">
        <f>+'4 MAPA CALOR INHERENTE'!M11</f>
        <v xml:space="preserve">                   </v>
      </c>
      <c r="H11" s="65"/>
      <c r="I11" s="469"/>
      <c r="J11" s="56" t="s">
        <v>283</v>
      </c>
      <c r="K11" s="70" t="str">
        <f>+'6 MAPA CALOR RESIDUAL'!K11</f>
        <v xml:space="preserve">                   </v>
      </c>
      <c r="L11" s="70" t="str">
        <f>+'6 MAPA CALOR RESIDUAL'!L11</f>
        <v xml:space="preserve">                   </v>
      </c>
      <c r="M11" s="66" t="str">
        <f>+'6 MAPA CALOR RESIDUAL'!M11</f>
        <v xml:space="preserve">                   </v>
      </c>
      <c r="N11" s="66" t="str">
        <f>+'6 MAPA CALOR RESIDUAL'!N11</f>
        <v xml:space="preserve">                   </v>
      </c>
      <c r="O11" s="67" t="str">
        <f>+'6 MAPA CALOR RESIDUAL'!O11</f>
        <v xml:space="preserve">                   </v>
      </c>
      <c r="P11" s="65"/>
      <c r="Q11" s="535"/>
      <c r="R11" s="68">
        <v>0.8</v>
      </c>
      <c r="S11" s="59" t="s">
        <v>283</v>
      </c>
      <c r="T11" s="70" t="s">
        <v>280</v>
      </c>
      <c r="U11" s="70" t="s">
        <v>280</v>
      </c>
      <c r="V11" s="66" t="s">
        <v>298</v>
      </c>
      <c r="W11" s="66" t="s">
        <v>298</v>
      </c>
      <c r="X11" s="67" t="s">
        <v>299</v>
      </c>
      <c r="AA11" s="50"/>
      <c r="AB11" s="50"/>
      <c r="AC11" s="61"/>
      <c r="AD11" s="71"/>
      <c r="AE11" s="72"/>
      <c r="AF11" s="69"/>
      <c r="AG11" s="69"/>
      <c r="AH11" s="69"/>
      <c r="AI11" s="69"/>
      <c r="AJ11" s="69"/>
      <c r="AK11" s="61"/>
      <c r="AL11" s="61"/>
    </row>
    <row r="12" spans="1:38" ht="55.5" customHeight="1" x14ac:dyDescent="0.25">
      <c r="A12" s="469"/>
      <c r="B12" s="56" t="s">
        <v>278</v>
      </c>
      <c r="C12" s="70" t="str">
        <f>+'4 MAPA CALOR INHERENTE'!I12</f>
        <v xml:space="preserve">                   </v>
      </c>
      <c r="D12" s="70" t="str">
        <f>+'4 MAPA CALOR INHERENTE'!J12</f>
        <v xml:space="preserve">           R12        </v>
      </c>
      <c r="E12" s="70" t="str">
        <f>+'4 MAPA CALOR INHERENTE'!K12</f>
        <v xml:space="preserve">R1  R3  R5 R6 R7  R9           </v>
      </c>
      <c r="F12" s="66" t="str">
        <f>+'4 MAPA CALOR INHERENTE'!L12</f>
        <v xml:space="preserve"> R2  R4      R10 R11   R14      </v>
      </c>
      <c r="G12" s="67" t="str">
        <f>+'4 MAPA CALOR INHERENTE'!M12</f>
        <v xml:space="preserve">                   </v>
      </c>
      <c r="H12" s="65"/>
      <c r="I12" s="469"/>
      <c r="J12" s="56" t="s">
        <v>278</v>
      </c>
      <c r="K12" s="70" t="str">
        <f>+'6 MAPA CALOR RESIDUAL'!K12</f>
        <v xml:space="preserve">            R13       </v>
      </c>
      <c r="L12" s="70" t="str">
        <f>+'6 MAPA CALOR RESIDUAL'!L12</f>
        <v xml:space="preserve">           R12        </v>
      </c>
      <c r="M12" s="70" t="str">
        <f>+'6 MAPA CALOR RESIDUAL'!M12</f>
        <v xml:space="preserve">R1  R3  R5 R6 R7 R8 R9           </v>
      </c>
      <c r="N12" s="66" t="str">
        <f>+'6 MAPA CALOR RESIDUAL'!N12</f>
        <v xml:space="preserve"> R2  R4      R10 R11   R14      </v>
      </c>
      <c r="O12" s="67" t="str">
        <f>+'6 MAPA CALOR RESIDUAL'!O12</f>
        <v xml:space="preserve">                   </v>
      </c>
      <c r="P12" s="65"/>
      <c r="Q12" s="535"/>
      <c r="R12" s="68">
        <v>0.6</v>
      </c>
      <c r="S12" s="59" t="s">
        <v>278</v>
      </c>
      <c r="T12" s="70" t="s">
        <v>280</v>
      </c>
      <c r="U12" s="70" t="s">
        <v>280</v>
      </c>
      <c r="V12" s="70" t="s">
        <v>280</v>
      </c>
      <c r="W12" s="66" t="s">
        <v>298</v>
      </c>
      <c r="X12" s="67" t="s">
        <v>299</v>
      </c>
      <c r="AA12" s="50"/>
      <c r="AB12" s="50"/>
      <c r="AC12" s="61"/>
      <c r="AD12" s="71"/>
      <c r="AE12" s="72"/>
      <c r="AF12" s="69"/>
      <c r="AG12" s="69"/>
      <c r="AH12" s="69"/>
      <c r="AI12" s="69"/>
      <c r="AJ12" s="73"/>
      <c r="AK12" s="61"/>
      <c r="AL12" s="61"/>
    </row>
    <row r="13" spans="1:38" ht="55.5" customHeight="1" x14ac:dyDescent="0.25">
      <c r="A13" s="469"/>
      <c r="B13" s="56" t="s">
        <v>274</v>
      </c>
      <c r="C13" s="74" t="str">
        <f>+'4 MAPA CALOR INHERENTE'!I13</f>
        <v xml:space="preserve">            R13       </v>
      </c>
      <c r="D13" s="70" t="str">
        <f>+'4 MAPA CALOR INHERENTE'!J13</f>
        <v xml:space="preserve">                   </v>
      </c>
      <c r="E13" s="70" t="str">
        <f>+'4 MAPA CALOR INHERENTE'!K13</f>
        <v xml:space="preserve">                   </v>
      </c>
      <c r="F13" s="66" t="str">
        <f>+'4 MAPA CALOR INHERENTE'!L13</f>
        <v xml:space="preserve">                   </v>
      </c>
      <c r="G13" s="67" t="str">
        <f>+'4 MAPA CALOR INHERENTE'!M13</f>
        <v xml:space="preserve">                   </v>
      </c>
      <c r="H13" s="65"/>
      <c r="I13" s="469"/>
      <c r="J13" s="56" t="s">
        <v>274</v>
      </c>
      <c r="K13" s="74" t="str">
        <f>+'6 MAPA CALOR RESIDUAL'!K13</f>
        <v xml:space="preserve">                   </v>
      </c>
      <c r="L13" s="70" t="str">
        <f>+'6 MAPA CALOR RESIDUAL'!L13</f>
        <v xml:space="preserve">                   </v>
      </c>
      <c r="M13" s="70" t="str">
        <f>+'6 MAPA CALOR RESIDUAL'!M13</f>
        <v xml:space="preserve">                   </v>
      </c>
      <c r="N13" s="66" t="str">
        <f>+'6 MAPA CALOR RESIDUAL'!N13</f>
        <v xml:space="preserve">                   </v>
      </c>
      <c r="O13" s="67" t="str">
        <f>+'6 MAPA CALOR RESIDUAL'!O13</f>
        <v xml:space="preserve">                   </v>
      </c>
      <c r="P13" s="65"/>
      <c r="Q13" s="535"/>
      <c r="R13" s="68">
        <v>0.4</v>
      </c>
      <c r="S13" s="59" t="s">
        <v>274</v>
      </c>
      <c r="T13" s="74" t="s">
        <v>300</v>
      </c>
      <c r="U13" s="70" t="s">
        <v>280</v>
      </c>
      <c r="V13" s="70" t="s">
        <v>280</v>
      </c>
      <c r="W13" s="66" t="s">
        <v>298</v>
      </c>
      <c r="X13" s="67" t="s">
        <v>299</v>
      </c>
      <c r="AA13" s="50"/>
      <c r="AB13" s="50"/>
      <c r="AC13" s="61"/>
      <c r="AD13" s="71"/>
      <c r="AE13" s="72"/>
      <c r="AF13" s="69"/>
      <c r="AG13" s="69"/>
      <c r="AH13" s="69"/>
      <c r="AI13" s="73"/>
      <c r="AJ13" s="69"/>
      <c r="AK13" s="61"/>
      <c r="AL13" s="61"/>
    </row>
    <row r="14" spans="1:38" ht="55.5" customHeight="1" thickBot="1" x14ac:dyDescent="0.3">
      <c r="A14" s="470"/>
      <c r="B14" s="75" t="s">
        <v>270</v>
      </c>
      <c r="C14" s="76" t="str">
        <f>+'4 MAPA CALOR INHERENTE'!I14</f>
        <v xml:space="preserve">                   </v>
      </c>
      <c r="D14" s="76" t="str">
        <f>+'4 MAPA CALOR INHERENTE'!J14</f>
        <v xml:space="preserve">                   </v>
      </c>
      <c r="E14" s="77" t="str">
        <f>+'4 MAPA CALOR INHERENTE'!K14</f>
        <v xml:space="preserve">       R8            </v>
      </c>
      <c r="F14" s="78" t="str">
        <f>+'4 MAPA CALOR INHERENTE'!L14</f>
        <v xml:space="preserve">                   </v>
      </c>
      <c r="G14" s="79" t="str">
        <f>+'4 MAPA CALOR INHERENTE'!M14</f>
        <v xml:space="preserve">                   </v>
      </c>
      <c r="H14" s="65"/>
      <c r="I14" s="470"/>
      <c r="J14" s="75" t="s">
        <v>270</v>
      </c>
      <c r="K14" s="76" t="str">
        <f>+'6 MAPA CALOR RESIDUAL'!K14</f>
        <v xml:space="preserve">                   </v>
      </c>
      <c r="L14" s="76" t="str">
        <f>+'6 MAPA CALOR RESIDUAL'!L14</f>
        <v xml:space="preserve">                   </v>
      </c>
      <c r="M14" s="77" t="str">
        <f>+'6 MAPA CALOR RESIDUAL'!M14</f>
        <v xml:space="preserve">                   </v>
      </c>
      <c r="N14" s="78" t="str">
        <f>+'6 MAPA CALOR RESIDUAL'!N14</f>
        <v xml:space="preserve">                   </v>
      </c>
      <c r="O14" s="79" t="str">
        <f>+'6 MAPA CALOR RESIDUAL'!O14</f>
        <v xml:space="preserve">                   </v>
      </c>
      <c r="P14" s="65"/>
      <c r="Q14" s="535"/>
      <c r="R14" s="80">
        <v>0.2</v>
      </c>
      <c r="S14" s="81" t="s">
        <v>270</v>
      </c>
      <c r="T14" s="76" t="s">
        <v>300</v>
      </c>
      <c r="U14" s="76" t="s">
        <v>300</v>
      </c>
      <c r="V14" s="77" t="s">
        <v>280</v>
      </c>
      <c r="W14" s="78" t="s">
        <v>298</v>
      </c>
      <c r="X14" s="79" t="s">
        <v>299</v>
      </c>
      <c r="AA14" s="50"/>
      <c r="AB14" s="50"/>
      <c r="AC14" s="61"/>
      <c r="AD14" s="71"/>
      <c r="AE14" s="72"/>
      <c r="AF14" s="69"/>
      <c r="AG14" s="69"/>
      <c r="AH14" s="69"/>
      <c r="AI14" s="82"/>
      <c r="AJ14" s="69"/>
      <c r="AK14" s="61"/>
      <c r="AL14" s="61"/>
    </row>
    <row r="15" spans="1:38" ht="13" x14ac:dyDescent="0.25">
      <c r="A15" s="51"/>
      <c r="B15" s="65"/>
      <c r="C15" s="145"/>
      <c r="D15" s="146"/>
      <c r="E15" s="147"/>
      <c r="F15" s="147"/>
      <c r="G15" s="65"/>
      <c r="H15" s="65"/>
      <c r="I15" s="65"/>
      <c r="J15" s="65"/>
      <c r="K15" s="65"/>
      <c r="L15" s="65"/>
      <c r="M15" s="65"/>
      <c r="N15" s="65"/>
      <c r="O15" s="65"/>
      <c r="P15" s="65"/>
      <c r="AA15" s="50"/>
      <c r="AB15" s="50"/>
      <c r="AC15" s="61"/>
      <c r="AD15" s="71"/>
      <c r="AE15" s="72"/>
      <c r="AF15" s="69"/>
      <c r="AG15" s="69"/>
      <c r="AH15" s="69"/>
      <c r="AI15" s="69"/>
      <c r="AJ15" s="69"/>
      <c r="AK15" s="61"/>
      <c r="AL15" s="61"/>
    </row>
    <row r="16" spans="1:38" ht="26" x14ac:dyDescent="0.25">
      <c r="A16" s="51"/>
      <c r="B16" s="65"/>
      <c r="C16" s="145"/>
      <c r="D16" s="146"/>
      <c r="E16" s="147"/>
      <c r="F16" s="147"/>
      <c r="G16" s="65"/>
      <c r="H16" s="65"/>
      <c r="I16" s="65"/>
      <c r="J16" s="65"/>
      <c r="K16" s="65"/>
      <c r="L16" s="65"/>
      <c r="M16" s="65"/>
      <c r="N16" s="65"/>
      <c r="O16" s="65"/>
      <c r="P16" s="65"/>
      <c r="T16" s="53" t="s">
        <v>301</v>
      </c>
      <c r="V16" s="50"/>
      <c r="W16" s="50"/>
      <c r="X16" s="50"/>
      <c r="Y16" s="50"/>
      <c r="Z16" s="50"/>
      <c r="AA16" s="50"/>
      <c r="AB16" s="50"/>
      <c r="AC16" s="61"/>
      <c r="AD16" s="71"/>
      <c r="AE16" s="61"/>
      <c r="AF16" s="72"/>
      <c r="AG16" s="72"/>
      <c r="AH16" s="72"/>
      <c r="AI16" s="72"/>
      <c r="AJ16" s="72"/>
      <c r="AK16" s="61"/>
      <c r="AL16" s="61"/>
    </row>
    <row r="17" spans="1:38" x14ac:dyDescent="0.25">
      <c r="A17" s="51"/>
      <c r="B17" s="65"/>
      <c r="C17" s="145"/>
      <c r="D17" s="146"/>
      <c r="E17" s="147"/>
      <c r="F17" s="147"/>
      <c r="G17" s="65"/>
      <c r="H17" s="65"/>
      <c r="I17" s="65"/>
      <c r="J17" s="65"/>
      <c r="K17" s="65"/>
      <c r="L17" s="65"/>
      <c r="M17" s="65"/>
      <c r="N17" s="65"/>
      <c r="O17" s="65"/>
      <c r="P17" s="65"/>
      <c r="T17" s="83" t="s">
        <v>299</v>
      </c>
      <c r="V17" s="50"/>
      <c r="W17" s="50"/>
      <c r="X17" s="50"/>
      <c r="Y17" s="50"/>
      <c r="Z17" s="50"/>
      <c r="AA17" s="50"/>
      <c r="AB17" s="50"/>
      <c r="AC17" s="61"/>
      <c r="AD17" s="61"/>
      <c r="AE17" s="61"/>
      <c r="AF17" s="69"/>
      <c r="AG17" s="69"/>
      <c r="AH17" s="69"/>
      <c r="AI17" s="69"/>
      <c r="AJ17" s="69"/>
      <c r="AK17" s="61"/>
      <c r="AL17" s="61"/>
    </row>
    <row r="18" spans="1:38" x14ac:dyDescent="0.25">
      <c r="A18" s="51"/>
      <c r="B18" s="65"/>
      <c r="C18" s="145"/>
      <c r="D18" s="146"/>
      <c r="E18" s="147"/>
      <c r="F18" s="147"/>
      <c r="G18" s="65"/>
      <c r="H18" s="65"/>
      <c r="I18" s="65"/>
      <c r="J18" s="65"/>
      <c r="K18" s="65"/>
      <c r="L18" s="65"/>
      <c r="M18" s="65"/>
      <c r="N18" s="65"/>
      <c r="O18" s="65"/>
      <c r="P18" s="65"/>
      <c r="T18" s="66" t="s">
        <v>298</v>
      </c>
      <c r="U18" s="50"/>
      <c r="V18" s="50"/>
      <c r="W18" s="50"/>
      <c r="X18" s="50"/>
      <c r="Y18" s="50"/>
      <c r="Z18" s="50"/>
      <c r="AA18" s="50"/>
      <c r="AB18" s="50"/>
      <c r="AC18" s="61"/>
      <c r="AD18" s="61"/>
      <c r="AE18" s="61"/>
      <c r="AF18" s="69"/>
      <c r="AG18" s="69"/>
      <c r="AH18" s="69"/>
      <c r="AI18" s="69"/>
      <c r="AJ18" s="69"/>
      <c r="AK18" s="61"/>
      <c r="AL18" s="61"/>
    </row>
    <row r="19" spans="1:38" x14ac:dyDescent="0.25">
      <c r="A19" s="51"/>
      <c r="B19" s="65"/>
      <c r="C19" s="145"/>
      <c r="D19" s="146"/>
      <c r="E19" s="147"/>
      <c r="F19" s="147"/>
      <c r="G19" s="65"/>
      <c r="H19" s="65"/>
      <c r="I19" s="65"/>
      <c r="J19" s="65"/>
      <c r="K19" s="65"/>
      <c r="L19" s="65"/>
      <c r="M19" s="65"/>
      <c r="N19" s="65"/>
      <c r="O19" s="65"/>
      <c r="P19" s="65"/>
      <c r="S19" s="84"/>
      <c r="T19" s="70" t="s">
        <v>280</v>
      </c>
      <c r="U19" s="84"/>
      <c r="V19" s="84"/>
      <c r="W19" s="84"/>
      <c r="X19" s="84"/>
      <c r="Y19" s="84"/>
      <c r="Z19" s="84"/>
      <c r="AA19" s="84"/>
      <c r="AB19" s="84"/>
      <c r="AC19" s="61"/>
      <c r="AD19" s="61"/>
      <c r="AE19" s="85"/>
      <c r="AF19" s="85"/>
      <c r="AG19" s="85"/>
      <c r="AH19" s="85"/>
      <c r="AI19" s="85"/>
      <c r="AJ19" s="85"/>
      <c r="AK19" s="61"/>
      <c r="AL19" s="61"/>
    </row>
    <row r="20" spans="1:38" x14ac:dyDescent="0.25">
      <c r="A20" s="51"/>
      <c r="B20" s="65"/>
      <c r="C20" s="145"/>
      <c r="D20" s="146"/>
      <c r="E20" s="147"/>
      <c r="F20" s="147"/>
      <c r="G20" s="65"/>
      <c r="H20" s="65"/>
      <c r="I20" s="65"/>
      <c r="J20" s="65"/>
      <c r="K20" s="65"/>
      <c r="L20" s="65"/>
      <c r="M20" s="65"/>
      <c r="N20" s="65"/>
      <c r="O20" s="65"/>
      <c r="P20" s="65"/>
      <c r="S20" s="84"/>
      <c r="T20" s="74" t="s">
        <v>300</v>
      </c>
      <c r="AA20" s="84"/>
      <c r="AB20" s="84"/>
      <c r="AC20" s="61"/>
      <c r="AD20" s="61"/>
      <c r="AE20" s="61"/>
      <c r="AF20" s="69"/>
      <c r="AG20" s="69"/>
      <c r="AH20" s="69"/>
      <c r="AI20" s="69"/>
      <c r="AJ20" s="69"/>
      <c r="AK20" s="61"/>
      <c r="AL20" s="61"/>
    </row>
    <row r="21" spans="1:38" x14ac:dyDescent="0.25">
      <c r="A21" s="51"/>
      <c r="B21" s="65"/>
      <c r="C21" s="145"/>
      <c r="D21" s="146"/>
      <c r="E21" s="147"/>
      <c r="F21" s="147"/>
      <c r="G21" s="65"/>
      <c r="H21" s="65"/>
      <c r="I21" s="65"/>
      <c r="J21" s="65"/>
      <c r="K21" s="65"/>
      <c r="L21" s="65"/>
      <c r="M21" s="65"/>
      <c r="N21" s="65"/>
      <c r="O21" s="65"/>
      <c r="P21" s="65"/>
      <c r="Q21" s="86"/>
      <c r="R21" s="86"/>
      <c r="S21" s="84"/>
      <c r="AA21" s="84"/>
      <c r="AB21" s="84"/>
      <c r="AC21" s="61"/>
      <c r="AD21" s="61"/>
      <c r="AE21" s="61"/>
      <c r="AF21" s="69"/>
      <c r="AG21" s="69"/>
      <c r="AH21" s="69"/>
      <c r="AI21" s="69"/>
      <c r="AJ21" s="69"/>
      <c r="AK21" s="61"/>
      <c r="AL21" s="61"/>
    </row>
    <row r="22" spans="1:38" x14ac:dyDescent="0.25">
      <c r="A22" s="51"/>
      <c r="B22" s="65"/>
      <c r="C22" s="145"/>
      <c r="D22" s="146"/>
      <c r="E22" s="147"/>
      <c r="F22" s="147"/>
      <c r="G22" s="65"/>
      <c r="H22" s="65"/>
      <c r="I22" s="65"/>
      <c r="J22" s="65"/>
      <c r="K22" s="65"/>
      <c r="L22" s="65"/>
      <c r="M22" s="65"/>
      <c r="N22" s="65"/>
      <c r="O22" s="65"/>
      <c r="P22" s="65"/>
      <c r="Q22" s="86"/>
      <c r="R22" s="86"/>
      <c r="S22" s="87"/>
      <c r="AA22" s="84"/>
      <c r="AB22" s="84"/>
      <c r="AC22" s="61"/>
      <c r="AD22" s="82"/>
      <c r="AE22" s="82"/>
      <c r="AF22" s="82"/>
      <c r="AG22" s="82"/>
      <c r="AH22" s="82"/>
      <c r="AI22" s="82"/>
      <c r="AJ22" s="69"/>
      <c r="AK22" s="61"/>
      <c r="AL22" s="61"/>
    </row>
    <row r="23" spans="1:38" x14ac:dyDescent="0.25">
      <c r="A23" s="51"/>
      <c r="B23" s="65"/>
      <c r="C23" s="145"/>
      <c r="D23" s="146"/>
      <c r="E23" s="147"/>
      <c r="F23" s="147"/>
      <c r="G23" s="65"/>
      <c r="H23" s="65"/>
      <c r="I23" s="65"/>
      <c r="J23" s="65"/>
      <c r="K23" s="65"/>
      <c r="L23" s="65"/>
      <c r="M23" s="65"/>
      <c r="N23" s="65"/>
      <c r="O23" s="65"/>
      <c r="P23" s="65"/>
      <c r="Q23" s="86"/>
      <c r="R23" s="86"/>
      <c r="AC23" s="61"/>
      <c r="AD23" s="88"/>
      <c r="AE23" s="88"/>
      <c r="AF23" s="88"/>
      <c r="AG23" s="88"/>
      <c r="AH23" s="88"/>
      <c r="AI23" s="88"/>
      <c r="AJ23" s="69"/>
      <c r="AK23" s="61"/>
      <c r="AL23" s="61"/>
    </row>
    <row r="24" spans="1:38" x14ac:dyDescent="0.25">
      <c r="A24" s="51"/>
      <c r="B24" s="65"/>
      <c r="C24" s="145"/>
      <c r="D24" s="146"/>
      <c r="E24" s="147"/>
      <c r="F24" s="147"/>
      <c r="G24" s="65"/>
      <c r="H24" s="65"/>
      <c r="I24" s="65"/>
      <c r="J24" s="65"/>
      <c r="K24" s="65"/>
      <c r="L24" s="65"/>
      <c r="M24" s="65"/>
      <c r="N24" s="65"/>
      <c r="O24" s="65"/>
      <c r="P24" s="65"/>
      <c r="Q24" s="86"/>
      <c r="R24" s="86"/>
      <c r="AC24" s="61"/>
      <c r="AD24" s="82"/>
      <c r="AE24" s="82"/>
      <c r="AF24" s="82"/>
      <c r="AG24" s="82"/>
      <c r="AH24" s="82"/>
      <c r="AI24" s="82"/>
      <c r="AJ24" s="69"/>
      <c r="AK24" s="61"/>
      <c r="AL24" s="61"/>
    </row>
    <row r="25" spans="1:38" x14ac:dyDescent="0.25">
      <c r="A25" s="51"/>
      <c r="B25" s="65"/>
      <c r="C25" s="145"/>
      <c r="D25" s="146"/>
      <c r="E25" s="147"/>
      <c r="F25" s="147"/>
      <c r="G25" s="65"/>
      <c r="H25" s="65"/>
      <c r="I25" s="65"/>
      <c r="J25" s="65"/>
      <c r="K25" s="65"/>
      <c r="L25" s="65"/>
      <c r="M25" s="65"/>
      <c r="N25" s="65"/>
      <c r="O25" s="65"/>
      <c r="P25" s="65"/>
      <c r="AC25" s="61"/>
      <c r="AD25" s="82"/>
      <c r="AE25" s="82"/>
      <c r="AF25" s="82"/>
      <c r="AG25" s="82"/>
      <c r="AH25" s="82"/>
      <c r="AI25" s="82"/>
      <c r="AJ25" s="69"/>
      <c r="AK25" s="61"/>
      <c r="AL25" s="61"/>
    </row>
    <row r="26" spans="1:38" x14ac:dyDescent="0.35">
      <c r="A26" s="51"/>
      <c r="B26" s="65"/>
      <c r="C26" s="145"/>
      <c r="D26" s="146"/>
      <c r="E26" s="147"/>
      <c r="F26" s="147"/>
      <c r="G26" s="65"/>
      <c r="H26" s="65"/>
      <c r="I26" s="65"/>
      <c r="J26" s="65"/>
      <c r="K26" s="65"/>
      <c r="L26" s="65"/>
      <c r="M26" s="65"/>
      <c r="N26" s="65"/>
      <c r="O26" s="65"/>
      <c r="P26" s="65"/>
    </row>
    <row r="27" spans="1:38" x14ac:dyDescent="0.35">
      <c r="A27" s="51"/>
      <c r="B27" s="65"/>
      <c r="C27" s="145"/>
      <c r="D27" s="146"/>
      <c r="E27" s="147"/>
      <c r="F27" s="147"/>
      <c r="G27" s="65"/>
      <c r="H27" s="65"/>
      <c r="I27" s="65"/>
      <c r="J27" s="65"/>
      <c r="K27" s="65"/>
      <c r="L27" s="65"/>
      <c r="M27" s="65"/>
      <c r="N27" s="65"/>
      <c r="O27" s="65"/>
      <c r="P27" s="65"/>
    </row>
    <row r="28" spans="1:38" x14ac:dyDescent="0.35">
      <c r="A28" s="51"/>
      <c r="B28" s="65"/>
      <c r="C28" s="145"/>
      <c r="D28" s="146"/>
      <c r="E28" s="147"/>
      <c r="F28" s="147"/>
      <c r="G28" s="65"/>
      <c r="H28" s="65"/>
      <c r="I28" s="65"/>
      <c r="J28" s="65"/>
      <c r="K28" s="65"/>
      <c r="L28" s="65"/>
      <c r="M28" s="65"/>
      <c r="N28" s="65"/>
      <c r="O28" s="65"/>
      <c r="P28" s="65"/>
    </row>
    <row r="29" spans="1:38" x14ac:dyDescent="0.35">
      <c r="A29" s="51"/>
      <c r="B29" s="65"/>
      <c r="C29" s="145"/>
      <c r="D29" s="146"/>
      <c r="E29" s="147"/>
      <c r="F29" s="147"/>
      <c r="G29" s="65"/>
      <c r="H29" s="65"/>
      <c r="I29" s="65"/>
      <c r="J29" s="65"/>
      <c r="K29" s="65"/>
      <c r="L29" s="65"/>
      <c r="M29" s="65"/>
      <c r="N29" s="65"/>
      <c r="O29" s="65"/>
      <c r="P29" s="65"/>
    </row>
    <row r="30" spans="1:38" ht="14.5" customHeight="1" x14ac:dyDescent="0.35">
      <c r="B30" s="46"/>
      <c r="D30" s="46"/>
      <c r="G30" s="46"/>
      <c r="H30" s="46"/>
      <c r="I30" s="46"/>
      <c r="J30" s="46"/>
      <c r="K30" s="46"/>
      <c r="L30" s="46"/>
      <c r="M30" s="46"/>
      <c r="N30" s="46"/>
      <c r="O30" s="46"/>
      <c r="P30" s="46"/>
      <c r="AA30" s="51"/>
      <c r="AB30" s="51"/>
      <c r="AC30" s="51"/>
      <c r="AD30" s="51"/>
      <c r="AE30" s="51"/>
      <c r="AF30" s="46"/>
      <c r="AG30" s="46"/>
      <c r="AH30" s="46"/>
      <c r="AI30" s="46"/>
      <c r="AJ30" s="46"/>
    </row>
    <row r="31" spans="1:38" ht="39" customHeight="1" x14ac:dyDescent="0.35">
      <c r="B31" s="46"/>
      <c r="D31" s="46"/>
      <c r="G31" s="46"/>
      <c r="H31" s="46"/>
      <c r="I31" s="46"/>
      <c r="J31" s="46"/>
      <c r="K31" s="46"/>
      <c r="L31" s="46"/>
      <c r="M31" s="46"/>
      <c r="N31" s="46"/>
      <c r="O31" s="46"/>
      <c r="P31" s="46"/>
      <c r="AA31" s="51"/>
      <c r="AB31" s="51"/>
      <c r="AC31" s="51"/>
      <c r="AD31" s="51"/>
      <c r="AE31" s="51"/>
      <c r="AF31" s="46"/>
      <c r="AG31" s="46"/>
      <c r="AH31" s="46"/>
      <c r="AI31" s="46"/>
      <c r="AJ31" s="46"/>
    </row>
    <row r="32" spans="1:38" ht="19.5" customHeight="1" x14ac:dyDescent="0.35">
      <c r="B32" s="46"/>
      <c r="D32" s="46"/>
      <c r="G32" s="46"/>
      <c r="H32" s="46"/>
      <c r="I32" s="46"/>
      <c r="J32" s="46"/>
      <c r="K32" s="46"/>
      <c r="L32" s="46"/>
      <c r="M32" s="46"/>
      <c r="N32" s="46"/>
      <c r="O32" s="46"/>
      <c r="P32" s="46"/>
      <c r="AA32" s="51"/>
      <c r="AB32" s="51"/>
      <c r="AC32" s="51"/>
      <c r="AD32" s="51"/>
      <c r="AE32" s="51"/>
      <c r="AF32" s="46"/>
      <c r="AG32" s="46"/>
      <c r="AH32" s="46"/>
      <c r="AI32" s="46"/>
      <c r="AJ32" s="46"/>
    </row>
    <row r="33" spans="2:36" ht="19.5" customHeight="1" x14ac:dyDescent="0.35">
      <c r="B33" s="46"/>
      <c r="D33" s="46"/>
      <c r="G33" s="46"/>
      <c r="H33" s="46"/>
      <c r="I33" s="46"/>
      <c r="J33" s="46"/>
      <c r="K33" s="46"/>
      <c r="L33" s="46"/>
      <c r="M33" s="46"/>
      <c r="N33" s="46"/>
      <c r="O33" s="46"/>
      <c r="P33" s="46"/>
      <c r="AA33" s="51"/>
      <c r="AB33" s="51"/>
      <c r="AC33" s="51"/>
      <c r="AD33" s="51"/>
      <c r="AE33" s="51"/>
      <c r="AF33" s="46"/>
      <c r="AG33" s="46"/>
      <c r="AH33" s="46"/>
      <c r="AI33" s="46"/>
      <c r="AJ33" s="46"/>
    </row>
    <row r="34" spans="2:36" ht="19.5" customHeight="1" x14ac:dyDescent="0.35">
      <c r="B34" s="46"/>
      <c r="D34" s="46"/>
      <c r="G34" s="46"/>
      <c r="H34" s="46"/>
      <c r="I34" s="46"/>
      <c r="J34" s="46"/>
      <c r="K34" s="46"/>
      <c r="L34" s="46"/>
      <c r="M34" s="46"/>
      <c r="N34" s="46"/>
      <c r="O34" s="46"/>
      <c r="P34" s="46"/>
      <c r="AA34" s="51"/>
      <c r="AB34" s="51"/>
      <c r="AC34" s="51"/>
      <c r="AD34" s="51"/>
      <c r="AE34" s="51"/>
      <c r="AF34" s="46"/>
      <c r="AG34" s="46"/>
      <c r="AH34" s="46"/>
      <c r="AI34" s="46"/>
      <c r="AJ34" s="46"/>
    </row>
    <row r="35" spans="2:36" ht="19.5" customHeight="1" x14ac:dyDescent="0.35">
      <c r="B35" s="46"/>
      <c r="D35" s="46"/>
      <c r="G35" s="46"/>
      <c r="H35" s="46"/>
      <c r="I35" s="46"/>
      <c r="J35" s="46"/>
      <c r="K35" s="46"/>
      <c r="L35" s="46"/>
      <c r="M35" s="46"/>
      <c r="N35" s="46"/>
      <c r="O35" s="46"/>
      <c r="P35" s="46"/>
      <c r="AA35" s="51"/>
      <c r="AB35" s="51"/>
      <c r="AC35" s="51"/>
      <c r="AD35" s="51"/>
      <c r="AE35" s="51"/>
      <c r="AF35" s="46"/>
      <c r="AG35" s="46"/>
      <c r="AH35" s="46"/>
      <c r="AI35" s="46"/>
      <c r="AJ35" s="46"/>
    </row>
    <row r="36" spans="2:36" ht="19.5" customHeight="1" x14ac:dyDescent="0.35">
      <c r="B36" s="46"/>
      <c r="D36" s="46"/>
      <c r="G36" s="46"/>
      <c r="H36" s="46"/>
      <c r="I36" s="46"/>
      <c r="J36" s="46"/>
      <c r="K36" s="46"/>
      <c r="L36" s="46"/>
      <c r="M36" s="46"/>
      <c r="N36" s="46"/>
      <c r="O36" s="46"/>
      <c r="P36" s="46"/>
      <c r="AA36" s="51"/>
      <c r="AB36" s="51"/>
      <c r="AC36" s="51"/>
      <c r="AD36" s="51"/>
      <c r="AE36" s="51"/>
      <c r="AF36" s="46"/>
      <c r="AG36" s="46"/>
      <c r="AH36" s="46"/>
      <c r="AI36" s="46"/>
      <c r="AJ36" s="46"/>
    </row>
    <row r="37" spans="2:36" x14ac:dyDescent="0.35"/>
    <row r="38" spans="2:36" x14ac:dyDescent="0.35"/>
    <row r="39" spans="2:36" x14ac:dyDescent="0.35"/>
    <row r="40" spans="2:36" x14ac:dyDescent="0.35"/>
    <row r="41" spans="2:36" x14ac:dyDescent="0.35"/>
    <row r="42" spans="2:36" x14ac:dyDescent="0.35"/>
    <row r="43" spans="2:36" x14ac:dyDescent="0.35"/>
    <row r="44" spans="2:36" x14ac:dyDescent="0.35"/>
    <row r="45" spans="2:36" x14ac:dyDescent="0.35"/>
    <row r="46" spans="2:36" x14ac:dyDescent="0.35"/>
    <row r="47" spans="2:36" x14ac:dyDescent="0.35"/>
    <row r="48" spans="2:36" x14ac:dyDescent="0.35"/>
    <row r="49" x14ac:dyDescent="0.35"/>
    <row r="50" x14ac:dyDescent="0.35"/>
    <row r="51" x14ac:dyDescent="0.35"/>
    <row r="52" x14ac:dyDescent="0.35"/>
    <row r="53" x14ac:dyDescent="0.35"/>
    <row r="54" x14ac:dyDescent="0.35"/>
    <row r="55" x14ac:dyDescent="0.35"/>
    <row r="56" x14ac:dyDescent="0.35"/>
    <row r="57" x14ac:dyDescent="0.35"/>
    <row r="58" x14ac:dyDescent="0.35"/>
    <row r="59" x14ac:dyDescent="0.35"/>
    <row r="60" x14ac:dyDescent="0.35"/>
    <row r="61" x14ac:dyDescent="0.35"/>
    <row r="62" x14ac:dyDescent="0.35"/>
    <row r="63" x14ac:dyDescent="0.35"/>
    <row r="64" x14ac:dyDescent="0.35"/>
    <row r="65" spans="1:7" x14ac:dyDescent="0.35"/>
    <row r="66" spans="1:7" x14ac:dyDescent="0.35"/>
    <row r="67" spans="1:7" x14ac:dyDescent="0.35"/>
    <row r="68" spans="1:7" x14ac:dyDescent="0.35"/>
    <row r="69" spans="1:7" ht="13" thickBot="1" x14ac:dyDescent="0.4"/>
    <row r="70" spans="1:7" ht="14" thickTop="1" thickBot="1" x14ac:dyDescent="0.4">
      <c r="A70" s="364" t="s">
        <v>377</v>
      </c>
      <c r="B70" s="364"/>
      <c r="C70" s="364"/>
      <c r="D70" s="364"/>
      <c r="E70" s="364"/>
      <c r="F70" s="364"/>
      <c r="G70" s="364"/>
    </row>
    <row r="71" spans="1:7" ht="14" thickTop="1" thickBot="1" x14ac:dyDescent="0.4">
      <c r="A71" s="319" t="s">
        <v>378</v>
      </c>
      <c r="B71" s="364" t="s">
        <v>379</v>
      </c>
      <c r="C71" s="364"/>
      <c r="D71" s="364" t="s">
        <v>380</v>
      </c>
      <c r="E71" s="364"/>
      <c r="F71" s="364" t="s">
        <v>381</v>
      </c>
      <c r="G71" s="364"/>
    </row>
    <row r="72" spans="1:7" ht="59.5" customHeight="1" thickTop="1" thickBot="1" x14ac:dyDescent="0.4">
      <c r="A72" s="320" t="s">
        <v>382</v>
      </c>
      <c r="B72" s="365">
        <v>46163</v>
      </c>
      <c r="C72" s="365"/>
      <c r="D72" s="366" t="s">
        <v>383</v>
      </c>
      <c r="E72" s="366"/>
      <c r="F72" s="367" t="s">
        <v>384</v>
      </c>
      <c r="G72" s="367"/>
    </row>
  </sheetData>
  <sheetProtection formatCells="0" formatColumns="0" formatRows="0" sort="0" autoFilter="0" pivotTables="0"/>
  <dataConsolidate/>
  <mergeCells count="19">
    <mergeCell ref="A1:A3"/>
    <mergeCell ref="B1:I2"/>
    <mergeCell ref="B3:I3"/>
    <mergeCell ref="T7:X7"/>
    <mergeCell ref="K8:O8"/>
    <mergeCell ref="A4:K4"/>
    <mergeCell ref="I10:I14"/>
    <mergeCell ref="Q10:Q14"/>
    <mergeCell ref="A7:G7"/>
    <mergeCell ref="C8:G8"/>
    <mergeCell ref="A10:A14"/>
    <mergeCell ref="I7:O7"/>
    <mergeCell ref="A70:G70"/>
    <mergeCell ref="B71:C71"/>
    <mergeCell ref="D71:E71"/>
    <mergeCell ref="F71:G71"/>
    <mergeCell ref="B72:C72"/>
    <mergeCell ref="D72:E72"/>
    <mergeCell ref="F72:G72"/>
  </mergeCells>
  <conditionalFormatting sqref="D15:E29">
    <cfRule type="cellIs" dxfId="45" priority="1" operator="equal">
      <formula>$S$14</formula>
    </cfRule>
    <cfRule type="cellIs" dxfId="44" priority="2" operator="equal">
      <formula>$S$13</formula>
    </cfRule>
    <cfRule type="cellIs" dxfId="43" priority="3" operator="equal">
      <formula>$S$12</formula>
    </cfRule>
    <cfRule type="cellIs" dxfId="42" priority="4" operator="equal">
      <formula>$S$11</formula>
    </cfRule>
    <cfRule type="cellIs" dxfId="41" priority="5" operator="equal">
      <formula>$S$10</formula>
    </cfRule>
  </conditionalFormatting>
  <conditionalFormatting sqref="F15:F29">
    <cfRule type="cellIs" dxfId="40" priority="6" operator="equal">
      <formula>$T$9</formula>
    </cfRule>
    <cfRule type="cellIs" dxfId="39" priority="7" operator="equal">
      <formula>$U$9</formula>
    </cfRule>
    <cfRule type="cellIs" dxfId="38" priority="8" operator="equal">
      <formula>$V$9</formula>
    </cfRule>
    <cfRule type="cellIs" dxfId="37" priority="9" operator="equal">
      <formula>$W$9</formula>
    </cfRule>
    <cfRule type="cellIs" dxfId="36" priority="10" operator="equal">
      <formula>$X$9</formula>
    </cfRule>
  </conditionalFormatting>
  <conditionalFormatting sqref="G15:G29">
    <cfRule type="cellIs" dxfId="35" priority="16" operator="equal">
      <formula>$T$17</formula>
    </cfRule>
    <cfRule type="cellIs" dxfId="34" priority="17" operator="equal">
      <formula>$T$18</formula>
    </cfRule>
    <cfRule type="cellIs" dxfId="33" priority="18" operator="equal">
      <formula>$T$19</formula>
    </cfRule>
    <cfRule type="cellIs" dxfId="32" priority="19" operator="equal">
      <formula>$T$20</formula>
    </cfRule>
  </conditionalFormatting>
  <dataValidations count="3">
    <dataValidation type="list" allowBlank="1" showInputMessage="1" showErrorMessage="1" sqref="JD10:JJ17" xr:uid="{00000000-0002-0000-07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C9" xr:uid="{00000000-0002-0000-0700-000001000000}"/>
    <dataValidation allowBlank="1" showInputMessage="1" showErrorMessage="1" prompt="Es la materialización del riesgo y las consecuencias de su aparición. Su escala es: 5 bajo impacto, 10 medio, 20 alto impacto._x000a_" sqref="JD9:JJ9" xr:uid="{00000000-0002-0000-0700-000002000000}"/>
  </dataValidations>
  <printOptions horizontalCentered="1" verticalCentered="1"/>
  <pageMargins left="0.23622047244094491" right="0.23622047244094491" top="0.74803149606299213" bottom="0.74803149606299213" header="0.31496062992125984" footer="0.31496062992125984"/>
  <pageSetup scale="65" orientation="landscape" r:id="rId1"/>
  <headerFooter alignWithMargins="0"/>
  <colBreaks count="1" manualBreakCount="1">
    <brk id="16"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V54"/>
  <sheetViews>
    <sheetView showGridLines="0" zoomScale="80" zoomScaleNormal="80" workbookViewId="0">
      <selection activeCell="B3" sqref="B3:I3"/>
    </sheetView>
  </sheetViews>
  <sheetFormatPr baseColWidth="10" defaultColWidth="0" defaultRowHeight="12.5" x14ac:dyDescent="0.35"/>
  <cols>
    <col min="1" max="1" width="11.453125" style="51" customWidth="1"/>
    <col min="2" max="2" width="35.81640625" style="51" customWidth="1"/>
    <col min="3" max="4" width="14.1796875" style="51" customWidth="1"/>
    <col min="5" max="5" width="16.453125" style="51" customWidth="1"/>
    <col min="6" max="6" width="16.81640625" style="51" customWidth="1"/>
    <col min="7" max="7" width="29" style="51" bestFit="1" customWidth="1"/>
    <col min="8" max="8" width="15.453125" style="51" customWidth="1"/>
    <col min="9" max="9" width="13" style="51" customWidth="1"/>
    <col min="10" max="10" width="30" style="51" bestFit="1" customWidth="1"/>
    <col min="11" max="11" width="10.1796875" style="51" customWidth="1"/>
    <col min="12" max="12" width="12.453125" style="51" customWidth="1"/>
    <col min="13" max="13" width="16.81640625" style="51" customWidth="1"/>
    <col min="14" max="14" width="15.453125" style="51" hidden="1" customWidth="1"/>
    <col min="15" max="15" width="16.453125" style="51" customWidth="1"/>
    <col min="16" max="16" width="16.453125" style="51" hidden="1" customWidth="1"/>
    <col min="17" max="17" width="48.54296875" style="51" customWidth="1"/>
    <col min="18" max="18" width="46.36328125" style="51" customWidth="1"/>
    <col min="19" max="19" width="35.54296875" style="51" customWidth="1"/>
    <col min="20" max="20" width="20.81640625" style="51" customWidth="1"/>
    <col min="21" max="21" width="12.6328125" style="92" customWidth="1"/>
    <col min="22" max="22" width="15.453125" style="92" customWidth="1"/>
    <col min="23" max="24" width="15.453125" style="51" customWidth="1"/>
    <col min="25" max="25" width="4.81640625" style="51" customWidth="1"/>
    <col min="26" max="26" width="5.453125" style="51" bestFit="1" customWidth="1"/>
    <col min="27" max="28" width="14" style="51" customWidth="1"/>
    <col min="29" max="29" width="18.453125" style="51" customWidth="1"/>
    <col min="30" max="30" width="19.453125" style="51" customWidth="1"/>
    <col min="31" max="31" width="14" style="51" customWidth="1"/>
    <col min="32" max="32" width="17" style="51" bestFit="1" customWidth="1"/>
    <col min="33" max="33" width="11.453125" style="51" customWidth="1"/>
    <col min="34" max="37" width="11.453125" style="51" hidden="1" customWidth="1"/>
    <col min="38" max="38" width="5.453125" style="51" hidden="1" customWidth="1"/>
    <col min="39" max="39" width="26.81640625" style="51" hidden="1" customWidth="1"/>
    <col min="40" max="44" width="22.81640625" style="51" hidden="1" customWidth="1"/>
    <col min="45" max="45" width="23.453125" style="51" hidden="1" customWidth="1"/>
    <col min="46" max="273" width="11.453125" style="51" hidden="1" customWidth="1"/>
    <col min="274" max="274" width="12.453125" style="51" hidden="1" customWidth="1"/>
    <col min="275" max="275" width="47" style="51" hidden="1" customWidth="1"/>
    <col min="276" max="276" width="35" style="51" hidden="1" customWidth="1"/>
    <col min="277" max="279" width="11.453125" style="51" hidden="1" customWidth="1"/>
    <col min="280" max="280" width="12.453125" style="51" hidden="1" customWidth="1"/>
    <col min="281" max="281" width="47" style="51" hidden="1" customWidth="1"/>
    <col min="282" max="282" width="35" style="51" hidden="1" customWidth="1"/>
    <col min="283" max="16384" width="14.453125" style="51" hidden="1"/>
  </cols>
  <sheetData>
    <row r="1" spans="1:46" s="4" customFormat="1" ht="20" customHeight="1" thickTop="1" x14ac:dyDescent="0.35">
      <c r="A1" s="387"/>
      <c r="B1" s="368" t="s">
        <v>375</v>
      </c>
      <c r="C1" s="369"/>
      <c r="D1" s="369"/>
      <c r="E1" s="369"/>
      <c r="F1" s="369"/>
      <c r="G1" s="369"/>
      <c r="H1" s="369"/>
      <c r="I1" s="370"/>
      <c r="J1" s="311" t="s">
        <v>373</v>
      </c>
      <c r="K1" s="312"/>
      <c r="L1" s="258"/>
    </row>
    <row r="2" spans="1:46" s="4" customFormat="1" ht="20" customHeight="1" x14ac:dyDescent="0.35">
      <c r="A2" s="388"/>
      <c r="B2" s="371"/>
      <c r="C2" s="372"/>
      <c r="D2" s="372"/>
      <c r="E2" s="372"/>
      <c r="F2" s="372"/>
      <c r="G2" s="372"/>
      <c r="H2" s="372"/>
      <c r="I2" s="373"/>
      <c r="J2" s="313" t="s">
        <v>376</v>
      </c>
      <c r="K2" s="314"/>
      <c r="L2" s="258"/>
    </row>
    <row r="3" spans="1:46" s="3" customFormat="1" ht="16" thickBot="1" x14ac:dyDescent="0.3">
      <c r="A3" s="389"/>
      <c r="B3" s="374" t="s">
        <v>359</v>
      </c>
      <c r="C3" s="375"/>
      <c r="D3" s="375"/>
      <c r="E3" s="375"/>
      <c r="F3" s="375"/>
      <c r="G3" s="375"/>
      <c r="H3" s="375"/>
      <c r="I3" s="376"/>
      <c r="J3" s="315" t="s">
        <v>374</v>
      </c>
      <c r="K3" s="316"/>
      <c r="L3" s="259"/>
    </row>
    <row r="4" spans="1:46" s="3" customFormat="1" ht="17" customHeight="1" thickTop="1" x14ac:dyDescent="0.25">
      <c r="A4" s="378"/>
      <c r="B4" s="379"/>
      <c r="C4" s="379"/>
      <c r="D4" s="379"/>
      <c r="E4" s="379"/>
      <c r="F4" s="379"/>
      <c r="G4" s="379"/>
      <c r="H4" s="379"/>
      <c r="I4" s="379"/>
      <c r="J4" s="379"/>
      <c r="K4" s="380"/>
    </row>
    <row r="5" spans="1:46" s="28" customFormat="1" ht="27" customHeight="1" x14ac:dyDescent="0.35">
      <c r="A5" s="108" t="s">
        <v>80</v>
      </c>
      <c r="B5" s="291" t="str">
        <f>'2 IDENTIFICACIÓN'!B5</f>
        <v>ALCALDÍA DE BUCARAMANGA</v>
      </c>
      <c r="C5" s="292"/>
      <c r="D5" s="292"/>
      <c r="E5" s="289"/>
      <c r="F5" s="249" t="s">
        <v>81</v>
      </c>
      <c r="G5" s="291" t="str">
        <f>'2 IDENTIFICACIÓN'!G5</f>
        <v>PROYECCIÓN Y DESARROLLO COMUNITARIO</v>
      </c>
      <c r="H5" s="289"/>
      <c r="I5" s="249" t="s">
        <v>353</v>
      </c>
      <c r="J5" s="267">
        <f>'2 IDENTIFICACIÓN'!J5</f>
        <v>2026</v>
      </c>
      <c r="K5" s="293"/>
    </row>
    <row r="6" spans="1:46" s="28" customFormat="1" ht="14" x14ac:dyDescent="0.25">
      <c r="A6" s="261"/>
      <c r="B6" s="7"/>
      <c r="C6" s="7"/>
      <c r="D6" s="7"/>
      <c r="E6" s="7"/>
      <c r="F6" s="261"/>
      <c r="G6" s="169"/>
      <c r="H6" s="169"/>
      <c r="I6" s="169"/>
      <c r="J6" s="169"/>
      <c r="K6" s="169"/>
      <c r="T6" s="294"/>
      <c r="U6" s="294"/>
      <c r="V6" s="294"/>
    </row>
    <row r="7" spans="1:46" ht="14.5" customHeight="1" x14ac:dyDescent="0.35">
      <c r="A7" s="43"/>
      <c r="B7" s="43"/>
      <c r="C7" s="43"/>
      <c r="D7" s="43"/>
      <c r="E7" s="464" t="s">
        <v>295</v>
      </c>
      <c r="F7" s="464"/>
      <c r="G7" s="464"/>
      <c r="H7" s="43"/>
      <c r="I7" s="43"/>
      <c r="J7" s="464" t="s">
        <v>321</v>
      </c>
      <c r="K7" s="464"/>
      <c r="L7" s="464"/>
      <c r="M7" s="43"/>
      <c r="N7" s="43"/>
      <c r="O7" s="43"/>
      <c r="P7" s="43"/>
      <c r="Q7" s="464" t="s">
        <v>324</v>
      </c>
      <c r="R7" s="464"/>
      <c r="S7" s="464"/>
      <c r="T7" s="464"/>
      <c r="U7" s="464"/>
      <c r="V7" s="464"/>
      <c r="W7" s="43"/>
      <c r="X7" s="43"/>
      <c r="Z7" s="299"/>
      <c r="AB7" s="48">
        <v>0.2</v>
      </c>
      <c r="AC7" s="48">
        <v>0.4</v>
      </c>
      <c r="AD7" s="48">
        <v>0.6</v>
      </c>
      <c r="AE7" s="48">
        <v>0.8</v>
      </c>
      <c r="AF7" s="49">
        <v>1</v>
      </c>
      <c r="AG7" s="300"/>
      <c r="AH7" s="300"/>
      <c r="AI7" s="300"/>
      <c r="AJ7" s="300"/>
      <c r="AK7" s="300"/>
      <c r="AL7" s="300"/>
      <c r="AM7" s="300"/>
    </row>
    <row r="8" spans="1:46" ht="39" x14ac:dyDescent="0.25">
      <c r="A8" s="53" t="s">
        <v>296</v>
      </c>
      <c r="B8" s="53" t="s">
        <v>297</v>
      </c>
      <c r="C8" s="53" t="s">
        <v>325</v>
      </c>
      <c r="D8" s="53" t="s">
        <v>326</v>
      </c>
      <c r="E8" s="53" t="s">
        <v>253</v>
      </c>
      <c r="F8" s="53" t="s">
        <v>254</v>
      </c>
      <c r="G8" s="54" t="s">
        <v>66</v>
      </c>
      <c r="H8" s="53" t="s">
        <v>327</v>
      </c>
      <c r="I8" s="53" t="s">
        <v>328</v>
      </c>
      <c r="J8" s="53" t="s">
        <v>253</v>
      </c>
      <c r="K8" s="53" t="s">
        <v>254</v>
      </c>
      <c r="L8" s="53" t="s">
        <v>66</v>
      </c>
      <c r="M8" s="53" t="s">
        <v>70</v>
      </c>
      <c r="N8" s="53" t="s">
        <v>68</v>
      </c>
      <c r="O8" s="53" t="s">
        <v>351</v>
      </c>
      <c r="P8" s="53" t="s">
        <v>329</v>
      </c>
      <c r="Q8" s="53" t="s">
        <v>44</v>
      </c>
      <c r="R8" s="53" t="s">
        <v>330</v>
      </c>
      <c r="S8" s="53" t="s">
        <v>354</v>
      </c>
      <c r="T8" s="53" t="s">
        <v>331</v>
      </c>
      <c r="U8" s="91" t="s">
        <v>332</v>
      </c>
      <c r="V8" s="91" t="s">
        <v>333</v>
      </c>
      <c r="W8" s="43"/>
      <c r="X8" s="43"/>
      <c r="Z8" s="299"/>
      <c r="AA8" s="256"/>
      <c r="AB8" s="59" t="s">
        <v>272</v>
      </c>
      <c r="AC8" s="59" t="s">
        <v>276</v>
      </c>
      <c r="AD8" s="59" t="s">
        <v>280</v>
      </c>
      <c r="AE8" s="59" t="s">
        <v>285</v>
      </c>
      <c r="AF8" s="60" t="s">
        <v>290</v>
      </c>
      <c r="AI8" s="300"/>
      <c r="AJ8" s="300"/>
      <c r="AK8" s="301"/>
      <c r="AL8" s="301"/>
      <c r="AM8" s="301"/>
      <c r="AN8" s="301"/>
      <c r="AO8" s="301"/>
      <c r="AP8" s="301"/>
      <c r="AQ8" s="301"/>
      <c r="AR8" s="301"/>
      <c r="AS8" s="301"/>
      <c r="AT8" s="301"/>
    </row>
    <row r="9" spans="1:46" ht="106" customHeight="1" x14ac:dyDescent="0.25">
      <c r="A9" s="542" t="str">
        <f>'2 IDENTIFICACIÓN'!A10</f>
        <v>R1</v>
      </c>
      <c r="B9" s="545" t="str">
        <f>+'2 IDENTIFICACIÓN'!J10</f>
        <v>Posibilidad de afectación reputacional por inconsistencias, pérdida o uso inadecuado de la información contenida en las bases de datos de beneficiarios, debido a deficiencias en la seguridad, actualización y control de la información administrada por la Secretaría de Desarrollo Social.</v>
      </c>
      <c r="C9" s="548">
        <f>+'3 PROBABIL E IMPACTO INHERENTE'!E10</f>
        <v>0.6</v>
      </c>
      <c r="D9" s="548">
        <f>+'3 PROBABIL E IMPACTO INHERENTE'!M10</f>
        <v>0.6</v>
      </c>
      <c r="E9" s="551" t="str">
        <f>+'4 MAPA CALOR INHERENTE'!C10</f>
        <v>Media</v>
      </c>
      <c r="F9" s="551" t="str">
        <f>+'4 MAPA CALOR INHERENTE'!D10</f>
        <v>Moderado</v>
      </c>
      <c r="G9" s="545" t="str">
        <f>+'4 MAPA CALOR INHERENTE'!E10</f>
        <v>Moderado</v>
      </c>
      <c r="H9" s="548">
        <f>+'6 MAPA CALOR RESIDUAL'!C10</f>
        <v>0.6</v>
      </c>
      <c r="I9" s="551">
        <f>+'6 MAPA CALOR RESIDUAL'!D10</f>
        <v>0.6</v>
      </c>
      <c r="J9" s="551" t="str">
        <f>+'6 MAPA CALOR RESIDUAL'!E10</f>
        <v>Media</v>
      </c>
      <c r="K9" s="551" t="str">
        <f>+'6 MAPA CALOR RESIDUAL'!F10</f>
        <v>Moderado</v>
      </c>
      <c r="L9" s="545" t="str">
        <f>+'6 MAPA CALOR RESIDUAL'!G10</f>
        <v>Moderado</v>
      </c>
      <c r="M9" s="545" t="str">
        <f t="shared" ref="M9:M47" si="0">+IF($N9="","",IF($N9=$AC$24,$AD$24,IF($N9=$AC$27,$AD$27)))</f>
        <v>Requiere Plan de Acción</v>
      </c>
      <c r="N9" s="256" t="str">
        <f t="shared" ref="N9:N36" si="1">+IF(L9="","",IF(OR(L9=$AB$24,L9=$AB$25,L9=$AB$26),$AC$24,IF(L9=$AB$27,$AC$27)))</f>
        <v>Reducir_mitigar_Transferir_Evitar</v>
      </c>
      <c r="O9" s="552" t="s">
        <v>334</v>
      </c>
      <c r="P9" s="256" t="str">
        <f t="shared" ref="P9:P47" si="2">+IF($M9="","",IF($M9=$AD$27,$AC$27,$O9))</f>
        <v>Reducir_Mitigar</v>
      </c>
      <c r="Q9" s="555" t="str">
        <f>'5 VALORACIÓN DEL CONTROL'!I10</f>
        <v>El líder encargado de la administración del Observatorio Social Digital de la Secretaría de Desarrollo Social implementa y verifica controles de seguridad para el acceso, manejo, consulta y administración de las bases de datos, mediante la asignación de usuarios y claves de acuerdo con los roles autorizados para cada programa.</v>
      </c>
      <c r="R9" s="257" t="s">
        <v>459</v>
      </c>
      <c r="S9" s="257" t="s">
        <v>460</v>
      </c>
      <c r="T9" s="257" t="s">
        <v>504</v>
      </c>
      <c r="U9" s="309">
        <v>46032</v>
      </c>
      <c r="V9" s="309">
        <v>46374</v>
      </c>
      <c r="Y9" s="539" t="s">
        <v>139</v>
      </c>
      <c r="Z9" s="68">
        <v>1</v>
      </c>
      <c r="AA9" s="59" t="s">
        <v>288</v>
      </c>
      <c r="AB9" s="66" t="s">
        <v>298</v>
      </c>
      <c r="AC9" s="66" t="s">
        <v>298</v>
      </c>
      <c r="AD9" s="66" t="s">
        <v>298</v>
      </c>
      <c r="AE9" s="66" t="s">
        <v>298</v>
      </c>
      <c r="AF9" s="67" t="s">
        <v>299</v>
      </c>
      <c r="AI9" s="300"/>
      <c r="AJ9" s="300"/>
      <c r="AK9" s="301"/>
      <c r="AL9" s="301"/>
      <c r="AM9" s="301"/>
      <c r="AN9" s="69"/>
      <c r="AO9" s="69"/>
      <c r="AP9" s="69"/>
      <c r="AQ9" s="69"/>
      <c r="AR9" s="69"/>
      <c r="AS9" s="301"/>
      <c r="AT9" s="301"/>
    </row>
    <row r="10" spans="1:46" ht="106" customHeight="1" x14ac:dyDescent="0.25">
      <c r="A10" s="543"/>
      <c r="B10" s="546"/>
      <c r="C10" s="549"/>
      <c r="D10" s="549"/>
      <c r="E10" s="511"/>
      <c r="F10" s="511"/>
      <c r="G10" s="546"/>
      <c r="H10" s="549"/>
      <c r="I10" s="511"/>
      <c r="J10" s="511"/>
      <c r="K10" s="511"/>
      <c r="L10" s="546"/>
      <c r="M10" s="546"/>
      <c r="N10" s="256"/>
      <c r="O10" s="553"/>
      <c r="P10" s="256"/>
      <c r="Q10" s="556"/>
      <c r="R10" s="257" t="s">
        <v>461</v>
      </c>
      <c r="S10" s="257" t="s">
        <v>462</v>
      </c>
      <c r="T10" s="257" t="s">
        <v>504</v>
      </c>
      <c r="U10" s="309">
        <v>46063</v>
      </c>
      <c r="V10" s="309">
        <v>46374</v>
      </c>
      <c r="Y10" s="540"/>
      <c r="Z10" s="68"/>
      <c r="AA10" s="59"/>
      <c r="AB10" s="66"/>
      <c r="AC10" s="66"/>
      <c r="AD10" s="66"/>
      <c r="AE10" s="66"/>
      <c r="AF10" s="67"/>
      <c r="AI10" s="300"/>
      <c r="AJ10" s="300"/>
      <c r="AK10" s="301"/>
      <c r="AL10" s="301"/>
      <c r="AM10" s="301"/>
      <c r="AN10" s="69"/>
      <c r="AO10" s="69"/>
      <c r="AP10" s="69"/>
      <c r="AQ10" s="69"/>
      <c r="AR10" s="69"/>
      <c r="AS10" s="301"/>
      <c r="AT10" s="301"/>
    </row>
    <row r="11" spans="1:46" ht="106" customHeight="1" x14ac:dyDescent="0.25">
      <c r="A11" s="544"/>
      <c r="B11" s="547"/>
      <c r="C11" s="550"/>
      <c r="D11" s="550"/>
      <c r="E11" s="490"/>
      <c r="F11" s="490"/>
      <c r="G11" s="547"/>
      <c r="H11" s="550"/>
      <c r="I11" s="490"/>
      <c r="J11" s="490"/>
      <c r="K11" s="490"/>
      <c r="L11" s="547"/>
      <c r="M11" s="547"/>
      <c r="N11" s="256"/>
      <c r="O11" s="554"/>
      <c r="P11" s="256"/>
      <c r="Q11" s="557"/>
      <c r="R11" s="257" t="s">
        <v>463</v>
      </c>
      <c r="S11" s="257" t="s">
        <v>464</v>
      </c>
      <c r="T11" s="257" t="s">
        <v>504</v>
      </c>
      <c r="U11" s="309">
        <v>46032</v>
      </c>
      <c r="V11" s="309">
        <v>46374</v>
      </c>
      <c r="Y11" s="540"/>
      <c r="Z11" s="68"/>
      <c r="AA11" s="59"/>
      <c r="AB11" s="66"/>
      <c r="AC11" s="66"/>
      <c r="AD11" s="66"/>
      <c r="AE11" s="66"/>
      <c r="AF11" s="67"/>
      <c r="AI11" s="300"/>
      <c r="AJ11" s="300"/>
      <c r="AK11" s="301"/>
      <c r="AL11" s="301"/>
      <c r="AM11" s="301"/>
      <c r="AN11" s="69"/>
      <c r="AO11" s="69"/>
      <c r="AP11" s="69"/>
      <c r="AQ11" s="69"/>
      <c r="AR11" s="69"/>
      <c r="AS11" s="301"/>
      <c r="AT11" s="301"/>
    </row>
    <row r="12" spans="1:46" ht="106" customHeight="1" x14ac:dyDescent="0.25">
      <c r="A12" s="542" t="str">
        <f>'2 IDENTIFICACIÓN'!A11</f>
        <v>R2</v>
      </c>
      <c r="B12" s="545" t="str">
        <f>+'2 IDENTIFICACIÓN'!J11</f>
        <v>Posibilidad de afectación reputacional por deficiencias en la gestión de los procesos de contratación pública adelantados por la Secretaría de Desarrollo Social, debido a incumplimiento de los lineamientos y requisitos establecidos en la normatividad vigente.</v>
      </c>
      <c r="C12" s="548">
        <f>+'3 PROBABIL E IMPACTO INHERENTE'!E11</f>
        <v>0.6</v>
      </c>
      <c r="D12" s="548">
        <f>+'3 PROBABIL E IMPACTO INHERENTE'!M11</f>
        <v>0.8</v>
      </c>
      <c r="E12" s="551" t="str">
        <f>+'4 MAPA CALOR INHERENTE'!C11</f>
        <v>Media</v>
      </c>
      <c r="F12" s="551" t="str">
        <f>+'4 MAPA CALOR INHERENTE'!D11</f>
        <v>Mayor</v>
      </c>
      <c r="G12" s="545" t="str">
        <f>+'4 MAPA CALOR INHERENTE'!E11</f>
        <v>Alto</v>
      </c>
      <c r="H12" s="548">
        <f>+'5 VALORACIÓN DEL CONTROL'!T21</f>
        <v>0.6</v>
      </c>
      <c r="I12" s="551">
        <f>+'5 VALORACIÓN DEL CONTROL'!U21</f>
        <v>0.8</v>
      </c>
      <c r="J12" s="551" t="str">
        <f t="shared" ref="J12:J36" si="3">+IF(H12=0,"",IF(H12&lt;=$Z$19,$AA$19,IF(H12&lt;=$Z$17,$AA$17,IF(H12&lt;=$Z$14,$AA$14,IF(H12&lt;=$Z$12,$AA$12,IF(H12&lt;=$Z$9,$AA$9,""))))))</f>
        <v>Media</v>
      </c>
      <c r="K12" s="551" t="str">
        <f t="shared" ref="K12:K36" si="4">+IF(I12=0,"",IF(I12&lt;=$AB$7,$AB$8,IF(I12&lt;=$AC$7,$AC$8,IF(I12&lt;=$AD$7,$AD$8,IF(I12&lt;=$AE$7,$AE$8,IF(I12&lt;=$AF$7,$AF$8,""))))))</f>
        <v>Mayor</v>
      </c>
      <c r="L12" s="545" t="str">
        <f t="shared" ref="L12:L36" si="5">+IF(J12=$AA$9,IF(K12=$AB$8,$AB$9,IF(K12=$AC$8,$AC$9,IF(K12=$AD$8,$AD$9,IF(K12=$AE$8,$AE$9,IF(K12=$AF$8,$AF$9))))),IF(J12=$AA$12,IF(K12=$AB$8,$AB$12,IF(K12=$AC$8,$AC$12,IF(K12=$AD$8,$AD$12,IF(K12=$AE$8,$AE$12,IF(K12=$AF$8,$AF$12))))),IF(J12=$AA$14,IF(K12=$AB$8,$AB$14,IF(K12=$AC$8,$AC$14,IF(K12=$AD$8,$AD$14,IF(K12=$AE$8,$AE$14,IF(K12=$AF$8,$AF$14))))),IF(J12=$AA$17,IF(K12=$AB$8,$AB$17,IF(K12=$AC$8,$AC$17,IF(K12=$AD$8,$AD$17,IF(K12=$AE$8,$AE$17,IF(K12=$AF$8,$AF$17))))),IF(J12=$AA$19,IF(K12=$AB$8,$AB$19,IF(K12=$AC$8,$AC$19,IF(K12=$AD$8,$AD$19,IF(K12=$AE$8,$AE$19,IF(K12=$AF$8,$AF$19))))),"")))))</f>
        <v>Alto</v>
      </c>
      <c r="M12" s="545" t="str">
        <f t="shared" si="0"/>
        <v>Requiere Plan de Acción</v>
      </c>
      <c r="N12" s="256" t="str">
        <f t="shared" si="1"/>
        <v>Reducir_mitigar_Transferir_Evitar</v>
      </c>
      <c r="O12" s="552" t="s">
        <v>334</v>
      </c>
      <c r="P12" s="256" t="str">
        <f t="shared" si="2"/>
        <v>Reducir_Mitigar</v>
      </c>
      <c r="Q12" s="308" t="str">
        <f>'5 VALORACIÓN DEL CONTROL'!I16</f>
        <v>El Secretario de Desarrollo Social emite lineamientos dirigidos a supervisores y contratistas sobre la obligatoriedad de publicar oportunamente los documentos contractuales en la plataforma SECOP, de conformidad con la normatividad vigente.</v>
      </c>
      <c r="R12" s="257" t="s">
        <v>465</v>
      </c>
      <c r="S12" s="257" t="s">
        <v>466</v>
      </c>
      <c r="T12" s="257" t="s">
        <v>503</v>
      </c>
      <c r="U12" s="309">
        <v>46143</v>
      </c>
      <c r="V12" s="309">
        <v>46203</v>
      </c>
      <c r="Y12" s="540"/>
      <c r="Z12" s="68">
        <v>0.8</v>
      </c>
      <c r="AA12" s="59" t="s">
        <v>283</v>
      </c>
      <c r="AB12" s="70" t="s">
        <v>280</v>
      </c>
      <c r="AC12" s="70" t="s">
        <v>280</v>
      </c>
      <c r="AD12" s="66" t="s">
        <v>298</v>
      </c>
      <c r="AE12" s="66" t="s">
        <v>298</v>
      </c>
      <c r="AF12" s="67" t="s">
        <v>299</v>
      </c>
      <c r="AI12" s="300"/>
      <c r="AJ12" s="300"/>
      <c r="AK12" s="301"/>
      <c r="AL12" s="302"/>
      <c r="AM12" s="72"/>
      <c r="AN12" s="69"/>
      <c r="AO12" s="69"/>
      <c r="AP12" s="69"/>
      <c r="AQ12" s="69"/>
      <c r="AR12" s="69"/>
      <c r="AS12" s="301"/>
      <c r="AT12" s="301"/>
    </row>
    <row r="13" spans="1:46" ht="106" customHeight="1" x14ac:dyDescent="0.25">
      <c r="A13" s="544"/>
      <c r="B13" s="547"/>
      <c r="C13" s="550"/>
      <c r="D13" s="550"/>
      <c r="E13" s="490"/>
      <c r="F13" s="490"/>
      <c r="G13" s="547"/>
      <c r="H13" s="550"/>
      <c r="I13" s="490"/>
      <c r="J13" s="490"/>
      <c r="K13" s="490"/>
      <c r="L13" s="547"/>
      <c r="M13" s="547"/>
      <c r="N13" s="256"/>
      <c r="O13" s="554"/>
      <c r="P13" s="256"/>
      <c r="Q13" s="308" t="str">
        <f>'5 VALORACIÓN DEL CONTROL'!I17</f>
        <v>La Subsecretaria de Despacho realiza seguimiento y monitoreo aleatorio a la publicación de documentos contractuales en la plataforma SECOP, con el fin de verificar el cumplimiento de los términos establecidos en la normatividad vigente.</v>
      </c>
      <c r="R13" s="257" t="s">
        <v>467</v>
      </c>
      <c r="S13" s="257" t="s">
        <v>464</v>
      </c>
      <c r="T13" s="257" t="s">
        <v>505</v>
      </c>
      <c r="U13" s="309">
        <v>46032</v>
      </c>
      <c r="V13" s="309">
        <v>46374</v>
      </c>
      <c r="Y13" s="540"/>
      <c r="Z13" s="68"/>
      <c r="AA13" s="59"/>
      <c r="AB13" s="70"/>
      <c r="AC13" s="70"/>
      <c r="AD13" s="66"/>
      <c r="AE13" s="66"/>
      <c r="AF13" s="67"/>
      <c r="AI13" s="300"/>
      <c r="AJ13" s="300"/>
      <c r="AK13" s="301"/>
      <c r="AL13" s="302"/>
      <c r="AM13" s="72"/>
      <c r="AN13" s="69"/>
      <c r="AO13" s="69"/>
      <c r="AP13" s="69"/>
      <c r="AQ13" s="69"/>
      <c r="AR13" s="69"/>
      <c r="AS13" s="301"/>
      <c r="AT13" s="301"/>
    </row>
    <row r="14" spans="1:46" ht="106" customHeight="1" x14ac:dyDescent="0.25">
      <c r="A14" s="542" t="str">
        <f>'2 IDENTIFICACIÓN'!A12</f>
        <v>R3</v>
      </c>
      <c r="B14" s="545" t="str">
        <f>+'2 IDENTIFICACIÓN'!J12</f>
        <v>Posibilidad de afectación reputacional por investigaciones y sanciones disciplinarias por entes de control, debido a incumplimiento de la Ley 594 de 2000 en la gestión documental de la Secretaría de Desarrollo Social.</v>
      </c>
      <c r="C14" s="548">
        <f>+'3 PROBABIL E IMPACTO INHERENTE'!E12</f>
        <v>0.6</v>
      </c>
      <c r="D14" s="548">
        <f>+'3 PROBABIL E IMPACTO INHERENTE'!M12</f>
        <v>0.6</v>
      </c>
      <c r="E14" s="551" t="str">
        <f>+'4 MAPA CALOR INHERENTE'!C12</f>
        <v>Media</v>
      </c>
      <c r="F14" s="551" t="str">
        <f>+'4 MAPA CALOR INHERENTE'!D12</f>
        <v>Moderado</v>
      </c>
      <c r="G14" s="545" t="str">
        <f>+'4 MAPA CALOR INHERENTE'!E12</f>
        <v>Moderado</v>
      </c>
      <c r="H14" s="548">
        <f>+'5 VALORACIÓN DEL CONTROL'!T27</f>
        <v>0.6</v>
      </c>
      <c r="I14" s="551">
        <f>+'5 VALORACIÓN DEL CONTROL'!U27</f>
        <v>0.6</v>
      </c>
      <c r="J14" s="551" t="str">
        <f t="shared" si="3"/>
        <v>Media</v>
      </c>
      <c r="K14" s="551" t="str">
        <f t="shared" si="4"/>
        <v>Moderado</v>
      </c>
      <c r="L14" s="545" t="str">
        <f>+IF(J14=$AA$9,IF(K14=$AB$8,$AB$9,IF(K14=$AC$8,$AC$9,IF(K14=$AD$8,$AD$9,IF(K14=$AE$8,$AE$9,IF(K14=$AF$8,$AF$9))))),IF(J14=$AA$12,IF(K14=$AB$8,$AB$12,IF(K14=$AC$8,$AC$12,IF(K14=$AD$8,$AD$12,IF(K14=$AE$8,$AE$12,IF(K14=$AF$8,$AF$12))))),IF(J14=$AA$14,IF(K14=$AB$8,$AB$14,IF(K14=$AC$8,$AC$14,IF(K14=$AD$8,$AD$14,IF(K14=$AE$8,$AE$14,IF(K14=$AF$8,$AF$14))))),IF(J14=$AA$17,IF(K14=$AB$8,$AB$17,IF(K14=$AC$8,$AC$17,IF(K14=$AD$8,$AD$17,IF(K14=$AE$8,$AE$17,IF(K14=$AF$8,$AF$17))))),IF(J14=$AA$19,IF(K14=$AB$8,$AB$19,IF(K14=$AC$8,$AC$19,IF(K14=$AD$8,$AD$19,IF(K14=$AE$8,$AE$19,IF(K14=$AF$8,$AF$19))))),"")))))</f>
        <v>Moderado</v>
      </c>
      <c r="M14" s="545" t="str">
        <f t="shared" si="0"/>
        <v>Requiere Plan de Acción</v>
      </c>
      <c r="N14" s="256" t="str">
        <f t="shared" si="1"/>
        <v>Reducir_mitigar_Transferir_Evitar</v>
      </c>
      <c r="O14" s="552" t="s">
        <v>334</v>
      </c>
      <c r="P14" s="256" t="str">
        <f t="shared" si="2"/>
        <v>Reducir_Mitigar</v>
      </c>
      <c r="Q14" s="555" t="str">
        <f>'5 VALORACIÓN DEL CONTROL'!I22</f>
        <v>El Área de Archivo de la Secretaría de Desarrollo Social aplica los lineamientos y procedimientos establecidos para la organización, inventario, conservación y transferencias documentales, de conformidad con las Tablas de Retención Documental, Tablas de Valoración Documental y las directrices emitidas por el Archivo General de la Nación.</v>
      </c>
      <c r="R14" s="257" t="s">
        <v>469</v>
      </c>
      <c r="S14" s="257" t="s">
        <v>470</v>
      </c>
      <c r="T14" s="257" t="s">
        <v>506</v>
      </c>
      <c r="U14" s="309">
        <v>46023</v>
      </c>
      <c r="V14" s="309">
        <v>46111</v>
      </c>
      <c r="Y14" s="540"/>
      <c r="Z14" s="68">
        <v>0.6</v>
      </c>
      <c r="AA14" s="59" t="s">
        <v>278</v>
      </c>
      <c r="AB14" s="70" t="s">
        <v>280</v>
      </c>
      <c r="AC14" s="70" t="s">
        <v>280</v>
      </c>
      <c r="AD14" s="70" t="s">
        <v>280</v>
      </c>
      <c r="AE14" s="66" t="s">
        <v>298</v>
      </c>
      <c r="AF14" s="67" t="s">
        <v>299</v>
      </c>
      <c r="AI14" s="300"/>
      <c r="AJ14" s="300"/>
      <c r="AK14" s="301"/>
      <c r="AL14" s="302"/>
      <c r="AM14" s="72"/>
      <c r="AN14" s="69"/>
      <c r="AO14" s="69"/>
      <c r="AP14" s="69"/>
      <c r="AQ14" s="69"/>
      <c r="AR14" s="73"/>
      <c r="AS14" s="301"/>
      <c r="AT14" s="301"/>
    </row>
    <row r="15" spans="1:46" ht="106" customHeight="1" x14ac:dyDescent="0.25">
      <c r="A15" s="543"/>
      <c r="B15" s="546"/>
      <c r="C15" s="549"/>
      <c r="D15" s="549"/>
      <c r="E15" s="511"/>
      <c r="F15" s="511"/>
      <c r="G15" s="546"/>
      <c r="H15" s="549"/>
      <c r="I15" s="511"/>
      <c r="J15" s="511"/>
      <c r="K15" s="511"/>
      <c r="L15" s="546"/>
      <c r="M15" s="546"/>
      <c r="N15" s="256"/>
      <c r="O15" s="553"/>
      <c r="P15" s="256"/>
      <c r="Q15" s="556"/>
      <c r="R15" s="257" t="s">
        <v>471</v>
      </c>
      <c r="S15" s="257" t="s">
        <v>472</v>
      </c>
      <c r="T15" s="257" t="s">
        <v>506</v>
      </c>
      <c r="U15" s="309">
        <v>46032</v>
      </c>
      <c r="V15" s="309">
        <v>46374</v>
      </c>
      <c r="Y15" s="540"/>
      <c r="Z15" s="68"/>
      <c r="AA15" s="59"/>
      <c r="AB15" s="70"/>
      <c r="AC15" s="70"/>
      <c r="AD15" s="70"/>
      <c r="AE15" s="66"/>
      <c r="AF15" s="67"/>
      <c r="AI15" s="300"/>
      <c r="AJ15" s="300"/>
      <c r="AK15" s="301"/>
      <c r="AL15" s="302"/>
      <c r="AM15" s="72"/>
      <c r="AN15" s="69"/>
      <c r="AO15" s="69"/>
      <c r="AP15" s="69"/>
      <c r="AQ15" s="69"/>
      <c r="AR15" s="73"/>
      <c r="AS15" s="301"/>
      <c r="AT15" s="301"/>
    </row>
    <row r="16" spans="1:46" ht="106" customHeight="1" x14ac:dyDescent="0.25">
      <c r="A16" s="544"/>
      <c r="B16" s="547"/>
      <c r="C16" s="550"/>
      <c r="D16" s="550"/>
      <c r="E16" s="490"/>
      <c r="F16" s="490"/>
      <c r="G16" s="547"/>
      <c r="H16" s="550"/>
      <c r="I16" s="490"/>
      <c r="J16" s="490"/>
      <c r="K16" s="490"/>
      <c r="L16" s="547"/>
      <c r="M16" s="547"/>
      <c r="N16" s="256"/>
      <c r="O16" s="554"/>
      <c r="P16" s="256"/>
      <c r="Q16" s="557"/>
      <c r="R16" s="257" t="s">
        <v>473</v>
      </c>
      <c r="S16" s="257" t="s">
        <v>474</v>
      </c>
      <c r="T16" s="257" t="s">
        <v>506</v>
      </c>
      <c r="U16" s="309">
        <v>46032</v>
      </c>
      <c r="V16" s="309">
        <v>46374</v>
      </c>
      <c r="Y16" s="540"/>
      <c r="Z16" s="68"/>
      <c r="AA16" s="59"/>
      <c r="AB16" s="70"/>
      <c r="AC16" s="70"/>
      <c r="AD16" s="70"/>
      <c r="AE16" s="66"/>
      <c r="AF16" s="67"/>
      <c r="AI16" s="300"/>
      <c r="AJ16" s="300"/>
      <c r="AK16" s="301"/>
      <c r="AL16" s="302"/>
      <c r="AM16" s="72"/>
      <c r="AN16" s="69"/>
      <c r="AO16" s="69"/>
      <c r="AP16" s="69"/>
      <c r="AQ16" s="69"/>
      <c r="AR16" s="73"/>
      <c r="AS16" s="301"/>
      <c r="AT16" s="301"/>
    </row>
    <row r="17" spans="1:46" ht="106" customHeight="1" x14ac:dyDescent="0.25">
      <c r="A17" s="542" t="str">
        <f>'2 IDENTIFICACIÓN'!A13</f>
        <v>R4</v>
      </c>
      <c r="B17" s="545" t="str">
        <f>+'2 IDENTIFICACIÓN'!J13</f>
        <v>Posibilidad de afectación reputacional por retrasos en la ejecución y pago de los convenios financiados con recursos de la estampilla departamental pro adulto mayor, debido a demoras en el giro de los recursos por parte del ente departamental.</v>
      </c>
      <c r="C17" s="548">
        <f>+'3 PROBABIL E IMPACTO INHERENTE'!E13</f>
        <v>0.6</v>
      </c>
      <c r="D17" s="548">
        <f>+'3 PROBABIL E IMPACTO INHERENTE'!M13</f>
        <v>0.8</v>
      </c>
      <c r="E17" s="551" t="str">
        <f>+'4 MAPA CALOR INHERENTE'!C13</f>
        <v>Media</v>
      </c>
      <c r="F17" s="551" t="str">
        <f>+'4 MAPA CALOR INHERENTE'!D13</f>
        <v>Mayor</v>
      </c>
      <c r="G17" s="545" t="str">
        <f>+'4 MAPA CALOR INHERENTE'!E13</f>
        <v>Alto</v>
      </c>
      <c r="H17" s="548">
        <f>+'5 VALORACIÓN DEL CONTROL'!T33</f>
        <v>0.6</v>
      </c>
      <c r="I17" s="551">
        <f>+'5 VALORACIÓN DEL CONTROL'!U33</f>
        <v>0.8</v>
      </c>
      <c r="J17" s="551" t="str">
        <f t="shared" si="3"/>
        <v>Media</v>
      </c>
      <c r="K17" s="551" t="str">
        <f t="shared" si="4"/>
        <v>Mayor</v>
      </c>
      <c r="L17" s="545" t="str">
        <f t="shared" si="5"/>
        <v>Alto</v>
      </c>
      <c r="M17" s="545" t="str">
        <f t="shared" si="0"/>
        <v>Requiere Plan de Acción</v>
      </c>
      <c r="N17" s="256" t="str">
        <f t="shared" si="1"/>
        <v>Reducir_mitigar_Transferir_Evitar</v>
      </c>
      <c r="O17" s="552" t="s">
        <v>334</v>
      </c>
      <c r="P17" s="256" t="str">
        <f t="shared" si="2"/>
        <v>Reducir_Mitigar</v>
      </c>
      <c r="Q17" s="555" t="str">
        <f>'5 VALORACIÓN DEL CONTROL'!I28</f>
        <v>El Secretario de Desarrollo Social del Municipio gestiona ante la Secretaría de Desarrollo Social del Departamento de Santander la transferencia oportuna de los recursos de la estampilla para el Bienestar del Adulto Mayor, con el fin de garantizar la ejecución y pago de los convenios financiados con dichos recursos.</v>
      </c>
      <c r="R17" s="257" t="s">
        <v>475</v>
      </c>
      <c r="S17" s="257" t="s">
        <v>476</v>
      </c>
      <c r="T17" s="257" t="s">
        <v>507</v>
      </c>
      <c r="U17" s="309">
        <v>46032</v>
      </c>
      <c r="V17" s="309">
        <v>46374</v>
      </c>
      <c r="Y17" s="540"/>
      <c r="Z17" s="68">
        <v>0.4</v>
      </c>
      <c r="AA17" s="59" t="s">
        <v>274</v>
      </c>
      <c r="AB17" s="74" t="s">
        <v>300</v>
      </c>
      <c r="AC17" s="70" t="s">
        <v>280</v>
      </c>
      <c r="AD17" s="70" t="s">
        <v>280</v>
      </c>
      <c r="AE17" s="66" t="s">
        <v>298</v>
      </c>
      <c r="AF17" s="67" t="s">
        <v>299</v>
      </c>
      <c r="AI17" s="300"/>
      <c r="AJ17" s="300"/>
      <c r="AK17" s="301"/>
      <c r="AL17" s="302"/>
      <c r="AM17" s="72"/>
      <c r="AN17" s="69"/>
      <c r="AO17" s="69"/>
      <c r="AP17" s="69"/>
      <c r="AQ17" s="73"/>
      <c r="AR17" s="69"/>
      <c r="AS17" s="301"/>
      <c r="AT17" s="301"/>
    </row>
    <row r="18" spans="1:46" ht="106" customHeight="1" x14ac:dyDescent="0.25">
      <c r="A18" s="544"/>
      <c r="B18" s="547"/>
      <c r="C18" s="550"/>
      <c r="D18" s="550"/>
      <c r="E18" s="490"/>
      <c r="F18" s="490"/>
      <c r="G18" s="547"/>
      <c r="H18" s="550"/>
      <c r="I18" s="490"/>
      <c r="J18" s="490"/>
      <c r="K18" s="490"/>
      <c r="L18" s="547"/>
      <c r="M18" s="547"/>
      <c r="N18" s="256"/>
      <c r="O18" s="554"/>
      <c r="P18" s="256"/>
      <c r="Q18" s="557"/>
      <c r="R18" s="257" t="s">
        <v>477</v>
      </c>
      <c r="S18" s="257" t="s">
        <v>478</v>
      </c>
      <c r="T18" s="257" t="s">
        <v>507</v>
      </c>
      <c r="U18" s="309">
        <v>46032</v>
      </c>
      <c r="V18" s="309">
        <v>46374</v>
      </c>
      <c r="Y18" s="540"/>
      <c r="Z18" s="338"/>
      <c r="AA18" s="339"/>
      <c r="AB18" s="340"/>
      <c r="AC18" s="341"/>
      <c r="AD18" s="341"/>
      <c r="AE18" s="342"/>
      <c r="AF18" s="343"/>
      <c r="AI18" s="300"/>
      <c r="AJ18" s="300"/>
      <c r="AK18" s="301"/>
      <c r="AL18" s="302"/>
      <c r="AM18" s="72"/>
      <c r="AN18" s="69"/>
      <c r="AO18" s="69"/>
      <c r="AP18" s="69"/>
      <c r="AQ18" s="73"/>
      <c r="AR18" s="69"/>
      <c r="AS18" s="301"/>
      <c r="AT18" s="301"/>
    </row>
    <row r="19" spans="1:46" ht="106" customHeight="1" thickBot="1" x14ac:dyDescent="0.3">
      <c r="A19" s="542" t="str">
        <f>'2 IDENTIFICACIÓN'!A14</f>
        <v>R5</v>
      </c>
      <c r="B19" s="545" t="str">
        <f>+'2 IDENTIFICACIÓN'!J14</f>
        <v>Posibilidad de afectación reputacional por interrupción en la prestación de los programas y servicios sociales ofrecidos por la Secretaría de Desarrollo Social, debido a trámite inoportuno de las vigencias futuras requeridas para garantizar su continuidad presupuestal y operativa.</v>
      </c>
      <c r="C19" s="548">
        <f>+'3 PROBABIL E IMPACTO INHERENTE'!E14</f>
        <v>0.6</v>
      </c>
      <c r="D19" s="548">
        <f>+'3 PROBABIL E IMPACTO INHERENTE'!M14</f>
        <v>0.6</v>
      </c>
      <c r="E19" s="551" t="str">
        <f>+'4 MAPA CALOR INHERENTE'!C14</f>
        <v>Media</v>
      </c>
      <c r="F19" s="551" t="str">
        <f>+'4 MAPA CALOR INHERENTE'!D14</f>
        <v>Moderado</v>
      </c>
      <c r="G19" s="545" t="str">
        <f>+'4 MAPA CALOR INHERENTE'!E14</f>
        <v>Moderado</v>
      </c>
      <c r="H19" s="548">
        <f>+'5 VALORACIÓN DEL CONTROL'!T39</f>
        <v>0.6</v>
      </c>
      <c r="I19" s="551">
        <f>+'5 VALORACIÓN DEL CONTROL'!U39</f>
        <v>0.6</v>
      </c>
      <c r="J19" s="551" t="str">
        <f t="shared" si="3"/>
        <v>Media</v>
      </c>
      <c r="K19" s="551" t="str">
        <f t="shared" si="4"/>
        <v>Moderado</v>
      </c>
      <c r="L19" s="545" t="str">
        <f t="shared" si="5"/>
        <v>Moderado</v>
      </c>
      <c r="M19" s="545" t="str">
        <f t="shared" si="0"/>
        <v>Requiere Plan de Acción</v>
      </c>
      <c r="N19" s="256" t="str">
        <f t="shared" si="1"/>
        <v>Reducir_mitigar_Transferir_Evitar</v>
      </c>
      <c r="O19" s="552" t="s">
        <v>334</v>
      </c>
      <c r="P19" s="256" t="str">
        <f t="shared" si="2"/>
        <v>Reducir_Mitigar</v>
      </c>
      <c r="Q19" s="555" t="str">
        <f>'5 VALORACIÓN DEL CONTROL'!I34</f>
        <v>El Secretario de Desarrollo Social junto con el equipo de trabajo identifican los programas y servicios sociales que requieren continuidad y gestionan oportunamente la solicitud de cupo de vigencias futuras, para garantizar su sostenibilidad presupuestal y operativa.</v>
      </c>
      <c r="R19" s="257" t="s">
        <v>479</v>
      </c>
      <c r="S19" s="257" t="s">
        <v>480</v>
      </c>
      <c r="T19" s="257" t="s">
        <v>468</v>
      </c>
      <c r="U19" s="309">
        <v>46143</v>
      </c>
      <c r="V19" s="309">
        <v>46264</v>
      </c>
      <c r="Y19" s="541"/>
      <c r="Z19" s="80">
        <v>0.2</v>
      </c>
      <c r="AA19" s="81" t="s">
        <v>270</v>
      </c>
      <c r="AB19" s="76" t="s">
        <v>300</v>
      </c>
      <c r="AC19" s="76" t="s">
        <v>300</v>
      </c>
      <c r="AD19" s="77" t="s">
        <v>280</v>
      </c>
      <c r="AE19" s="78" t="s">
        <v>298</v>
      </c>
      <c r="AF19" s="79" t="s">
        <v>299</v>
      </c>
      <c r="AI19" s="300"/>
      <c r="AJ19" s="300"/>
      <c r="AK19" s="301"/>
      <c r="AL19" s="302"/>
      <c r="AM19" s="72"/>
      <c r="AN19" s="69"/>
      <c r="AO19" s="69"/>
      <c r="AP19" s="69"/>
      <c r="AQ19" s="69"/>
      <c r="AR19" s="69"/>
      <c r="AS19" s="301"/>
      <c r="AT19" s="301"/>
    </row>
    <row r="20" spans="1:46" ht="106" customHeight="1" x14ac:dyDescent="0.25">
      <c r="A20" s="544"/>
      <c r="B20" s="547"/>
      <c r="C20" s="550"/>
      <c r="D20" s="550"/>
      <c r="E20" s="490"/>
      <c r="F20" s="490"/>
      <c r="G20" s="547"/>
      <c r="H20" s="550"/>
      <c r="I20" s="490"/>
      <c r="J20" s="490"/>
      <c r="K20" s="490"/>
      <c r="L20" s="547"/>
      <c r="M20" s="547"/>
      <c r="N20" s="256"/>
      <c r="O20" s="554"/>
      <c r="P20" s="256"/>
      <c r="Q20" s="557"/>
      <c r="R20" s="257" t="s">
        <v>481</v>
      </c>
      <c r="S20" s="257" t="s">
        <v>482</v>
      </c>
      <c r="T20" s="257" t="s">
        <v>468</v>
      </c>
      <c r="U20" s="309">
        <v>46174</v>
      </c>
      <c r="V20" s="309">
        <v>46356</v>
      </c>
      <c r="Y20" s="358"/>
      <c r="Z20" s="145"/>
      <c r="AA20" s="359"/>
      <c r="AB20" s="360"/>
      <c r="AC20" s="360"/>
      <c r="AD20" s="361"/>
      <c r="AE20" s="362"/>
      <c r="AF20" s="363"/>
      <c r="AI20" s="300"/>
      <c r="AJ20" s="300"/>
      <c r="AK20" s="301"/>
      <c r="AL20" s="302"/>
      <c r="AM20" s="72"/>
      <c r="AN20" s="69"/>
      <c r="AO20" s="69"/>
      <c r="AP20" s="69"/>
      <c r="AQ20" s="69"/>
      <c r="AR20" s="69"/>
      <c r="AS20" s="301"/>
      <c r="AT20" s="301"/>
    </row>
    <row r="21" spans="1:46" ht="106" customHeight="1" x14ac:dyDescent="0.25">
      <c r="A21" s="542" t="str">
        <f>'2 IDENTIFICACIÓN'!A15</f>
        <v>R6</v>
      </c>
      <c r="B21" s="545" t="str">
        <f>+'2 IDENTIFICACIÓN'!J15</f>
        <v>Posibilidad de afectación reputacional por incumplimiento en el pago de seguridad social y póliza de vida a los ediles activos, debido a incumplimiento de los lineamientos establecidos en la Ley 1551 de 2012 y demás normatividad aplicable.</v>
      </c>
      <c r="C21" s="548">
        <f>+'3 PROBABIL E IMPACTO INHERENTE'!E15</f>
        <v>0.6</v>
      </c>
      <c r="D21" s="548">
        <f>+'3 PROBABIL E IMPACTO INHERENTE'!M15</f>
        <v>0.6</v>
      </c>
      <c r="E21" s="551" t="str">
        <f>+'4 MAPA CALOR INHERENTE'!C15</f>
        <v>Media</v>
      </c>
      <c r="F21" s="551" t="str">
        <f>+'4 MAPA CALOR INHERENTE'!D15</f>
        <v>Moderado</v>
      </c>
      <c r="G21" s="545" t="str">
        <f>+'4 MAPA CALOR INHERENTE'!E15</f>
        <v>Moderado</v>
      </c>
      <c r="H21" s="548">
        <f>+'5 VALORACIÓN DEL CONTROL'!T45</f>
        <v>0.6</v>
      </c>
      <c r="I21" s="551">
        <f>+'5 VALORACIÓN DEL CONTROL'!U45</f>
        <v>0.6</v>
      </c>
      <c r="J21" s="551" t="str">
        <f t="shared" si="3"/>
        <v>Media</v>
      </c>
      <c r="K21" s="551" t="str">
        <f t="shared" si="4"/>
        <v>Moderado</v>
      </c>
      <c r="L21" s="545" t="str">
        <f t="shared" si="5"/>
        <v>Moderado</v>
      </c>
      <c r="M21" s="545" t="str">
        <f t="shared" si="0"/>
        <v>Requiere Plan de Acción</v>
      </c>
      <c r="N21" s="256" t="str">
        <f t="shared" si="1"/>
        <v>Reducir_mitigar_Transferir_Evitar</v>
      </c>
      <c r="O21" s="552" t="s">
        <v>334</v>
      </c>
      <c r="P21" s="256" t="str">
        <f t="shared" si="2"/>
        <v>Reducir_Mitigar</v>
      </c>
      <c r="Q21" s="308" t="str">
        <f>'5 VALORACIÓN DEL CONTROL'!I40</f>
        <v>El líder de UNDECO entrega al área financiera la liquidación de la planilla de seguridad social de los ediles activos, con el fin de gestionar oportunamente el trámite de pago correspondiente.</v>
      </c>
      <c r="R21" s="257" t="s">
        <v>483</v>
      </c>
      <c r="S21" s="257" t="s">
        <v>484</v>
      </c>
      <c r="T21" s="257" t="s">
        <v>468</v>
      </c>
      <c r="U21" s="309">
        <v>46023</v>
      </c>
      <c r="V21" s="309">
        <v>46376</v>
      </c>
      <c r="AI21" s="300"/>
      <c r="AJ21" s="300"/>
      <c r="AK21" s="301"/>
      <c r="AL21" s="302"/>
      <c r="AM21" s="72"/>
      <c r="AN21" s="69"/>
      <c r="AO21" s="69"/>
      <c r="AP21" s="69"/>
      <c r="AQ21" s="69"/>
      <c r="AR21" s="69"/>
      <c r="AS21" s="301"/>
      <c r="AT21" s="301"/>
    </row>
    <row r="22" spans="1:46" ht="106" customHeight="1" x14ac:dyDescent="0.25">
      <c r="A22" s="544"/>
      <c r="B22" s="547"/>
      <c r="C22" s="550"/>
      <c r="D22" s="550"/>
      <c r="E22" s="490"/>
      <c r="F22" s="490"/>
      <c r="G22" s="547"/>
      <c r="H22" s="550"/>
      <c r="I22" s="490"/>
      <c r="J22" s="490"/>
      <c r="K22" s="490"/>
      <c r="L22" s="547"/>
      <c r="M22" s="547"/>
      <c r="N22" s="256"/>
      <c r="O22" s="554"/>
      <c r="P22" s="256"/>
      <c r="Q22" s="308" t="str">
        <f>'5 VALORACIÓN DEL CONTROL'!I41</f>
        <v>El líder de UNDECO verifica el listado de ediles activos del Municipio de Bucaramanga, para gestionar oportunamente la adquisición y continuidad de la póliza de vida correspondiente.</v>
      </c>
      <c r="R22" s="257" t="s">
        <v>485</v>
      </c>
      <c r="S22" s="257" t="s">
        <v>486</v>
      </c>
      <c r="T22" s="257" t="s">
        <v>468</v>
      </c>
      <c r="U22" s="309">
        <v>46023</v>
      </c>
      <c r="V22" s="309">
        <v>46387</v>
      </c>
      <c r="AI22" s="300"/>
      <c r="AJ22" s="300"/>
      <c r="AK22" s="301"/>
      <c r="AL22" s="302"/>
      <c r="AM22" s="72"/>
      <c r="AN22" s="69"/>
      <c r="AO22" s="69"/>
      <c r="AP22" s="69"/>
      <c r="AQ22" s="69"/>
      <c r="AR22" s="69"/>
      <c r="AS22" s="301"/>
      <c r="AT22" s="301"/>
    </row>
    <row r="23" spans="1:46" ht="106" customHeight="1" x14ac:dyDescent="0.25">
      <c r="A23" s="62" t="str">
        <f>'2 IDENTIFICACIÓN'!A16</f>
        <v>R7</v>
      </c>
      <c r="B23" s="256" t="str">
        <f>+'2 IDENTIFICACIÓN'!J16</f>
        <v>Posibilidad de afectación reputacional por debilidades en la publicación y actualización de la información obligatoria en la página web institucional, debido a incumplimiento de los lineamientos establecidos en la Ley 1712 de 2014 y la Resolución 1519 de 2020 del MINTIC</v>
      </c>
      <c r="C23" s="89">
        <f>+'3 PROBABIL E IMPACTO INHERENTE'!E16</f>
        <v>0.6</v>
      </c>
      <c r="D23" s="89">
        <f>+'3 PROBABIL E IMPACTO INHERENTE'!M16</f>
        <v>0.6</v>
      </c>
      <c r="E23" s="64" t="str">
        <f>+'4 MAPA CALOR INHERENTE'!C16</f>
        <v>Media</v>
      </c>
      <c r="F23" s="64" t="str">
        <f>+'4 MAPA CALOR INHERENTE'!D16</f>
        <v>Moderado</v>
      </c>
      <c r="G23" s="256" t="str">
        <f>+'4 MAPA CALOR INHERENTE'!E16</f>
        <v>Moderado</v>
      </c>
      <c r="H23" s="89">
        <f>+'5 VALORACIÓN DEL CONTROL'!T51</f>
        <v>0.6</v>
      </c>
      <c r="I23" s="64">
        <f>+'5 VALORACIÓN DEL CONTROL'!U51</f>
        <v>0.6</v>
      </c>
      <c r="J23" s="64" t="str">
        <f t="shared" si="3"/>
        <v>Media</v>
      </c>
      <c r="K23" s="64" t="str">
        <f t="shared" si="4"/>
        <v>Moderado</v>
      </c>
      <c r="L23" s="256" t="str">
        <f t="shared" si="5"/>
        <v>Moderado</v>
      </c>
      <c r="M23" s="256" t="str">
        <f t="shared" si="0"/>
        <v>Requiere Plan de Acción</v>
      </c>
      <c r="N23" s="256" t="str">
        <f t="shared" si="1"/>
        <v>Reducir_mitigar_Transferir_Evitar</v>
      </c>
      <c r="O23" s="257" t="s">
        <v>334</v>
      </c>
      <c r="P23" s="256" t="str">
        <f t="shared" si="2"/>
        <v>Reducir_Mitigar</v>
      </c>
      <c r="Q23" s="308" t="str">
        <f>'5 VALORACIÓN DEL CONTROL'!I46</f>
        <v>El profesional asignado por el líder del proceso verifica la información sujeta a publicación y actualización en la página web institucional, de acuerdo con los lineamientos establecidos en la Resolución 1519 de 2020 y sus anexos.</v>
      </c>
      <c r="R23" s="257" t="s">
        <v>487</v>
      </c>
      <c r="S23" s="257" t="s">
        <v>488</v>
      </c>
      <c r="T23" s="257" t="s">
        <v>508</v>
      </c>
      <c r="U23" s="309">
        <v>46023</v>
      </c>
      <c r="V23" s="309">
        <v>46387</v>
      </c>
      <c r="AB23" s="53" t="s">
        <v>301</v>
      </c>
      <c r="AC23" s="53" t="s">
        <v>68</v>
      </c>
      <c r="AD23" s="53" t="s">
        <v>70</v>
      </c>
      <c r="AF23" s="256" t="s">
        <v>335</v>
      </c>
      <c r="AG23" s="300"/>
      <c r="AH23" s="300"/>
      <c r="AI23" s="300"/>
      <c r="AJ23" s="300"/>
      <c r="AK23" s="301"/>
      <c r="AL23" s="302"/>
      <c r="AM23" s="301"/>
      <c r="AN23" s="72"/>
      <c r="AO23" s="72"/>
      <c r="AP23" s="72"/>
      <c r="AQ23" s="72"/>
      <c r="AR23" s="72"/>
      <c r="AS23" s="301"/>
      <c r="AT23" s="301"/>
    </row>
    <row r="24" spans="1:46" ht="106" customHeight="1" x14ac:dyDescent="0.25">
      <c r="A24" s="62" t="str">
        <f>'2 IDENTIFICACIÓN'!A17</f>
        <v>R8</v>
      </c>
      <c r="B24" s="256" t="str">
        <f>+'2 IDENTIFICACIÓN'!J17</f>
        <v>Posibilidad de afectación económica y reputacional por incumplimiento de las acciones establecidas en los planes de mejoramiento derivados de auditorías internas y externas, debido a debilidades en el seguimiento y cumplimiento de los tiempos definidos para su ejecución.</v>
      </c>
      <c r="C24" s="89">
        <f>+'3 PROBABIL E IMPACTO INHERENTE'!E17</f>
        <v>0.2</v>
      </c>
      <c r="D24" s="89">
        <f>+'3 PROBABIL E IMPACTO INHERENTE'!M17</f>
        <v>0.6</v>
      </c>
      <c r="E24" s="64" t="str">
        <f>+'4 MAPA CALOR INHERENTE'!C17</f>
        <v>Muy Baja</v>
      </c>
      <c r="F24" s="64" t="str">
        <f>+'4 MAPA CALOR INHERENTE'!D17</f>
        <v>Moderado</v>
      </c>
      <c r="G24" s="256" t="str">
        <f>+'4 MAPA CALOR INHERENTE'!E17</f>
        <v>Moderado</v>
      </c>
      <c r="H24" s="89">
        <f>+'5 VALORACIÓN DEL CONTROL'!T57</f>
        <v>0.6</v>
      </c>
      <c r="I24" s="64">
        <f>+'5 VALORACIÓN DEL CONTROL'!U57</f>
        <v>0.6</v>
      </c>
      <c r="J24" s="64" t="str">
        <f t="shared" si="3"/>
        <v>Media</v>
      </c>
      <c r="K24" s="64" t="str">
        <f t="shared" si="4"/>
        <v>Moderado</v>
      </c>
      <c r="L24" s="256" t="str">
        <f t="shared" si="5"/>
        <v>Moderado</v>
      </c>
      <c r="M24" s="256" t="str">
        <f t="shared" si="0"/>
        <v>Requiere Plan de Acción</v>
      </c>
      <c r="N24" s="256" t="str">
        <f t="shared" si="1"/>
        <v>Reducir_mitigar_Transferir_Evitar</v>
      </c>
      <c r="O24" s="257" t="s">
        <v>334</v>
      </c>
      <c r="P24" s="256" t="str">
        <f t="shared" si="2"/>
        <v>Reducir_Mitigar</v>
      </c>
      <c r="Q24" s="308" t="str">
        <f>'5 VALORACIÓN DEL CONTROL'!I52</f>
        <v>La profesional encargada revisa las acciones correctivas establecidas y plasmadas en los Planes de Mejoramiento de auditorías internas y externas suscritos, a través de seguimientos con los responsables de su cumplimiento</v>
      </c>
      <c r="R24" s="257" t="s">
        <v>489</v>
      </c>
      <c r="S24" s="257" t="s">
        <v>490</v>
      </c>
      <c r="T24" s="257" t="s">
        <v>509</v>
      </c>
      <c r="U24" s="309">
        <v>46113</v>
      </c>
      <c r="V24" s="309">
        <v>46374</v>
      </c>
      <c r="AB24" s="83" t="s">
        <v>299</v>
      </c>
      <c r="AC24" s="256" t="s">
        <v>335</v>
      </c>
      <c r="AD24" s="256" t="s">
        <v>336</v>
      </c>
      <c r="AE24" s="300"/>
      <c r="AF24" s="310" t="s">
        <v>334</v>
      </c>
      <c r="AI24" s="300"/>
      <c r="AJ24" s="300"/>
      <c r="AK24" s="301"/>
      <c r="AL24" s="301"/>
      <c r="AM24" s="301"/>
      <c r="AN24" s="69"/>
      <c r="AO24" s="69"/>
      <c r="AP24" s="69"/>
      <c r="AQ24" s="69"/>
      <c r="AR24" s="69"/>
      <c r="AS24" s="301"/>
      <c r="AT24" s="301"/>
    </row>
    <row r="25" spans="1:46" ht="106" customHeight="1" x14ac:dyDescent="0.25">
      <c r="A25" s="62" t="str">
        <f>'2 IDENTIFICACIÓN'!A18</f>
        <v>R9</v>
      </c>
      <c r="B25" s="256" t="str">
        <f>+'2 IDENTIFICACIÓN'!J18</f>
        <v>Posibilidad de afectación reputacional por investigaciones y sanciones disciplinarias por entes de control, debido a la falta de seguimiento al cumplimiento de metas del Plan de Desarrollo Municipal programadas para la vigencia.</v>
      </c>
      <c r="C25" s="89">
        <f>+'3 PROBABIL E IMPACTO INHERENTE'!E18</f>
        <v>0.6</v>
      </c>
      <c r="D25" s="89">
        <f>+'3 PROBABIL E IMPACTO INHERENTE'!M18</f>
        <v>0.6</v>
      </c>
      <c r="E25" s="64" t="str">
        <f>+'4 MAPA CALOR INHERENTE'!C18</f>
        <v>Media</v>
      </c>
      <c r="F25" s="64" t="str">
        <f>+'4 MAPA CALOR INHERENTE'!D18</f>
        <v>Moderado</v>
      </c>
      <c r="G25" s="256" t="str">
        <f>+'4 MAPA CALOR INHERENTE'!E18</f>
        <v>Moderado</v>
      </c>
      <c r="H25" s="89">
        <f>+'5 VALORACIÓN DEL CONTROL'!T63</f>
        <v>0.6</v>
      </c>
      <c r="I25" s="64">
        <f>+'5 VALORACIÓN DEL CONTROL'!U63</f>
        <v>0.6</v>
      </c>
      <c r="J25" s="64" t="str">
        <f t="shared" si="3"/>
        <v>Media</v>
      </c>
      <c r="K25" s="64" t="str">
        <f t="shared" si="4"/>
        <v>Moderado</v>
      </c>
      <c r="L25" s="256" t="str">
        <f t="shared" si="5"/>
        <v>Moderado</v>
      </c>
      <c r="M25" s="256" t="str">
        <f t="shared" si="0"/>
        <v>Requiere Plan de Acción</v>
      </c>
      <c r="N25" s="256" t="str">
        <f t="shared" si="1"/>
        <v>Reducir_mitigar_Transferir_Evitar</v>
      </c>
      <c r="O25" s="257" t="s">
        <v>334</v>
      </c>
      <c r="P25" s="256" t="str">
        <f t="shared" si="2"/>
        <v>Reducir_Mitigar</v>
      </c>
      <c r="Q25" s="308" t="str">
        <f>'5 VALORACIÓN DEL CONTROL'!I58</f>
        <v>La Secretaría de Desarrollo Social verifica el avance en el cumplimiento físico de las metas y la ejecución de los recursos financieros del Plan de Desarrollo Municipal 2026-2027, mediante seguimiento periódico, con el fin de gestionar oportunamente la apropiación de recursos y la solicitud de vigencias futuras que garanticen el cumplimiento de las metas programadas para la vigencia.</v>
      </c>
      <c r="R25" s="257" t="s">
        <v>491</v>
      </c>
      <c r="S25" s="257" t="s">
        <v>492</v>
      </c>
      <c r="T25" s="257" t="s">
        <v>510</v>
      </c>
      <c r="U25" s="309">
        <v>46054</v>
      </c>
      <c r="V25" s="309">
        <v>46374</v>
      </c>
      <c r="AB25" s="66" t="s">
        <v>298</v>
      </c>
      <c r="AC25" s="256" t="s">
        <v>335</v>
      </c>
      <c r="AD25" s="256" t="s">
        <v>336</v>
      </c>
      <c r="AE25" s="300"/>
      <c r="AF25" s="310" t="s">
        <v>337</v>
      </c>
      <c r="AG25" s="300"/>
      <c r="AH25" s="300"/>
      <c r="AI25" s="300"/>
      <c r="AJ25" s="300"/>
      <c r="AK25" s="301"/>
      <c r="AL25" s="301"/>
      <c r="AM25" s="301"/>
      <c r="AN25" s="69"/>
      <c r="AO25" s="69"/>
      <c r="AP25" s="69"/>
      <c r="AQ25" s="69"/>
      <c r="AR25" s="69"/>
      <c r="AS25" s="301"/>
      <c r="AT25" s="301"/>
    </row>
    <row r="26" spans="1:46" ht="106" customHeight="1" x14ac:dyDescent="0.25">
      <c r="A26" s="62" t="str">
        <f>'2 IDENTIFICACIÓN'!A19</f>
        <v>R10</v>
      </c>
      <c r="B26" s="256" t="str">
        <f>+'2 IDENTIFICACIÓN'!J19</f>
        <v>Posibilidad  de efecto dañoso sobre el recurso público por pérdida, extravío, hurto o faltantes en inventario de bienes muebles de la entidad, debido a deficiencias en la actualización, verificación y control del inventario de bienes muebles.</v>
      </c>
      <c r="C26" s="89">
        <f>+'3 PROBABIL E IMPACTO INHERENTE'!E19</f>
        <v>0.6</v>
      </c>
      <c r="D26" s="89">
        <f>+'3 PROBABIL E IMPACTO INHERENTE'!M19</f>
        <v>0.8</v>
      </c>
      <c r="E26" s="64" t="str">
        <f>+'4 MAPA CALOR INHERENTE'!C19</f>
        <v>Media</v>
      </c>
      <c r="F26" s="64" t="str">
        <f>+'4 MAPA CALOR INHERENTE'!D19</f>
        <v>Mayor</v>
      </c>
      <c r="G26" s="256" t="str">
        <f>+'4 MAPA CALOR INHERENTE'!E19</f>
        <v>Alto</v>
      </c>
      <c r="H26" s="89">
        <f>+'5 VALORACIÓN DEL CONTROL'!T69</f>
        <v>0.6</v>
      </c>
      <c r="I26" s="64">
        <f>+'5 VALORACIÓN DEL CONTROL'!U69</f>
        <v>0.8</v>
      </c>
      <c r="J26" s="64" t="str">
        <f t="shared" si="3"/>
        <v>Media</v>
      </c>
      <c r="K26" s="64" t="str">
        <f t="shared" si="4"/>
        <v>Mayor</v>
      </c>
      <c r="L26" s="256" t="str">
        <f t="shared" si="5"/>
        <v>Alto</v>
      </c>
      <c r="M26" s="256" t="str">
        <f t="shared" si="0"/>
        <v>Requiere Plan de Acción</v>
      </c>
      <c r="N26" s="256" t="str">
        <f t="shared" si="1"/>
        <v>Reducir_mitigar_Transferir_Evitar</v>
      </c>
      <c r="O26" s="257" t="s">
        <v>334</v>
      </c>
      <c r="P26" s="256" t="str">
        <f t="shared" si="2"/>
        <v>Reducir_Mitigar</v>
      </c>
      <c r="Q26" s="308" t="str">
        <f>'5 VALORACIÓN DEL CONTROL'!I64</f>
        <v>El servidor público verifica la existencia y estado de los bienes muebles asignados a su cargo, a través de la revisión y validación de la información registrada en el formato Estado Actual del Inventario Resumido del Servidor Público F-INV-8500-238,37-015 y el reporte oportuno de novedades o inconsistencias al área de Inventarios.</v>
      </c>
      <c r="R26" s="308" t="s">
        <v>493</v>
      </c>
      <c r="S26" s="257" t="s">
        <v>494</v>
      </c>
      <c r="T26" s="257" t="s">
        <v>511</v>
      </c>
      <c r="U26" s="309">
        <v>46023</v>
      </c>
      <c r="V26" s="309">
        <v>46374</v>
      </c>
      <c r="AA26" s="303"/>
      <c r="AB26" s="70" t="s">
        <v>280</v>
      </c>
      <c r="AC26" s="256" t="s">
        <v>335</v>
      </c>
      <c r="AD26" s="256" t="s">
        <v>336</v>
      </c>
      <c r="AE26" s="303"/>
      <c r="AF26" s="310" t="s">
        <v>162</v>
      </c>
      <c r="AG26" s="303"/>
      <c r="AH26" s="303"/>
      <c r="AI26" s="303"/>
      <c r="AJ26" s="303"/>
      <c r="AK26" s="301"/>
      <c r="AL26" s="301"/>
      <c r="AM26" s="304"/>
      <c r="AN26" s="304"/>
      <c r="AO26" s="304"/>
      <c r="AP26" s="304"/>
      <c r="AQ26" s="304"/>
      <c r="AR26" s="304"/>
      <c r="AS26" s="301"/>
      <c r="AT26" s="301"/>
    </row>
    <row r="27" spans="1:46" ht="106" customHeight="1" x14ac:dyDescent="0.25">
      <c r="A27" s="62" t="str">
        <f>'2 IDENTIFICACIÓN'!A20</f>
        <v>R11</v>
      </c>
      <c r="B27" s="256" t="str">
        <f>+'2 IDENTIFICACIÓN'!J20</f>
        <v>Posibilidad  de efecto dañoso sobre el recurso público por pago total de contratos con ejecución parcial de las obligaciones contractuales, debido a deficiencias en las funciones de supervisión e interventoría de los contratos de la entidad.</v>
      </c>
      <c r="C27" s="89">
        <f>+'3 PROBABIL E IMPACTO INHERENTE'!E20</f>
        <v>0.6</v>
      </c>
      <c r="D27" s="89">
        <f>+'3 PROBABIL E IMPACTO INHERENTE'!M20</f>
        <v>0.8</v>
      </c>
      <c r="E27" s="64" t="str">
        <f>+'4 MAPA CALOR INHERENTE'!C20</f>
        <v>Media</v>
      </c>
      <c r="F27" s="64" t="str">
        <f>+'4 MAPA CALOR INHERENTE'!D20</f>
        <v>Mayor</v>
      </c>
      <c r="G27" s="256" t="str">
        <f>+'4 MAPA CALOR INHERENTE'!E20</f>
        <v>Alto</v>
      </c>
      <c r="H27" s="89">
        <f>+'5 VALORACIÓN DEL CONTROL'!T75</f>
        <v>0.6</v>
      </c>
      <c r="I27" s="64">
        <f>+'5 VALORACIÓN DEL CONTROL'!U75</f>
        <v>0.8</v>
      </c>
      <c r="J27" s="64" t="str">
        <f t="shared" si="3"/>
        <v>Media</v>
      </c>
      <c r="K27" s="64" t="str">
        <f t="shared" si="4"/>
        <v>Mayor</v>
      </c>
      <c r="L27" s="256" t="str">
        <f t="shared" si="5"/>
        <v>Alto</v>
      </c>
      <c r="M27" s="256" t="str">
        <f t="shared" si="0"/>
        <v>Requiere Plan de Acción</v>
      </c>
      <c r="N27" s="256" t="str">
        <f t="shared" si="1"/>
        <v>Reducir_mitigar_Transferir_Evitar</v>
      </c>
      <c r="O27" s="257" t="s">
        <v>334</v>
      </c>
      <c r="P27" s="256" t="str">
        <f t="shared" si="2"/>
        <v>Reducir_Mitigar</v>
      </c>
      <c r="Q27" s="308" t="str">
        <f>'5 VALORACIÓN DEL CONTROL'!I70</f>
        <v>El personal designado realiza revisión aleatoria a los procesos contractuales de la Secretaría de Desarrollo Social para verificar el cumplimiento de las obligaciones contractuales y los soportes de ejecución en las diferentes etapas contractuales, de conformidad con la normatividad vigente.</v>
      </c>
      <c r="R27" s="308" t="s">
        <v>495</v>
      </c>
      <c r="S27" s="308" t="s">
        <v>464</v>
      </c>
      <c r="T27" s="257" t="s">
        <v>512</v>
      </c>
      <c r="U27" s="309">
        <v>46032</v>
      </c>
      <c r="V27" s="309">
        <v>46374</v>
      </c>
      <c r="AA27" s="303"/>
      <c r="AB27" s="74" t="s">
        <v>300</v>
      </c>
      <c r="AC27" s="256" t="s">
        <v>159</v>
      </c>
      <c r="AD27" s="256" t="s">
        <v>338</v>
      </c>
      <c r="AI27" s="303"/>
      <c r="AJ27" s="303"/>
      <c r="AK27" s="301"/>
      <c r="AL27" s="301"/>
      <c r="AM27" s="301"/>
      <c r="AN27" s="69"/>
      <c r="AO27" s="69"/>
      <c r="AP27" s="69"/>
      <c r="AQ27" s="69"/>
      <c r="AR27" s="69"/>
      <c r="AS27" s="301"/>
      <c r="AT27" s="301"/>
    </row>
    <row r="28" spans="1:46" ht="106" customHeight="1" x14ac:dyDescent="0.25">
      <c r="A28" s="62" t="str">
        <f>'2 IDENTIFICACIÓN'!A21</f>
        <v>R12</v>
      </c>
      <c r="B28" s="256" t="str">
        <f>+'2 IDENTIFICACIÓN'!J21</f>
        <v>Posibilidad  de efecto dañoso sobre el recurso público por pago de sanción e intereses moratorios, debido a trámite inoportuno a los requerimientos de los entes de control y vigilancia, de acuerdo con sus lineamientos y términos de ley.</v>
      </c>
      <c r="C28" s="89">
        <f>+'3 PROBABIL E IMPACTO INHERENTE'!E21</f>
        <v>0.6</v>
      </c>
      <c r="D28" s="89">
        <f>+'3 PROBABIL E IMPACTO INHERENTE'!M21</f>
        <v>0.4</v>
      </c>
      <c r="E28" s="64" t="str">
        <f>+'4 MAPA CALOR INHERENTE'!C21</f>
        <v>Media</v>
      </c>
      <c r="F28" s="64" t="str">
        <f>+'4 MAPA CALOR INHERENTE'!D21</f>
        <v>Menor</v>
      </c>
      <c r="G28" s="256" t="str">
        <f>+'4 MAPA CALOR INHERENTE'!E21</f>
        <v>Moderado</v>
      </c>
      <c r="H28" s="89">
        <f>+'5 VALORACIÓN DEL CONTROL'!T81</f>
        <v>0.6</v>
      </c>
      <c r="I28" s="64">
        <f>+'5 VALORACIÓN DEL CONTROL'!U81</f>
        <v>0.4</v>
      </c>
      <c r="J28" s="64" t="str">
        <f t="shared" si="3"/>
        <v>Media</v>
      </c>
      <c r="K28" s="64" t="str">
        <f t="shared" si="4"/>
        <v>Menor</v>
      </c>
      <c r="L28" s="256" t="str">
        <f t="shared" si="5"/>
        <v>Moderado</v>
      </c>
      <c r="M28" s="256" t="str">
        <f t="shared" si="0"/>
        <v>Requiere Plan de Acción</v>
      </c>
      <c r="N28" s="256" t="str">
        <f t="shared" si="1"/>
        <v>Reducir_mitigar_Transferir_Evitar</v>
      </c>
      <c r="O28" s="257" t="s">
        <v>334</v>
      </c>
      <c r="P28" s="256" t="str">
        <f t="shared" si="2"/>
        <v>Reducir_Mitigar</v>
      </c>
      <c r="Q28" s="308" t="str">
        <f>'5 VALORACIÓN DEL CONTROL'!I76</f>
        <v>La persona encargada verifica el cumplimiento de los términos establecidos para la atención de los requerimientos de los entes de control y vigilancia asignados a la Secretaría de Desarrollo Social, a través del seguimiento y validación de las fechas de vencimiento y respuesta registradas en los mecanismos institucionales de control y seguimiento, identificando alertas frente a posibles incumplimientos.</v>
      </c>
      <c r="R28" s="308" t="s">
        <v>496</v>
      </c>
      <c r="S28" s="308" t="s">
        <v>497</v>
      </c>
      <c r="T28" s="257" t="s">
        <v>513</v>
      </c>
      <c r="U28" s="309">
        <v>46023</v>
      </c>
      <c r="V28" s="309">
        <v>46387</v>
      </c>
      <c r="Y28" s="305"/>
      <c r="Z28" s="305"/>
      <c r="AA28" s="303"/>
      <c r="AB28" s="144"/>
      <c r="AI28" s="303"/>
      <c r="AJ28" s="303"/>
      <c r="AK28" s="301"/>
      <c r="AL28" s="301"/>
      <c r="AM28" s="301"/>
      <c r="AN28" s="69"/>
      <c r="AO28" s="69"/>
      <c r="AP28" s="69"/>
      <c r="AQ28" s="69"/>
      <c r="AR28" s="69"/>
      <c r="AS28" s="301"/>
      <c r="AT28" s="301"/>
    </row>
    <row r="29" spans="1:46" ht="106" customHeight="1" x14ac:dyDescent="0.25">
      <c r="A29" s="62" t="str">
        <f>'2 IDENTIFICACIÓN'!A22</f>
        <v>R13</v>
      </c>
      <c r="B29" s="256" t="str">
        <f>+'2 IDENTIFICACIÓN'!J22</f>
        <v>Posibilidad  de efecto dañoso sobre el recurso público por pago de agencias en derecho y costas procesales derivadas de fallos judiciales en contra del ente territorial, debido a deficiencias en la atención y seguimiento de las actuaciones procesales en las acciones constitucionales</v>
      </c>
      <c r="C29" s="89">
        <f>+'3 PROBABIL E IMPACTO INHERENTE'!E22</f>
        <v>0.4</v>
      </c>
      <c r="D29" s="89">
        <f>+'3 PROBABIL E IMPACTO INHERENTE'!M22</f>
        <v>0.2</v>
      </c>
      <c r="E29" s="64" t="str">
        <f>+'4 MAPA CALOR INHERENTE'!C22</f>
        <v>Baja</v>
      </c>
      <c r="F29" s="64" t="str">
        <f>+'4 MAPA CALOR INHERENTE'!D22</f>
        <v>Leve</v>
      </c>
      <c r="G29" s="256" t="str">
        <f>+'4 MAPA CALOR INHERENTE'!E22</f>
        <v>Bajo</v>
      </c>
      <c r="H29" s="89">
        <f>+'5 VALORACIÓN DEL CONTROL'!T87</f>
        <v>0.6</v>
      </c>
      <c r="I29" s="64">
        <f>+'5 VALORACIÓN DEL CONTROL'!U87</f>
        <v>0.2</v>
      </c>
      <c r="J29" s="64" t="str">
        <f t="shared" si="3"/>
        <v>Media</v>
      </c>
      <c r="K29" s="64" t="str">
        <f t="shared" si="4"/>
        <v>Leve</v>
      </c>
      <c r="L29" s="256" t="str">
        <f t="shared" si="5"/>
        <v>Moderado</v>
      </c>
      <c r="M29" s="256" t="str">
        <f t="shared" si="0"/>
        <v>Requiere Plan de Acción</v>
      </c>
      <c r="N29" s="256" t="str">
        <f t="shared" si="1"/>
        <v>Reducir_mitigar_Transferir_Evitar</v>
      </c>
      <c r="O29" s="257" t="s">
        <v>334</v>
      </c>
      <c r="P29" s="256" t="str">
        <f t="shared" si="2"/>
        <v>Reducir_Mitigar</v>
      </c>
      <c r="Q29" s="308" t="str">
        <f>'5 VALORACIÓN DEL CONTROL'!I82</f>
        <v>El apoderado judicial de las acciones constitucionales realiza seguimiento y atención oportuna a las actuaciones procesales y términos judiciales, de conformidad con la Ley 472 de 1998 y demás normatividad aplicable, con el fin de fortalecer la defensa judicial del ente territorial.</v>
      </c>
      <c r="R29" s="308" t="s">
        <v>498</v>
      </c>
      <c r="S29" s="308" t="s">
        <v>499</v>
      </c>
      <c r="T29" s="308" t="s">
        <v>514</v>
      </c>
      <c r="U29" s="309">
        <v>46054</v>
      </c>
      <c r="V29" s="309">
        <v>46374</v>
      </c>
      <c r="Y29" s="305"/>
      <c r="Z29" s="305"/>
      <c r="AA29" s="306"/>
      <c r="AI29" s="303"/>
      <c r="AJ29" s="303"/>
      <c r="AK29" s="301"/>
      <c r="AL29" s="69"/>
      <c r="AM29" s="69"/>
      <c r="AN29" s="69"/>
      <c r="AO29" s="69"/>
      <c r="AP29" s="69"/>
      <c r="AQ29" s="69"/>
      <c r="AR29" s="69"/>
      <c r="AS29" s="301"/>
      <c r="AT29" s="301"/>
    </row>
    <row r="30" spans="1:46" ht="106" customHeight="1" x14ac:dyDescent="0.25">
      <c r="A30" s="542" t="str">
        <f>'2 IDENTIFICACIÓN'!A23</f>
        <v>R14</v>
      </c>
      <c r="B30" s="545" t="str">
        <f>+'2 IDENTIFICACIÓN'!J23</f>
        <v>Posibilidad de pérdida reputacional por corrupción en la entrega de ayudas humanitarias, donaciones y demás beneficios sociales, debido a recibir o solicitar ventajas indebidas para favorecer o entregar beneficios a personas que no cumplen los requisitos establecidos.</v>
      </c>
      <c r="C30" s="548">
        <f>+'3 PROBABIL E IMPACTO INHERENTE'!E23</f>
        <v>0.6</v>
      </c>
      <c r="D30" s="548">
        <f>+'3 PROBABIL E IMPACTO INHERENTE'!M23</f>
        <v>0.8</v>
      </c>
      <c r="E30" s="551" t="str">
        <f>+'4 MAPA CALOR INHERENTE'!C23</f>
        <v>Media</v>
      </c>
      <c r="F30" s="551" t="str">
        <f>+'4 MAPA CALOR INHERENTE'!D23</f>
        <v>Mayor</v>
      </c>
      <c r="G30" s="545" t="str">
        <f>+'4 MAPA CALOR INHERENTE'!E23</f>
        <v>Alto</v>
      </c>
      <c r="H30" s="548">
        <f>+'5 VALORACIÓN DEL CONTROL'!T93</f>
        <v>0.6</v>
      </c>
      <c r="I30" s="551">
        <f>+'5 VALORACIÓN DEL CONTROL'!U93</f>
        <v>0.8</v>
      </c>
      <c r="J30" s="551" t="str">
        <f>+IF(H30=0,"",IF(H30&lt;=$Z$19,$AA$19,IF(H30&lt;=$Z$17,$AA$17,IF(H30&lt;=$Z$14,$AA$14,IF(H30&lt;=$Z$12,$AA$12,IF(H30&lt;=$Z$9,$AA$9,""))))))</f>
        <v>Media</v>
      </c>
      <c r="K30" s="551" t="str">
        <f>+IF(I30=0,"",IF(I30&lt;=$AB$7,$AB$8,IF(I30&lt;=$AC$7,$AC$8,IF(I30&lt;=$AD$7,$AD$8,IF(I30&lt;=$AE$7,$AE$8,IF(I30&lt;=$AF$7,$AF$8,""))))))</f>
        <v>Mayor</v>
      </c>
      <c r="L30" s="545" t="str">
        <f>+IF(J30=$AA$9,IF(K30=$AB$8,$AB$9,IF(K30=$AC$8,$AC$9,IF(K30=$AD$8,$AD$9,IF(K30=$AE$8,$AE$9,IF(K30=$AF$8,$AF$9))))),IF(J30=$AA$12,IF(K30=$AB$8,$AB$12,IF(K30=$AC$8,$AC$12,IF(K30=$AD$8,$AD$12,IF(K30=$AE$8,$AE$12,IF(K30=$AF$8,$AF$12))))),IF(J30=$AA$14,IF(K30=$AB$8,$AB$14,IF(K30=$AC$8,$AC$14,IF(K30=$AD$8,$AD$14,IF(K30=$AE$8,$AE$14,IF(K30=$AF$8,$AF$14))))),IF(J30=$AA$17,IF(K30=$AB$8,$AB$17,IF(K30=$AC$8,$AC$17,IF(K30=$AD$8,$AD$17,IF(K30=$AE$8,$AE$17,IF(K30=$AF$8,$AF$17))))),IF(J30=$AA$19,IF(K30=$AB$8,$AB$19,IF(K30=$AC$8,$AC$19,IF(K30=$AD$8,$AD$19,IF(K30=$AE$8,$AE$19,IF(K30=$AF$8,$AF$19))))),"")))))</f>
        <v>Alto</v>
      </c>
      <c r="M30" s="545" t="str">
        <f>+IF($N31="","",IF($N31=$AC$24,$AD$24,IF($N31=$AC$27,$AD$27)))</f>
        <v>Requiere Plan de Acción</v>
      </c>
      <c r="N30" s="256"/>
      <c r="O30" s="552" t="s">
        <v>334</v>
      </c>
      <c r="P30" s="256"/>
      <c r="Q30" s="555" t="str">
        <f>'5 VALORACIÓN DEL CONTROL'!I88</f>
        <v>El coordinador de cada programa verifica cuatrimestralmente la entrega de las ayudas humanitarias y demás beneficios sociales asignados a los beneficiarios, mediante la revisión de los soportes y el diligenciamiento del formato “Entrega de ayudas humanitarias F-PDC-6000-238,37-131”, con el fin de garantizar la trazabilidad y cumplimiento de los requisitos establecidos.</v>
      </c>
      <c r="R30" s="308" t="s">
        <v>500</v>
      </c>
      <c r="S30" s="308" t="s">
        <v>466</v>
      </c>
      <c r="T30" s="257" t="s">
        <v>468</v>
      </c>
      <c r="U30" s="309">
        <v>46143</v>
      </c>
      <c r="V30" s="309">
        <v>46203</v>
      </c>
      <c r="Y30" s="305"/>
      <c r="Z30" s="305"/>
      <c r="AA30" s="306"/>
      <c r="AI30" s="303"/>
      <c r="AJ30" s="303"/>
      <c r="AK30" s="301"/>
      <c r="AL30" s="69"/>
      <c r="AM30" s="69"/>
      <c r="AN30" s="69"/>
      <c r="AO30" s="69"/>
      <c r="AP30" s="69"/>
      <c r="AQ30" s="69"/>
      <c r="AR30" s="69"/>
      <c r="AS30" s="301"/>
      <c r="AT30" s="301"/>
    </row>
    <row r="31" spans="1:46" ht="106" customHeight="1" x14ac:dyDescent="0.25">
      <c r="A31" s="544"/>
      <c r="B31" s="547"/>
      <c r="C31" s="550"/>
      <c r="D31" s="550"/>
      <c r="E31" s="490"/>
      <c r="F31" s="490"/>
      <c r="G31" s="547"/>
      <c r="H31" s="550"/>
      <c r="I31" s="490"/>
      <c r="J31" s="490"/>
      <c r="K31" s="490"/>
      <c r="L31" s="547"/>
      <c r="M31" s="547"/>
      <c r="N31" s="256" t="str">
        <f>+IF(L30="","",IF(OR(L30=$AB$24,L30=$AB$25,L30=$AB$26),$AC$24,IF(L30=$AB$27,$AC$27)))</f>
        <v>Reducir_mitigar_Transferir_Evitar</v>
      </c>
      <c r="O31" s="554"/>
      <c r="P31" s="256" t="str">
        <f>+IF($M30="","",IF($M30=$AD$27,$AC$27,$O30))</f>
        <v>Reducir_Mitigar</v>
      </c>
      <c r="Q31" s="557"/>
      <c r="R31" s="308" t="s">
        <v>501</v>
      </c>
      <c r="S31" s="308" t="s">
        <v>502</v>
      </c>
      <c r="T31" s="257" t="s">
        <v>515</v>
      </c>
      <c r="U31" s="309">
        <v>46082</v>
      </c>
      <c r="V31" s="309">
        <v>46374</v>
      </c>
      <c r="Y31" s="305"/>
      <c r="Z31" s="305"/>
      <c r="AK31" s="301"/>
      <c r="AL31" s="307"/>
      <c r="AM31" s="307"/>
      <c r="AN31" s="307"/>
      <c r="AO31" s="307"/>
      <c r="AP31" s="307"/>
      <c r="AQ31" s="307"/>
      <c r="AR31" s="69"/>
      <c r="AS31" s="301"/>
      <c r="AT31" s="301"/>
    </row>
    <row r="32" spans="1:46" ht="93" hidden="1" customHeight="1" x14ac:dyDescent="0.25">
      <c r="A32" s="62" t="str">
        <f>'2 IDENTIFICACIÓN'!A24</f>
        <v>R15</v>
      </c>
      <c r="B32" s="256" t="str">
        <f>+'2 IDENTIFICACIÓN'!J24</f>
        <v xml:space="preserve"> por  debido a </v>
      </c>
      <c r="C32" s="89" t="str">
        <f>+'3 PROBABIL E IMPACTO INHERENTE'!E24</f>
        <v/>
      </c>
      <c r="D32" s="89" t="str">
        <f>+'3 PROBABIL E IMPACTO INHERENTE'!M24</f>
        <v/>
      </c>
      <c r="E32" s="64" t="str">
        <f>+'4 MAPA CALOR INHERENTE'!C24</f>
        <v/>
      </c>
      <c r="F32" s="64" t="str">
        <f>+'4 MAPA CALOR INHERENTE'!D24</f>
        <v/>
      </c>
      <c r="G32" s="256" t="str">
        <f>+'4 MAPA CALOR INHERENTE'!E24</f>
        <v/>
      </c>
      <c r="H32" s="89">
        <f>+'5 VALORACIÓN DEL CONTROL'!T99</f>
        <v>0.6</v>
      </c>
      <c r="I32" s="64" t="str">
        <f>+'5 VALORACIÓN DEL CONTROL'!U99</f>
        <v/>
      </c>
      <c r="J32" s="64" t="str">
        <f t="shared" si="3"/>
        <v>Media</v>
      </c>
      <c r="K32" s="64" t="str">
        <f t="shared" si="4"/>
        <v/>
      </c>
      <c r="L32" s="256" t="b">
        <f t="shared" si="5"/>
        <v>0</v>
      </c>
      <c r="M32" s="256" t="b">
        <f t="shared" si="0"/>
        <v>0</v>
      </c>
      <c r="N32" s="256" t="b">
        <f t="shared" si="1"/>
        <v>0</v>
      </c>
      <c r="O32" s="257"/>
      <c r="P32" s="256">
        <f t="shared" si="2"/>
        <v>0</v>
      </c>
      <c r="Q32" s="308" t="str">
        <f>'5 VALORACIÓN DEL CONTROL'!I24</f>
        <v xml:space="preserve">  </v>
      </c>
      <c r="R32" s="257"/>
      <c r="S32" s="257"/>
      <c r="T32" s="257"/>
      <c r="U32" s="309"/>
      <c r="V32" s="309"/>
      <c r="Y32" s="305"/>
      <c r="Z32" s="305"/>
      <c r="AK32" s="301"/>
      <c r="AL32" s="69"/>
      <c r="AM32" s="69"/>
      <c r="AN32" s="69"/>
      <c r="AO32" s="69"/>
      <c r="AP32" s="69"/>
      <c r="AQ32" s="69"/>
      <c r="AR32" s="69"/>
      <c r="AS32" s="301"/>
      <c r="AT32" s="301"/>
    </row>
    <row r="33" spans="1:46" ht="93" hidden="1" customHeight="1" x14ac:dyDescent="0.25">
      <c r="A33" s="62" t="str">
        <f>'2 IDENTIFICACIÓN'!A25</f>
        <v>R16</v>
      </c>
      <c r="B33" s="256" t="str">
        <f>+'2 IDENTIFICACIÓN'!J25</f>
        <v xml:space="preserve"> por  debido a </v>
      </c>
      <c r="C33" s="89" t="str">
        <f>+'3 PROBABIL E IMPACTO INHERENTE'!E25</f>
        <v/>
      </c>
      <c r="D33" s="89" t="str">
        <f>+'3 PROBABIL E IMPACTO INHERENTE'!M25</f>
        <v/>
      </c>
      <c r="E33" s="64" t="str">
        <f>+'4 MAPA CALOR INHERENTE'!C25</f>
        <v/>
      </c>
      <c r="F33" s="64" t="str">
        <f>+'4 MAPA CALOR INHERENTE'!D25</f>
        <v/>
      </c>
      <c r="G33" s="256" t="str">
        <f>+'4 MAPA CALOR INHERENTE'!E25</f>
        <v/>
      </c>
      <c r="H33" s="89">
        <f>+'5 VALORACIÓN DEL CONTROL'!T105</f>
        <v>0.6</v>
      </c>
      <c r="I33" s="64" t="str">
        <f>+'5 VALORACIÓN DEL CONTROL'!U105</f>
        <v/>
      </c>
      <c r="J33" s="64" t="str">
        <f t="shared" si="3"/>
        <v>Media</v>
      </c>
      <c r="K33" s="64" t="str">
        <f t="shared" si="4"/>
        <v/>
      </c>
      <c r="L33" s="256" t="b">
        <f t="shared" si="5"/>
        <v>0</v>
      </c>
      <c r="M33" s="256" t="b">
        <f t="shared" si="0"/>
        <v>0</v>
      </c>
      <c r="N33" s="256" t="b">
        <f t="shared" si="1"/>
        <v>0</v>
      </c>
      <c r="O33" s="257"/>
      <c r="P33" s="256">
        <f t="shared" si="2"/>
        <v>0</v>
      </c>
      <c r="Q33" s="308" t="str">
        <f>'5 VALORACIÓN DEL CONTROL'!I25</f>
        <v xml:space="preserve">  </v>
      </c>
      <c r="R33" s="257"/>
      <c r="S33" s="257"/>
      <c r="T33" s="257"/>
      <c r="U33" s="309"/>
      <c r="V33" s="309"/>
      <c r="AK33" s="301"/>
      <c r="AL33" s="69"/>
      <c r="AM33" s="69"/>
      <c r="AN33" s="69"/>
      <c r="AO33" s="69"/>
      <c r="AP33" s="69"/>
      <c r="AQ33" s="69"/>
      <c r="AR33" s="69"/>
      <c r="AS33" s="301"/>
      <c r="AT33" s="301"/>
    </row>
    <row r="34" spans="1:46" ht="93" hidden="1" customHeight="1" x14ac:dyDescent="0.35">
      <c r="A34" s="62" t="str">
        <f>'2 IDENTIFICACIÓN'!A26</f>
        <v>R17</v>
      </c>
      <c r="B34" s="256" t="str">
        <f>+'2 IDENTIFICACIÓN'!J26</f>
        <v xml:space="preserve"> por  debido a </v>
      </c>
      <c r="C34" s="89" t="str">
        <f>+'3 PROBABIL E IMPACTO INHERENTE'!E26</f>
        <v/>
      </c>
      <c r="D34" s="89" t="str">
        <f>+'3 PROBABIL E IMPACTO INHERENTE'!M26</f>
        <v/>
      </c>
      <c r="E34" s="64" t="str">
        <f>+'4 MAPA CALOR INHERENTE'!C26</f>
        <v/>
      </c>
      <c r="F34" s="64" t="str">
        <f>+'4 MAPA CALOR INHERENTE'!D26</f>
        <v/>
      </c>
      <c r="G34" s="256" t="str">
        <f>+'4 MAPA CALOR INHERENTE'!E26</f>
        <v/>
      </c>
      <c r="H34" s="89">
        <f>+'5 VALORACIÓN DEL CONTROL'!T111</f>
        <v>0.6</v>
      </c>
      <c r="I34" s="64">
        <f>+'5 VALORACIÓN DEL CONTROL'!U111</f>
        <v>0</v>
      </c>
      <c r="J34" s="64" t="str">
        <f t="shared" si="3"/>
        <v>Media</v>
      </c>
      <c r="K34" s="64" t="str">
        <f t="shared" si="4"/>
        <v/>
      </c>
      <c r="L34" s="256" t="b">
        <f t="shared" si="5"/>
        <v>0</v>
      </c>
      <c r="M34" s="256" t="b">
        <f t="shared" si="0"/>
        <v>0</v>
      </c>
      <c r="N34" s="256" t="b">
        <f t="shared" si="1"/>
        <v>0</v>
      </c>
      <c r="O34" s="257"/>
      <c r="P34" s="256">
        <f t="shared" si="2"/>
        <v>0</v>
      </c>
      <c r="Q34" s="308" t="str">
        <f>'5 VALORACIÓN DEL CONTROL'!I26</f>
        <v xml:space="preserve">  </v>
      </c>
      <c r="R34" s="257"/>
      <c r="S34" s="257"/>
      <c r="T34" s="257"/>
      <c r="U34" s="309"/>
      <c r="V34" s="309"/>
    </row>
    <row r="35" spans="1:46" ht="93" hidden="1" customHeight="1" x14ac:dyDescent="0.35">
      <c r="A35" s="62" t="str">
        <f>'2 IDENTIFICACIÓN'!A27</f>
        <v>R18</v>
      </c>
      <c r="B35" s="256" t="str">
        <f>+'2 IDENTIFICACIÓN'!J27</f>
        <v xml:space="preserve"> por  debido a </v>
      </c>
      <c r="C35" s="89" t="str">
        <f>+'3 PROBABIL E IMPACTO INHERENTE'!E27</f>
        <v/>
      </c>
      <c r="D35" s="89" t="str">
        <f>+'3 PROBABIL E IMPACTO INHERENTE'!M27</f>
        <v/>
      </c>
      <c r="E35" s="64" t="str">
        <f>+'4 MAPA CALOR INHERENTE'!C27</f>
        <v/>
      </c>
      <c r="F35" s="64" t="str">
        <f>+'4 MAPA CALOR INHERENTE'!D27</f>
        <v/>
      </c>
      <c r="G35" s="256" t="str">
        <f>+'4 MAPA CALOR INHERENTE'!E27</f>
        <v/>
      </c>
      <c r="H35" s="89">
        <f>+'5 VALORACIÓN DEL CONTROL'!T117</f>
        <v>0.6</v>
      </c>
      <c r="I35" s="64">
        <f>+'5 VALORACIÓN DEL CONTROL'!U117</f>
        <v>0</v>
      </c>
      <c r="J35" s="64" t="str">
        <f t="shared" si="3"/>
        <v>Media</v>
      </c>
      <c r="K35" s="64" t="str">
        <f t="shared" si="4"/>
        <v/>
      </c>
      <c r="L35" s="256" t="b">
        <f t="shared" si="5"/>
        <v>0</v>
      </c>
      <c r="M35" s="256" t="b">
        <f t="shared" si="0"/>
        <v>0</v>
      </c>
      <c r="N35" s="256" t="b">
        <f t="shared" si="1"/>
        <v>0</v>
      </c>
      <c r="O35" s="257"/>
      <c r="P35" s="256">
        <f t="shared" si="2"/>
        <v>0</v>
      </c>
      <c r="Q35" s="308" t="str">
        <f>'5 VALORACIÓN DEL CONTROL'!I27</f>
        <v xml:space="preserve">  </v>
      </c>
      <c r="R35" s="257"/>
      <c r="S35" s="257"/>
      <c r="T35" s="257"/>
      <c r="U35" s="309"/>
      <c r="V35" s="309"/>
    </row>
    <row r="36" spans="1:46" ht="93" hidden="1" customHeight="1" x14ac:dyDescent="0.35">
      <c r="A36" s="62" t="str">
        <f>'2 IDENTIFICACIÓN'!A28</f>
        <v>R19</v>
      </c>
      <c r="B36" s="256" t="str">
        <f>+'2 IDENTIFICACIÓN'!J28</f>
        <v xml:space="preserve"> por  debido a </v>
      </c>
      <c r="C36" s="89" t="str">
        <f>+'3 PROBABIL E IMPACTO INHERENTE'!E28</f>
        <v/>
      </c>
      <c r="D36" s="89" t="str">
        <f>+'3 PROBABIL E IMPACTO INHERENTE'!M28</f>
        <v/>
      </c>
      <c r="E36" s="64" t="str">
        <f>+'4 MAPA CALOR INHERENTE'!C28</f>
        <v/>
      </c>
      <c r="F36" s="64" t="str">
        <f>+'4 MAPA CALOR INHERENTE'!D28</f>
        <v/>
      </c>
      <c r="G36" s="256" t="str">
        <f>+'4 MAPA CALOR INHERENTE'!E28</f>
        <v/>
      </c>
      <c r="H36" s="89">
        <f>+'5 VALORACIÓN DEL CONTROL'!T123</f>
        <v>0.6</v>
      </c>
      <c r="I36" s="64">
        <f>+'5 VALORACIÓN DEL CONTROL'!U123</f>
        <v>0</v>
      </c>
      <c r="J36" s="64" t="str">
        <f t="shared" si="3"/>
        <v>Media</v>
      </c>
      <c r="K36" s="64" t="str">
        <f t="shared" si="4"/>
        <v/>
      </c>
      <c r="L36" s="256" t="b">
        <f t="shared" si="5"/>
        <v>0</v>
      </c>
      <c r="M36" s="256" t="b">
        <f t="shared" si="0"/>
        <v>0</v>
      </c>
      <c r="N36" s="256" t="b">
        <f t="shared" si="1"/>
        <v>0</v>
      </c>
      <c r="O36" s="257"/>
      <c r="P36" s="256">
        <f t="shared" si="2"/>
        <v>0</v>
      </c>
      <c r="Q36" s="308" t="str">
        <f>'5 VALORACIÓN DEL CONTROL'!I28</f>
        <v>El Secretario de Desarrollo Social del Municipio gestiona ante la Secretaría de Desarrollo Social del Departamento de Santander la transferencia oportuna de los recursos de la estampilla para el Bienestar del Adulto Mayor, con el fin de garantizar la ejecución y pago de los convenios financiados con dichos recursos.</v>
      </c>
      <c r="R36" s="257"/>
      <c r="S36" s="257"/>
      <c r="T36" s="257"/>
      <c r="U36" s="309"/>
      <c r="V36" s="309"/>
    </row>
    <row r="37" spans="1:46" ht="93" hidden="1" customHeight="1" x14ac:dyDescent="0.35">
      <c r="A37" s="62" t="str">
        <f>'2 IDENTIFICACIÓN'!A29</f>
        <v>R20</v>
      </c>
      <c r="B37" s="256" t="str">
        <f>+'2 IDENTIFICACIÓN'!J29</f>
        <v xml:space="preserve"> por  debido a </v>
      </c>
      <c r="C37" s="89" t="str">
        <f>+'3 PROBABIL E IMPACTO INHERENTE'!E29</f>
        <v/>
      </c>
      <c r="D37" s="89" t="str">
        <f>+'3 PROBABIL E IMPACTO INHERENTE'!M29</f>
        <v/>
      </c>
      <c r="E37" s="64" t="str">
        <f>+'4 MAPA CALOR INHERENTE'!C29</f>
        <v/>
      </c>
      <c r="F37" s="64" t="str">
        <f>+'4 MAPA CALOR INHERENTE'!D29</f>
        <v/>
      </c>
      <c r="G37" s="256" t="str">
        <f>+'4 MAPA CALOR INHERENTE'!E29</f>
        <v/>
      </c>
      <c r="H37" s="89">
        <f>+'5 VALORACIÓN DEL CONTROL'!T124</f>
        <v>0.6</v>
      </c>
      <c r="I37" s="64" t="str">
        <f>+'5 VALORACIÓN DEL CONTROL'!U124</f>
        <v/>
      </c>
      <c r="J37" s="64" t="str">
        <f t="shared" ref="J37:J47" si="6">+IF(H37=0,"",IF(H37&lt;=$Z$19,$AA$19,IF(H37&lt;=$Z$17,$AA$17,IF(H37&lt;=$Z$14,$AA$14,IF(H37&lt;=$Z$12,$AA$12,IF(H37&lt;=$Z$9,$AA$9,""))))))</f>
        <v>Media</v>
      </c>
      <c r="K37" s="64" t="str">
        <f t="shared" ref="K37:K47" si="7">+IF(I37=0,"",IF(I37&lt;=$AB$7,$AB$8,IF(I37&lt;=$AC$7,$AC$8,IF(I37&lt;=$AD$7,$AD$8,IF(I37&lt;=$AE$7,$AE$8,IF(I37&lt;=$AF$7,$AF$8,""))))))</f>
        <v/>
      </c>
      <c r="L37" s="256" t="b">
        <f t="shared" ref="L37:L47" si="8">+IF(J37=$AA$9,IF(K37=$AB$8,$AB$9,IF(K37=$AC$8,$AC$9,IF(K37=$AD$8,$AD$9,IF(K37=$AE$8,$AE$9,IF(K37=$AF$8,$AF$9))))),IF(J37=$AA$12,IF(K37=$AB$8,$AB$12,IF(K37=$AC$8,$AC$12,IF(K37=$AD$8,$AD$12,IF(K37=$AE$8,$AE$12,IF(K37=$AF$8,$AF$12))))),IF(J37=$AA$14,IF(K37=$AB$8,$AB$14,IF(K37=$AC$8,$AC$14,IF(K37=$AD$8,$AD$14,IF(K37=$AE$8,$AE$14,IF(K37=$AF$8,$AF$14))))),IF(J37=$AA$17,IF(K37=$AB$8,$AB$17,IF(K37=$AC$8,$AC$17,IF(K37=$AD$8,$AD$17,IF(K37=$AE$8,$AE$17,IF(K37=$AF$8,$AF$17))))),IF(J37=$AA$19,IF(K37=$AB$8,$AB$19,IF(K37=$AC$8,$AC$19,IF(K37=$AD$8,$AD$19,IF(K37=$AE$8,$AE$19,IF(K37=$AF$8,$AF$19))))),"")))))</f>
        <v>0</v>
      </c>
      <c r="M37" s="256" t="b">
        <f t="shared" si="0"/>
        <v>0</v>
      </c>
      <c r="N37" s="256" t="b">
        <f t="shared" ref="N37:N47" si="9">+IF(L37="","",IF(OR(L37=$AB$24,L37=$AB$25,L37=$AB$26),$AC$24,IF(L37=$AB$27,$AC$27)))</f>
        <v>0</v>
      </c>
      <c r="O37" s="257"/>
      <c r="P37" s="256">
        <f t="shared" si="2"/>
        <v>0</v>
      </c>
      <c r="Q37" s="308" t="str">
        <f>'5 VALORACIÓN DEL CONTROL'!I29</f>
        <v xml:space="preserve">  </v>
      </c>
      <c r="R37" s="257"/>
      <c r="S37" s="257"/>
      <c r="T37" s="257"/>
      <c r="U37" s="309"/>
      <c r="V37" s="309"/>
    </row>
    <row r="38" spans="1:46" ht="93" hidden="1" customHeight="1" x14ac:dyDescent="0.35">
      <c r="A38" s="62" t="str">
        <f>'2 IDENTIFICACIÓN'!A30</f>
        <v>R21</v>
      </c>
      <c r="B38" s="256" t="str">
        <f>+'2 IDENTIFICACIÓN'!J30</f>
        <v xml:space="preserve"> por  debido a </v>
      </c>
      <c r="C38" s="89" t="str">
        <f>+'3 PROBABIL E IMPACTO INHERENTE'!E30</f>
        <v/>
      </c>
      <c r="D38" s="89" t="str">
        <f>+'3 PROBABIL E IMPACTO INHERENTE'!M30</f>
        <v/>
      </c>
      <c r="E38" s="64" t="str">
        <f>+'4 MAPA CALOR INHERENTE'!C30</f>
        <v/>
      </c>
      <c r="F38" s="64" t="str">
        <f>+'4 MAPA CALOR INHERENTE'!D30</f>
        <v/>
      </c>
      <c r="G38" s="256" t="str">
        <f>+'4 MAPA CALOR INHERENTE'!E30</f>
        <v/>
      </c>
      <c r="H38" s="89">
        <f>+'5 VALORACIÓN DEL CONTROL'!T125</f>
        <v>0.6</v>
      </c>
      <c r="I38" s="64">
        <f>+'5 VALORACIÓN DEL CONTROL'!U125</f>
        <v>0</v>
      </c>
      <c r="J38" s="64" t="str">
        <f t="shared" si="6"/>
        <v>Media</v>
      </c>
      <c r="K38" s="64" t="str">
        <f t="shared" si="7"/>
        <v/>
      </c>
      <c r="L38" s="256" t="b">
        <f t="shared" si="8"/>
        <v>0</v>
      </c>
      <c r="M38" s="256" t="b">
        <f t="shared" si="0"/>
        <v>0</v>
      </c>
      <c r="N38" s="256" t="b">
        <f t="shared" si="9"/>
        <v>0</v>
      </c>
      <c r="O38" s="257"/>
      <c r="P38" s="256">
        <f t="shared" si="2"/>
        <v>0</v>
      </c>
      <c r="Q38" s="308" t="str">
        <f>'5 VALORACIÓN DEL CONTROL'!I30</f>
        <v xml:space="preserve">  </v>
      </c>
      <c r="R38" s="257"/>
      <c r="S38" s="257"/>
      <c r="T38" s="257"/>
      <c r="U38" s="309"/>
      <c r="V38" s="309"/>
    </row>
    <row r="39" spans="1:46" ht="93" hidden="1" customHeight="1" x14ac:dyDescent="0.35">
      <c r="A39" s="62" t="str">
        <f>'2 IDENTIFICACIÓN'!A31</f>
        <v>R22</v>
      </c>
      <c r="B39" s="256" t="str">
        <f>+'2 IDENTIFICACIÓN'!J31</f>
        <v xml:space="preserve"> por  debido a </v>
      </c>
      <c r="C39" s="89" t="str">
        <f>+'3 PROBABIL E IMPACTO INHERENTE'!E31</f>
        <v/>
      </c>
      <c r="D39" s="89" t="str">
        <f>+'3 PROBABIL E IMPACTO INHERENTE'!M31</f>
        <v/>
      </c>
      <c r="E39" s="64" t="str">
        <f>+'4 MAPA CALOR INHERENTE'!C31</f>
        <v/>
      </c>
      <c r="F39" s="64" t="str">
        <f>+'4 MAPA CALOR INHERENTE'!D31</f>
        <v/>
      </c>
      <c r="G39" s="256" t="str">
        <f>+'4 MAPA CALOR INHERENTE'!E31</f>
        <v/>
      </c>
      <c r="H39" s="89">
        <f>+'5 VALORACIÓN DEL CONTROL'!T126</f>
        <v>0.6</v>
      </c>
      <c r="I39" s="64">
        <f>+'5 VALORACIÓN DEL CONTROL'!U126</f>
        <v>0</v>
      </c>
      <c r="J39" s="64" t="str">
        <f t="shared" si="6"/>
        <v>Media</v>
      </c>
      <c r="K39" s="64" t="str">
        <f t="shared" si="7"/>
        <v/>
      </c>
      <c r="L39" s="256" t="b">
        <f t="shared" si="8"/>
        <v>0</v>
      </c>
      <c r="M39" s="256" t="b">
        <f t="shared" si="0"/>
        <v>0</v>
      </c>
      <c r="N39" s="256" t="b">
        <f t="shared" si="9"/>
        <v>0</v>
      </c>
      <c r="O39" s="257"/>
      <c r="P39" s="256">
        <f t="shared" si="2"/>
        <v>0</v>
      </c>
      <c r="Q39" s="308" t="str">
        <f>'5 VALORACIÓN DEL CONTROL'!I31</f>
        <v xml:space="preserve">  </v>
      </c>
      <c r="R39" s="257"/>
      <c r="S39" s="257"/>
      <c r="T39" s="257"/>
      <c r="U39" s="309"/>
      <c r="V39" s="309"/>
    </row>
    <row r="40" spans="1:46" ht="93" hidden="1" customHeight="1" x14ac:dyDescent="0.35">
      <c r="A40" s="62" t="str">
        <f>'2 IDENTIFICACIÓN'!A32</f>
        <v>R23</v>
      </c>
      <c r="B40" s="256" t="str">
        <f>+'2 IDENTIFICACIÓN'!J32</f>
        <v xml:space="preserve"> por  debido a </v>
      </c>
      <c r="C40" s="89" t="str">
        <f>+'3 PROBABIL E IMPACTO INHERENTE'!E32</f>
        <v/>
      </c>
      <c r="D40" s="89" t="str">
        <f>+'3 PROBABIL E IMPACTO INHERENTE'!M32</f>
        <v/>
      </c>
      <c r="E40" s="64" t="str">
        <f>+'4 MAPA CALOR INHERENTE'!C32</f>
        <v/>
      </c>
      <c r="F40" s="64" t="str">
        <f>+'4 MAPA CALOR INHERENTE'!D32</f>
        <v/>
      </c>
      <c r="G40" s="256" t="str">
        <f>+'4 MAPA CALOR INHERENTE'!E32</f>
        <v/>
      </c>
      <c r="H40" s="89">
        <f>+'5 VALORACIÓN DEL CONTROL'!T127</f>
        <v>0.6</v>
      </c>
      <c r="I40" s="64">
        <f>+'5 VALORACIÓN DEL CONTROL'!U127</f>
        <v>0</v>
      </c>
      <c r="J40" s="64" t="str">
        <f t="shared" si="6"/>
        <v>Media</v>
      </c>
      <c r="K40" s="64" t="str">
        <f t="shared" si="7"/>
        <v/>
      </c>
      <c r="L40" s="256" t="b">
        <f t="shared" si="8"/>
        <v>0</v>
      </c>
      <c r="M40" s="256" t="b">
        <f t="shared" si="0"/>
        <v>0</v>
      </c>
      <c r="N40" s="256" t="b">
        <f t="shared" si="9"/>
        <v>0</v>
      </c>
      <c r="O40" s="257"/>
      <c r="P40" s="256">
        <f t="shared" si="2"/>
        <v>0</v>
      </c>
      <c r="Q40" s="308" t="str">
        <f>'5 VALORACIÓN DEL CONTROL'!I32</f>
        <v xml:space="preserve">  </v>
      </c>
      <c r="R40" s="257"/>
      <c r="S40" s="257"/>
      <c r="T40" s="257"/>
      <c r="U40" s="309"/>
      <c r="V40" s="309"/>
    </row>
    <row r="41" spans="1:46" ht="93" hidden="1" customHeight="1" x14ac:dyDescent="0.35">
      <c r="A41" s="62" t="str">
        <f>'2 IDENTIFICACIÓN'!A33</f>
        <v>R24</v>
      </c>
      <c r="B41" s="256" t="str">
        <f>+'2 IDENTIFICACIÓN'!J33</f>
        <v xml:space="preserve"> por  debido a </v>
      </c>
      <c r="C41" s="89" t="str">
        <f>+'3 PROBABIL E IMPACTO INHERENTE'!E33</f>
        <v/>
      </c>
      <c r="D41" s="89" t="str">
        <f>+'3 PROBABIL E IMPACTO INHERENTE'!M33</f>
        <v/>
      </c>
      <c r="E41" s="64" t="str">
        <f>+'4 MAPA CALOR INHERENTE'!C33</f>
        <v/>
      </c>
      <c r="F41" s="64" t="str">
        <f>+'4 MAPA CALOR INHERENTE'!D33</f>
        <v/>
      </c>
      <c r="G41" s="256" t="str">
        <f>+'4 MAPA CALOR INHERENTE'!E33</f>
        <v/>
      </c>
      <c r="H41" s="89">
        <f>+'5 VALORACIÓN DEL CONTROL'!T128</f>
        <v>0.6</v>
      </c>
      <c r="I41" s="64">
        <f>+'5 VALORACIÓN DEL CONTROL'!U128</f>
        <v>0</v>
      </c>
      <c r="J41" s="64" t="str">
        <f t="shared" si="6"/>
        <v>Media</v>
      </c>
      <c r="K41" s="64" t="str">
        <f t="shared" si="7"/>
        <v/>
      </c>
      <c r="L41" s="256" t="b">
        <f t="shared" si="8"/>
        <v>0</v>
      </c>
      <c r="M41" s="256" t="b">
        <f t="shared" si="0"/>
        <v>0</v>
      </c>
      <c r="N41" s="256" t="b">
        <f t="shared" si="9"/>
        <v>0</v>
      </c>
      <c r="O41" s="257"/>
      <c r="P41" s="256">
        <f t="shared" si="2"/>
        <v>0</v>
      </c>
      <c r="Q41" s="308" t="str">
        <f>'5 VALORACIÓN DEL CONTROL'!I33</f>
        <v xml:space="preserve">  </v>
      </c>
      <c r="R41" s="257"/>
      <c r="S41" s="257"/>
      <c r="T41" s="257"/>
      <c r="U41" s="309"/>
      <c r="V41" s="309"/>
    </row>
    <row r="42" spans="1:46" ht="93" hidden="1" customHeight="1" x14ac:dyDescent="0.35">
      <c r="A42" s="62" t="str">
        <f>'2 IDENTIFICACIÓN'!A34</f>
        <v>R25</v>
      </c>
      <c r="B42" s="256" t="str">
        <f>+'2 IDENTIFICACIÓN'!J34</f>
        <v xml:space="preserve"> por  debido a </v>
      </c>
      <c r="C42" s="89" t="str">
        <f>+'3 PROBABIL E IMPACTO INHERENTE'!E34</f>
        <v/>
      </c>
      <c r="D42" s="89" t="str">
        <f>+'3 PROBABIL E IMPACTO INHERENTE'!M34</f>
        <v/>
      </c>
      <c r="E42" s="64" t="str">
        <f>+'4 MAPA CALOR INHERENTE'!C34</f>
        <v/>
      </c>
      <c r="F42" s="64" t="str">
        <f>+'4 MAPA CALOR INHERENTE'!D34</f>
        <v/>
      </c>
      <c r="G42" s="256" t="str">
        <f>+'4 MAPA CALOR INHERENTE'!E34</f>
        <v/>
      </c>
      <c r="H42" s="89">
        <f>+'5 VALORACIÓN DEL CONTROL'!T129</f>
        <v>0.6</v>
      </c>
      <c r="I42" s="64">
        <f>+'5 VALORACIÓN DEL CONTROL'!U129</f>
        <v>0</v>
      </c>
      <c r="J42" s="64" t="str">
        <f t="shared" si="6"/>
        <v>Media</v>
      </c>
      <c r="K42" s="64" t="str">
        <f t="shared" si="7"/>
        <v/>
      </c>
      <c r="L42" s="256" t="b">
        <f t="shared" si="8"/>
        <v>0</v>
      </c>
      <c r="M42" s="256" t="b">
        <f t="shared" si="0"/>
        <v>0</v>
      </c>
      <c r="N42" s="256" t="b">
        <f t="shared" si="9"/>
        <v>0</v>
      </c>
      <c r="O42" s="257"/>
      <c r="P42" s="256">
        <f t="shared" si="2"/>
        <v>0</v>
      </c>
      <c r="Q42" s="308" t="str">
        <f>'5 VALORACIÓN DEL CONTROL'!I34</f>
        <v>El Secretario de Desarrollo Social junto con el equipo de trabajo identifican los programas y servicios sociales que requieren continuidad y gestionan oportunamente la solicitud de cupo de vigencias futuras, para garantizar su sostenibilidad presupuestal y operativa.</v>
      </c>
      <c r="R42" s="257"/>
      <c r="S42" s="257"/>
      <c r="T42" s="257"/>
      <c r="U42" s="309"/>
      <c r="V42" s="309"/>
    </row>
    <row r="43" spans="1:46" ht="93" hidden="1" customHeight="1" x14ac:dyDescent="0.35">
      <c r="A43" s="62" t="str">
        <f>'2 IDENTIFICACIÓN'!A35</f>
        <v>R26</v>
      </c>
      <c r="B43" s="256" t="str">
        <f>+'2 IDENTIFICACIÓN'!J35</f>
        <v xml:space="preserve"> por  debido a </v>
      </c>
      <c r="C43" s="89" t="str">
        <f>+'3 PROBABIL E IMPACTO INHERENTE'!E35</f>
        <v/>
      </c>
      <c r="D43" s="89" t="str">
        <f>+'3 PROBABIL E IMPACTO INHERENTE'!M35</f>
        <v/>
      </c>
      <c r="E43" s="64" t="str">
        <f>+'4 MAPA CALOR INHERENTE'!C35</f>
        <v/>
      </c>
      <c r="F43" s="64" t="str">
        <f>+'4 MAPA CALOR INHERENTE'!D35</f>
        <v/>
      </c>
      <c r="G43" s="256" t="str">
        <f>+'4 MAPA CALOR INHERENTE'!E35</f>
        <v/>
      </c>
      <c r="H43" s="89">
        <f>+'5 VALORACIÓN DEL CONTROL'!T130</f>
        <v>0.6</v>
      </c>
      <c r="I43" s="64" t="str">
        <f>+'5 VALORACIÓN DEL CONTROL'!U130</f>
        <v/>
      </c>
      <c r="J43" s="64" t="str">
        <f t="shared" si="6"/>
        <v>Media</v>
      </c>
      <c r="K43" s="64" t="str">
        <f t="shared" si="7"/>
        <v/>
      </c>
      <c r="L43" s="256" t="b">
        <f t="shared" si="8"/>
        <v>0</v>
      </c>
      <c r="M43" s="256" t="b">
        <f t="shared" si="0"/>
        <v>0</v>
      </c>
      <c r="N43" s="256" t="b">
        <f t="shared" si="9"/>
        <v>0</v>
      </c>
      <c r="O43" s="257"/>
      <c r="P43" s="256">
        <f t="shared" si="2"/>
        <v>0</v>
      </c>
      <c r="Q43" s="308" t="str">
        <f>'5 VALORACIÓN DEL CONTROL'!I35</f>
        <v xml:space="preserve">  </v>
      </c>
      <c r="R43" s="257"/>
      <c r="S43" s="257"/>
      <c r="T43" s="257"/>
      <c r="U43" s="309"/>
      <c r="V43" s="309"/>
    </row>
    <row r="44" spans="1:46" ht="93" hidden="1" customHeight="1" x14ac:dyDescent="0.35">
      <c r="A44" s="62" t="str">
        <f>'2 IDENTIFICACIÓN'!A36</f>
        <v>R27</v>
      </c>
      <c r="B44" s="256" t="str">
        <f>+'2 IDENTIFICACIÓN'!J36</f>
        <v xml:space="preserve"> por  debido a </v>
      </c>
      <c r="C44" s="89" t="str">
        <f>+'3 PROBABIL E IMPACTO INHERENTE'!E36</f>
        <v/>
      </c>
      <c r="D44" s="89" t="str">
        <f>+'3 PROBABIL E IMPACTO INHERENTE'!M36</f>
        <v/>
      </c>
      <c r="E44" s="64" t="str">
        <f>+'4 MAPA CALOR INHERENTE'!C36</f>
        <v/>
      </c>
      <c r="F44" s="64" t="str">
        <f>+'4 MAPA CALOR INHERENTE'!D36</f>
        <v/>
      </c>
      <c r="G44" s="256" t="str">
        <f>+'4 MAPA CALOR INHERENTE'!E36</f>
        <v/>
      </c>
      <c r="H44" s="89">
        <f>+'5 VALORACIÓN DEL CONTROL'!T131</f>
        <v>0.6</v>
      </c>
      <c r="I44" s="64">
        <f>+'5 VALORACIÓN DEL CONTROL'!U131</f>
        <v>0</v>
      </c>
      <c r="J44" s="64" t="str">
        <f t="shared" si="6"/>
        <v>Media</v>
      </c>
      <c r="K44" s="64" t="str">
        <f t="shared" si="7"/>
        <v/>
      </c>
      <c r="L44" s="256" t="b">
        <f t="shared" si="8"/>
        <v>0</v>
      </c>
      <c r="M44" s="256" t="b">
        <f t="shared" si="0"/>
        <v>0</v>
      </c>
      <c r="N44" s="256" t="b">
        <f t="shared" si="9"/>
        <v>0</v>
      </c>
      <c r="O44" s="257"/>
      <c r="P44" s="256">
        <f t="shared" si="2"/>
        <v>0</v>
      </c>
      <c r="Q44" s="308" t="str">
        <f>'5 VALORACIÓN DEL CONTROL'!I36</f>
        <v xml:space="preserve">  </v>
      </c>
      <c r="R44" s="257"/>
      <c r="S44" s="257"/>
      <c r="T44" s="257"/>
      <c r="U44" s="309"/>
      <c r="V44" s="309"/>
    </row>
    <row r="45" spans="1:46" ht="93" hidden="1" customHeight="1" x14ac:dyDescent="0.35">
      <c r="A45" s="62" t="str">
        <f>'2 IDENTIFICACIÓN'!A37</f>
        <v>R28</v>
      </c>
      <c r="B45" s="256" t="str">
        <f>+'2 IDENTIFICACIÓN'!J37</f>
        <v xml:space="preserve"> por  debido a </v>
      </c>
      <c r="C45" s="89" t="str">
        <f>+'3 PROBABIL E IMPACTO INHERENTE'!E37</f>
        <v/>
      </c>
      <c r="D45" s="89" t="str">
        <f>+'3 PROBABIL E IMPACTO INHERENTE'!M37</f>
        <v/>
      </c>
      <c r="E45" s="64" t="str">
        <f>+'4 MAPA CALOR INHERENTE'!C37</f>
        <v/>
      </c>
      <c r="F45" s="64" t="str">
        <f>+'4 MAPA CALOR INHERENTE'!D37</f>
        <v/>
      </c>
      <c r="G45" s="256" t="str">
        <f>+'4 MAPA CALOR INHERENTE'!E37</f>
        <v/>
      </c>
      <c r="H45" s="89">
        <f>+'5 VALORACIÓN DEL CONTROL'!T132</f>
        <v>0.6</v>
      </c>
      <c r="I45" s="64">
        <f>+'5 VALORACIÓN DEL CONTROL'!U132</f>
        <v>0</v>
      </c>
      <c r="J45" s="64" t="str">
        <f t="shared" si="6"/>
        <v>Media</v>
      </c>
      <c r="K45" s="64" t="str">
        <f t="shared" si="7"/>
        <v/>
      </c>
      <c r="L45" s="256" t="b">
        <f t="shared" si="8"/>
        <v>0</v>
      </c>
      <c r="M45" s="256" t="b">
        <f t="shared" si="0"/>
        <v>0</v>
      </c>
      <c r="N45" s="256" t="b">
        <f t="shared" si="9"/>
        <v>0</v>
      </c>
      <c r="O45" s="257"/>
      <c r="P45" s="256">
        <f t="shared" si="2"/>
        <v>0</v>
      </c>
      <c r="Q45" s="308" t="str">
        <f>'5 VALORACIÓN DEL CONTROL'!I37</f>
        <v xml:space="preserve">  </v>
      </c>
      <c r="R45" s="257"/>
      <c r="S45" s="257"/>
      <c r="T45" s="257"/>
      <c r="U45" s="309"/>
      <c r="V45" s="309"/>
    </row>
    <row r="46" spans="1:46" ht="93" hidden="1" customHeight="1" x14ac:dyDescent="0.35">
      <c r="A46" s="62" t="str">
        <f>'2 IDENTIFICACIÓN'!A38</f>
        <v>R29</v>
      </c>
      <c r="B46" s="256" t="str">
        <f>+'2 IDENTIFICACIÓN'!J38</f>
        <v xml:space="preserve"> por  debido a </v>
      </c>
      <c r="C46" s="89" t="str">
        <f>+'3 PROBABIL E IMPACTO INHERENTE'!E38</f>
        <v/>
      </c>
      <c r="D46" s="89" t="str">
        <f>+'3 PROBABIL E IMPACTO INHERENTE'!M38</f>
        <v/>
      </c>
      <c r="E46" s="64" t="str">
        <f>+'4 MAPA CALOR INHERENTE'!C38</f>
        <v/>
      </c>
      <c r="F46" s="64" t="str">
        <f>+'4 MAPA CALOR INHERENTE'!D38</f>
        <v/>
      </c>
      <c r="G46" s="256" t="str">
        <f>+'4 MAPA CALOR INHERENTE'!E38</f>
        <v/>
      </c>
      <c r="H46" s="89">
        <f>+'5 VALORACIÓN DEL CONTROL'!T133</f>
        <v>0.6</v>
      </c>
      <c r="I46" s="64">
        <f>+'5 VALORACIÓN DEL CONTROL'!U133</f>
        <v>0</v>
      </c>
      <c r="J46" s="64" t="str">
        <f t="shared" si="6"/>
        <v>Media</v>
      </c>
      <c r="K46" s="64" t="str">
        <f t="shared" si="7"/>
        <v/>
      </c>
      <c r="L46" s="256" t="b">
        <f t="shared" si="8"/>
        <v>0</v>
      </c>
      <c r="M46" s="256" t="b">
        <f t="shared" si="0"/>
        <v>0</v>
      </c>
      <c r="N46" s="256" t="b">
        <f t="shared" si="9"/>
        <v>0</v>
      </c>
      <c r="O46" s="257"/>
      <c r="P46" s="256">
        <f t="shared" si="2"/>
        <v>0</v>
      </c>
      <c r="Q46" s="308" t="str">
        <f>'5 VALORACIÓN DEL CONTROL'!I38</f>
        <v xml:space="preserve">  </v>
      </c>
      <c r="R46" s="257"/>
      <c r="S46" s="257"/>
      <c r="T46" s="257"/>
      <c r="U46" s="309"/>
      <c r="V46" s="309"/>
    </row>
    <row r="47" spans="1:46" ht="93" hidden="1" customHeight="1" x14ac:dyDescent="0.35">
      <c r="A47" s="62" t="str">
        <f>'2 IDENTIFICACIÓN'!A39</f>
        <v>R30</v>
      </c>
      <c r="B47" s="256" t="str">
        <f>+'2 IDENTIFICACIÓN'!J39</f>
        <v xml:space="preserve"> por  debido a </v>
      </c>
      <c r="C47" s="89" t="str">
        <f>+'3 PROBABIL E IMPACTO INHERENTE'!E39</f>
        <v/>
      </c>
      <c r="D47" s="89" t="str">
        <f>+'3 PROBABIL E IMPACTO INHERENTE'!M39</f>
        <v/>
      </c>
      <c r="E47" s="64" t="str">
        <f>+'4 MAPA CALOR INHERENTE'!C39</f>
        <v/>
      </c>
      <c r="F47" s="64" t="str">
        <f>+'4 MAPA CALOR INHERENTE'!D39</f>
        <v/>
      </c>
      <c r="G47" s="256" t="str">
        <f>+'4 MAPA CALOR INHERENTE'!E39</f>
        <v/>
      </c>
      <c r="H47" s="89">
        <f>+'5 VALORACIÓN DEL CONTROL'!T134</f>
        <v>0.6</v>
      </c>
      <c r="I47" s="64">
        <f>+'5 VALORACIÓN DEL CONTROL'!U134</f>
        <v>0</v>
      </c>
      <c r="J47" s="64" t="str">
        <f t="shared" si="6"/>
        <v>Media</v>
      </c>
      <c r="K47" s="64" t="str">
        <f t="shared" si="7"/>
        <v/>
      </c>
      <c r="L47" s="256" t="b">
        <f t="shared" si="8"/>
        <v>0</v>
      </c>
      <c r="M47" s="256" t="b">
        <f t="shared" si="0"/>
        <v>0</v>
      </c>
      <c r="N47" s="256" t="b">
        <f t="shared" si="9"/>
        <v>0</v>
      </c>
      <c r="O47" s="257"/>
      <c r="P47" s="256">
        <f t="shared" si="2"/>
        <v>0</v>
      </c>
      <c r="Q47" s="308" t="str">
        <f>'5 VALORACIÓN DEL CONTROL'!I39</f>
        <v xml:space="preserve">  </v>
      </c>
      <c r="R47" s="257"/>
      <c r="S47" s="257"/>
      <c r="T47" s="257"/>
      <c r="U47" s="309"/>
      <c r="V47" s="309"/>
    </row>
    <row r="48" spans="1:46" ht="14.5" customHeight="1" thickBot="1" x14ac:dyDescent="0.4"/>
    <row r="49" spans="1:7" ht="14" thickTop="1" thickBot="1" x14ac:dyDescent="0.4">
      <c r="A49" s="364" t="s">
        <v>377</v>
      </c>
      <c r="B49" s="364"/>
      <c r="C49" s="364"/>
      <c r="D49" s="364"/>
      <c r="E49" s="364"/>
      <c r="F49" s="364"/>
      <c r="G49" s="364"/>
    </row>
    <row r="50" spans="1:7" ht="19.5" customHeight="1" thickTop="1" thickBot="1" x14ac:dyDescent="0.4">
      <c r="A50" s="319" t="s">
        <v>378</v>
      </c>
      <c r="B50" s="364" t="s">
        <v>379</v>
      </c>
      <c r="C50" s="364"/>
      <c r="D50" s="364" t="s">
        <v>380</v>
      </c>
      <c r="E50" s="364"/>
      <c r="F50" s="364" t="s">
        <v>381</v>
      </c>
      <c r="G50" s="364"/>
    </row>
    <row r="51" spans="1:7" ht="101.5" customHeight="1" thickTop="1" thickBot="1" x14ac:dyDescent="0.4">
      <c r="A51" s="320" t="s">
        <v>382</v>
      </c>
      <c r="B51" s="365">
        <v>46163</v>
      </c>
      <c r="C51" s="365"/>
      <c r="D51" s="366" t="s">
        <v>383</v>
      </c>
      <c r="E51" s="366"/>
      <c r="F51" s="367" t="s">
        <v>384</v>
      </c>
      <c r="G51" s="367"/>
    </row>
    <row r="52" spans="1:7" ht="19.5" customHeight="1" thickTop="1" x14ac:dyDescent="0.35"/>
    <row r="53" spans="1:7" ht="19.5" customHeight="1" x14ac:dyDescent="0.35"/>
    <row r="54" spans="1:7" ht="19.5" customHeight="1" x14ac:dyDescent="0.35"/>
  </sheetData>
  <sheetProtection formatCells="0" formatColumns="0" formatRows="0" sort="0" autoFilter="0" pivotTables="0"/>
  <dataConsolidate/>
  <mergeCells count="118">
    <mergeCell ref="F30:F31"/>
    <mergeCell ref="E30:E31"/>
    <mergeCell ref="D30:D31"/>
    <mergeCell ref="C30:C31"/>
    <mergeCell ref="B30:B31"/>
    <mergeCell ref="A30:A31"/>
    <mergeCell ref="Q30:Q31"/>
    <mergeCell ref="O30:O31"/>
    <mergeCell ref="M30:M31"/>
    <mergeCell ref="L30:L31"/>
    <mergeCell ref="K30:K31"/>
    <mergeCell ref="J30:J31"/>
    <mergeCell ref="I30:I31"/>
    <mergeCell ref="H30:H31"/>
    <mergeCell ref="G30:G31"/>
    <mergeCell ref="H17:H18"/>
    <mergeCell ref="G17:G18"/>
    <mergeCell ref="B19:B20"/>
    <mergeCell ref="A19:A20"/>
    <mergeCell ref="Q19:Q20"/>
    <mergeCell ref="O21:O22"/>
    <mergeCell ref="M21:M22"/>
    <mergeCell ref="L21:L22"/>
    <mergeCell ref="K21:K22"/>
    <mergeCell ref="J21:J22"/>
    <mergeCell ref="I21:I22"/>
    <mergeCell ref="H21:H22"/>
    <mergeCell ref="G21:G22"/>
    <mergeCell ref="F21:F22"/>
    <mergeCell ref="E21:E22"/>
    <mergeCell ref="D21:D22"/>
    <mergeCell ref="C21:C22"/>
    <mergeCell ref="B21:B22"/>
    <mergeCell ref="A21:A22"/>
    <mergeCell ref="D14:D16"/>
    <mergeCell ref="C14:C16"/>
    <mergeCell ref="B14:B16"/>
    <mergeCell ref="A17:A18"/>
    <mergeCell ref="O19:O20"/>
    <mergeCell ref="M19:M20"/>
    <mergeCell ref="L19:L20"/>
    <mergeCell ref="K19:K20"/>
    <mergeCell ref="J19:J20"/>
    <mergeCell ref="I19:I20"/>
    <mergeCell ref="H19:H20"/>
    <mergeCell ref="G19:G20"/>
    <mergeCell ref="F19:F20"/>
    <mergeCell ref="E19:E20"/>
    <mergeCell ref="D19:D20"/>
    <mergeCell ref="C19:C20"/>
    <mergeCell ref="F17:F18"/>
    <mergeCell ref="E17:E18"/>
    <mergeCell ref="D17:D18"/>
    <mergeCell ref="C17:C18"/>
    <mergeCell ref="B17:B18"/>
    <mergeCell ref="K17:K18"/>
    <mergeCell ref="J17:J18"/>
    <mergeCell ref="I17:I18"/>
    <mergeCell ref="A1:A3"/>
    <mergeCell ref="B1:I2"/>
    <mergeCell ref="B3:I3"/>
    <mergeCell ref="O12:O13"/>
    <mergeCell ref="O14:O16"/>
    <mergeCell ref="M14:M16"/>
    <mergeCell ref="L14:L16"/>
    <mergeCell ref="K14:K16"/>
    <mergeCell ref="F12:F13"/>
    <mergeCell ref="G12:G13"/>
    <mergeCell ref="H12:H13"/>
    <mergeCell ref="I12:I13"/>
    <mergeCell ref="J12:J13"/>
    <mergeCell ref="A14:A16"/>
    <mergeCell ref="J14:J16"/>
    <mergeCell ref="I14:I16"/>
    <mergeCell ref="H14:H16"/>
    <mergeCell ref="G14:G16"/>
    <mergeCell ref="F14:F16"/>
    <mergeCell ref="K12:K13"/>
    <mergeCell ref="L12:L13"/>
    <mergeCell ref="M12:M13"/>
    <mergeCell ref="A12:A13"/>
    <mergeCell ref="B12:B13"/>
    <mergeCell ref="A4:K4"/>
    <mergeCell ref="A9:A11"/>
    <mergeCell ref="B9:B11"/>
    <mergeCell ref="C9:C11"/>
    <mergeCell ref="D9:D11"/>
    <mergeCell ref="E9:E11"/>
    <mergeCell ref="F9:F11"/>
    <mergeCell ref="G9:G11"/>
    <mergeCell ref="H9:H11"/>
    <mergeCell ref="I9:I11"/>
    <mergeCell ref="J9:J11"/>
    <mergeCell ref="K9:K11"/>
    <mergeCell ref="A49:G49"/>
    <mergeCell ref="B50:C50"/>
    <mergeCell ref="D50:E50"/>
    <mergeCell ref="F50:G50"/>
    <mergeCell ref="B51:C51"/>
    <mergeCell ref="D51:E51"/>
    <mergeCell ref="F51:G51"/>
    <mergeCell ref="Y9:Y19"/>
    <mergeCell ref="E7:G7"/>
    <mergeCell ref="J7:L7"/>
    <mergeCell ref="Q7:V7"/>
    <mergeCell ref="O9:O11"/>
    <mergeCell ref="Q9:Q11"/>
    <mergeCell ref="L9:L11"/>
    <mergeCell ref="M9:M11"/>
    <mergeCell ref="C12:C13"/>
    <mergeCell ref="D12:D13"/>
    <mergeCell ref="E12:E13"/>
    <mergeCell ref="Q14:Q16"/>
    <mergeCell ref="Q17:Q18"/>
    <mergeCell ref="O17:O18"/>
    <mergeCell ref="M17:M18"/>
    <mergeCell ref="L17:L18"/>
    <mergeCell ref="E14:E16"/>
  </mergeCells>
  <conditionalFormatting sqref="E9:E10 E12 I12:J12 E14:E15 I14:J15 E17 I17:J17 E19 I19:J19 E21 I21:J21 E23:E30 I23:J30 E32:E47 I32:J47">
    <cfRule type="cellIs" dxfId="31" priority="6" operator="equal">
      <formula>$AA$19</formula>
    </cfRule>
    <cfRule type="cellIs" dxfId="30" priority="7" operator="equal">
      <formula>$AA$17</formula>
    </cfRule>
    <cfRule type="cellIs" dxfId="29" priority="8" operator="equal">
      <formula>$AA$14</formula>
    </cfRule>
    <cfRule type="cellIs" dxfId="28" priority="9" operator="equal">
      <formula>$AA$12</formula>
    </cfRule>
    <cfRule type="cellIs" dxfId="27" priority="10" operator="equal">
      <formula>$AA$9</formula>
    </cfRule>
  </conditionalFormatting>
  <conditionalFormatting sqref="F9:F10 F12 F14:F15 F17 F19 F21 F23:F30 K23:K30 F32:F47 K32:K47">
    <cfRule type="cellIs" dxfId="26" priority="1" operator="equal">
      <formula>$AB$8</formula>
    </cfRule>
    <cfRule type="cellIs" dxfId="25" priority="2" operator="equal">
      <formula>$AC$8</formula>
    </cfRule>
    <cfRule type="cellIs" dxfId="24" priority="3" operator="equal">
      <formula>$AD$8</formula>
    </cfRule>
    <cfRule type="cellIs" dxfId="23" priority="4" operator="equal">
      <formula>$AE$8</formula>
    </cfRule>
    <cfRule type="cellIs" dxfId="22" priority="5" operator="equal">
      <formula>$AF$8</formula>
    </cfRule>
  </conditionalFormatting>
  <conditionalFormatting sqref="G9:G10 G12 L12 G14:G15 L14:L15 G17 L17 G19 L19 G21 L21 G23:G30 L23:L30 G32:G47 L32:L47">
    <cfRule type="cellIs" dxfId="21" priority="11" operator="equal">
      <formula>$AB$24</formula>
    </cfRule>
    <cfRule type="cellIs" dxfId="20" priority="12" operator="equal">
      <formula>$AB$25</formula>
    </cfRule>
    <cfRule type="cellIs" dxfId="19" priority="13" operator="equal">
      <formula>$AB$26</formula>
    </cfRule>
    <cfRule type="cellIs" dxfId="18" priority="14" operator="equal">
      <formula>$AB$27</formula>
    </cfRule>
  </conditionalFormatting>
  <conditionalFormatting sqref="I9:J10">
    <cfRule type="cellIs" dxfId="17" priority="15" operator="equal">
      <formula>$AA$19</formula>
    </cfRule>
    <cfRule type="cellIs" dxfId="16" priority="16" operator="equal">
      <formula>$AA$17</formula>
    </cfRule>
    <cfRule type="cellIs" dxfId="15" priority="17" operator="equal">
      <formula>$AA$14</formula>
    </cfRule>
    <cfRule type="cellIs" dxfId="14" priority="18" operator="equal">
      <formula>$AA$12</formula>
    </cfRule>
    <cfRule type="cellIs" dxfId="13" priority="19" operator="equal">
      <formula>$AA$9</formula>
    </cfRule>
  </conditionalFormatting>
  <conditionalFormatting sqref="K9:K10 K12 K14:K15 K17 K19 K21">
    <cfRule type="cellIs" dxfId="12" priority="20" operator="equal">
      <formula>$AB$8</formula>
    </cfRule>
    <cfRule type="cellIs" dxfId="11" priority="21" operator="equal">
      <formula>$AC$8</formula>
    </cfRule>
    <cfRule type="cellIs" dxfId="10" priority="22" operator="equal">
      <formula>$AD$8</formula>
    </cfRule>
    <cfRule type="cellIs" dxfId="9" priority="23" operator="equal">
      <formula>$AE$8</formula>
    </cfRule>
    <cfRule type="cellIs" dxfId="8" priority="24" operator="equal">
      <formula>$AF$8</formula>
    </cfRule>
  </conditionalFormatting>
  <conditionalFormatting sqref="L9:L10">
    <cfRule type="cellIs" dxfId="7" priority="30" operator="equal">
      <formula>$AB$24</formula>
    </cfRule>
    <cfRule type="cellIs" dxfId="6" priority="31" operator="equal">
      <formula>$AB$25</formula>
    </cfRule>
    <cfRule type="cellIs" dxfId="5" priority="32" operator="equal">
      <formula>$AB$26</formula>
    </cfRule>
    <cfRule type="cellIs" dxfId="4" priority="33" operator="equal">
      <formula>$AB$27</formula>
    </cfRule>
  </conditionalFormatting>
  <dataValidations count="5">
    <dataValidation type="list" allowBlank="1" showInputMessage="1" showErrorMessage="1" sqref="JL9:JR24" xr:uid="{DD09B613-E4EB-4CCF-935C-EFF4EF5860C3}">
      <formula1>#REF!</formula1>
    </dataValidation>
    <dataValidation allowBlank="1" showInputMessage="1" showErrorMessage="1" prompt="La probabilidad se encuentra determinada por una escala de 1 a 3, siendo 1 la menor probabilidad de ocurrencia del riesgo y 3 la mayor probabilidad de  ocurrencia." sqref="JK8" xr:uid="{0D1B1B64-D55C-4982-889B-F62A567C7907}"/>
    <dataValidation allowBlank="1" showInputMessage="1" showErrorMessage="1" prompt="Es la materialización del riesgo y las consecuencias de su aparición. Su escala es: 5 bajo impacto, 10 medio, 20 alto impacto._x000a_" sqref="JL8:JR8" xr:uid="{E05DFCEE-8255-4030-B3CE-4615B141F208}"/>
    <dataValidation type="list" allowBlank="1" showInputMessage="1" showErrorMessage="1" sqref="O9:O10 O12 O14:O15 O17 O19 O21 O23:O29 O32:O47" xr:uid="{19482FAE-76FB-4923-957B-C2C72C3CFF5C}">
      <formula1>INDIRECT($N9)</formula1>
    </dataValidation>
    <dataValidation type="list" allowBlank="1" showInputMessage="1" showErrorMessage="1" sqref="O30" xr:uid="{94F02043-C51C-459D-9ADE-8BB393E7BDB6}">
      <formula1>INDIRECT($N31)</formula1>
    </dataValidation>
  </dataValidations>
  <printOptions horizontalCentered="1" verticalCentered="1"/>
  <pageMargins left="0.31496062992125984" right="0.27559055118110237" top="0.23622047244094491" bottom="0.15748031496062992" header="0" footer="0"/>
  <pageSetup paperSize="5" scale="65" orientation="landscape" r:id="rId1"/>
  <headerFooter alignWithMargins="0">
    <oddFooter>&amp;LMatriz de propiedad y autoría de: Olga Yaneth Aragón Sánchez</oddFooter>
  </headerFooter>
  <ignoredErrors>
    <ignoredError sqref="J5" unlockedFormula="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cadaebf9-c45c-4928-a835-b6d2640c562f"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FD4D2EEEC4B4E74A87FC85627C51577C" ma:contentTypeVersion="18" ma:contentTypeDescription="Crear nuevo documento." ma:contentTypeScope="" ma:versionID="f6b903d6eaa4549956840f4e5a055564">
  <xsd:schema xmlns:xsd="http://www.w3.org/2001/XMLSchema" xmlns:xs="http://www.w3.org/2001/XMLSchema" xmlns:p="http://schemas.microsoft.com/office/2006/metadata/properties" xmlns:ns3="cadaebf9-c45c-4928-a835-b6d2640c562f" xmlns:ns4="eb8db8e2-9e38-4af2-b3f2-f3ede193e57b" targetNamespace="http://schemas.microsoft.com/office/2006/metadata/properties" ma:root="true" ma:fieldsID="e46afc2328b4dafc6fdb89274f8ecc2a" ns3:_="" ns4:_="">
    <xsd:import namespace="cadaebf9-c45c-4928-a835-b6d2640c562f"/>
    <xsd:import namespace="eb8db8e2-9e38-4af2-b3f2-f3ede193e57b"/>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4:SharedWithUsers" minOccurs="0"/>
                <xsd:element ref="ns4:SharedWithDetails" minOccurs="0"/>
                <xsd:element ref="ns4:SharingHintHash" minOccurs="0"/>
                <xsd:element ref="ns3:MediaServiceAutoKeyPoints" minOccurs="0"/>
                <xsd:element ref="ns3:MediaServiceKeyPoints" minOccurs="0"/>
                <xsd:element ref="ns3:MediaLengthInSeconds" minOccurs="0"/>
                <xsd:element ref="ns3:MediaServiceLocation"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adaebf9-c45c-4928-a835-b6d2640c56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Location" ma:index="21" nillable="true" ma:displayName="Location"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b8db8e2-9e38-4af2-b3f2-f3ede193e57b" elementFormDefault="qualified">
    <xsd:import namespace="http://schemas.microsoft.com/office/2006/documentManagement/types"/>
    <xsd:import namespace="http://schemas.microsoft.com/office/infopath/2007/PartnerControls"/>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element name="SharingHintHash" ma:index="17"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6957C31-191E-418B-87E7-1B7431F1D449}">
  <ds:schemaRefs>
    <ds:schemaRef ds:uri="http://schemas.microsoft.com/sharepoint/v3/contenttype/forms"/>
  </ds:schemaRefs>
</ds:datastoreItem>
</file>

<file path=customXml/itemProps2.xml><?xml version="1.0" encoding="utf-8"?>
<ds:datastoreItem xmlns:ds="http://schemas.openxmlformats.org/officeDocument/2006/customXml" ds:itemID="{A14D0167-1D94-443D-9441-36E43987C786}">
  <ds:schemaRefs>
    <ds:schemaRef ds:uri="http://schemas.microsoft.com/office/2006/metadata/properties"/>
    <ds:schemaRef ds:uri="http://schemas.microsoft.com/office/infopath/2007/PartnerControls"/>
    <ds:schemaRef ds:uri="cadaebf9-c45c-4928-a835-b6d2640c562f"/>
  </ds:schemaRefs>
</ds:datastoreItem>
</file>

<file path=customXml/itemProps3.xml><?xml version="1.0" encoding="utf-8"?>
<ds:datastoreItem xmlns:ds="http://schemas.openxmlformats.org/officeDocument/2006/customXml" ds:itemID="{54E8C36A-3A29-4C39-A3AE-76FAE99464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adaebf9-c45c-4928-a835-b6d2640c562f"/>
    <ds:schemaRef ds:uri="eb8db8e2-9e38-4af2-b3f2-f3ede193e5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23</vt:i4>
      </vt:variant>
    </vt:vector>
  </HeadingPairs>
  <TitlesOfParts>
    <vt:vector size="33" baseType="lpstr">
      <vt:lpstr>1 INSTRUCTIVO</vt:lpstr>
      <vt:lpstr>2 IDENTIFICACIÓN</vt:lpstr>
      <vt:lpstr>3 PROBABIL E IMPACTO INHERENTE</vt:lpstr>
      <vt:lpstr>4 MAPA CALOR INHERENTE</vt:lpstr>
      <vt:lpstr>5 VALORACIÓN DEL CONTROL</vt:lpstr>
      <vt:lpstr>11 FORMULAS</vt:lpstr>
      <vt:lpstr>6 MAPA CALOR RESIDUAL</vt:lpstr>
      <vt:lpstr>7 MAPA CALOR INHEREN Y RESIDUAL</vt:lpstr>
      <vt:lpstr>8 MAPA RIESGOS</vt:lpstr>
      <vt:lpstr>9 RIESGO DEL PROCESO</vt:lpstr>
      <vt:lpstr>Afectación_Económica</vt:lpstr>
      <vt:lpstr>'3 PROBABIL E IMPACTO INHERENTE'!Área_de_impresión</vt:lpstr>
      <vt:lpstr>E_Relaciones_Laborales</vt:lpstr>
      <vt:lpstr>Ejecución_administración_de_procesos</vt:lpstr>
      <vt:lpstr>Evento_externo</vt:lpstr>
      <vt:lpstr>F_Usuarios_Productos_y_Prácticas_Organizacionales</vt:lpstr>
      <vt:lpstr>Fiscal</vt:lpstr>
      <vt:lpstr>G_Daños_Activos_Físicos</vt:lpstr>
      <vt:lpstr>Gestión</vt:lpstr>
      <vt:lpstr>Infraestructura</vt:lpstr>
      <vt:lpstr>Integridad_Pública_Corrupción</vt:lpstr>
      <vt:lpstr>Integridad_Pública_LA_FT_FP</vt:lpstr>
      <vt:lpstr>Reducir_mitigar_Transferir_Evitar</vt:lpstr>
      <vt:lpstr>Reputacional</vt:lpstr>
      <vt:lpstr>Requiere_Plan_de_Acción</vt:lpstr>
      <vt:lpstr>Seguridad_Información</vt:lpstr>
      <vt:lpstr>Talento_Humano</vt:lpstr>
      <vt:lpstr>Tecnología</vt:lpstr>
      <vt:lpstr>Tipo</vt:lpstr>
      <vt:lpstr>'2 IDENTIFICACIÓN'!Títulos_a_imprimir</vt:lpstr>
      <vt:lpstr>'3 PROBABIL E IMPACTO INHERENTE'!Títulos_a_imprimir</vt:lpstr>
      <vt:lpstr>'5 VALORACIÓN DEL CONTROL'!Títulos_a_imprimir</vt:lpstr>
      <vt:lpstr>Transacción_u_Operación_aplica_para_LA_FT_FP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BENAVIDES SALAS</dc:creator>
  <cp:keywords/>
  <dc:description/>
  <cp:lastModifiedBy>MARLYN YULIETH PRADA JAIMES</cp:lastModifiedBy>
  <cp:revision/>
  <dcterms:created xsi:type="dcterms:W3CDTF">2006-09-16T00:00:00Z</dcterms:created>
  <dcterms:modified xsi:type="dcterms:W3CDTF">2026-05-27T17:08:43Z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0x010100FD4D2EEEC4B4E74A87FC85627C51577C</vt:lpwstr>
  </property>
</Properties>
</file>