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codeName="ThisWorkbook" defaultThemeVersion="124226"/>
  <mc:AlternateContent xmlns:mc="http://schemas.openxmlformats.org/markup-compatibility/2006">
    <mc:Choice Requires="x15">
      <x15ac:absPath xmlns:x15ac="http://schemas.microsoft.com/office/spreadsheetml/2010/11/ac" url="C:\Users\soins\OneDrive\Documentos\ALCALDIA 2026\MAPAS DE RIESGOS INTEGRALES\FORMULACION MRI 2026\ADMINISTRATIVA\ADMINISTRATIVA\"/>
    </mc:Choice>
  </mc:AlternateContent>
  <xr:revisionPtr revIDLastSave="0" documentId="13_ncr:1_{ECEADA2A-7AEE-456C-86C9-70103B8021F8}" xr6:coauthVersionLast="47" xr6:coauthVersionMax="47" xr10:uidLastSave="{00000000-0000-0000-0000-000000000000}"/>
  <bookViews>
    <workbookView xWindow="-120" yWindow="-120" windowWidth="20730" windowHeight="11040" firstSheet="3" activeTab="4"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RIESGOS'!$AF$17:$AF$19</definedName>
    <definedName name="Reputacional">'3 PROBABIL E IMPACTO INHERENTE'!$Y$10:$Y$15</definedName>
    <definedName name="Requiere_Plan_de_Acción">'8 MAPA RIESGOS'!$AF$17:$AF$19</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0" l="1"/>
  <c r="I10" i="9"/>
  <c r="A29" i="36"/>
  <c r="A30" i="36"/>
  <c r="A31" i="36"/>
  <c r="A32" i="36"/>
  <c r="A33" i="36"/>
  <c r="A34" i="36"/>
  <c r="A35" i="36"/>
  <c r="A36" i="36"/>
  <c r="A37" i="36"/>
  <c r="A38" i="36"/>
  <c r="A39"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I172" i="9"/>
  <c r="N171" i="9"/>
  <c r="L171" i="9"/>
  <c r="K171" i="9"/>
  <c r="I171" i="9"/>
  <c r="N170" i="9"/>
  <c r="L170" i="9"/>
  <c r="K170" i="9"/>
  <c r="S170" i="9" s="1"/>
  <c r="I170" i="9"/>
  <c r="N169" i="9"/>
  <c r="L169" i="9"/>
  <c r="K169" i="9"/>
  <c r="S169" i="9" s="1"/>
  <c r="I169" i="9"/>
  <c r="N168" i="9"/>
  <c r="L168" i="9"/>
  <c r="K168" i="9"/>
  <c r="I168" i="9"/>
  <c r="N167" i="9"/>
  <c r="L167" i="9"/>
  <c r="K167" i="9"/>
  <c r="I167" i="9"/>
  <c r="N166" i="9"/>
  <c r="L166" i="9"/>
  <c r="K166" i="9"/>
  <c r="I166" i="9"/>
  <c r="N165" i="9"/>
  <c r="L165" i="9"/>
  <c r="K165" i="9"/>
  <c r="S165" i="9" s="1"/>
  <c r="I165" i="9"/>
  <c r="N164" i="9"/>
  <c r="L164" i="9"/>
  <c r="K164" i="9"/>
  <c r="I164" i="9"/>
  <c r="N163" i="9"/>
  <c r="L163" i="9"/>
  <c r="K163" i="9"/>
  <c r="I163" i="9"/>
  <c r="N162" i="9"/>
  <c r="L162" i="9"/>
  <c r="K162" i="9"/>
  <c r="S162" i="9" s="1"/>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I150" i="9"/>
  <c r="N149" i="9"/>
  <c r="L149" i="9"/>
  <c r="K149" i="9"/>
  <c r="S149" i="9" s="1"/>
  <c r="I149" i="9"/>
  <c r="N148" i="9"/>
  <c r="L148" i="9"/>
  <c r="K148" i="9"/>
  <c r="I148" i="9"/>
  <c r="N147" i="9"/>
  <c r="L147" i="9"/>
  <c r="K147" i="9"/>
  <c r="S147" i="9" s="1"/>
  <c r="I147" i="9"/>
  <c r="N146" i="9"/>
  <c r="L146" i="9"/>
  <c r="K146" i="9"/>
  <c r="S146" i="9" s="1"/>
  <c r="I146" i="9"/>
  <c r="N145" i="9"/>
  <c r="L145" i="9"/>
  <c r="K145" i="9"/>
  <c r="S145" i="9" s="1"/>
  <c r="I145" i="9"/>
  <c r="N144" i="9"/>
  <c r="L144" i="9"/>
  <c r="K144" i="9"/>
  <c r="I144" i="9"/>
  <c r="N143" i="9"/>
  <c r="L143" i="9"/>
  <c r="K143" i="9"/>
  <c r="I143" i="9"/>
  <c r="N142" i="9"/>
  <c r="L142" i="9"/>
  <c r="K142" i="9"/>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A178" i="9"/>
  <c r="A172" i="9"/>
  <c r="A166" i="9"/>
  <c r="A160" i="9"/>
  <c r="A154" i="9"/>
  <c r="A148" i="9"/>
  <c r="A142" i="9"/>
  <c r="A136" i="9"/>
  <c r="A130" i="9"/>
  <c r="A124" i="9"/>
  <c r="S166" i="9" l="1"/>
  <c r="S142" i="9"/>
  <c r="S178" i="9"/>
  <c r="S172" i="9"/>
  <c r="S150" i="9"/>
  <c r="S181" i="9"/>
  <c r="S182" i="9"/>
  <c r="S176" i="9"/>
  <c r="S127" i="9"/>
  <c r="S131" i="9"/>
  <c r="S135" i="9"/>
  <c r="S139" i="9"/>
  <c r="S143" i="9"/>
  <c r="S155" i="9"/>
  <c r="S159" i="9"/>
  <c r="S163" i="9"/>
  <c r="S124" i="9"/>
  <c r="S128" i="9"/>
  <c r="S132" i="9"/>
  <c r="S136" i="9"/>
  <c r="S140" i="9"/>
  <c r="S144" i="9"/>
  <c r="S148" i="9"/>
  <c r="S171" i="9"/>
  <c r="S175" i="9"/>
  <c r="S179" i="9"/>
  <c r="S183" i="9"/>
  <c r="S129" i="9"/>
  <c r="S152" i="9"/>
  <c r="S156" i="9"/>
  <c r="S160" i="9"/>
  <c r="S164" i="9"/>
  <c r="S168" i="9"/>
  <c r="S154" i="9"/>
  <c r="S158" i="9"/>
  <c r="S141" i="9"/>
  <c r="S180" i="9"/>
  <c r="S133" i="9"/>
  <c r="S151" i="9"/>
  <c r="S167" i="9"/>
  <c r="S137" i="9"/>
  <c r="S125" i="9"/>
  <c r="A29" i="31"/>
  <c r="A30" i="31"/>
  <c r="A31" i="31"/>
  <c r="A32" i="31"/>
  <c r="A33" i="31"/>
  <c r="A34" i="31"/>
  <c r="A35" i="31"/>
  <c r="A36" i="31"/>
  <c r="A37" i="31"/>
  <c r="A38" i="31"/>
  <c r="A39" i="31"/>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M29" i="15" s="1"/>
  <c r="H30" i="15"/>
  <c r="M30" i="15" s="1"/>
  <c r="H31" i="15"/>
  <c r="M31" i="15" s="1"/>
  <c r="H32" i="15"/>
  <c r="M32" i="15" s="1"/>
  <c r="H33" i="15"/>
  <c r="M33" i="15" s="1"/>
  <c r="H34" i="15"/>
  <c r="M34" i="15" s="1"/>
  <c r="H35" i="15"/>
  <c r="M35" i="15" s="1"/>
  <c r="H36" i="15"/>
  <c r="M36" i="15" s="1"/>
  <c r="H37" i="15"/>
  <c r="M37" i="15" s="1"/>
  <c r="H38" i="15"/>
  <c r="M38" i="15" s="1"/>
  <c r="H39" i="15"/>
  <c r="M39" i="15" s="1"/>
  <c r="D29" i="15"/>
  <c r="D30" i="15"/>
  <c r="D31" i="15"/>
  <c r="D32" i="15"/>
  <c r="D33" i="15"/>
  <c r="D34" i="15"/>
  <c r="D35" i="15"/>
  <c r="D36" i="15"/>
  <c r="D37" i="15"/>
  <c r="D38" i="15"/>
  <c r="D39" i="15"/>
  <c r="A29" i="15"/>
  <c r="A30" i="15"/>
  <c r="A31" i="15"/>
  <c r="A32" i="15"/>
  <c r="A33" i="15"/>
  <c r="A34" i="15"/>
  <c r="A35" i="15"/>
  <c r="A36" i="15"/>
  <c r="A37" i="15"/>
  <c r="A38" i="15"/>
  <c r="A39" i="15"/>
  <c r="J10" i="30"/>
  <c r="J11"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K23" i="9"/>
  <c r="S23" i="9" s="1"/>
  <c r="K24" i="9"/>
  <c r="S24" i="9" s="1"/>
  <c r="K25" i="9"/>
  <c r="S25" i="9" s="1"/>
  <c r="K26" i="9"/>
  <c r="S26" i="9" s="1"/>
  <c r="K27" i="9"/>
  <c r="S27" i="9" s="1"/>
  <c r="K28" i="9"/>
  <c r="S28" i="9" s="1"/>
  <c r="K29" i="9"/>
  <c r="K30" i="9"/>
  <c r="K31" i="9"/>
  <c r="S31" i="9" s="1"/>
  <c r="K32" i="9"/>
  <c r="K33" i="9"/>
  <c r="S33" i="9" s="1"/>
  <c r="K34" i="9"/>
  <c r="S34" i="9" s="1"/>
  <c r="K35" i="9"/>
  <c r="K36" i="9"/>
  <c r="S36" i="9" s="1"/>
  <c r="K37" i="9"/>
  <c r="S37" i="9" s="1"/>
  <c r="K38" i="9"/>
  <c r="S38" i="9" s="1"/>
  <c r="K39" i="9"/>
  <c r="K40" i="9"/>
  <c r="S40" i="9" s="1"/>
  <c r="K41" i="9"/>
  <c r="K42" i="9"/>
  <c r="K43" i="9"/>
  <c r="S43" i="9" s="1"/>
  <c r="K44" i="9"/>
  <c r="K45" i="9"/>
  <c r="K46" i="9"/>
  <c r="K47" i="9"/>
  <c r="K48" i="9"/>
  <c r="K49" i="9"/>
  <c r="K50" i="9"/>
  <c r="K51" i="9"/>
  <c r="S51" i="9" s="1"/>
  <c r="K52" i="9"/>
  <c r="S52" i="9" s="1"/>
  <c r="K53" i="9"/>
  <c r="S53" i="9" s="1"/>
  <c r="K54" i="9"/>
  <c r="K55" i="9"/>
  <c r="S55" i="9" s="1"/>
  <c r="K56" i="9"/>
  <c r="S56" i="9" s="1"/>
  <c r="K57" i="9"/>
  <c r="S57" i="9" s="1"/>
  <c r="K58" i="9"/>
  <c r="S58" i="9" s="1"/>
  <c r="K59" i="9"/>
  <c r="S59" i="9" s="1"/>
  <c r="K60" i="9"/>
  <c r="S60" i="9" s="1"/>
  <c r="K61" i="9"/>
  <c r="S61" i="9" s="1"/>
  <c r="K62" i="9"/>
  <c r="S62" i="9" s="1"/>
  <c r="K63" i="9"/>
  <c r="K64" i="9"/>
  <c r="S64" i="9" s="1"/>
  <c r="K65" i="9"/>
  <c r="K66" i="9"/>
  <c r="S66" i="9" s="1"/>
  <c r="K67" i="9"/>
  <c r="S67" i="9" s="1"/>
  <c r="K68" i="9"/>
  <c r="S68" i="9" s="1"/>
  <c r="K69" i="9"/>
  <c r="S69" i="9" s="1"/>
  <c r="K70" i="9"/>
  <c r="S70" i="9" s="1"/>
  <c r="K71" i="9"/>
  <c r="K72" i="9"/>
  <c r="S72" i="9" s="1"/>
  <c r="K73" i="9"/>
  <c r="S73" i="9" s="1"/>
  <c r="K74" i="9"/>
  <c r="S74" i="9" s="1"/>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Q13" i="36" s="1"/>
  <c r="I14" i="9"/>
  <c r="Q14" i="36" s="1"/>
  <c r="I15" i="9"/>
  <c r="Q15" i="36" s="1"/>
  <c r="I16" i="9"/>
  <c r="I17" i="9"/>
  <c r="Q17" i="36" s="1"/>
  <c r="I18" i="9"/>
  <c r="Q18" i="36" s="1"/>
  <c r="I19" i="9"/>
  <c r="Q19" i="36" s="1"/>
  <c r="I20" i="9"/>
  <c r="Q20" i="36" s="1"/>
  <c r="I21" i="9"/>
  <c r="Q21" i="36" s="1"/>
  <c r="I22" i="9"/>
  <c r="I23" i="9"/>
  <c r="Q23" i="36" s="1"/>
  <c r="I24" i="9"/>
  <c r="Q24" i="36" s="1"/>
  <c r="I25" i="9"/>
  <c r="Q25" i="36" s="1"/>
  <c r="I26" i="9"/>
  <c r="Q26" i="36" s="1"/>
  <c r="I27" i="9"/>
  <c r="Q27" i="36" s="1"/>
  <c r="I28" i="9"/>
  <c r="Q28" i="36" s="1"/>
  <c r="I29" i="9"/>
  <c r="Q29" i="36" s="1"/>
  <c r="I30" i="9"/>
  <c r="Q30" i="36" s="1"/>
  <c r="I31" i="9"/>
  <c r="Q31" i="36" s="1"/>
  <c r="I32" i="9"/>
  <c r="Q32" i="36" s="1"/>
  <c r="I33" i="9"/>
  <c r="Q33" i="36" s="1"/>
  <c r="I34" i="9"/>
  <c r="Q34" i="36" s="1"/>
  <c r="I35" i="9"/>
  <c r="Q35" i="36" s="1"/>
  <c r="I36" i="9"/>
  <c r="Q36" i="36" s="1"/>
  <c r="I37" i="9"/>
  <c r="Q37" i="36" s="1"/>
  <c r="I38" i="9"/>
  <c r="Q38" i="36" s="1"/>
  <c r="I39" i="9"/>
  <c r="Q39" i="36" s="1"/>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Q22" i="36" l="1"/>
  <c r="Q12" i="36"/>
  <c r="N29" i="15"/>
  <c r="D29" i="31" s="1"/>
  <c r="F29" i="36" s="1"/>
  <c r="D124" i="9"/>
  <c r="D29" i="36"/>
  <c r="N30" i="15"/>
  <c r="D30" i="31" s="1"/>
  <c r="F30" i="36" s="1"/>
  <c r="D130" i="9"/>
  <c r="D30" i="36"/>
  <c r="N31" i="15"/>
  <c r="D31" i="31" s="1"/>
  <c r="F31" i="36" s="1"/>
  <c r="D31" i="36"/>
  <c r="D136" i="9"/>
  <c r="N32" i="15"/>
  <c r="D32" i="31" s="1"/>
  <c r="F32" i="36" s="1"/>
  <c r="D142" i="9"/>
  <c r="D32" i="36"/>
  <c r="N33" i="15"/>
  <c r="D33" i="31" s="1"/>
  <c r="F33" i="36" s="1"/>
  <c r="D148" i="9"/>
  <c r="D33" i="36"/>
  <c r="N34" i="15"/>
  <c r="D34" i="31" s="1"/>
  <c r="F34" i="36" s="1"/>
  <c r="D34" i="36"/>
  <c r="D154" i="9"/>
  <c r="N35" i="15"/>
  <c r="D35" i="31" s="1"/>
  <c r="F35" i="36" s="1"/>
  <c r="D160" i="9"/>
  <c r="D35" i="36"/>
  <c r="N36" i="15"/>
  <c r="D36" i="31" s="1"/>
  <c r="F36" i="36" s="1"/>
  <c r="D36" i="36"/>
  <c r="D166" i="9"/>
  <c r="N37" i="15"/>
  <c r="D37" i="31" s="1"/>
  <c r="F37" i="36" s="1"/>
  <c r="D172" i="9"/>
  <c r="D37" i="36"/>
  <c r="N38" i="15"/>
  <c r="D38" i="31" s="1"/>
  <c r="F38" i="36" s="1"/>
  <c r="D178" i="9"/>
  <c r="D38" i="36"/>
  <c r="N39" i="15"/>
  <c r="D39" i="31" s="1"/>
  <c r="F39" i="36" s="1"/>
  <c r="D39" i="36"/>
  <c r="E29" i="15"/>
  <c r="F29" i="15"/>
  <c r="C29" i="31" s="1"/>
  <c r="E30" i="15"/>
  <c r="F30" i="15"/>
  <c r="C30" i="31" s="1"/>
  <c r="F31" i="15"/>
  <c r="C31" i="31" s="1"/>
  <c r="E31" i="15"/>
  <c r="E32" i="15"/>
  <c r="F32" i="15"/>
  <c r="C32" i="31" s="1"/>
  <c r="F33" i="15"/>
  <c r="C33" i="31" s="1"/>
  <c r="E33" i="15"/>
  <c r="E34" i="15"/>
  <c r="F34" i="15"/>
  <c r="C34" i="31" s="1"/>
  <c r="E35" i="15"/>
  <c r="F35" i="15"/>
  <c r="C35" i="31" s="1"/>
  <c r="E36" i="15"/>
  <c r="F36" i="15"/>
  <c r="C36" i="31" s="1"/>
  <c r="E37" i="15"/>
  <c r="F37" i="15"/>
  <c r="C37" i="31" s="1"/>
  <c r="F38" i="15"/>
  <c r="C38" i="31" s="1"/>
  <c r="E38" i="15"/>
  <c r="F39" i="15"/>
  <c r="C39" i="31" s="1"/>
  <c r="E39" i="15"/>
  <c r="C39" i="36" s="1"/>
  <c r="Q16" i="36"/>
  <c r="Q11" i="36"/>
  <c r="S46" i="9"/>
  <c r="B29" i="15"/>
  <c r="B29" i="31"/>
  <c r="B29" i="36"/>
  <c r="B124" i="9"/>
  <c r="B29" i="35"/>
  <c r="B30" i="15"/>
  <c r="B30" i="31"/>
  <c r="B30" i="35"/>
  <c r="B130" i="9"/>
  <c r="B30" i="36"/>
  <c r="B31" i="15"/>
  <c r="B136" i="9"/>
  <c r="B31" i="35"/>
  <c r="B31" i="31"/>
  <c r="B31" i="36"/>
  <c r="B32" i="15"/>
  <c r="B142" i="9"/>
  <c r="B32" i="35"/>
  <c r="B32" i="31"/>
  <c r="B32" i="36"/>
  <c r="B33" i="15"/>
  <c r="B33" i="36"/>
  <c r="B33" i="31"/>
  <c r="B33" i="35"/>
  <c r="B148" i="9"/>
  <c r="B34" i="15"/>
  <c r="B34" i="31"/>
  <c r="B34" i="36"/>
  <c r="B154" i="9"/>
  <c r="B34" i="35"/>
  <c r="B35" i="15"/>
  <c r="B35" i="31"/>
  <c r="B35" i="36"/>
  <c r="B35" i="35"/>
  <c r="B160" i="9"/>
  <c r="B36" i="15"/>
  <c r="B36" i="31"/>
  <c r="B36" i="35"/>
  <c r="B166" i="9"/>
  <c r="B36" i="36"/>
  <c r="B37" i="15"/>
  <c r="B37" i="31"/>
  <c r="B37" i="36"/>
  <c r="B172" i="9"/>
  <c r="B37" i="35"/>
  <c r="B38" i="15"/>
  <c r="B38" i="31"/>
  <c r="B38" i="35"/>
  <c r="B178" i="9"/>
  <c r="B38" i="36"/>
  <c r="S22" i="9"/>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U124" i="9" l="1"/>
  <c r="I29" i="36" s="1"/>
  <c r="K29" i="36" s="1"/>
  <c r="U125" i="9"/>
  <c r="I30" i="36" s="1"/>
  <c r="K30" i="36" s="1"/>
  <c r="U126" i="9"/>
  <c r="I31" i="36" s="1"/>
  <c r="K31" i="36" s="1"/>
  <c r="U127" i="9"/>
  <c r="I32" i="36" s="1"/>
  <c r="K32" i="36" s="1"/>
  <c r="U128" i="9"/>
  <c r="I33" i="36" s="1"/>
  <c r="K33" i="36" s="1"/>
  <c r="U129" i="9"/>
  <c r="U134" i="9"/>
  <c r="I39" i="36" s="1"/>
  <c r="K39" i="36" s="1"/>
  <c r="U135" i="9"/>
  <c r="U130" i="9"/>
  <c r="I35" i="36" s="1"/>
  <c r="K35" i="36" s="1"/>
  <c r="U131" i="9"/>
  <c r="I36" i="36" s="1"/>
  <c r="K36" i="36" s="1"/>
  <c r="U132" i="9"/>
  <c r="I37" i="36" s="1"/>
  <c r="K37" i="36" s="1"/>
  <c r="U133" i="9"/>
  <c r="I38" i="36" s="1"/>
  <c r="K38" i="36" s="1"/>
  <c r="U137" i="9"/>
  <c r="U136" i="9"/>
  <c r="U139" i="9"/>
  <c r="U141" i="9"/>
  <c r="U138" i="9"/>
  <c r="U140" i="9"/>
  <c r="U142" i="9"/>
  <c r="U146" i="9"/>
  <c r="U143" i="9"/>
  <c r="U144" i="9"/>
  <c r="U147" i="9"/>
  <c r="U145" i="9"/>
  <c r="U153" i="9"/>
  <c r="U150" i="9"/>
  <c r="U148" i="9"/>
  <c r="U151" i="9"/>
  <c r="U149" i="9"/>
  <c r="U152" i="9"/>
  <c r="U158" i="9"/>
  <c r="U154" i="9"/>
  <c r="U155" i="9"/>
  <c r="U156" i="9"/>
  <c r="U159" i="9"/>
  <c r="U157" i="9"/>
  <c r="U162" i="9"/>
  <c r="U165" i="9"/>
  <c r="U160" i="9"/>
  <c r="U163" i="9"/>
  <c r="U161" i="9"/>
  <c r="U164" i="9"/>
  <c r="U169" i="9"/>
  <c r="U167" i="9"/>
  <c r="U168" i="9"/>
  <c r="U170" i="9"/>
  <c r="U171" i="9"/>
  <c r="U166" i="9"/>
  <c r="U172" i="9"/>
  <c r="U174" i="9"/>
  <c r="U175" i="9"/>
  <c r="U177" i="9"/>
  <c r="U173" i="9"/>
  <c r="U176" i="9"/>
  <c r="U178" i="9"/>
  <c r="U182" i="9"/>
  <c r="U180" i="9"/>
  <c r="U181" i="9"/>
  <c r="U183" i="9"/>
  <c r="U179" i="9"/>
  <c r="C124" i="9"/>
  <c r="C29" i="36"/>
  <c r="E29" i="36"/>
  <c r="E29" i="31"/>
  <c r="G29" i="36" s="1"/>
  <c r="C130" i="9"/>
  <c r="C30" i="36"/>
  <c r="E30" i="31"/>
  <c r="G30" i="36" s="1"/>
  <c r="E30" i="36"/>
  <c r="E31" i="36"/>
  <c r="E31" i="31"/>
  <c r="G31" i="36" s="1"/>
  <c r="C136" i="9"/>
  <c r="C31" i="36"/>
  <c r="C32" i="36"/>
  <c r="C142" i="9"/>
  <c r="E32" i="36"/>
  <c r="E32" i="31"/>
  <c r="G32" i="36" s="1"/>
  <c r="E33" i="36"/>
  <c r="E33" i="31"/>
  <c r="G33" i="36" s="1"/>
  <c r="C33" i="36"/>
  <c r="C148" i="9"/>
  <c r="C34" i="36"/>
  <c r="C154" i="9"/>
  <c r="E34" i="36"/>
  <c r="E34" i="31"/>
  <c r="G34" i="36" s="1"/>
  <c r="C160" i="9"/>
  <c r="C35" i="36"/>
  <c r="E35" i="36"/>
  <c r="E35" i="31"/>
  <c r="G35" i="36" s="1"/>
  <c r="C166" i="9"/>
  <c r="C36" i="36"/>
  <c r="E36" i="36"/>
  <c r="E36" i="31"/>
  <c r="G36" i="36" s="1"/>
  <c r="C37" i="36"/>
  <c r="C172" i="9"/>
  <c r="E37" i="36"/>
  <c r="E37" i="31"/>
  <c r="G37" i="36" s="1"/>
  <c r="E38" i="36"/>
  <c r="E38" i="31"/>
  <c r="G38" i="36" s="1"/>
  <c r="C38" i="36"/>
  <c r="C178" i="9"/>
  <c r="E39" i="36"/>
  <c r="E39" i="31"/>
  <c r="G39" i="36" s="1"/>
  <c r="D10" i="15"/>
  <c r="F10" i="15" s="1"/>
  <c r="C10" i="31" s="1"/>
  <c r="D10" i="30"/>
  <c r="A184" i="9"/>
  <c r="A118" i="9"/>
  <c r="A112" i="9"/>
  <c r="A106" i="9"/>
  <c r="A100" i="9"/>
  <c r="A94" i="9"/>
  <c r="A88" i="9"/>
  <c r="A82" i="9"/>
  <c r="A76" i="9"/>
  <c r="A70" i="9"/>
  <c r="A64" i="9"/>
  <c r="A58" i="9"/>
  <c r="A52" i="9"/>
  <c r="A46" i="9"/>
  <c r="A40" i="9"/>
  <c r="A34" i="9"/>
  <c r="A28" i="9"/>
  <c r="A22" i="9"/>
  <c r="A16" i="9"/>
  <c r="Q9" i="36"/>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E18" i="31" s="1"/>
  <c r="G18" i="36" s="1"/>
  <c r="D19" i="15"/>
  <c r="F19" i="15" s="1"/>
  <c r="C19" i="31" s="1"/>
  <c r="D20" i="15"/>
  <c r="D21" i="15"/>
  <c r="D22" i="15"/>
  <c r="F22" i="15" s="1"/>
  <c r="C22" i="31" s="1"/>
  <c r="D23" i="15"/>
  <c r="F23" i="15" s="1"/>
  <c r="C23" i="31" s="1"/>
  <c r="D24" i="15"/>
  <c r="E24" i="15" s="1"/>
  <c r="D25" i="15"/>
  <c r="D26" i="15"/>
  <c r="F26" i="15" s="1"/>
  <c r="C26" i="31" s="1"/>
  <c r="D27" i="15"/>
  <c r="F27" i="15" s="1"/>
  <c r="C27" i="31" s="1"/>
  <c r="D28" i="15"/>
  <c r="E22" i="15"/>
  <c r="E14" i="15"/>
  <c r="C14" i="36" s="1"/>
  <c r="E17" i="15"/>
  <c r="C17" i="36" s="1"/>
  <c r="B11" i="15"/>
  <c r="B22" i="9"/>
  <c r="B28" i="9"/>
  <c r="B34" i="9"/>
  <c r="B15" i="31"/>
  <c r="B16" i="35"/>
  <c r="B52" i="9"/>
  <c r="B58" i="9"/>
  <c r="B64" i="9"/>
  <c r="B20" i="35"/>
  <c r="B76" i="9"/>
  <c r="B82" i="9"/>
  <c r="B88" i="9"/>
  <c r="B94" i="9"/>
  <c r="B100" i="9"/>
  <c r="B26" i="31"/>
  <c r="B27" i="35"/>
  <c r="B118" i="9"/>
  <c r="B39" i="15"/>
  <c r="B10" i="15"/>
  <c r="A28" i="36"/>
  <c r="A27" i="36"/>
  <c r="A26" i="36"/>
  <c r="A25" i="36"/>
  <c r="B24" i="36"/>
  <c r="A24" i="36"/>
  <c r="A23" i="36"/>
  <c r="A22" i="36"/>
  <c r="A21" i="36"/>
  <c r="A20" i="36"/>
  <c r="A19" i="36"/>
  <c r="A18" i="36"/>
  <c r="A17" i="36"/>
  <c r="A16" i="36"/>
  <c r="A15" i="36"/>
  <c r="B14" i="36"/>
  <c r="A14" i="36"/>
  <c r="A13" i="36"/>
  <c r="A12" i="36"/>
  <c r="A11"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I34" i="36" l="1"/>
  <c r="K34" i="36" s="1"/>
  <c r="D29" i="35"/>
  <c r="F29" i="35" s="1"/>
  <c r="W124" i="9"/>
  <c r="W130" i="9"/>
  <c r="D30" i="35"/>
  <c r="F30" i="35" s="1"/>
  <c r="W136" i="9"/>
  <c r="D31" i="35"/>
  <c r="F31" i="35" s="1"/>
  <c r="D32" i="35"/>
  <c r="F32" i="35" s="1"/>
  <c r="W142" i="9"/>
  <c r="D33" i="35"/>
  <c r="F33" i="35" s="1"/>
  <c r="W148" i="9"/>
  <c r="D34" i="35"/>
  <c r="F34" i="35" s="1"/>
  <c r="W154" i="9"/>
  <c r="W160" i="9"/>
  <c r="D35" i="35"/>
  <c r="F35" i="35" s="1"/>
  <c r="W166" i="9"/>
  <c r="D36" i="35"/>
  <c r="F36" i="35" s="1"/>
  <c r="W172" i="9"/>
  <c r="D37" i="35"/>
  <c r="F37" i="35" s="1"/>
  <c r="W178" i="9"/>
  <c r="D38" i="35"/>
  <c r="F38" i="35" s="1"/>
  <c r="T124" i="9"/>
  <c r="H29" i="36" s="1"/>
  <c r="J29" i="36" s="1"/>
  <c r="L29" i="36" s="1"/>
  <c r="N29" i="36" s="1"/>
  <c r="M29" i="36" s="1"/>
  <c r="P29" i="36" s="1"/>
  <c r="T125" i="9"/>
  <c r="H30" i="36" s="1"/>
  <c r="J30" i="36" s="1"/>
  <c r="L30" i="36" s="1"/>
  <c r="N30" i="36" s="1"/>
  <c r="M30" i="36" s="1"/>
  <c r="P30" i="36" s="1"/>
  <c r="T126" i="9"/>
  <c r="H31" i="36" s="1"/>
  <c r="J31" i="36" s="1"/>
  <c r="L31" i="36" s="1"/>
  <c r="N31" i="36" s="1"/>
  <c r="M31" i="36" s="1"/>
  <c r="P31" i="36" s="1"/>
  <c r="T127" i="9"/>
  <c r="H32" i="36" s="1"/>
  <c r="J32" i="36" s="1"/>
  <c r="L32" i="36" s="1"/>
  <c r="N32" i="36" s="1"/>
  <c r="M32" i="36" s="1"/>
  <c r="P32" i="36" s="1"/>
  <c r="T128" i="9"/>
  <c r="H33" i="36" s="1"/>
  <c r="J33" i="36" s="1"/>
  <c r="L33" i="36" s="1"/>
  <c r="N33" i="36" s="1"/>
  <c r="M33" i="36" s="1"/>
  <c r="P33" i="36" s="1"/>
  <c r="T129" i="9"/>
  <c r="T135" i="9"/>
  <c r="C30" i="35" s="1"/>
  <c r="E30" i="35" s="1"/>
  <c r="G30" i="35" s="1"/>
  <c r="T130" i="9"/>
  <c r="H35" i="36" s="1"/>
  <c r="J35" i="36" s="1"/>
  <c r="L35" i="36" s="1"/>
  <c r="N35" i="36" s="1"/>
  <c r="M35" i="36" s="1"/>
  <c r="P35" i="36" s="1"/>
  <c r="T131" i="9"/>
  <c r="H36" i="36" s="1"/>
  <c r="J36" i="36" s="1"/>
  <c r="L36" i="36" s="1"/>
  <c r="N36" i="36" s="1"/>
  <c r="M36" i="36" s="1"/>
  <c r="P36" i="36" s="1"/>
  <c r="T132" i="9"/>
  <c r="H37" i="36" s="1"/>
  <c r="J37" i="36" s="1"/>
  <c r="L37" i="36" s="1"/>
  <c r="N37" i="36" s="1"/>
  <c r="M37" i="36" s="1"/>
  <c r="P37" i="36" s="1"/>
  <c r="T133" i="9"/>
  <c r="H38" i="36" s="1"/>
  <c r="J38" i="36" s="1"/>
  <c r="L38" i="36" s="1"/>
  <c r="N38" i="36" s="1"/>
  <c r="M38" i="36" s="1"/>
  <c r="P38" i="36" s="1"/>
  <c r="T134" i="9"/>
  <c r="H39" i="36" s="1"/>
  <c r="J39" i="36" s="1"/>
  <c r="L39" i="36" s="1"/>
  <c r="N39" i="36" s="1"/>
  <c r="M39" i="36" s="1"/>
  <c r="P39" i="36" s="1"/>
  <c r="T136" i="9"/>
  <c r="T140" i="9"/>
  <c r="T138" i="9"/>
  <c r="T141" i="9"/>
  <c r="C31" i="35" s="1"/>
  <c r="E31" i="35" s="1"/>
  <c r="G31" i="35" s="1"/>
  <c r="T137" i="9"/>
  <c r="T139" i="9"/>
  <c r="T144" i="9"/>
  <c r="T142" i="9"/>
  <c r="T146" i="9"/>
  <c r="T145" i="9"/>
  <c r="T147" i="9"/>
  <c r="C32" i="35" s="1"/>
  <c r="E32" i="35" s="1"/>
  <c r="G32" i="35" s="1"/>
  <c r="T143" i="9"/>
  <c r="T148" i="9"/>
  <c r="T151" i="9"/>
  <c r="T150" i="9"/>
  <c r="T153" i="9"/>
  <c r="C33" i="35" s="1"/>
  <c r="E33" i="35" s="1"/>
  <c r="G33" i="35" s="1"/>
  <c r="T152" i="9"/>
  <c r="T149" i="9"/>
  <c r="T158" i="9"/>
  <c r="T155" i="9"/>
  <c r="T156" i="9"/>
  <c r="T157" i="9"/>
  <c r="T159" i="9"/>
  <c r="C34" i="35" s="1"/>
  <c r="E34" i="35" s="1"/>
  <c r="G34" i="35" s="1"/>
  <c r="T154" i="9"/>
  <c r="T161" i="9"/>
  <c r="T164" i="9"/>
  <c r="T162" i="9"/>
  <c r="T165" i="9"/>
  <c r="C35" i="35" s="1"/>
  <c r="E35" i="35" s="1"/>
  <c r="G35" i="35" s="1"/>
  <c r="T160" i="9"/>
  <c r="T163" i="9"/>
  <c r="T167" i="9"/>
  <c r="T171" i="9"/>
  <c r="C36" i="35" s="1"/>
  <c r="E36" i="35" s="1"/>
  <c r="G36" i="35" s="1"/>
  <c r="T166" i="9"/>
  <c r="T168" i="9"/>
  <c r="T169" i="9"/>
  <c r="T170" i="9"/>
  <c r="T175" i="9"/>
  <c r="T177" i="9"/>
  <c r="C37" i="35" s="1"/>
  <c r="E37" i="35" s="1"/>
  <c r="G37" i="35" s="1"/>
  <c r="T172" i="9"/>
  <c r="T173" i="9"/>
  <c r="T174" i="9"/>
  <c r="T176" i="9"/>
  <c r="T181" i="9"/>
  <c r="T179" i="9"/>
  <c r="T178" i="9"/>
  <c r="T180" i="9"/>
  <c r="T182" i="9"/>
  <c r="T183" i="9"/>
  <c r="C38" i="35" s="1"/>
  <c r="E38" i="35" s="1"/>
  <c r="G38" i="35" s="1"/>
  <c r="E18" i="15"/>
  <c r="E23" i="15"/>
  <c r="E27" i="15"/>
  <c r="E15" i="15"/>
  <c r="C40" i="9" s="1"/>
  <c r="E26" i="15"/>
  <c r="C106" i="9" s="1"/>
  <c r="M20" i="15"/>
  <c r="M11" i="15"/>
  <c r="N11" i="15" s="1"/>
  <c r="D11" i="31" s="1"/>
  <c r="F11" i="36" s="1"/>
  <c r="M13" i="15"/>
  <c r="D28" i="9" s="1"/>
  <c r="M15" i="15"/>
  <c r="D15" i="36" s="1"/>
  <c r="M16" i="15"/>
  <c r="N16" i="15" s="1"/>
  <c r="D16" i="31" s="1"/>
  <c r="F16" i="36" s="1"/>
  <c r="M18" i="15"/>
  <c r="N18" i="15" s="1"/>
  <c r="D18" i="31" s="1"/>
  <c r="F18" i="36" s="1"/>
  <c r="M21" i="15"/>
  <c r="N21" i="15" s="1"/>
  <c r="D21" i="31" s="1"/>
  <c r="F21" i="36" s="1"/>
  <c r="D184" i="9"/>
  <c r="M19" i="15"/>
  <c r="D19" i="36" s="1"/>
  <c r="M23" i="15"/>
  <c r="D23" i="36" s="1"/>
  <c r="M24" i="15"/>
  <c r="N24" i="15" s="1"/>
  <c r="D24" i="31" s="1"/>
  <c r="F24" i="36" s="1"/>
  <c r="M27" i="15"/>
  <c r="D27" i="36" s="1"/>
  <c r="E11" i="15"/>
  <c r="F11" i="15"/>
  <c r="C11" i="31" s="1"/>
  <c r="E12" i="15"/>
  <c r="F12" i="15"/>
  <c r="C12" i="31" s="1"/>
  <c r="E13" i="15"/>
  <c r="C13" i="36" s="1"/>
  <c r="F13" i="15"/>
  <c r="C13" i="31" s="1"/>
  <c r="E13" i="31" s="1"/>
  <c r="G13" i="36" s="1"/>
  <c r="E15" i="36"/>
  <c r="E15" i="31"/>
  <c r="G15" i="36" s="1"/>
  <c r="E20" i="15"/>
  <c r="F20" i="15"/>
  <c r="C20" i="31" s="1"/>
  <c r="E21" i="15"/>
  <c r="C76" i="9" s="1"/>
  <c r="F21" i="15"/>
  <c r="C21" i="31" s="1"/>
  <c r="E21" i="36" s="1"/>
  <c r="E25" i="15"/>
  <c r="C100" i="9" s="1"/>
  <c r="F25" i="15"/>
  <c r="C25" i="31" s="1"/>
  <c r="E28" i="15"/>
  <c r="F28" i="15"/>
  <c r="C28" i="31" s="1"/>
  <c r="E28" i="31" s="1"/>
  <c r="G28" i="36" s="1"/>
  <c r="C22" i="36"/>
  <c r="C82" i="9"/>
  <c r="C184" i="9"/>
  <c r="M28" i="15"/>
  <c r="M26" i="15"/>
  <c r="M25" i="15"/>
  <c r="M22" i="15"/>
  <c r="M17" i="15"/>
  <c r="M14" i="15"/>
  <c r="M12" i="15"/>
  <c r="B112" i="9"/>
  <c r="B14" i="15"/>
  <c r="B14" i="35"/>
  <c r="B13" i="31"/>
  <c r="B19" i="36"/>
  <c r="B20" i="36"/>
  <c r="B27" i="15"/>
  <c r="B13" i="15"/>
  <c r="B17" i="31"/>
  <c r="B19" i="15"/>
  <c r="B26" i="36"/>
  <c r="B18" i="35"/>
  <c r="B26" i="35"/>
  <c r="B106" i="9"/>
  <c r="B20" i="31"/>
  <c r="B14" i="31"/>
  <c r="B26" i="15"/>
  <c r="B20" i="15"/>
  <c r="B40" i="9"/>
  <c r="B22" i="15"/>
  <c r="B15" i="15"/>
  <c r="B21" i="31"/>
  <c r="B15" i="35"/>
  <c r="B15" i="36"/>
  <c r="B16" i="9"/>
  <c r="B70" i="9"/>
  <c r="B16" i="31"/>
  <c r="B12" i="31"/>
  <c r="B11" i="36"/>
  <c r="B28" i="15"/>
  <c r="B24" i="35"/>
  <c r="B24" i="31"/>
  <c r="B21" i="35"/>
  <c r="B21" i="15"/>
  <c r="B19" i="31"/>
  <c r="B12" i="35"/>
  <c r="B12" i="36"/>
  <c r="B27" i="36"/>
  <c r="B28" i="31"/>
  <c r="B17" i="35"/>
  <c r="B22" i="35"/>
  <c r="B18" i="36"/>
  <c r="B23" i="36"/>
  <c r="B18" i="15"/>
  <c r="B12" i="15"/>
  <c r="B17" i="15"/>
  <c r="B22" i="31"/>
  <c r="B18" i="31"/>
  <c r="B13" i="35"/>
  <c r="B28" i="35"/>
  <c r="B28" i="36"/>
  <c r="B46" i="9"/>
  <c r="B23" i="15"/>
  <c r="B27" i="31"/>
  <c r="B23" i="31"/>
  <c r="B11" i="35"/>
  <c r="B19" i="35"/>
  <c r="B23" i="35"/>
  <c r="B16" i="36"/>
  <c r="B11" i="31"/>
  <c r="B16" i="15"/>
  <c r="B22" i="36"/>
  <c r="B25" i="15"/>
  <c r="B25" i="31"/>
  <c r="B25" i="35"/>
  <c r="B39" i="35"/>
  <c r="E22" i="31"/>
  <c r="G22" i="36" s="1"/>
  <c r="E22" i="36"/>
  <c r="E19" i="31"/>
  <c r="G19" i="36" s="1"/>
  <c r="E19" i="36"/>
  <c r="C94" i="9"/>
  <c r="C24" i="36"/>
  <c r="E17" i="36"/>
  <c r="E17" i="31"/>
  <c r="G17" i="36" s="1"/>
  <c r="E23" i="31"/>
  <c r="G23" i="36" s="1"/>
  <c r="E23" i="36"/>
  <c r="E16" i="31"/>
  <c r="G16" i="36" s="1"/>
  <c r="E16" i="36"/>
  <c r="N27" i="15"/>
  <c r="D27" i="31" s="1"/>
  <c r="F27" i="36" s="1"/>
  <c r="D112" i="9"/>
  <c r="E27" i="31"/>
  <c r="G27" i="36" s="1"/>
  <c r="E27" i="36"/>
  <c r="E14" i="36"/>
  <c r="E14" i="31"/>
  <c r="G14" i="36" s="1"/>
  <c r="E26" i="36"/>
  <c r="E26" i="31"/>
  <c r="G26" i="36" s="1"/>
  <c r="B13" i="36"/>
  <c r="B17" i="36"/>
  <c r="B21" i="36"/>
  <c r="B25" i="36"/>
  <c r="B39" i="36"/>
  <c r="C52" i="9"/>
  <c r="C34" i="9"/>
  <c r="B184" i="9"/>
  <c r="E16" i="15"/>
  <c r="E19" i="15"/>
  <c r="E18" i="36"/>
  <c r="F24" i="15"/>
  <c r="C24" i="31" s="1"/>
  <c r="E10" i="15"/>
  <c r="C10" i="9" s="1"/>
  <c r="E9" i="36"/>
  <c r="M10" i="15"/>
  <c r="D10" i="9" s="1"/>
  <c r="B10" i="35"/>
  <c r="B9" i="36"/>
  <c r="B10" i="9"/>
  <c r="B10" i="31"/>
  <c r="C29" i="35" l="1"/>
  <c r="E29" i="35" s="1"/>
  <c r="G29" i="35" s="1"/>
  <c r="H34" i="36"/>
  <c r="J34" i="36" s="1"/>
  <c r="L34" i="36" s="1"/>
  <c r="N34" i="36" s="1"/>
  <c r="M34" i="36" s="1"/>
  <c r="P34" i="36" s="1"/>
  <c r="C58" i="9"/>
  <c r="C18" i="36"/>
  <c r="C88" i="9"/>
  <c r="C23" i="36"/>
  <c r="C112" i="9"/>
  <c r="C27" i="36"/>
  <c r="T45" i="9"/>
  <c r="T40" i="9"/>
  <c r="T42" i="9"/>
  <c r="T44" i="9"/>
  <c r="T43" i="9"/>
  <c r="T41" i="9"/>
  <c r="T108" i="9"/>
  <c r="T111" i="9"/>
  <c r="T110" i="9"/>
  <c r="T106" i="9"/>
  <c r="T107" i="9"/>
  <c r="T109" i="9"/>
  <c r="U188" i="9"/>
  <c r="U189" i="9"/>
  <c r="U187" i="9"/>
  <c r="U186" i="9"/>
  <c r="U184" i="9"/>
  <c r="U185" i="9"/>
  <c r="T81" i="9"/>
  <c r="T78" i="9"/>
  <c r="T80" i="9"/>
  <c r="T76" i="9"/>
  <c r="T79" i="9"/>
  <c r="T77" i="9"/>
  <c r="T101" i="9"/>
  <c r="T100" i="9"/>
  <c r="T102" i="9"/>
  <c r="T103" i="9"/>
  <c r="T104" i="9"/>
  <c r="T105" i="9"/>
  <c r="V100" i="9" s="1"/>
  <c r="T82" i="9"/>
  <c r="T86" i="9"/>
  <c r="T85" i="9"/>
  <c r="T87" i="9"/>
  <c r="C22" i="35" s="1"/>
  <c r="E22" i="35" s="1"/>
  <c r="T83" i="9"/>
  <c r="T84" i="9"/>
  <c r="T189" i="9"/>
  <c r="T185" i="9"/>
  <c r="T184" i="9"/>
  <c r="T187" i="9"/>
  <c r="T186" i="9"/>
  <c r="T188" i="9"/>
  <c r="T94" i="9"/>
  <c r="T95" i="9"/>
  <c r="T96" i="9"/>
  <c r="T97" i="9"/>
  <c r="T98" i="9"/>
  <c r="T99" i="9"/>
  <c r="C24" i="35" s="1"/>
  <c r="E24" i="35" s="1"/>
  <c r="U114" i="9"/>
  <c r="U115" i="9"/>
  <c r="U117" i="9"/>
  <c r="U112" i="9"/>
  <c r="U113" i="9"/>
  <c r="U116" i="9"/>
  <c r="T57" i="9"/>
  <c r="T56" i="9"/>
  <c r="T55" i="9"/>
  <c r="T54" i="9"/>
  <c r="T52" i="9"/>
  <c r="T53" i="9"/>
  <c r="T39" i="9"/>
  <c r="T37" i="9"/>
  <c r="T35" i="9"/>
  <c r="T38" i="9"/>
  <c r="T36" i="9"/>
  <c r="T34" i="9"/>
  <c r="T10" i="9"/>
  <c r="V148" i="9"/>
  <c r="V172" i="9"/>
  <c r="V154" i="9"/>
  <c r="V124" i="9"/>
  <c r="V142" i="9"/>
  <c r="V160" i="9"/>
  <c r="V130" i="9"/>
  <c r="V166" i="9"/>
  <c r="V178" i="9"/>
  <c r="V136" i="9"/>
  <c r="E21" i="31"/>
  <c r="G21" i="36" s="1"/>
  <c r="C26" i="36"/>
  <c r="D18" i="36"/>
  <c r="D58" i="9"/>
  <c r="U58" i="9" s="1"/>
  <c r="C15" i="36"/>
  <c r="D46" i="9"/>
  <c r="D16" i="36"/>
  <c r="N15" i="15"/>
  <c r="D15" i="31" s="1"/>
  <c r="F15" i="36" s="1"/>
  <c r="N19" i="15"/>
  <c r="D19" i="31" s="1"/>
  <c r="F19" i="36" s="1"/>
  <c r="D64" i="9"/>
  <c r="U69" i="9" s="1"/>
  <c r="C28" i="9"/>
  <c r="C25" i="36"/>
  <c r="D40" i="9"/>
  <c r="U40" i="9" s="1"/>
  <c r="D94" i="9"/>
  <c r="D13" i="36"/>
  <c r="D24" i="36"/>
  <c r="D11" i="36"/>
  <c r="E13" i="36"/>
  <c r="D21" i="36"/>
  <c r="D16" i="9"/>
  <c r="U18" i="9" s="1"/>
  <c r="C21" i="36"/>
  <c r="N13" i="15"/>
  <c r="D13" i="31" s="1"/>
  <c r="F13" i="36" s="1"/>
  <c r="E28" i="36"/>
  <c r="D76" i="9"/>
  <c r="U76" i="9" s="1"/>
  <c r="U31" i="9"/>
  <c r="U30" i="9"/>
  <c r="U29" i="9"/>
  <c r="U32" i="9"/>
  <c r="U33" i="9"/>
  <c r="D13" i="35" s="1"/>
  <c r="F13" i="35" s="1"/>
  <c r="U28" i="9"/>
  <c r="D20" i="36"/>
  <c r="N20" i="15"/>
  <c r="D20" i="31" s="1"/>
  <c r="F20" i="36" s="1"/>
  <c r="D70" i="9"/>
  <c r="U70" i="9" s="1"/>
  <c r="C16" i="9"/>
  <c r="C11" i="36"/>
  <c r="D88" i="9"/>
  <c r="U91" i="9" s="1"/>
  <c r="N23" i="15"/>
  <c r="D23" i="31" s="1"/>
  <c r="F23" i="36" s="1"/>
  <c r="N17" i="15"/>
  <c r="D17" i="31" s="1"/>
  <c r="F17" i="36" s="1"/>
  <c r="D17" i="36"/>
  <c r="D52" i="9"/>
  <c r="U52" i="9" s="1"/>
  <c r="C70" i="9"/>
  <c r="C20" i="36"/>
  <c r="E20" i="36"/>
  <c r="E20" i="31"/>
  <c r="G20" i="36" s="1"/>
  <c r="E25" i="36"/>
  <c r="E25" i="31"/>
  <c r="G25" i="36" s="1"/>
  <c r="C28" i="36"/>
  <c r="C118" i="9"/>
  <c r="E11" i="31"/>
  <c r="G11" i="36" s="1"/>
  <c r="E11" i="36"/>
  <c r="C12" i="36"/>
  <c r="C22" i="9"/>
  <c r="E12" i="36"/>
  <c r="N28" i="15"/>
  <c r="D28" i="31" s="1"/>
  <c r="F28" i="36" s="1"/>
  <c r="D28" i="36"/>
  <c r="D118" i="9"/>
  <c r="D26" i="36"/>
  <c r="D106" i="9"/>
  <c r="N26" i="15"/>
  <c r="D26" i="31" s="1"/>
  <c r="F26" i="36" s="1"/>
  <c r="D25" i="36"/>
  <c r="D100" i="9"/>
  <c r="N25" i="15"/>
  <c r="D25" i="31" s="1"/>
  <c r="F25" i="36" s="1"/>
  <c r="N22" i="15"/>
  <c r="D22" i="31" s="1"/>
  <c r="F22" i="36" s="1"/>
  <c r="D22" i="36"/>
  <c r="D82" i="9"/>
  <c r="D14" i="36"/>
  <c r="D34" i="9"/>
  <c r="N14" i="15"/>
  <c r="D14" i="31" s="1"/>
  <c r="F14" i="36" s="1"/>
  <c r="D12" i="36"/>
  <c r="D22" i="9"/>
  <c r="U27" i="9" s="1"/>
  <c r="N12" i="15"/>
  <c r="D12" i="31" s="1"/>
  <c r="F12" i="36" s="1"/>
  <c r="N10" i="15"/>
  <c r="D10" i="31" s="1"/>
  <c r="D9" i="36"/>
  <c r="U15" i="9"/>
  <c r="W10" i="9" s="1"/>
  <c r="U11" i="9"/>
  <c r="U10" i="9"/>
  <c r="U14" i="9"/>
  <c r="U13" i="9"/>
  <c r="U12" i="9"/>
  <c r="E24" i="31"/>
  <c r="G24" i="36" s="1"/>
  <c r="E24" i="36"/>
  <c r="C9" i="36"/>
  <c r="C16" i="36"/>
  <c r="C46" i="9"/>
  <c r="T12" i="9"/>
  <c r="T15" i="9"/>
  <c r="V10" i="9" s="1"/>
  <c r="T11" i="9"/>
  <c r="T13" i="9"/>
  <c r="V34" i="9"/>
  <c r="T14" i="9"/>
  <c r="V106" i="9"/>
  <c r="C64" i="9"/>
  <c r="C19" i="36"/>
  <c r="T63" i="9" l="1"/>
  <c r="C18" i="35" s="1"/>
  <c r="E18" i="35" s="1"/>
  <c r="T60" i="9"/>
  <c r="T58" i="9"/>
  <c r="T62" i="9"/>
  <c r="T61" i="9"/>
  <c r="T59" i="9"/>
  <c r="T92" i="9"/>
  <c r="T89" i="9"/>
  <c r="T93" i="9"/>
  <c r="T91" i="9"/>
  <c r="T88" i="9"/>
  <c r="T90" i="9"/>
  <c r="T115" i="9"/>
  <c r="T117" i="9"/>
  <c r="C27" i="35" s="1"/>
  <c r="E27" i="35" s="1"/>
  <c r="G27" i="35" s="1"/>
  <c r="T116" i="9"/>
  <c r="T114" i="9"/>
  <c r="T113" i="9"/>
  <c r="T112" i="9"/>
  <c r="D39" i="35"/>
  <c r="F39" i="35" s="1"/>
  <c r="W184" i="9"/>
  <c r="I27" i="36"/>
  <c r="K27" i="36" s="1"/>
  <c r="D27" i="35"/>
  <c r="F27" i="35" s="1"/>
  <c r="W112" i="9"/>
  <c r="T28" i="9"/>
  <c r="T31" i="9"/>
  <c r="T32" i="9"/>
  <c r="T29" i="9"/>
  <c r="T30" i="9"/>
  <c r="T33" i="9"/>
  <c r="U96" i="9"/>
  <c r="U95" i="9"/>
  <c r="U94" i="9"/>
  <c r="U99" i="9"/>
  <c r="U98" i="9"/>
  <c r="U97" i="9"/>
  <c r="T74" i="9"/>
  <c r="T70" i="9"/>
  <c r="T71" i="9"/>
  <c r="T73" i="9"/>
  <c r="T75" i="9"/>
  <c r="T72" i="9"/>
  <c r="T119" i="9"/>
  <c r="T120" i="9"/>
  <c r="T121" i="9"/>
  <c r="T123" i="9"/>
  <c r="V118" i="9" s="1"/>
  <c r="T118" i="9"/>
  <c r="T122" i="9"/>
  <c r="U123" i="9"/>
  <c r="U118" i="9"/>
  <c r="U122" i="9"/>
  <c r="U120" i="9"/>
  <c r="U119" i="9"/>
  <c r="U121" i="9"/>
  <c r="U109" i="9"/>
  <c r="U106" i="9"/>
  <c r="U107" i="9"/>
  <c r="U108" i="9"/>
  <c r="U110" i="9"/>
  <c r="U111" i="9"/>
  <c r="U101" i="9"/>
  <c r="U102" i="9"/>
  <c r="U103" i="9"/>
  <c r="U104" i="9"/>
  <c r="U105" i="9"/>
  <c r="U100" i="9"/>
  <c r="T46" i="9"/>
  <c r="T48" i="9"/>
  <c r="T51" i="9"/>
  <c r="H16" i="36" s="1"/>
  <c r="J16" i="36" s="1"/>
  <c r="T47" i="9"/>
  <c r="T49" i="9"/>
  <c r="T50" i="9"/>
  <c r="T65" i="9"/>
  <c r="T69" i="9"/>
  <c r="T68" i="9"/>
  <c r="T67" i="9"/>
  <c r="T66" i="9"/>
  <c r="T64" i="9"/>
  <c r="E12" i="31"/>
  <c r="G12" i="36" s="1"/>
  <c r="T23" i="9"/>
  <c r="T25" i="9"/>
  <c r="T27" i="9"/>
  <c r="C12" i="35" s="1"/>
  <c r="E12" i="35" s="1"/>
  <c r="T22" i="9"/>
  <c r="T24" i="9"/>
  <c r="T26" i="9"/>
  <c r="T17" i="9"/>
  <c r="T18" i="9"/>
  <c r="T16" i="9"/>
  <c r="T19" i="9"/>
  <c r="T20" i="9"/>
  <c r="T21" i="9"/>
  <c r="V16" i="9" s="1"/>
  <c r="U68" i="9"/>
  <c r="U61" i="9"/>
  <c r="U59" i="9"/>
  <c r="U66" i="9"/>
  <c r="U60" i="9"/>
  <c r="U62" i="9"/>
  <c r="U17" i="9"/>
  <c r="U21" i="9"/>
  <c r="D11" i="35" s="1"/>
  <c r="F11" i="35" s="1"/>
  <c r="U22" i="9"/>
  <c r="U63" i="9"/>
  <c r="I18" i="36" s="1"/>
  <c r="K18" i="36" s="1"/>
  <c r="U79" i="9"/>
  <c r="U89" i="9"/>
  <c r="W28" i="9"/>
  <c r="U53" i="9"/>
  <c r="U45" i="9"/>
  <c r="I15" i="36" s="1"/>
  <c r="K15" i="36" s="1"/>
  <c r="I13" i="36"/>
  <c r="K13" i="36" s="1"/>
  <c r="U43" i="9"/>
  <c r="U64" i="9"/>
  <c r="U67" i="9"/>
  <c r="U16" i="9"/>
  <c r="U51" i="9"/>
  <c r="U47" i="9"/>
  <c r="U50" i="9"/>
  <c r="U46" i="9"/>
  <c r="U48" i="9"/>
  <c r="U49" i="9"/>
  <c r="U65" i="9"/>
  <c r="U19" i="9"/>
  <c r="U57" i="9"/>
  <c r="I17" i="36" s="1"/>
  <c r="K17" i="36" s="1"/>
  <c r="U72" i="9"/>
  <c r="U41" i="9"/>
  <c r="U55" i="9"/>
  <c r="U44" i="9"/>
  <c r="U54" i="9"/>
  <c r="U56" i="9"/>
  <c r="U42" i="9"/>
  <c r="U75" i="9"/>
  <c r="D20" i="35" s="1"/>
  <c r="F20" i="35" s="1"/>
  <c r="U73" i="9"/>
  <c r="U20" i="9"/>
  <c r="U88" i="9"/>
  <c r="U93" i="9"/>
  <c r="D23" i="35" s="1"/>
  <c r="F23" i="35" s="1"/>
  <c r="G23" i="35" s="1"/>
  <c r="U78" i="9"/>
  <c r="U92" i="9"/>
  <c r="U90" i="9"/>
  <c r="U80" i="9"/>
  <c r="U77" i="9"/>
  <c r="U71" i="9"/>
  <c r="U26" i="9"/>
  <c r="U81" i="9"/>
  <c r="U25" i="9"/>
  <c r="U74" i="9"/>
  <c r="U24" i="9"/>
  <c r="M11" i="31"/>
  <c r="G11" i="37" s="1"/>
  <c r="U23" i="9"/>
  <c r="I13" i="31"/>
  <c r="C13" i="37" s="1"/>
  <c r="E10" i="31"/>
  <c r="G9" i="36"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19" i="36"/>
  <c r="K19" i="36" s="1"/>
  <c r="W64" i="9"/>
  <c r="H27" i="36"/>
  <c r="J27" i="36" s="1"/>
  <c r="L27" i="36" s="1"/>
  <c r="N27" i="36" s="1"/>
  <c r="M27" i="36" s="1"/>
  <c r="P27" i="36" s="1"/>
  <c r="V112" i="9"/>
  <c r="V40" i="9"/>
  <c r="C15" i="35"/>
  <c r="E15" i="35" s="1"/>
  <c r="H15" i="36"/>
  <c r="J15" i="36" s="1"/>
  <c r="C21" i="35"/>
  <c r="E21" i="35" s="1"/>
  <c r="V76" i="9"/>
  <c r="H21" i="36"/>
  <c r="J21" i="36" s="1"/>
  <c r="V52" i="9"/>
  <c r="H17" i="36"/>
  <c r="J17" i="36" s="1"/>
  <c r="C17" i="35"/>
  <c r="E17" i="35" s="1"/>
  <c r="U39" i="9"/>
  <c r="U37" i="9"/>
  <c r="U38" i="9"/>
  <c r="U34" i="9"/>
  <c r="U36" i="9"/>
  <c r="U35" i="9"/>
  <c r="W22" i="9"/>
  <c r="I12" i="36"/>
  <c r="K12" i="36" s="1"/>
  <c r="D12" i="35"/>
  <c r="F12" i="35" s="1"/>
  <c r="G24" i="35"/>
  <c r="F9" i="36"/>
  <c r="H18" i="36"/>
  <c r="J18" i="36" s="1"/>
  <c r="H25" i="36"/>
  <c r="J25" i="36" s="1"/>
  <c r="L25" i="36" s="1"/>
  <c r="N25" i="36" s="1"/>
  <c r="M25" i="36" s="1"/>
  <c r="P25" i="36" s="1"/>
  <c r="C28" i="35"/>
  <c r="E28" i="35" s="1"/>
  <c r="G28" i="35" s="1"/>
  <c r="C14" i="35"/>
  <c r="E14" i="35" s="1"/>
  <c r="C16" i="35"/>
  <c r="E16" i="35" s="1"/>
  <c r="C10" i="35"/>
  <c r="H14" i="36"/>
  <c r="J14" i="36" s="1"/>
  <c r="V46" i="9"/>
  <c r="H28" i="36"/>
  <c r="J28" i="36" s="1"/>
  <c r="L28" i="36" s="1"/>
  <c r="N28" i="36" s="1"/>
  <c r="M28" i="36" s="1"/>
  <c r="P28" i="36" s="1"/>
  <c r="C20" i="35"/>
  <c r="E20" i="35" s="1"/>
  <c r="G20" i="35" s="1"/>
  <c r="H22" i="36"/>
  <c r="J22" i="36" s="1"/>
  <c r="V58" i="9"/>
  <c r="V82" i="9"/>
  <c r="C25" i="35"/>
  <c r="E25" i="35" s="1"/>
  <c r="G25" i="35" s="1"/>
  <c r="V88" i="9"/>
  <c r="V184" i="9"/>
  <c r="C39" i="35"/>
  <c r="E39" i="35" s="1"/>
  <c r="G39" i="35" s="1"/>
  <c r="C26" i="35"/>
  <c r="E26" i="35" s="1"/>
  <c r="G26" i="35" s="1"/>
  <c r="V94" i="9"/>
  <c r="H24" i="36"/>
  <c r="J24" i="36" s="1"/>
  <c r="L24" i="36" s="1"/>
  <c r="N24" i="36" s="1"/>
  <c r="M24" i="36" s="1"/>
  <c r="P24" i="36" s="1"/>
  <c r="V22" i="9"/>
  <c r="H12" i="36"/>
  <c r="J12" i="36" s="1"/>
  <c r="H26" i="36"/>
  <c r="J26" i="36" s="1"/>
  <c r="L26" i="36" s="1"/>
  <c r="N26" i="36" s="1"/>
  <c r="M26" i="36" s="1"/>
  <c r="P26" i="36" s="1"/>
  <c r="W94" i="9" l="1"/>
  <c r="I24" i="36"/>
  <c r="K24" i="36" s="1"/>
  <c r="D24" i="35"/>
  <c r="F24" i="35" s="1"/>
  <c r="I28" i="36"/>
  <c r="K28" i="36" s="1"/>
  <c r="W118" i="9"/>
  <c r="D28" i="35"/>
  <c r="F28" i="35" s="1"/>
  <c r="D26" i="35"/>
  <c r="F26" i="35" s="1"/>
  <c r="I26" i="36"/>
  <c r="K26" i="36" s="1"/>
  <c r="W106" i="9"/>
  <c r="D25" i="35"/>
  <c r="F25" i="35" s="1"/>
  <c r="W100" i="9"/>
  <c r="I25" i="36"/>
  <c r="K25" i="36" s="1"/>
  <c r="C23" i="35"/>
  <c r="E23" i="35" s="1"/>
  <c r="H23" i="36"/>
  <c r="J23" i="36" s="1"/>
  <c r="C13" i="35"/>
  <c r="E13" i="35" s="1"/>
  <c r="G13" i="35" s="1"/>
  <c r="V28" i="9"/>
  <c r="H13" i="36"/>
  <c r="J13" i="36" s="1"/>
  <c r="L13" i="36" s="1"/>
  <c r="N13" i="36" s="1"/>
  <c r="M13" i="36" s="1"/>
  <c r="P13" i="36" s="1"/>
  <c r="H20" i="36"/>
  <c r="J20" i="36" s="1"/>
  <c r="V70" i="9"/>
  <c r="H19" i="36"/>
  <c r="J19" i="36" s="1"/>
  <c r="L19" i="36" s="1"/>
  <c r="N19" i="36" s="1"/>
  <c r="M19" i="36" s="1"/>
  <c r="P19" i="36" s="1"/>
  <c r="V64" i="9"/>
  <c r="C19" i="35"/>
  <c r="E19" i="35" s="1"/>
  <c r="C11" i="35"/>
  <c r="E11" i="35" s="1"/>
  <c r="G11" i="35" s="1"/>
  <c r="H11" i="36"/>
  <c r="J11" i="36" s="1"/>
  <c r="B17" i="33"/>
  <c r="G12" i="35"/>
  <c r="G19" i="35"/>
  <c r="L15" i="36"/>
  <c r="N15" i="36" s="1"/>
  <c r="M15" i="36" s="1"/>
  <c r="P15" i="36" s="1"/>
  <c r="L17" i="36"/>
  <c r="N17" i="36" s="1"/>
  <c r="M17" i="36" s="1"/>
  <c r="P17" i="36" s="1"/>
  <c r="L18" i="36"/>
  <c r="N18" i="36" s="1"/>
  <c r="M18" i="36" s="1"/>
  <c r="P18" i="36" s="1"/>
  <c r="W16" i="9"/>
  <c r="D17" i="35"/>
  <c r="F17" i="35" s="1"/>
  <c r="G17" i="35" s="1"/>
  <c r="W52" i="9"/>
  <c r="D15" i="35"/>
  <c r="F15" i="35" s="1"/>
  <c r="G15" i="35" s="1"/>
  <c r="I11" i="36"/>
  <c r="K11" i="36" s="1"/>
  <c r="W40" i="9"/>
  <c r="D18" i="35"/>
  <c r="F18" i="35" s="1"/>
  <c r="G18" i="35" s="1"/>
  <c r="W58" i="9"/>
  <c r="I16" i="36"/>
  <c r="K16" i="36" s="1"/>
  <c r="L16" i="36" s="1"/>
  <c r="N16" i="36" s="1"/>
  <c r="M16" i="36" s="1"/>
  <c r="P16" i="36" s="1"/>
  <c r="W46" i="9"/>
  <c r="D16" i="35"/>
  <c r="F16" i="35" s="1"/>
  <c r="G16" i="35" s="1"/>
  <c r="I23" i="36"/>
  <c r="K23" i="36" s="1"/>
  <c r="W70" i="9"/>
  <c r="W88" i="9"/>
  <c r="I20" i="36"/>
  <c r="K20" i="36" s="1"/>
  <c r="D21" i="35"/>
  <c r="F21" i="35" s="1"/>
  <c r="G21" i="35" s="1"/>
  <c r="W76" i="9"/>
  <c r="I21" i="36"/>
  <c r="K21" i="36" s="1"/>
  <c r="L21" i="36" s="1"/>
  <c r="N21" i="36" s="1"/>
  <c r="M21" i="36" s="1"/>
  <c r="P21" i="36" s="1"/>
  <c r="F10" i="35"/>
  <c r="K9" i="36" s="1"/>
  <c r="B18" i="33"/>
  <c r="B16" i="33"/>
  <c r="B15" i="33"/>
  <c r="W82" i="9"/>
  <c r="D22" i="35"/>
  <c r="F22" i="35" s="1"/>
  <c r="G22" i="35" s="1"/>
  <c r="I22" i="36"/>
  <c r="K22" i="36" s="1"/>
  <c r="L22" i="36" s="1"/>
  <c r="N22" i="36" s="1"/>
  <c r="M22" i="36" s="1"/>
  <c r="P22" i="36" s="1"/>
  <c r="L12" i="36"/>
  <c r="N12" i="36" s="1"/>
  <c r="M12" i="36" s="1"/>
  <c r="P12" i="36" s="1"/>
  <c r="D14" i="35"/>
  <c r="F14" i="35" s="1"/>
  <c r="G14" i="35" s="1"/>
  <c r="I14" i="36"/>
  <c r="K14" i="36" s="1"/>
  <c r="L14" i="36" s="1"/>
  <c r="N14" i="36" s="1"/>
  <c r="M14" i="36" s="1"/>
  <c r="P14" i="36" s="1"/>
  <c r="W34" i="9"/>
  <c r="H9" i="36"/>
  <c r="E10" i="35"/>
  <c r="L23" i="36" l="1"/>
  <c r="N23" i="36" s="1"/>
  <c r="M23" i="36" s="1"/>
  <c r="P23" i="36" s="1"/>
  <c r="L20" i="36"/>
  <c r="N20" i="36" s="1"/>
  <c r="M20" i="36" s="1"/>
  <c r="P20" i="36" s="1"/>
  <c r="L11" i="36"/>
  <c r="N11" i="36" s="1"/>
  <c r="M11" i="36" s="1"/>
  <c r="P11" i="36" s="1"/>
  <c r="B19" i="33"/>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8" i="33" l="1"/>
  <c r="B22" i="33"/>
  <c r="C16" i="33"/>
  <c r="C17"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<sst xmlns="http://schemas.openxmlformats.org/spreadsheetml/2006/main" count="1129" uniqueCount="411">
  <si>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</si>
  <si>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</si>
  <si>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</si>
  <si>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</si>
  <si>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</si>
  <si>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</si>
  <si>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</si>
  <si>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</si>
  <si>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</si>
  <si>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</si>
  <si>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</si>
  <si>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</si>
  <si>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</si>
  <si>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</si>
  <si>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</si>
  <si>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</si>
  <si>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</si>
  <si>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</si>
  <si>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</si>
  <si>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</si>
  <si>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</si>
  <si>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</si>
  <si>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</si>
  <si>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</si>
  <si>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</si>
  <si>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</si>
  <si>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</si>
  <si>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</si>
  <si>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</si>
  <si>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</si>
  <si>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</si>
  <si>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</si>
  <si>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</si>
  <si>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</si>
  <si>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</si>
  <si>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</si>
  <si>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</si>
  <si>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</si>
  <si>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</si>
  <si>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</si>
  <si>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</si>
  <si>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</si>
  <si>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</si>
  <si>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</si>
  <si>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</si>
  <si>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</si>
  <si>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</si>
  <si>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</si>
  <si>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</si>
  <si>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</si>
  <si>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</si>
  <si>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</si>
  <si>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</si>
  <si>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</si>
  <si>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</si>
  <si>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</si>
  <si>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</si>
  <si>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</si>
  <si>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</si>
  <si>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</si>
  <si>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</si>
  <si>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</si>
  <si>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</si>
  <si>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</si>
  <si>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</si>
  <si>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</si>
  <si>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</si>
  <si>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</si>
  <si>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</si>
  <si>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</si>
  <si>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</si>
  <si>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</si>
  <si>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Estado</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</si>
  <si>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</si>
  <si>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</si>
  <si>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</si>
  <si>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</si>
  <si>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</si>
  <si>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</si>
  <si>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</si>
  <si>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ENTIDAD:</t>
  </si>
  <si>
    <t>PROCESO:</t>
  </si>
  <si>
    <t>OBJETIVO DEL PROCESO:</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</si>
  <si>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</si>
  <si>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</si>
  <si>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</si>
  <si>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</si>
  <si>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</si>
  <si>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</si>
  <si>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</si>
  <si>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</si>
  <si>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</si>
  <si>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</si>
  <si>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</si>
  <si>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</si>
  <si>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</si>
  <si>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</si>
  <si>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</si>
  <si>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</si>
  <si>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</si>
  <si>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</si>
  <si>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</si>
  <si>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</si>
  <si>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</si>
  <si>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</si>
  <si>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</si>
  <si>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</si>
  <si>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</si>
  <si>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</si>
  <si>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</si>
  <si>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</si>
  <si>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</si>
  <si>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</si>
  <si>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</si>
  <si>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</si>
  <si>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</si>
  <si>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</si>
  <si>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</si>
  <si>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</si>
  <si>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</si>
  <si>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</si>
  <si>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</si>
  <si>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</si>
  <si>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</si>
  <si>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</si>
  <si>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</si>
  <si>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</si>
  <si>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</si>
  <si>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</si>
  <si>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</si>
  <si>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</si>
  <si>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</si>
  <si>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</si>
  <si>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</si>
  <si>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</si>
  <si>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</si>
  <si>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</si>
  <si>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</si>
  <si>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</si>
  <si>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</si>
  <si>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</si>
  <si>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</si>
  <si>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</si>
  <si>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</si>
  <si>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</si>
  <si>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</si>
  <si>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</si>
  <si>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</si>
  <si>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</si>
  <si>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</si>
  <si>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</si>
  <si>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</si>
  <si>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</si>
  <si>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</si>
  <si>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</si>
  <si>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</si>
  <si>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</si>
  <si>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</si>
  <si>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</si>
  <si>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</si>
  <si>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</si>
  <si>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</si>
  <si>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</si>
  <si>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</si>
  <si>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</si>
  <si>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</si>
  <si>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</si>
  <si>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</si>
  <si>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</si>
  <si>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</si>
  <si>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</si>
  <si>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</si>
  <si>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</si>
  <si>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</si>
  <si>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</si>
  <si>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</si>
  <si>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</si>
  <si>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</si>
  <si>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</si>
  <si>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pérdida económica</t>
  </si>
  <si>
    <t>Posibilidad de afectación reputacional</t>
  </si>
  <si>
    <t>Posibilidad de perdida de confidencialidad</t>
  </si>
  <si>
    <t>Posibilidad de pérdida reputacional</t>
  </si>
  <si>
    <t>Posibilidad de afectación económica y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</si>
  <si>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</si>
  <si>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</si>
  <si>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</si>
  <si>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</si>
  <si>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</si>
  <si>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</si>
  <si>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</si>
  <si>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</si>
  <si>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</si>
  <si>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</si>
  <si>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</si>
  <si>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</si>
  <si>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</si>
  <si>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</si>
  <si>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</si>
  <si>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</si>
  <si>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</si>
  <si>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</si>
  <si>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</si>
  <si>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</si>
  <si>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</si>
  <si>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</si>
  <si>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</si>
  <si>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</si>
  <si>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</si>
  <si>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</si>
  <si>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</si>
  <si>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</si>
  <si>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</si>
  <si>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</si>
  <si>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</si>
  <si>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</si>
  <si>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</si>
  <si>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</si>
  <si>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</si>
  <si>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</si>
  <si>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</si>
  <si>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</si>
  <si>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</si>
  <si>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</si>
  <si>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</si>
  <si>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</si>
  <si>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</si>
  <si>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</si>
  <si>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</si>
  <si>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</si>
  <si>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</si>
  <si>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</si>
  <si>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</si>
  <si>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</si>
  <si>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</si>
  <si>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</si>
  <si>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</si>
  <si>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</si>
  <si>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</si>
  <si>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</si>
  <si>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</si>
  <si>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</si>
  <si>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</si>
  <si>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</si>
  <si>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</si>
  <si>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</si>
  <si>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</si>
  <si>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</si>
  <si>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</si>
  <si>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</si>
  <si>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</si>
  <si>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</si>
  <si>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</si>
  <si>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</si>
  <si>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</si>
  <si>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</si>
  <si>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</si>
  <si>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</si>
  <si>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</si>
  <si>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</si>
  <si>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</si>
  <si>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</si>
  <si>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</si>
  <si>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</si>
  <si>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</si>
  <si>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</si>
  <si>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</si>
  <si>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</si>
  <si>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Entre 10 y 50 SMLMV</t>
  </si>
  <si>
    <t>El riesgo afecta la imagen de algún área de la organización.</t>
  </si>
  <si>
    <t>Muy Baja</t>
  </si>
  <si>
    <t>La actividad que conlleva el riesgo se ejecuta como máximos 2 veces por año</t>
  </si>
  <si>
    <t>Leve</t>
  </si>
  <si>
    <t>Menor a 10 SMLMV</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</si>
  <si>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</si>
  <si>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</si>
  <si>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</si>
  <si>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</si>
  <si>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</si>
  <si>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</si>
  <si>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</si>
  <si>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</si>
  <si>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</si>
  <si>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</si>
  <si>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</si>
  <si>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</si>
  <si>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</si>
  <si>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</si>
  <si>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</si>
  <si>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</si>
  <si>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</si>
  <si>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</si>
  <si>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</si>
  <si>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</si>
  <si>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</si>
  <si>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</si>
  <si>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</si>
  <si>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</si>
  <si>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</si>
  <si>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</si>
  <si>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</si>
  <si>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</si>
  <si>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VALORACIÓN DEL CONTROL</t>
  </si>
  <si>
    <t xml:space="preserve">Peso del Control + Peso de la implementación </t>
  </si>
  <si>
    <t>% Probabilidad Riesgo Inherente-(% Probabilidad Riesgo Inherente*Valor Total del Control)</t>
  </si>
  <si>
    <t>Atributos del control</t>
  </si>
  <si>
    <t>% MIN</t>
  </si>
  <si>
    <t>% MAX</t>
  </si>
  <si>
    <t>% Probabilidad Riesgo Inherente</t>
  </si>
  <si>
    <t>% Impacto Riesgo Inherente</t>
  </si>
  <si>
    <t>No. Control</t>
  </si>
  <si>
    <t xml:space="preserve">Formalización del control </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</si>
  <si>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</si>
  <si>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</si>
  <si>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</si>
  <si>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</si>
  <si>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</si>
  <si>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</si>
  <si>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</si>
  <si>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</si>
  <si>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</si>
  <si>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</si>
  <si>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</si>
  <si>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</si>
  <si>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</si>
  <si>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</si>
  <si>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</si>
  <si>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</si>
  <si>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</si>
  <si>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Definición del Tratamiento</t>
  </si>
  <si>
    <t>Descripción de la Acción, basado en el análisis de causas</t>
  </si>
  <si>
    <t>Responsable 
(Cargo)</t>
  </si>
  <si>
    <t>Fecha de Inicio</t>
  </si>
  <si>
    <t>Fecha de Finalización</t>
  </si>
  <si>
    <t>Reducir_Mitigar</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</si>
  <si>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</si>
  <si>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</si>
  <si>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</si>
  <si>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</si>
  <si>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</si>
  <si>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</si>
  <si>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</si>
  <si>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</si>
  <si>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</si>
  <si>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</si>
  <si>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</si>
  <si>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</si>
  <si>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</si>
  <si>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</si>
  <si>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</si>
  <si>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</si>
  <si>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 xml:space="preserve">Determine el tratamiento a seguir </t>
  </si>
  <si>
    <t>ALCANCE</t>
  </si>
  <si>
    <t>VIGENCIA:</t>
  </si>
  <si>
    <t>Soporte</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</si>
  <si>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</si>
  <si>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t>Plan de Acción
Descripción de la Acción, basado en el análisis de causas
Responsable (Cargo)
Soporte
Fecha de Inicio
Fecha de Finalización</t>
  </si>
  <si>
    <t>Alcance del Proceso</t>
  </si>
  <si>
    <t>Diligencie el alcance del proceso.</t>
  </si>
  <si>
    <t>MAPA DE RIESGOS INTEGRALES</t>
  </si>
  <si>
    <t>Matriz Mapa de Riesgos Integrales</t>
  </si>
  <si>
    <t>R21</t>
  </si>
  <si>
    <t>R22</t>
  </si>
  <si>
    <t>R23</t>
  </si>
  <si>
    <t>R24</t>
  </si>
  <si>
    <t>R25</t>
  </si>
  <si>
    <t>R26</t>
  </si>
  <si>
    <t>R27</t>
  </si>
  <si>
    <t>R28</t>
  </si>
  <si>
    <t>R29</t>
  </si>
  <si>
    <t>R30</t>
  </si>
  <si>
    <t>Cuatrimestral</t>
  </si>
  <si>
    <t>Anual</t>
  </si>
  <si>
    <t>Código: F-DPM-10100-238,37-068</t>
  </si>
  <si>
    <t>Versión: 0.0</t>
  </si>
  <si>
    <t>PROCESO PLANEACIÓN ESTRATÉGICA</t>
  </si>
  <si>
    <t>Fecha: 21-05-2026</t>
  </si>
  <si>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</si>
  <si>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</si>
  <si>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</si>
  <si>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</si>
  <si>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</si>
  <si>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</si>
  <si>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</si>
  <si>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</si>
  <si>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 xml:space="preserve">GESTIÓN DOCUMENTAL </t>
  </si>
  <si>
    <t>ALCALDIA DE BUCARAMANGA</t>
  </si>
  <si>
    <t>Establecer los lineamientos necesarios para el control eficiente de las actividades administrativas y técnicas relacionadas con la planificación, producción, recepción, organización, conservación y disposición final de la documentación de la entidad. Este proceso se desarrolla mediante una gestión documental integral, segura y coherente con la normatividad vigente, que garantice la disponibilidad, integridad, trazabilidad y confidencialidad de la información, fortaleciendo la transparencia en la gestión pública y promoviendo la mejora continua de los sistemas de información institucional.</t>
  </si>
  <si>
    <t>El proceso de gestión documental en el Municipio de Bucaramanga abarca el establecimiento de lineamientos y directrices para la administración integral de los documentos producidos y recibidos por la entidad, durante todo su ciclo de vida. Incluye las etapas de planeación, producción, recepción, gestión, trámite, organización, conservación y disposición final de la documentación. Este proceso busca garantizar la trazabilidad, integridad, accesibilidad, disponibilidad y preservación de la información, mitigando riesgos asociados a la seguridad de los sistemas de información. Todo ello en cumplimiento de lo dispuesto por la Ley General de Archivos 594 de 2000 y demás normativas aplicables, fortaleciendo la transparencia institucional y el adecuado soporte a la gestión pública.</t>
  </si>
  <si>
    <t>El Profesional Universitario</t>
  </si>
  <si>
    <t>según lo estipulen las Tablas de Retención Documental y las directrices del Archivo General de la Nación</t>
  </si>
  <si>
    <t xml:space="preserve">Realizar y ejecutar el cronograma establecido para capacitaciones sobre normatividad archivística vigente, a las diferentes dependencias de la Admininistración Central. </t>
  </si>
  <si>
    <t>Cronograma (Circular 1)
Convocatoria
Diapositivas
Actas reunión (14)</t>
  </si>
  <si>
    <t>Profesional Universitario
(Gestión Documental)</t>
  </si>
  <si>
    <t>Realizar 5 visitas técnicas sobre normatividad archivística vigente, a las diferentes dependencias de la Admininistración Central, según requerimientos.</t>
  </si>
  <si>
    <t>Actas de Reunión (5)</t>
  </si>
  <si>
    <t>Realizar seguimiento mensual a las Transferencias Documentales primarias de las dependencias, según cronograma establecido siguiendo los lineamientos institucionales.</t>
  </si>
  <si>
    <t>Cronograma circular (1) y
seguimiento de transferencias primarias
F-GDO-8600-238,37-044</t>
  </si>
  <si>
    <t>Implementar el formato control de traslado de documentos internos área de gestión documental F-GDO-8800-238,37-021 a fin de salvaguardar la información según el Protocolo para la gestión del acceso, seguridad y confidencialidad de los archivos de la alcaldía del Municipio de Bucaramanga.</t>
  </si>
  <si>
    <t xml:space="preserve"> Formato control de traslado de documentos internos área de gestión documental F-GDO-8800-238,37-021</t>
  </si>
  <si>
    <t xml:space="preserve">posibles investigaciones y sanciones disciplinarias por entes de control, </t>
  </si>
  <si>
    <t>al incumplimiento de la Ley 594 del 2000 en los documentos generados por la Secretaría de Planeación</t>
  </si>
  <si>
    <t>verifica el cumplimiento del cronograma institucional de capacitación y visitas técnicas en gestión documental,</t>
  </si>
  <si>
    <t>conforme a la normatividad archivística aplicable, dirigido a las dependencias de la entidad.</t>
  </si>
  <si>
    <t>el incumplimiento del cronograma institucional de transferencias documentales,</t>
  </si>
  <si>
    <t>debilidades en la organización documental y en la aplicación de las Tablas de Retención Documental (TRD).</t>
  </si>
  <si>
    <t>verifica los lineamientos establecidos en el procedimiento para la Transferencia de  Documentos  P-GDO-8600-170-002, para  llevar  a  cabo  las  Transferencias  Documentales Primarias  desde  los  Archivos  de  Gestión  al  Archivo  Central</t>
  </si>
  <si>
    <t xml:space="preserve">soborno entrante al aceptar o solicitar ventajas indebidas para acceder, divulgar o usar indebidamente la información </t>
  </si>
  <si>
    <t xml:space="preserve">  debilidades en la salvaguarda y control en el archivo documental institucional.</t>
  </si>
  <si>
    <t xml:space="preserve">verifica el diligenciamiento del formato de control de traslado documental, mediante seguimiento a la trazabilidad de los préstamos y consultas de documentos, </t>
  </si>
  <si>
    <t xml:space="preserve"> dejando registros físicos y controles de acceso.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</si>
</sst>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54"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0">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8"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164" fontId="2" fillId="3" borderId="1" xfId="2" applyNumberFormat="1" applyFill="1" applyBorder="1" applyAlignment="1">
      <alignment horizontal="center" vertical="center" wrapText="1"/>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12"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7"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4" borderId="68"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14" fontId="8" fillId="4" borderId="0" xfId="0" applyNumberFormat="1" applyFont="1" applyFill="1" applyAlignment="1">
      <alignment horizontal="left" wrapText="1"/>
    </xf>
    <xf numFmtId="0" fontId="41" fillId="4" borderId="69"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41" fillId="4" borderId="54"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53" xfId="0" applyFont="1" applyFill="1" applyBorder="1" applyAlignment="1">
      <alignment horizontal="left"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49" xfId="5" applyFont="1" applyFill="1" applyBorder="1" applyAlignment="1">
      <alignment horizontal="left" vertical="top" wrapText="1" readingOrder="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0" fontId="2" fillId="0" borderId="75" xfId="2" applyBorder="1" applyAlignment="1">
      <alignment horizontal="center" vertical="center" wrapText="1"/>
    </xf>
    <xf numFmtId="0" fontId="2" fillId="0" borderId="24" xfId="2" applyBorder="1" applyAlignment="1">
      <alignment horizontal="center" vertical="center" wrapText="1"/>
    </xf>
    <xf numFmtId="9" fontId="20" fillId="0" borderId="5"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189</xdr:row>
      <xdr:rowOff>0</xdr:rowOff>
    </xdr:from>
    <xdr:to>
      <xdr:col>4</xdr:col>
      <xdr:colOff>90438</xdr:colOff>
      <xdr:row>192</xdr:row>
      <xdr:rowOff>365307</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14</xdr:row>
      <xdr:rowOff>504825</xdr:rowOff>
    </xdr:from>
    <xdr:to>
      <xdr:col>4</xdr:col>
      <xdr:colOff>95250</xdr:colOff>
      <xdr:row>15</xdr:row>
      <xdr:rowOff>459422</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189</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189</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14</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189</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189</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189</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189</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189</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20</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20</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91</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91</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97</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97</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103</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103</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109</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109</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121</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121</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20</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20</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26</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22</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21</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26</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26</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26</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32</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27</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32</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32</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32</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32</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38</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33</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38</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38</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38</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38</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44</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39</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44</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44</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44</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50</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46</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45</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50</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50</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50</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56</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51</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56</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56</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56</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62</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58</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57</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62</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62</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62</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68</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63</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68</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68</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68</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74</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69</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74</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74</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74</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80</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75</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80</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80</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80</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86</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82</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81</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86</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86</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86</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88</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87</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92</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92</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92</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92</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94</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93</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98</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98</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98</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98</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100</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99</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104</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104</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104</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104</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104</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105</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110</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110</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110</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110</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110</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111</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116</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116</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116</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116</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116</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117</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122</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122</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122</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188</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186</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188</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183</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188</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188</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188</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188</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100</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184</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186</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188</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128</xdr:row>
      <xdr:rowOff>346075</xdr:rowOff>
    </xdr:from>
    <xdr:ext cx="95250" cy="444331"/>
    <xdr:sp macro="" textlink="">
      <xdr:nvSpPr>
        <xdr:cNvPr id="3" name="Text Box 15">
          <a:extLst>
            <a:ext uri="{FF2B5EF4-FFF2-40B4-BE49-F238E27FC236}">
              <a16:creationId xmlns:a16="http://schemas.microsoft.com/office/drawing/2014/main" id="{63A1EA92-D02D-4E0A-BA84-3DE1F8300773}"/>
            </a:ext>
          </a:extLst>
        </xdr:cNvPr>
        <xdr:cNvSpPr txBox="1">
          <a:spLocks noChangeArrowheads="1"/>
        </xdr:cNvSpPr>
      </xdr:nvSpPr>
      <xdr:spPr bwMode="auto">
        <a:xfrm>
          <a:off x="4927600" y="46364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134</xdr:row>
      <xdr:rowOff>346075</xdr:rowOff>
    </xdr:from>
    <xdr:ext cx="95250" cy="444331"/>
    <xdr:sp macro="" textlink="">
      <xdr:nvSpPr>
        <xdr:cNvPr id="4" name="Text Box 15">
          <a:extLst>
            <a:ext uri="{FF2B5EF4-FFF2-40B4-BE49-F238E27FC236}">
              <a16:creationId xmlns:a16="http://schemas.microsoft.com/office/drawing/2014/main" id="{387B515B-7959-4A7D-A9F8-5F4F6072CDFB}"/>
            </a:ext>
          </a:extLst>
        </xdr:cNvPr>
        <xdr:cNvSpPr txBox="1">
          <a:spLocks noChangeArrowheads="1"/>
        </xdr:cNvSpPr>
      </xdr:nvSpPr>
      <xdr:spPr bwMode="auto">
        <a:xfrm>
          <a:off x="4927600" y="48612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140</xdr:row>
      <xdr:rowOff>346075</xdr:rowOff>
    </xdr:from>
    <xdr:ext cx="95250" cy="444331"/>
    <xdr:sp macro="" textlink="">
      <xdr:nvSpPr>
        <xdr:cNvPr id="5" name="Text Box 15">
          <a:extLst>
            <a:ext uri="{FF2B5EF4-FFF2-40B4-BE49-F238E27FC236}">
              <a16:creationId xmlns:a16="http://schemas.microsoft.com/office/drawing/2014/main" id="{F8551A5E-F740-4772-B591-EAB89CF9FE41}"/>
            </a:ext>
          </a:extLst>
        </xdr:cNvPr>
        <xdr:cNvSpPr txBox="1">
          <a:spLocks noChangeArrowheads="1"/>
        </xdr:cNvSpPr>
      </xdr:nvSpPr>
      <xdr:spPr bwMode="auto">
        <a:xfrm>
          <a:off x="4927600" y="50860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146</xdr:row>
      <xdr:rowOff>346075</xdr:rowOff>
    </xdr:from>
    <xdr:ext cx="95250" cy="444331"/>
    <xdr:sp macro="" textlink="">
      <xdr:nvSpPr>
        <xdr:cNvPr id="6" name="Text Box 15">
          <a:extLst>
            <a:ext uri="{FF2B5EF4-FFF2-40B4-BE49-F238E27FC236}">
              <a16:creationId xmlns:a16="http://schemas.microsoft.com/office/drawing/2014/main" id="{DD6563ED-9040-49C8-8A28-1D1416C92C02}"/>
            </a:ext>
          </a:extLst>
        </xdr:cNvPr>
        <xdr:cNvSpPr txBox="1">
          <a:spLocks noChangeArrowheads="1"/>
        </xdr:cNvSpPr>
      </xdr:nvSpPr>
      <xdr:spPr bwMode="auto">
        <a:xfrm>
          <a:off x="4927600" y="53108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152</xdr:row>
      <xdr:rowOff>346075</xdr:rowOff>
    </xdr:from>
    <xdr:ext cx="95250" cy="444331"/>
    <xdr:sp macro="" textlink="">
      <xdr:nvSpPr>
        <xdr:cNvPr id="7" name="Text Box 15">
          <a:extLst>
            <a:ext uri="{FF2B5EF4-FFF2-40B4-BE49-F238E27FC236}">
              <a16:creationId xmlns:a16="http://schemas.microsoft.com/office/drawing/2014/main" id="{10965A65-CC3F-4745-9958-8D4F9DEEEE59}"/>
            </a:ext>
          </a:extLst>
        </xdr:cNvPr>
        <xdr:cNvSpPr txBox="1">
          <a:spLocks noChangeArrowheads="1"/>
        </xdr:cNvSpPr>
      </xdr:nvSpPr>
      <xdr:spPr bwMode="auto">
        <a:xfrm>
          <a:off x="4927600" y="55356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158</xdr:row>
      <xdr:rowOff>346075</xdr:rowOff>
    </xdr:from>
    <xdr:ext cx="95250" cy="444331"/>
    <xdr:sp macro="" textlink="">
      <xdr:nvSpPr>
        <xdr:cNvPr id="8" name="Text Box 15">
          <a:extLst>
            <a:ext uri="{FF2B5EF4-FFF2-40B4-BE49-F238E27FC236}">
              <a16:creationId xmlns:a16="http://schemas.microsoft.com/office/drawing/2014/main" id="{1B47F8A0-FB6E-46DA-80EF-6DBD024CE02B}"/>
            </a:ext>
          </a:extLst>
        </xdr:cNvPr>
        <xdr:cNvSpPr txBox="1">
          <a:spLocks noChangeArrowheads="1"/>
        </xdr:cNvSpPr>
      </xdr:nvSpPr>
      <xdr:spPr bwMode="auto">
        <a:xfrm>
          <a:off x="4927600" y="57604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164</xdr:row>
      <xdr:rowOff>346075</xdr:rowOff>
    </xdr:from>
    <xdr:ext cx="95250" cy="444331"/>
    <xdr:sp macro="" textlink="">
      <xdr:nvSpPr>
        <xdr:cNvPr id="10" name="Text Box 15">
          <a:extLst>
            <a:ext uri="{FF2B5EF4-FFF2-40B4-BE49-F238E27FC236}">
              <a16:creationId xmlns:a16="http://schemas.microsoft.com/office/drawing/2014/main" id="{4312F378-E974-4506-AA5A-4B0FAF063DD8}"/>
            </a:ext>
          </a:extLst>
        </xdr:cNvPr>
        <xdr:cNvSpPr txBox="1">
          <a:spLocks noChangeArrowheads="1"/>
        </xdr:cNvSpPr>
      </xdr:nvSpPr>
      <xdr:spPr bwMode="auto">
        <a:xfrm>
          <a:off x="4927600" y="59851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170</xdr:row>
      <xdr:rowOff>346075</xdr:rowOff>
    </xdr:from>
    <xdr:ext cx="95250" cy="444331"/>
    <xdr:sp macro="" textlink="">
      <xdr:nvSpPr>
        <xdr:cNvPr id="25" name="Text Box 15">
          <a:extLst>
            <a:ext uri="{FF2B5EF4-FFF2-40B4-BE49-F238E27FC236}">
              <a16:creationId xmlns:a16="http://schemas.microsoft.com/office/drawing/2014/main" id="{3BEDD8C3-95E4-4360-8A5F-0E0C33CDB1A1}"/>
            </a:ext>
          </a:extLst>
        </xdr:cNvPr>
        <xdr:cNvSpPr txBox="1">
          <a:spLocks noChangeArrowheads="1"/>
        </xdr:cNvSpPr>
      </xdr:nvSpPr>
      <xdr:spPr bwMode="auto">
        <a:xfrm>
          <a:off x="4927600" y="62099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176</xdr:row>
      <xdr:rowOff>346075</xdr:rowOff>
    </xdr:from>
    <xdr:ext cx="95250" cy="444331"/>
    <xdr:sp macro="" textlink="">
      <xdr:nvSpPr>
        <xdr:cNvPr id="36" name="Text Box 15">
          <a:extLst>
            <a:ext uri="{FF2B5EF4-FFF2-40B4-BE49-F238E27FC236}">
              <a16:creationId xmlns:a16="http://schemas.microsoft.com/office/drawing/2014/main" id="{865948DD-A564-437D-8CDD-864345070C2C}"/>
            </a:ext>
          </a:extLst>
        </xdr:cNvPr>
        <xdr:cNvSpPr txBox="1">
          <a:spLocks noChangeArrowheads="1"/>
        </xdr:cNvSpPr>
      </xdr:nvSpPr>
      <xdr:spPr bwMode="auto">
        <a:xfrm>
          <a:off x="4927600" y="64347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7" name="Text Box 16">
          <a:extLst>
            <a:ext uri="{FF2B5EF4-FFF2-40B4-BE49-F238E27FC236}">
              <a16:creationId xmlns:a16="http://schemas.microsoft.com/office/drawing/2014/main" id="{EBB93A5A-6C8D-47F7-8D92-C26FA50BF1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8" name="Text Box 17">
          <a:extLst>
            <a:ext uri="{FF2B5EF4-FFF2-40B4-BE49-F238E27FC236}">
              <a16:creationId xmlns:a16="http://schemas.microsoft.com/office/drawing/2014/main" id="{D17DA0CC-2646-4857-A428-3F70AEEC50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39" name="Text Box 18">
          <a:extLst>
            <a:ext uri="{FF2B5EF4-FFF2-40B4-BE49-F238E27FC236}">
              <a16:creationId xmlns:a16="http://schemas.microsoft.com/office/drawing/2014/main" id="{AC94ECD9-E3FB-451C-B8F2-50C031FF30B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0" name="Text Box 19">
          <a:extLst>
            <a:ext uri="{FF2B5EF4-FFF2-40B4-BE49-F238E27FC236}">
              <a16:creationId xmlns:a16="http://schemas.microsoft.com/office/drawing/2014/main" id="{79666A21-1CBF-4363-9C51-5A8C68ED4FE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592" name="Text Box 16">
          <a:extLst>
            <a:ext uri="{FF2B5EF4-FFF2-40B4-BE49-F238E27FC236}">
              <a16:creationId xmlns:a16="http://schemas.microsoft.com/office/drawing/2014/main" id="{D5D8F213-0FBD-4251-9887-0F62B8DB484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74" name="Text Box 17">
          <a:extLst>
            <a:ext uri="{FF2B5EF4-FFF2-40B4-BE49-F238E27FC236}">
              <a16:creationId xmlns:a16="http://schemas.microsoft.com/office/drawing/2014/main" id="{CDF4F33B-931E-4DC2-8000-213713C1597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13" name="Text Box 18">
          <a:extLst>
            <a:ext uri="{FF2B5EF4-FFF2-40B4-BE49-F238E27FC236}">
              <a16:creationId xmlns:a16="http://schemas.microsoft.com/office/drawing/2014/main" id="{B5AEA911-B7B6-4ABB-B58A-343FF9EE8D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14" name="Text Box 19">
          <a:extLst>
            <a:ext uri="{FF2B5EF4-FFF2-40B4-BE49-F238E27FC236}">
              <a16:creationId xmlns:a16="http://schemas.microsoft.com/office/drawing/2014/main" id="{8D170276-88A9-4D78-A30A-DA51A05014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5" name="Text Box 16">
          <a:extLst>
            <a:ext uri="{FF2B5EF4-FFF2-40B4-BE49-F238E27FC236}">
              <a16:creationId xmlns:a16="http://schemas.microsoft.com/office/drawing/2014/main" id="{168BB2AD-8A32-4E03-AE3B-381863993F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6" name="Text Box 17">
          <a:extLst>
            <a:ext uri="{FF2B5EF4-FFF2-40B4-BE49-F238E27FC236}">
              <a16:creationId xmlns:a16="http://schemas.microsoft.com/office/drawing/2014/main" id="{360FDAED-B899-4A4B-AD50-B1B709F8CFD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7" name="Text Box 18">
          <a:extLst>
            <a:ext uri="{FF2B5EF4-FFF2-40B4-BE49-F238E27FC236}">
              <a16:creationId xmlns:a16="http://schemas.microsoft.com/office/drawing/2014/main" id="{F84BBFA4-A5B5-4712-A27D-DE8862567B4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4718" name="Text Box 19">
          <a:extLst>
            <a:ext uri="{FF2B5EF4-FFF2-40B4-BE49-F238E27FC236}">
              <a16:creationId xmlns:a16="http://schemas.microsoft.com/office/drawing/2014/main" id="{2BA2C994-0E6C-43E0-A035-390647C4F4A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504825</xdr:rowOff>
    </xdr:from>
    <xdr:ext cx="95250" cy="444014"/>
    <xdr:sp macro="" textlink="">
      <xdr:nvSpPr>
        <xdr:cNvPr id="4719" name="Text Box 15">
          <a:extLst>
            <a:ext uri="{FF2B5EF4-FFF2-40B4-BE49-F238E27FC236}">
              <a16:creationId xmlns:a16="http://schemas.microsoft.com/office/drawing/2014/main" id="{0586B6A2-BC3B-48BB-948B-DE4257401E3F}"/>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0" name="Text Box 16">
          <a:extLst>
            <a:ext uri="{FF2B5EF4-FFF2-40B4-BE49-F238E27FC236}">
              <a16:creationId xmlns:a16="http://schemas.microsoft.com/office/drawing/2014/main" id="{61A72A27-930E-480B-89C0-4569FB45664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1" name="Text Box 17">
          <a:extLst>
            <a:ext uri="{FF2B5EF4-FFF2-40B4-BE49-F238E27FC236}">
              <a16:creationId xmlns:a16="http://schemas.microsoft.com/office/drawing/2014/main" id="{2D7E7A74-211D-4B71-8B0A-63A385DBC3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2" name="Text Box 18">
          <a:extLst>
            <a:ext uri="{FF2B5EF4-FFF2-40B4-BE49-F238E27FC236}">
              <a16:creationId xmlns:a16="http://schemas.microsoft.com/office/drawing/2014/main" id="{C5726223-6BF6-4366-AAC3-EAF4AD9244E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4723" name="Text Box 19">
          <a:extLst>
            <a:ext uri="{FF2B5EF4-FFF2-40B4-BE49-F238E27FC236}">
              <a16:creationId xmlns:a16="http://schemas.microsoft.com/office/drawing/2014/main" id="{04957C3A-8C1A-44EC-B204-B7268626FF1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4724" name="Text Box 15">
          <a:extLst>
            <a:ext uri="{FF2B5EF4-FFF2-40B4-BE49-F238E27FC236}">
              <a16:creationId xmlns:a16="http://schemas.microsoft.com/office/drawing/2014/main" id="{F6642C65-215F-4296-8A85-5BAA63A8C72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504825</xdr:rowOff>
    </xdr:from>
    <xdr:ext cx="95250" cy="442269"/>
    <xdr:sp macro="" textlink="">
      <xdr:nvSpPr>
        <xdr:cNvPr id="4725" name="Text Box 15">
          <a:extLst>
            <a:ext uri="{FF2B5EF4-FFF2-40B4-BE49-F238E27FC236}">
              <a16:creationId xmlns:a16="http://schemas.microsoft.com/office/drawing/2014/main" id="{22C5D755-81D2-4B44-A924-B5D04B00867F}"/>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6" name="Text Box 16">
          <a:extLst>
            <a:ext uri="{FF2B5EF4-FFF2-40B4-BE49-F238E27FC236}">
              <a16:creationId xmlns:a16="http://schemas.microsoft.com/office/drawing/2014/main" id="{11CCE9ED-97C8-480B-A40D-1D95EF900CE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7" name="Text Box 17">
          <a:extLst>
            <a:ext uri="{FF2B5EF4-FFF2-40B4-BE49-F238E27FC236}">
              <a16:creationId xmlns:a16="http://schemas.microsoft.com/office/drawing/2014/main" id="{BCEF881A-13C0-4405-A1EA-B80D4A1B167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4728" name="Text Box 18">
          <a:extLst>
            <a:ext uri="{FF2B5EF4-FFF2-40B4-BE49-F238E27FC236}">
              <a16:creationId xmlns:a16="http://schemas.microsoft.com/office/drawing/2014/main" id="{55E351DA-94F8-4987-8C40-4ED22E623E1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4729" name="Text Box 15">
          <a:extLst>
            <a:ext uri="{FF2B5EF4-FFF2-40B4-BE49-F238E27FC236}">
              <a16:creationId xmlns:a16="http://schemas.microsoft.com/office/drawing/2014/main" id="{450FB797-EF86-497F-8FA8-7B51881DCEF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0" name="Text Box 16">
          <a:extLst>
            <a:ext uri="{FF2B5EF4-FFF2-40B4-BE49-F238E27FC236}">
              <a16:creationId xmlns:a16="http://schemas.microsoft.com/office/drawing/2014/main" id="{EB93FB29-D53C-491D-8F7D-80DC494E29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1" name="Text Box 17">
          <a:extLst>
            <a:ext uri="{FF2B5EF4-FFF2-40B4-BE49-F238E27FC236}">
              <a16:creationId xmlns:a16="http://schemas.microsoft.com/office/drawing/2014/main" id="{F6982653-E9E4-45B0-8E14-AE5FF4547FE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2" name="Text Box 18">
          <a:extLst>
            <a:ext uri="{FF2B5EF4-FFF2-40B4-BE49-F238E27FC236}">
              <a16:creationId xmlns:a16="http://schemas.microsoft.com/office/drawing/2014/main" id="{7594C7AC-7E47-440F-B6FB-1DF43EE5F0E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3" name="Text Box 19">
          <a:extLst>
            <a:ext uri="{FF2B5EF4-FFF2-40B4-BE49-F238E27FC236}">
              <a16:creationId xmlns:a16="http://schemas.microsoft.com/office/drawing/2014/main" id="{CD009480-74C0-453A-85A1-7323CA08E6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4" name="Text Box 16">
          <a:extLst>
            <a:ext uri="{FF2B5EF4-FFF2-40B4-BE49-F238E27FC236}">
              <a16:creationId xmlns:a16="http://schemas.microsoft.com/office/drawing/2014/main" id="{21257420-8C33-4E2C-843D-FE045CE736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4735" name="Text Box 17">
          <a:extLst>
            <a:ext uri="{FF2B5EF4-FFF2-40B4-BE49-F238E27FC236}">
              <a16:creationId xmlns:a16="http://schemas.microsoft.com/office/drawing/2014/main" id="{B1A8C9C0-CABE-4210-B839-6BB3D803FD5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763" name="Text Box 18">
          <a:extLst>
            <a:ext uri="{FF2B5EF4-FFF2-40B4-BE49-F238E27FC236}">
              <a16:creationId xmlns:a16="http://schemas.microsoft.com/office/drawing/2014/main" id="{86BDD8C2-C4C7-41A8-9AAB-493B2D9F0E0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781" name="Text Box 19">
          <a:extLst>
            <a:ext uri="{FF2B5EF4-FFF2-40B4-BE49-F238E27FC236}">
              <a16:creationId xmlns:a16="http://schemas.microsoft.com/office/drawing/2014/main" id="{7EEA3BB9-CBA6-42C5-9AF1-7E66BBC37F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790" name="Text Box 15">
          <a:extLst>
            <a:ext uri="{FF2B5EF4-FFF2-40B4-BE49-F238E27FC236}">
              <a16:creationId xmlns:a16="http://schemas.microsoft.com/office/drawing/2014/main" id="{519C92EB-462A-4CE9-A076-A74FC690633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791" name="Text Box 15">
          <a:extLst>
            <a:ext uri="{FF2B5EF4-FFF2-40B4-BE49-F238E27FC236}">
              <a16:creationId xmlns:a16="http://schemas.microsoft.com/office/drawing/2014/main" id="{92477CF2-503C-496C-B291-A1A044AD5BE4}"/>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835" name="Text Box 15">
          <a:extLst>
            <a:ext uri="{FF2B5EF4-FFF2-40B4-BE49-F238E27FC236}">
              <a16:creationId xmlns:a16="http://schemas.microsoft.com/office/drawing/2014/main" id="{DC5EB572-8F77-40C8-B1E3-4E13A491D779}"/>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840" name="Text Box 15">
          <a:extLst>
            <a:ext uri="{FF2B5EF4-FFF2-40B4-BE49-F238E27FC236}">
              <a16:creationId xmlns:a16="http://schemas.microsoft.com/office/drawing/2014/main" id="{64E433AA-47A6-4053-B333-321FCFA5A0BD}"/>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1164" name="Text Box 15">
          <a:extLst>
            <a:ext uri="{FF2B5EF4-FFF2-40B4-BE49-F238E27FC236}">
              <a16:creationId xmlns:a16="http://schemas.microsoft.com/office/drawing/2014/main" id="{69923920-D84E-4AF0-98C1-2DCA77E7E8F1}"/>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1180" name="Text Box 15">
          <a:extLst>
            <a:ext uri="{FF2B5EF4-FFF2-40B4-BE49-F238E27FC236}">
              <a16:creationId xmlns:a16="http://schemas.microsoft.com/office/drawing/2014/main" id="{F02DEDC4-F20C-4B24-A709-B17B1CC456D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1181" name="Text Box 15">
          <a:extLst>
            <a:ext uri="{FF2B5EF4-FFF2-40B4-BE49-F238E27FC236}">
              <a16:creationId xmlns:a16="http://schemas.microsoft.com/office/drawing/2014/main" id="{AC7685E6-A561-489E-B843-847598AE084E}"/>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122</xdr:row>
      <xdr:rowOff>170392</xdr:rowOff>
    </xdr:from>
    <xdr:ext cx="95250" cy="213632"/>
    <xdr:sp macro="" textlink="">
      <xdr:nvSpPr>
        <xdr:cNvPr id="1182" name="Text Box 15">
          <a:extLst>
            <a:ext uri="{FF2B5EF4-FFF2-40B4-BE49-F238E27FC236}">
              <a16:creationId xmlns:a16="http://schemas.microsoft.com/office/drawing/2014/main" id="{86A1794F-E4CC-40E1-820D-21B9BFD8EC3F}"/>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183" name="Text Box 16">
          <a:extLst>
            <a:ext uri="{FF2B5EF4-FFF2-40B4-BE49-F238E27FC236}">
              <a16:creationId xmlns:a16="http://schemas.microsoft.com/office/drawing/2014/main" id="{77428EB2-E8F4-4E4B-9F32-D56336EC0B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190" name="Text Box 17">
          <a:extLst>
            <a:ext uri="{FF2B5EF4-FFF2-40B4-BE49-F238E27FC236}">
              <a16:creationId xmlns:a16="http://schemas.microsoft.com/office/drawing/2014/main" id="{41C652F7-C131-4872-8D7B-1FE38DB67F4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473" name="Text Box 18">
          <a:extLst>
            <a:ext uri="{FF2B5EF4-FFF2-40B4-BE49-F238E27FC236}">
              <a16:creationId xmlns:a16="http://schemas.microsoft.com/office/drawing/2014/main" id="{EEEC6004-6AB7-4AEE-B565-C0B294BCD1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1476" name="Text Box 19">
          <a:extLst>
            <a:ext uri="{FF2B5EF4-FFF2-40B4-BE49-F238E27FC236}">
              <a16:creationId xmlns:a16="http://schemas.microsoft.com/office/drawing/2014/main" id="{DC07950E-3665-4911-B55B-C2E2A68249C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497" name="Text Box 16">
          <a:extLst>
            <a:ext uri="{FF2B5EF4-FFF2-40B4-BE49-F238E27FC236}">
              <a16:creationId xmlns:a16="http://schemas.microsoft.com/office/drawing/2014/main" id="{ECC46529-5F39-435B-A924-10BF8985E6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523" name="Text Box 17">
          <a:extLst>
            <a:ext uri="{FF2B5EF4-FFF2-40B4-BE49-F238E27FC236}">
              <a16:creationId xmlns:a16="http://schemas.microsoft.com/office/drawing/2014/main" id="{D9DE2AE3-0610-4D7F-86E0-82C61892CF1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575" name="Text Box 18">
          <a:extLst>
            <a:ext uri="{FF2B5EF4-FFF2-40B4-BE49-F238E27FC236}">
              <a16:creationId xmlns:a16="http://schemas.microsoft.com/office/drawing/2014/main" id="{E2AC818A-E574-4853-92CF-516D3AFB002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620" name="Text Box 19">
          <a:extLst>
            <a:ext uri="{FF2B5EF4-FFF2-40B4-BE49-F238E27FC236}">
              <a16:creationId xmlns:a16="http://schemas.microsoft.com/office/drawing/2014/main" id="{68EE1AD3-8886-4028-BD5C-FC53A9B4020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08" name="Text Box 16">
          <a:extLst>
            <a:ext uri="{FF2B5EF4-FFF2-40B4-BE49-F238E27FC236}">
              <a16:creationId xmlns:a16="http://schemas.microsoft.com/office/drawing/2014/main" id="{630ABA89-FE33-43B7-8786-93489EA3DB6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09" name="Text Box 17">
          <a:extLst>
            <a:ext uri="{FF2B5EF4-FFF2-40B4-BE49-F238E27FC236}">
              <a16:creationId xmlns:a16="http://schemas.microsoft.com/office/drawing/2014/main" id="{92FC7184-584B-403A-B780-BB74CB01481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10" name="Text Box 18">
          <a:extLst>
            <a:ext uri="{FF2B5EF4-FFF2-40B4-BE49-F238E27FC236}">
              <a16:creationId xmlns:a16="http://schemas.microsoft.com/office/drawing/2014/main" id="{F47E9F9D-F6DA-4AC4-96A9-D52C2E35C94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11" name="Text Box 19">
          <a:extLst>
            <a:ext uri="{FF2B5EF4-FFF2-40B4-BE49-F238E27FC236}">
              <a16:creationId xmlns:a16="http://schemas.microsoft.com/office/drawing/2014/main" id="{625150DB-7504-4096-824F-AE440F89480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6212" name="Text Box 15">
          <a:extLst>
            <a:ext uri="{FF2B5EF4-FFF2-40B4-BE49-F238E27FC236}">
              <a16:creationId xmlns:a16="http://schemas.microsoft.com/office/drawing/2014/main" id="{DEE67B69-AE39-436B-8EBF-5EA0D3381BF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3" name="Text Box 16">
          <a:extLst>
            <a:ext uri="{FF2B5EF4-FFF2-40B4-BE49-F238E27FC236}">
              <a16:creationId xmlns:a16="http://schemas.microsoft.com/office/drawing/2014/main" id="{0EEA02D4-B2A8-40DC-986C-60AE27A20E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4" name="Text Box 17">
          <a:extLst>
            <a:ext uri="{FF2B5EF4-FFF2-40B4-BE49-F238E27FC236}">
              <a16:creationId xmlns:a16="http://schemas.microsoft.com/office/drawing/2014/main" id="{B918D98A-BD59-4454-8F28-3282048F98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5" name="Text Box 18">
          <a:extLst>
            <a:ext uri="{FF2B5EF4-FFF2-40B4-BE49-F238E27FC236}">
              <a16:creationId xmlns:a16="http://schemas.microsoft.com/office/drawing/2014/main" id="{047380C0-7770-46F5-B817-00897385B1B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16" name="Text Box 19">
          <a:extLst>
            <a:ext uri="{FF2B5EF4-FFF2-40B4-BE49-F238E27FC236}">
              <a16:creationId xmlns:a16="http://schemas.microsoft.com/office/drawing/2014/main" id="{F8479A0A-354A-446B-B0AD-B5972F0D7C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7" name="Text Box 16">
          <a:extLst>
            <a:ext uri="{FF2B5EF4-FFF2-40B4-BE49-F238E27FC236}">
              <a16:creationId xmlns:a16="http://schemas.microsoft.com/office/drawing/2014/main" id="{251339EC-73C7-41FF-963F-89899F403E3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8" name="Text Box 17">
          <a:extLst>
            <a:ext uri="{FF2B5EF4-FFF2-40B4-BE49-F238E27FC236}">
              <a16:creationId xmlns:a16="http://schemas.microsoft.com/office/drawing/2014/main" id="{F0AD8C33-8621-4531-9D22-6A2C043C24C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19" name="Text Box 18">
          <a:extLst>
            <a:ext uri="{FF2B5EF4-FFF2-40B4-BE49-F238E27FC236}">
              <a16:creationId xmlns:a16="http://schemas.microsoft.com/office/drawing/2014/main" id="{E38A30E8-118D-4270-855F-569EF5FAC6F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0" name="Text Box 16">
          <a:extLst>
            <a:ext uri="{FF2B5EF4-FFF2-40B4-BE49-F238E27FC236}">
              <a16:creationId xmlns:a16="http://schemas.microsoft.com/office/drawing/2014/main" id="{3F364682-03D2-4953-80DB-0F0D2038AA1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1" name="Text Box 17">
          <a:extLst>
            <a:ext uri="{FF2B5EF4-FFF2-40B4-BE49-F238E27FC236}">
              <a16:creationId xmlns:a16="http://schemas.microsoft.com/office/drawing/2014/main" id="{6BFB37BB-931A-4630-B082-F2470A8019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2" name="Text Box 18">
          <a:extLst>
            <a:ext uri="{FF2B5EF4-FFF2-40B4-BE49-F238E27FC236}">
              <a16:creationId xmlns:a16="http://schemas.microsoft.com/office/drawing/2014/main" id="{A7EF8A98-A4BF-4595-AB6D-CD996DD5F1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3" name="Text Box 19">
          <a:extLst>
            <a:ext uri="{FF2B5EF4-FFF2-40B4-BE49-F238E27FC236}">
              <a16:creationId xmlns:a16="http://schemas.microsoft.com/office/drawing/2014/main" id="{0E3844FA-3955-4496-8E41-D3771EA0694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4" name="Text Box 16">
          <a:extLst>
            <a:ext uri="{FF2B5EF4-FFF2-40B4-BE49-F238E27FC236}">
              <a16:creationId xmlns:a16="http://schemas.microsoft.com/office/drawing/2014/main" id="{E1BD6DE1-0455-4ED2-AE3B-37C464F058D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5" name="Text Box 17">
          <a:extLst>
            <a:ext uri="{FF2B5EF4-FFF2-40B4-BE49-F238E27FC236}">
              <a16:creationId xmlns:a16="http://schemas.microsoft.com/office/drawing/2014/main" id="{346B3A73-C1BC-403E-8A8A-519F993BBDE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6" name="Text Box 18">
          <a:extLst>
            <a:ext uri="{FF2B5EF4-FFF2-40B4-BE49-F238E27FC236}">
              <a16:creationId xmlns:a16="http://schemas.microsoft.com/office/drawing/2014/main" id="{440B9D6A-262C-4998-AF65-49C5E93A097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27" name="Text Box 19">
          <a:extLst>
            <a:ext uri="{FF2B5EF4-FFF2-40B4-BE49-F238E27FC236}">
              <a16:creationId xmlns:a16="http://schemas.microsoft.com/office/drawing/2014/main" id="{5A41E48F-6CF7-40EC-9482-0ECFB4E6A33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6228" name="Text Box 15">
          <a:extLst>
            <a:ext uri="{FF2B5EF4-FFF2-40B4-BE49-F238E27FC236}">
              <a16:creationId xmlns:a16="http://schemas.microsoft.com/office/drawing/2014/main" id="{9860E6D7-1E94-4CA9-ADD4-2B9BC6923406}"/>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442269"/>
    <xdr:sp macro="" textlink="">
      <xdr:nvSpPr>
        <xdr:cNvPr id="6229" name="Text Box 15">
          <a:extLst>
            <a:ext uri="{FF2B5EF4-FFF2-40B4-BE49-F238E27FC236}">
              <a16:creationId xmlns:a16="http://schemas.microsoft.com/office/drawing/2014/main" id="{D71CFB5C-9BC7-4747-84A1-9EAC234BBD0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122</xdr:row>
      <xdr:rowOff>504825</xdr:rowOff>
    </xdr:from>
    <xdr:ext cx="95250" cy="442269"/>
    <xdr:sp macro="" textlink="">
      <xdr:nvSpPr>
        <xdr:cNvPr id="6230" name="Text Box 15">
          <a:extLst>
            <a:ext uri="{FF2B5EF4-FFF2-40B4-BE49-F238E27FC236}">
              <a16:creationId xmlns:a16="http://schemas.microsoft.com/office/drawing/2014/main" id="{84A42D88-B68D-41CE-BD51-B0DE07288DD1}"/>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6231" name="Text Box 15">
          <a:extLst>
            <a:ext uri="{FF2B5EF4-FFF2-40B4-BE49-F238E27FC236}">
              <a16:creationId xmlns:a16="http://schemas.microsoft.com/office/drawing/2014/main" id="{2B3456A7-D2CB-4BD8-B67F-621A10DB9F1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6232" name="Text Box 15">
          <a:extLst>
            <a:ext uri="{FF2B5EF4-FFF2-40B4-BE49-F238E27FC236}">
              <a16:creationId xmlns:a16="http://schemas.microsoft.com/office/drawing/2014/main" id="{2A639F2B-23A5-403A-A91C-225F6EE2FF6A}"/>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122</xdr:row>
      <xdr:rowOff>504825</xdr:rowOff>
    </xdr:from>
    <xdr:ext cx="95250" cy="213632"/>
    <xdr:sp macro="" textlink="">
      <xdr:nvSpPr>
        <xdr:cNvPr id="6233" name="Text Box 15">
          <a:extLst>
            <a:ext uri="{FF2B5EF4-FFF2-40B4-BE49-F238E27FC236}">
              <a16:creationId xmlns:a16="http://schemas.microsoft.com/office/drawing/2014/main" id="{BB064184-DB20-48E1-9547-9AB275024A7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4" name="Text Box 16">
          <a:extLst>
            <a:ext uri="{FF2B5EF4-FFF2-40B4-BE49-F238E27FC236}">
              <a16:creationId xmlns:a16="http://schemas.microsoft.com/office/drawing/2014/main" id="{7704AE67-8985-4D0A-8DBA-FFD2ADED9B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5" name="Text Box 17">
          <a:extLst>
            <a:ext uri="{FF2B5EF4-FFF2-40B4-BE49-F238E27FC236}">
              <a16:creationId xmlns:a16="http://schemas.microsoft.com/office/drawing/2014/main" id="{03827FDD-33CF-4A15-AC06-BA2244C996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6" name="Text Box 18">
          <a:extLst>
            <a:ext uri="{FF2B5EF4-FFF2-40B4-BE49-F238E27FC236}">
              <a16:creationId xmlns:a16="http://schemas.microsoft.com/office/drawing/2014/main" id="{87A6412A-6374-49F0-B884-9327BCC62D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37" name="Text Box 19">
          <a:extLst>
            <a:ext uri="{FF2B5EF4-FFF2-40B4-BE49-F238E27FC236}">
              <a16:creationId xmlns:a16="http://schemas.microsoft.com/office/drawing/2014/main" id="{2DD263B7-2E75-473D-A98A-EF17C9F0BD1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3" name="Text Box 16">
          <a:extLst>
            <a:ext uri="{FF2B5EF4-FFF2-40B4-BE49-F238E27FC236}">
              <a16:creationId xmlns:a16="http://schemas.microsoft.com/office/drawing/2014/main" id="{2279A8BD-7DF3-444F-A06B-89DD1E76BE5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4" name="Text Box 17">
          <a:extLst>
            <a:ext uri="{FF2B5EF4-FFF2-40B4-BE49-F238E27FC236}">
              <a16:creationId xmlns:a16="http://schemas.microsoft.com/office/drawing/2014/main" id="{FA81F5B1-5284-4AFC-8026-A6205C7462E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5" name="Text Box 18">
          <a:extLst>
            <a:ext uri="{FF2B5EF4-FFF2-40B4-BE49-F238E27FC236}">
              <a16:creationId xmlns:a16="http://schemas.microsoft.com/office/drawing/2014/main" id="{356E6CC2-C68E-466D-9A00-1ECD9333E06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46" name="Text Box 19">
          <a:extLst>
            <a:ext uri="{FF2B5EF4-FFF2-40B4-BE49-F238E27FC236}">
              <a16:creationId xmlns:a16="http://schemas.microsoft.com/office/drawing/2014/main" id="{417EF1A7-878E-43E8-96B1-D216B60ED5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7" name="Text Box 16">
          <a:extLst>
            <a:ext uri="{FF2B5EF4-FFF2-40B4-BE49-F238E27FC236}">
              <a16:creationId xmlns:a16="http://schemas.microsoft.com/office/drawing/2014/main" id="{4FA7F0DE-AB06-496B-B9EE-EB8AF07F46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8" name="Text Box 17">
          <a:extLst>
            <a:ext uri="{FF2B5EF4-FFF2-40B4-BE49-F238E27FC236}">
              <a16:creationId xmlns:a16="http://schemas.microsoft.com/office/drawing/2014/main" id="{8BBF26EA-4E8C-4C8A-AEE6-AF51BAA603A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49" name="Text Box 18">
          <a:extLst>
            <a:ext uri="{FF2B5EF4-FFF2-40B4-BE49-F238E27FC236}">
              <a16:creationId xmlns:a16="http://schemas.microsoft.com/office/drawing/2014/main" id="{0A63CD47-0357-496D-B881-1F7C4227742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0</xdr:rowOff>
    </xdr:from>
    <xdr:ext cx="95250" cy="171450"/>
    <xdr:sp macro="" textlink="">
      <xdr:nvSpPr>
        <xdr:cNvPr id="6250" name="Text Box 19">
          <a:extLst>
            <a:ext uri="{FF2B5EF4-FFF2-40B4-BE49-F238E27FC236}">
              <a16:creationId xmlns:a16="http://schemas.microsoft.com/office/drawing/2014/main" id="{32791F99-082E-4974-B10A-AC6F68C821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6251" name="Text Box 15">
          <a:extLst>
            <a:ext uri="{FF2B5EF4-FFF2-40B4-BE49-F238E27FC236}">
              <a16:creationId xmlns:a16="http://schemas.microsoft.com/office/drawing/2014/main" id="{52381B24-EA8C-411E-B385-8F44CC8985F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2" name="Text Box 16">
          <a:extLst>
            <a:ext uri="{FF2B5EF4-FFF2-40B4-BE49-F238E27FC236}">
              <a16:creationId xmlns:a16="http://schemas.microsoft.com/office/drawing/2014/main" id="{6617377A-E433-402E-8A1E-1FECF49817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3" name="Text Box 17">
          <a:extLst>
            <a:ext uri="{FF2B5EF4-FFF2-40B4-BE49-F238E27FC236}">
              <a16:creationId xmlns:a16="http://schemas.microsoft.com/office/drawing/2014/main" id="{1CD4843B-F121-4B57-851A-BD5E5FEE922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4" name="Text Box 18">
          <a:extLst>
            <a:ext uri="{FF2B5EF4-FFF2-40B4-BE49-F238E27FC236}">
              <a16:creationId xmlns:a16="http://schemas.microsoft.com/office/drawing/2014/main" id="{EC15A48D-FE63-41E8-9B3B-AEF12BA5C0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55" name="Text Box 19">
          <a:extLst>
            <a:ext uri="{FF2B5EF4-FFF2-40B4-BE49-F238E27FC236}">
              <a16:creationId xmlns:a16="http://schemas.microsoft.com/office/drawing/2014/main" id="{DD511670-63BC-41DA-A68A-D68DF3E1C4B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504825</xdr:rowOff>
    </xdr:from>
    <xdr:ext cx="95250" cy="442269"/>
    <xdr:sp macro="" textlink="">
      <xdr:nvSpPr>
        <xdr:cNvPr id="6256" name="Text Box 15">
          <a:extLst>
            <a:ext uri="{FF2B5EF4-FFF2-40B4-BE49-F238E27FC236}">
              <a16:creationId xmlns:a16="http://schemas.microsoft.com/office/drawing/2014/main" id="{8187B36B-ED74-4A5A-B4CD-C9C80FCCA0F4}"/>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7" name="Text Box 16">
          <a:extLst>
            <a:ext uri="{FF2B5EF4-FFF2-40B4-BE49-F238E27FC236}">
              <a16:creationId xmlns:a16="http://schemas.microsoft.com/office/drawing/2014/main" id="{C1FE348F-1788-4B3B-A183-F341FAD228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8" name="Text Box 17">
          <a:extLst>
            <a:ext uri="{FF2B5EF4-FFF2-40B4-BE49-F238E27FC236}">
              <a16:creationId xmlns:a16="http://schemas.microsoft.com/office/drawing/2014/main" id="{EBF43614-34E2-4349-8CA5-8FB8EF452C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6259" name="Text Box 18">
          <a:extLst>
            <a:ext uri="{FF2B5EF4-FFF2-40B4-BE49-F238E27FC236}">
              <a16:creationId xmlns:a16="http://schemas.microsoft.com/office/drawing/2014/main" id="{0DBFCC79-A1C4-4196-8C86-8CEE352D214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0" name="Text Box 16">
          <a:extLst>
            <a:ext uri="{FF2B5EF4-FFF2-40B4-BE49-F238E27FC236}">
              <a16:creationId xmlns:a16="http://schemas.microsoft.com/office/drawing/2014/main" id="{CEEAFF99-E4D7-4BDE-ADBF-E212544259E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1" name="Text Box 17">
          <a:extLst>
            <a:ext uri="{FF2B5EF4-FFF2-40B4-BE49-F238E27FC236}">
              <a16:creationId xmlns:a16="http://schemas.microsoft.com/office/drawing/2014/main" id="{26F1B885-213D-46F8-B8FA-B50844DA7FB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2" name="Text Box 18">
          <a:extLst>
            <a:ext uri="{FF2B5EF4-FFF2-40B4-BE49-F238E27FC236}">
              <a16:creationId xmlns:a16="http://schemas.microsoft.com/office/drawing/2014/main" id="{282D2464-D39C-45C9-9CD3-F0A09512454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3" name="Text Box 19">
          <a:extLst>
            <a:ext uri="{FF2B5EF4-FFF2-40B4-BE49-F238E27FC236}">
              <a16:creationId xmlns:a16="http://schemas.microsoft.com/office/drawing/2014/main" id="{5448C17D-83C5-4268-8BCF-DC2D4AC23D2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4" name="Text Box 16">
          <a:extLst>
            <a:ext uri="{FF2B5EF4-FFF2-40B4-BE49-F238E27FC236}">
              <a16:creationId xmlns:a16="http://schemas.microsoft.com/office/drawing/2014/main" id="{03491ACB-4C2D-4542-935E-82793BF9BC5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5" name="Text Box 17">
          <a:extLst>
            <a:ext uri="{FF2B5EF4-FFF2-40B4-BE49-F238E27FC236}">
              <a16:creationId xmlns:a16="http://schemas.microsoft.com/office/drawing/2014/main" id="{9D6B0C88-A7F1-4441-989A-BD5AD7FFE0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6266" name="Text Box 18">
          <a:extLst>
            <a:ext uri="{FF2B5EF4-FFF2-40B4-BE49-F238E27FC236}">
              <a16:creationId xmlns:a16="http://schemas.microsoft.com/office/drawing/2014/main" id="{0CE913AF-7237-4195-8518-61B187AF741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67" name="Text Box 15">
          <a:extLst>
            <a:ext uri="{FF2B5EF4-FFF2-40B4-BE49-F238E27FC236}">
              <a16:creationId xmlns:a16="http://schemas.microsoft.com/office/drawing/2014/main" id="{1C7B0361-57BD-43C4-95A1-ACBE01093F4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68" name="Text Box 16">
          <a:extLst>
            <a:ext uri="{FF2B5EF4-FFF2-40B4-BE49-F238E27FC236}">
              <a16:creationId xmlns:a16="http://schemas.microsoft.com/office/drawing/2014/main" id="{CB527961-093C-47D9-B8E4-7D5004B5CB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69" name="Text Box 17">
          <a:extLst>
            <a:ext uri="{FF2B5EF4-FFF2-40B4-BE49-F238E27FC236}">
              <a16:creationId xmlns:a16="http://schemas.microsoft.com/office/drawing/2014/main" id="{37E1ED60-A2F4-4D4E-8179-234EFA46558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70" name="Text Box 18">
          <a:extLst>
            <a:ext uri="{FF2B5EF4-FFF2-40B4-BE49-F238E27FC236}">
              <a16:creationId xmlns:a16="http://schemas.microsoft.com/office/drawing/2014/main" id="{13CE177D-78AC-4AEB-9030-A6000292C41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6271" name="Text Box 19">
          <a:extLst>
            <a:ext uri="{FF2B5EF4-FFF2-40B4-BE49-F238E27FC236}">
              <a16:creationId xmlns:a16="http://schemas.microsoft.com/office/drawing/2014/main" id="{2903F7A9-9D89-49A1-B944-C94A2CA9527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672" name="Text Box 16">
          <a:extLst>
            <a:ext uri="{FF2B5EF4-FFF2-40B4-BE49-F238E27FC236}">
              <a16:creationId xmlns:a16="http://schemas.microsoft.com/office/drawing/2014/main" id="{CC0A1CC4-474C-4795-9134-0240427A283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719" name="Text Box 17">
          <a:extLst>
            <a:ext uri="{FF2B5EF4-FFF2-40B4-BE49-F238E27FC236}">
              <a16:creationId xmlns:a16="http://schemas.microsoft.com/office/drawing/2014/main" id="{06F37FAB-17E6-4FCA-A87C-A186AD0CD0A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771" name="Text Box 18">
          <a:extLst>
            <a:ext uri="{FF2B5EF4-FFF2-40B4-BE49-F238E27FC236}">
              <a16:creationId xmlns:a16="http://schemas.microsoft.com/office/drawing/2014/main" id="{B45FD247-47DF-4A5B-9892-E1A537B855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1816" name="Text Box 19">
          <a:extLst>
            <a:ext uri="{FF2B5EF4-FFF2-40B4-BE49-F238E27FC236}">
              <a16:creationId xmlns:a16="http://schemas.microsoft.com/office/drawing/2014/main" id="{097AA8C2-8EC7-4F97-B48F-74F366529A6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68" name="Text Box 16">
          <a:extLst>
            <a:ext uri="{FF2B5EF4-FFF2-40B4-BE49-F238E27FC236}">
              <a16:creationId xmlns:a16="http://schemas.microsoft.com/office/drawing/2014/main" id="{90EABF7E-26B4-421F-B496-5C410A4355FA}"/>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69" name="Text Box 17">
          <a:extLst>
            <a:ext uri="{FF2B5EF4-FFF2-40B4-BE49-F238E27FC236}">
              <a16:creationId xmlns:a16="http://schemas.microsoft.com/office/drawing/2014/main" id="{BC624334-D8BC-481A-ACE6-1ED7EC180261}"/>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70" name="Text Box 18">
          <a:extLst>
            <a:ext uri="{FF2B5EF4-FFF2-40B4-BE49-F238E27FC236}">
              <a16:creationId xmlns:a16="http://schemas.microsoft.com/office/drawing/2014/main" id="{EBAA269E-DC16-4774-A44F-F7A713E6A66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123</xdr:row>
      <xdr:rowOff>0</xdr:rowOff>
    </xdr:from>
    <xdr:ext cx="95250" cy="171450"/>
    <xdr:sp macro="" textlink="">
      <xdr:nvSpPr>
        <xdr:cNvPr id="2071" name="Text Box 19">
          <a:extLst>
            <a:ext uri="{FF2B5EF4-FFF2-40B4-BE49-F238E27FC236}">
              <a16:creationId xmlns:a16="http://schemas.microsoft.com/office/drawing/2014/main" id="{96759A6C-8CCE-462B-A319-F6125C32250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014"/>
    <xdr:sp macro="" textlink="">
      <xdr:nvSpPr>
        <xdr:cNvPr id="2085" name="Text Box 15">
          <a:extLst>
            <a:ext uri="{FF2B5EF4-FFF2-40B4-BE49-F238E27FC236}">
              <a16:creationId xmlns:a16="http://schemas.microsoft.com/office/drawing/2014/main" id="{0C73A7AF-86AC-4E81-AFC2-4E14741F11E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6" name="Text Box 16">
          <a:extLst>
            <a:ext uri="{FF2B5EF4-FFF2-40B4-BE49-F238E27FC236}">
              <a16:creationId xmlns:a16="http://schemas.microsoft.com/office/drawing/2014/main" id="{F527384F-B37B-4D3E-8959-3273EA8A11B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7" name="Text Box 17">
          <a:extLst>
            <a:ext uri="{FF2B5EF4-FFF2-40B4-BE49-F238E27FC236}">
              <a16:creationId xmlns:a16="http://schemas.microsoft.com/office/drawing/2014/main" id="{6B40DEE8-E643-451D-B327-53F06204792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8" name="Text Box 18">
          <a:extLst>
            <a:ext uri="{FF2B5EF4-FFF2-40B4-BE49-F238E27FC236}">
              <a16:creationId xmlns:a16="http://schemas.microsoft.com/office/drawing/2014/main" id="{7FB5C7CE-BDE8-406C-A60E-19D24101C7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0</xdr:rowOff>
    </xdr:from>
    <xdr:ext cx="95250" cy="171450"/>
    <xdr:sp macro="" textlink="">
      <xdr:nvSpPr>
        <xdr:cNvPr id="2089" name="Text Box 19">
          <a:extLst>
            <a:ext uri="{FF2B5EF4-FFF2-40B4-BE49-F238E27FC236}">
              <a16:creationId xmlns:a16="http://schemas.microsoft.com/office/drawing/2014/main" id="{991E97B0-4C1F-48D8-A39D-0B401991BF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90" name="Text Box 16">
          <a:extLst>
            <a:ext uri="{FF2B5EF4-FFF2-40B4-BE49-F238E27FC236}">
              <a16:creationId xmlns:a16="http://schemas.microsoft.com/office/drawing/2014/main" id="{96A8DB19-CD95-4C10-899D-6806027E678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0</xdr:rowOff>
    </xdr:from>
    <xdr:ext cx="95250" cy="171450"/>
    <xdr:sp macro="" textlink="">
      <xdr:nvSpPr>
        <xdr:cNvPr id="2091" name="Text Box 17">
          <a:extLst>
            <a:ext uri="{FF2B5EF4-FFF2-40B4-BE49-F238E27FC236}">
              <a16:creationId xmlns:a16="http://schemas.microsoft.com/office/drawing/2014/main" id="{58869B8F-9CBC-46F6-88B2-18FF9D7D17D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128</xdr:row>
      <xdr:rowOff>15875</xdr:rowOff>
    </xdr:from>
    <xdr:ext cx="95250" cy="171450"/>
    <xdr:sp macro="" textlink="">
      <xdr:nvSpPr>
        <xdr:cNvPr id="2092" name="Text Box 18">
          <a:extLst>
            <a:ext uri="{FF2B5EF4-FFF2-40B4-BE49-F238E27FC236}">
              <a16:creationId xmlns:a16="http://schemas.microsoft.com/office/drawing/2014/main" id="{0A711DC4-5ED9-4510-87DE-EBD3F2A8D990}"/>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3" name="Text Box 16">
          <a:extLst>
            <a:ext uri="{FF2B5EF4-FFF2-40B4-BE49-F238E27FC236}">
              <a16:creationId xmlns:a16="http://schemas.microsoft.com/office/drawing/2014/main" id="{1EB5A02B-3743-4954-80F9-5CEFC884783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4" name="Text Box 17">
          <a:extLst>
            <a:ext uri="{FF2B5EF4-FFF2-40B4-BE49-F238E27FC236}">
              <a16:creationId xmlns:a16="http://schemas.microsoft.com/office/drawing/2014/main" id="{19238923-D31A-4C87-AA27-C7DD2ED6156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5" name="Text Box 18">
          <a:extLst>
            <a:ext uri="{FF2B5EF4-FFF2-40B4-BE49-F238E27FC236}">
              <a16:creationId xmlns:a16="http://schemas.microsoft.com/office/drawing/2014/main" id="{61966AB4-E5EC-4ED7-81F0-6A955420C5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6" name="Text Box 19">
          <a:extLst>
            <a:ext uri="{FF2B5EF4-FFF2-40B4-BE49-F238E27FC236}">
              <a16:creationId xmlns:a16="http://schemas.microsoft.com/office/drawing/2014/main" id="{F45FD821-175E-4673-8B05-C91D509B91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128</xdr:row>
      <xdr:rowOff>0</xdr:rowOff>
    </xdr:from>
    <xdr:ext cx="95250" cy="171450"/>
    <xdr:sp macro="" textlink="">
      <xdr:nvSpPr>
        <xdr:cNvPr id="2097" name="Text Box 16">
          <a:extLst>
            <a:ext uri="{FF2B5EF4-FFF2-40B4-BE49-F238E27FC236}">
              <a16:creationId xmlns:a16="http://schemas.microsoft.com/office/drawing/2014/main" id="{A14C2B35-9B02-447B-A624-7A1FEF38165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2098" name="Text Box 15">
          <a:extLst>
            <a:ext uri="{FF2B5EF4-FFF2-40B4-BE49-F238E27FC236}">
              <a16:creationId xmlns:a16="http://schemas.microsoft.com/office/drawing/2014/main" id="{C0D44FAD-464C-48D0-B768-260A34B70A06}"/>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099" name="Text Box 15">
          <a:extLst>
            <a:ext uri="{FF2B5EF4-FFF2-40B4-BE49-F238E27FC236}">
              <a16:creationId xmlns:a16="http://schemas.microsoft.com/office/drawing/2014/main" id="{F1B8447C-CB82-4314-8D21-B0C9988E8E0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2100" name="Text Box 15">
          <a:extLst>
            <a:ext uri="{FF2B5EF4-FFF2-40B4-BE49-F238E27FC236}">
              <a16:creationId xmlns:a16="http://schemas.microsoft.com/office/drawing/2014/main" id="{5C462AD7-5F0B-4840-8266-41C6A55174A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01" name="Text Box 15">
          <a:extLst>
            <a:ext uri="{FF2B5EF4-FFF2-40B4-BE49-F238E27FC236}">
              <a16:creationId xmlns:a16="http://schemas.microsoft.com/office/drawing/2014/main" id="{31603C6B-8CFB-42A9-A3B6-00BC8113849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2102" name="Text Box 15">
          <a:extLst>
            <a:ext uri="{FF2B5EF4-FFF2-40B4-BE49-F238E27FC236}">
              <a16:creationId xmlns:a16="http://schemas.microsoft.com/office/drawing/2014/main" id="{ECB08B79-C1CC-4BE6-8013-6023E0BDF1D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3" name="Text Box 15">
          <a:extLst>
            <a:ext uri="{FF2B5EF4-FFF2-40B4-BE49-F238E27FC236}">
              <a16:creationId xmlns:a16="http://schemas.microsoft.com/office/drawing/2014/main" id="{E96079C0-6877-4590-BC3E-15BA062AE88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4" name="Text Box 15">
          <a:extLst>
            <a:ext uri="{FF2B5EF4-FFF2-40B4-BE49-F238E27FC236}">
              <a16:creationId xmlns:a16="http://schemas.microsoft.com/office/drawing/2014/main" id="{2E302501-7D6D-4479-8BFA-F305F45F2FD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5" name="Text Box 15">
          <a:extLst>
            <a:ext uri="{FF2B5EF4-FFF2-40B4-BE49-F238E27FC236}">
              <a16:creationId xmlns:a16="http://schemas.microsoft.com/office/drawing/2014/main" id="{8EDDEA3E-C801-462D-8C97-335EF2D1797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6" name="Text Box 15">
          <a:extLst>
            <a:ext uri="{FF2B5EF4-FFF2-40B4-BE49-F238E27FC236}">
              <a16:creationId xmlns:a16="http://schemas.microsoft.com/office/drawing/2014/main" id="{AA92DDC2-13F8-4EEC-B73F-98D8B709F50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7" name="Text Box 15">
          <a:extLst>
            <a:ext uri="{FF2B5EF4-FFF2-40B4-BE49-F238E27FC236}">
              <a16:creationId xmlns:a16="http://schemas.microsoft.com/office/drawing/2014/main" id="{7EA810D7-C938-4B83-8785-5D8C0E39A13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2108" name="Text Box 15">
          <a:extLst>
            <a:ext uri="{FF2B5EF4-FFF2-40B4-BE49-F238E27FC236}">
              <a16:creationId xmlns:a16="http://schemas.microsoft.com/office/drawing/2014/main" id="{6559155C-A0B5-42AD-9E01-7588FB0CA8E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2109" name="Text Box 15">
          <a:extLst>
            <a:ext uri="{FF2B5EF4-FFF2-40B4-BE49-F238E27FC236}">
              <a16:creationId xmlns:a16="http://schemas.microsoft.com/office/drawing/2014/main" id="{2958F158-3267-48BF-9138-6FF2BED9B5FD}"/>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0" name="Text Box 15">
          <a:extLst>
            <a:ext uri="{FF2B5EF4-FFF2-40B4-BE49-F238E27FC236}">
              <a16:creationId xmlns:a16="http://schemas.microsoft.com/office/drawing/2014/main" id="{B71E982B-1948-4E46-85EC-CD7F0840439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2111" name="Text Box 15">
          <a:extLst>
            <a:ext uri="{FF2B5EF4-FFF2-40B4-BE49-F238E27FC236}">
              <a16:creationId xmlns:a16="http://schemas.microsoft.com/office/drawing/2014/main" id="{293708E6-76DF-4691-ADAB-7445E6B1F99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2112" name="Text Box 15">
          <a:extLst>
            <a:ext uri="{FF2B5EF4-FFF2-40B4-BE49-F238E27FC236}">
              <a16:creationId xmlns:a16="http://schemas.microsoft.com/office/drawing/2014/main" id="{F96EDD3C-F692-4E3C-AC76-78471BFEDC4E}"/>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3" name="Text Box 15">
          <a:extLst>
            <a:ext uri="{FF2B5EF4-FFF2-40B4-BE49-F238E27FC236}">
              <a16:creationId xmlns:a16="http://schemas.microsoft.com/office/drawing/2014/main" id="{7B1F0682-A782-4159-80A0-6A33F705279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2114" name="Text Box 15">
          <a:extLst>
            <a:ext uri="{FF2B5EF4-FFF2-40B4-BE49-F238E27FC236}">
              <a16:creationId xmlns:a16="http://schemas.microsoft.com/office/drawing/2014/main" id="{79071FB7-E50F-4CA7-B270-6E9C0C2272BC}"/>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5" name="Text Box 15">
          <a:extLst>
            <a:ext uri="{FF2B5EF4-FFF2-40B4-BE49-F238E27FC236}">
              <a16:creationId xmlns:a16="http://schemas.microsoft.com/office/drawing/2014/main" id="{31D4AD75-85DF-498D-BE77-C4E06EB3E8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6" name="Text Box 15">
          <a:extLst>
            <a:ext uri="{FF2B5EF4-FFF2-40B4-BE49-F238E27FC236}">
              <a16:creationId xmlns:a16="http://schemas.microsoft.com/office/drawing/2014/main" id="{FDBE732F-3E02-489A-9CFD-6648E0F13A7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7" name="Text Box 15">
          <a:extLst>
            <a:ext uri="{FF2B5EF4-FFF2-40B4-BE49-F238E27FC236}">
              <a16:creationId xmlns:a16="http://schemas.microsoft.com/office/drawing/2014/main" id="{79FAEDDF-C496-4A1D-8D7B-3C6E5D5F53C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8" name="Text Box 15">
          <a:extLst>
            <a:ext uri="{FF2B5EF4-FFF2-40B4-BE49-F238E27FC236}">
              <a16:creationId xmlns:a16="http://schemas.microsoft.com/office/drawing/2014/main" id="{4359CCAD-07E3-442F-AD3A-B81B76F6346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19" name="Text Box 15">
          <a:extLst>
            <a:ext uri="{FF2B5EF4-FFF2-40B4-BE49-F238E27FC236}">
              <a16:creationId xmlns:a16="http://schemas.microsoft.com/office/drawing/2014/main" id="{D613DB78-60EC-4E59-9601-9678C105AE6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2120" name="Text Box 15">
          <a:extLst>
            <a:ext uri="{FF2B5EF4-FFF2-40B4-BE49-F238E27FC236}">
              <a16:creationId xmlns:a16="http://schemas.microsoft.com/office/drawing/2014/main" id="{6A47609E-B547-4B53-8FD4-B0FCD9AD4D4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8496"/>
    <xdr:sp macro="" textlink="">
      <xdr:nvSpPr>
        <xdr:cNvPr id="2121" name="Text Box 15">
          <a:extLst>
            <a:ext uri="{FF2B5EF4-FFF2-40B4-BE49-F238E27FC236}">
              <a16:creationId xmlns:a16="http://schemas.microsoft.com/office/drawing/2014/main" id="{BD171569-BA1B-4F15-8ECC-4E75651FFC3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2" name="Text Box 15">
          <a:extLst>
            <a:ext uri="{FF2B5EF4-FFF2-40B4-BE49-F238E27FC236}">
              <a16:creationId xmlns:a16="http://schemas.microsoft.com/office/drawing/2014/main" id="{FFD29745-5D14-4B8C-9556-DBF8679A92DC}"/>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2123" name="Text Box 15">
          <a:extLst>
            <a:ext uri="{FF2B5EF4-FFF2-40B4-BE49-F238E27FC236}">
              <a16:creationId xmlns:a16="http://schemas.microsoft.com/office/drawing/2014/main" id="{1DC1A85D-CA37-4767-B2BD-9EC94E8BACE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56743"/>
    <xdr:sp macro="" textlink="">
      <xdr:nvSpPr>
        <xdr:cNvPr id="2124" name="Text Box 15">
          <a:extLst>
            <a:ext uri="{FF2B5EF4-FFF2-40B4-BE49-F238E27FC236}">
              <a16:creationId xmlns:a16="http://schemas.microsoft.com/office/drawing/2014/main" id="{43697452-2D75-464F-B88E-1CD6DA47E51A}"/>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5" name="Text Box 15">
          <a:extLst>
            <a:ext uri="{FF2B5EF4-FFF2-40B4-BE49-F238E27FC236}">
              <a16:creationId xmlns:a16="http://schemas.microsoft.com/office/drawing/2014/main" id="{DFA80699-46EF-4E13-98ED-026B804A4C7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444331"/>
    <xdr:sp macro="" textlink="">
      <xdr:nvSpPr>
        <xdr:cNvPr id="2126" name="Text Box 15">
          <a:extLst>
            <a:ext uri="{FF2B5EF4-FFF2-40B4-BE49-F238E27FC236}">
              <a16:creationId xmlns:a16="http://schemas.microsoft.com/office/drawing/2014/main" id="{971901CC-9D72-4B85-95F8-9FB2B021A794}"/>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7" name="Text Box 15">
          <a:extLst>
            <a:ext uri="{FF2B5EF4-FFF2-40B4-BE49-F238E27FC236}">
              <a16:creationId xmlns:a16="http://schemas.microsoft.com/office/drawing/2014/main" id="{23A58F7B-869C-4DE8-BD72-28DA6434E64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8" name="Text Box 15">
          <a:extLst>
            <a:ext uri="{FF2B5EF4-FFF2-40B4-BE49-F238E27FC236}">
              <a16:creationId xmlns:a16="http://schemas.microsoft.com/office/drawing/2014/main" id="{C1BFF4E3-0573-4549-8B60-88DC6322F49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29" name="Text Box 15">
          <a:extLst>
            <a:ext uri="{FF2B5EF4-FFF2-40B4-BE49-F238E27FC236}">
              <a16:creationId xmlns:a16="http://schemas.microsoft.com/office/drawing/2014/main" id="{8F9EDD24-FD25-4C98-A240-3BD3636F719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0" name="Text Box 15">
          <a:extLst>
            <a:ext uri="{FF2B5EF4-FFF2-40B4-BE49-F238E27FC236}">
              <a16:creationId xmlns:a16="http://schemas.microsoft.com/office/drawing/2014/main" id="{FD4C21E6-15C9-4108-A715-DFD90FD311E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1" name="Text Box 15">
          <a:extLst>
            <a:ext uri="{FF2B5EF4-FFF2-40B4-BE49-F238E27FC236}">
              <a16:creationId xmlns:a16="http://schemas.microsoft.com/office/drawing/2014/main" id="{EC1F3D13-D91B-49B8-8F6D-7527FB54652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2132" name="Text Box 15">
          <a:extLst>
            <a:ext uri="{FF2B5EF4-FFF2-40B4-BE49-F238E27FC236}">
              <a16:creationId xmlns:a16="http://schemas.microsoft.com/office/drawing/2014/main" id="{BBB58301-6B61-4424-B9E0-A9E6E266C5D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3" name="Text Box 15">
          <a:extLst>
            <a:ext uri="{FF2B5EF4-FFF2-40B4-BE49-F238E27FC236}">
              <a16:creationId xmlns:a16="http://schemas.microsoft.com/office/drawing/2014/main" id="{84A9B7B6-95E9-476B-A88D-48E98164BAC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4" name="Text Box 15">
          <a:extLst>
            <a:ext uri="{FF2B5EF4-FFF2-40B4-BE49-F238E27FC236}">
              <a16:creationId xmlns:a16="http://schemas.microsoft.com/office/drawing/2014/main" id="{8E2A5D55-AB1A-4D18-ADA2-26D9B21EA9D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5" name="Text Box 15">
          <a:extLst>
            <a:ext uri="{FF2B5EF4-FFF2-40B4-BE49-F238E27FC236}">
              <a16:creationId xmlns:a16="http://schemas.microsoft.com/office/drawing/2014/main" id="{CF00A8BC-C206-4350-A7B9-96E5E0AAEF3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6" name="Text Box 15">
          <a:extLst>
            <a:ext uri="{FF2B5EF4-FFF2-40B4-BE49-F238E27FC236}">
              <a16:creationId xmlns:a16="http://schemas.microsoft.com/office/drawing/2014/main" id="{037AEE99-8C62-4175-B151-2667F4B696D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7" name="Text Box 15">
          <a:extLst>
            <a:ext uri="{FF2B5EF4-FFF2-40B4-BE49-F238E27FC236}">
              <a16:creationId xmlns:a16="http://schemas.microsoft.com/office/drawing/2014/main" id="{82ACB9F0-21B8-437B-ADE7-F5419A98893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8" name="Text Box 15">
          <a:extLst>
            <a:ext uri="{FF2B5EF4-FFF2-40B4-BE49-F238E27FC236}">
              <a16:creationId xmlns:a16="http://schemas.microsoft.com/office/drawing/2014/main" id="{DD80A411-8FD8-4484-BD0F-AA900537C69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39" name="Text Box 15">
          <a:extLst>
            <a:ext uri="{FF2B5EF4-FFF2-40B4-BE49-F238E27FC236}">
              <a16:creationId xmlns:a16="http://schemas.microsoft.com/office/drawing/2014/main" id="{F6DCCE95-7585-4D2C-AFDF-DA2358298CE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2140" name="Text Box 15">
          <a:extLst>
            <a:ext uri="{FF2B5EF4-FFF2-40B4-BE49-F238E27FC236}">
              <a16:creationId xmlns:a16="http://schemas.microsoft.com/office/drawing/2014/main" id="{A721EAB2-F994-470A-8D59-89C3B032118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1" name="Text Box 16">
          <a:extLst>
            <a:ext uri="{FF2B5EF4-FFF2-40B4-BE49-F238E27FC236}">
              <a16:creationId xmlns:a16="http://schemas.microsoft.com/office/drawing/2014/main" id="{C754763C-CE45-4483-98C1-AB5F8D42B8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2" name="Text Box 17">
          <a:extLst>
            <a:ext uri="{FF2B5EF4-FFF2-40B4-BE49-F238E27FC236}">
              <a16:creationId xmlns:a16="http://schemas.microsoft.com/office/drawing/2014/main" id="{93AAFC48-C6FD-4040-94D0-3C83222686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3" name="Text Box 18">
          <a:extLst>
            <a:ext uri="{FF2B5EF4-FFF2-40B4-BE49-F238E27FC236}">
              <a16:creationId xmlns:a16="http://schemas.microsoft.com/office/drawing/2014/main" id="{61DB257E-CB26-4212-80E6-5969285826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144" name="Text Box 19">
          <a:extLst>
            <a:ext uri="{FF2B5EF4-FFF2-40B4-BE49-F238E27FC236}">
              <a16:creationId xmlns:a16="http://schemas.microsoft.com/office/drawing/2014/main" id="{9658CB81-2718-4610-9F15-F92917EC646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147" name="Text Box 16">
          <a:extLst>
            <a:ext uri="{FF2B5EF4-FFF2-40B4-BE49-F238E27FC236}">
              <a16:creationId xmlns:a16="http://schemas.microsoft.com/office/drawing/2014/main" id="{4C87898F-952F-4564-8281-19CAA4DC3F0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207" name="Text Box 17">
          <a:extLst>
            <a:ext uri="{FF2B5EF4-FFF2-40B4-BE49-F238E27FC236}">
              <a16:creationId xmlns:a16="http://schemas.microsoft.com/office/drawing/2014/main" id="{E2715AD7-EE08-4D9A-82C9-6D457F9D59C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241" name="Text Box 18">
          <a:extLst>
            <a:ext uri="{FF2B5EF4-FFF2-40B4-BE49-F238E27FC236}">
              <a16:creationId xmlns:a16="http://schemas.microsoft.com/office/drawing/2014/main" id="{D017A68A-C448-4ABD-BBB8-B78D9B3E225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301" name="Text Box 19">
          <a:extLst>
            <a:ext uri="{FF2B5EF4-FFF2-40B4-BE49-F238E27FC236}">
              <a16:creationId xmlns:a16="http://schemas.microsoft.com/office/drawing/2014/main" id="{AF0962E6-4A3C-4C90-8102-5C722523299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35" name="Text Box 16">
          <a:extLst>
            <a:ext uri="{FF2B5EF4-FFF2-40B4-BE49-F238E27FC236}">
              <a16:creationId xmlns:a16="http://schemas.microsoft.com/office/drawing/2014/main" id="{7C9996AE-A102-4EE5-A47F-836627E5B9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49" name="Text Box 17">
          <a:extLst>
            <a:ext uri="{FF2B5EF4-FFF2-40B4-BE49-F238E27FC236}">
              <a16:creationId xmlns:a16="http://schemas.microsoft.com/office/drawing/2014/main" id="{669013ED-8C6C-4997-B894-E7CD6C6E4A4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50" name="Text Box 18">
          <a:extLst>
            <a:ext uri="{FF2B5EF4-FFF2-40B4-BE49-F238E27FC236}">
              <a16:creationId xmlns:a16="http://schemas.microsoft.com/office/drawing/2014/main" id="{3E165A17-923C-48B6-9073-239F306C1FD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2396" name="Text Box 19">
          <a:extLst>
            <a:ext uri="{FF2B5EF4-FFF2-40B4-BE49-F238E27FC236}">
              <a16:creationId xmlns:a16="http://schemas.microsoft.com/office/drawing/2014/main" id="{84D6E199-A5AC-4BF5-8D3D-9467D2A7F7F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133</xdr:row>
      <xdr:rowOff>504825</xdr:rowOff>
    </xdr:from>
    <xdr:ext cx="95250" cy="444014"/>
    <xdr:sp macro="" textlink="">
      <xdr:nvSpPr>
        <xdr:cNvPr id="2430" name="Text Box 15">
          <a:extLst>
            <a:ext uri="{FF2B5EF4-FFF2-40B4-BE49-F238E27FC236}">
              <a16:creationId xmlns:a16="http://schemas.microsoft.com/office/drawing/2014/main" id="{30878F68-4CC6-48E0-91B7-C1E2999F282B}"/>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491" name="Text Box 16">
          <a:extLst>
            <a:ext uri="{FF2B5EF4-FFF2-40B4-BE49-F238E27FC236}">
              <a16:creationId xmlns:a16="http://schemas.microsoft.com/office/drawing/2014/main" id="{E8A16112-7F27-49BA-8F17-69CCFEF6834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525" name="Text Box 17">
          <a:extLst>
            <a:ext uri="{FF2B5EF4-FFF2-40B4-BE49-F238E27FC236}">
              <a16:creationId xmlns:a16="http://schemas.microsoft.com/office/drawing/2014/main" id="{4B37B440-3105-4BD1-A92B-0458218F48D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586" name="Text Box 18">
          <a:extLst>
            <a:ext uri="{FF2B5EF4-FFF2-40B4-BE49-F238E27FC236}">
              <a16:creationId xmlns:a16="http://schemas.microsoft.com/office/drawing/2014/main" id="{6935628C-54A6-4D87-BE68-C733BC0C945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2620" name="Text Box 19">
          <a:extLst>
            <a:ext uri="{FF2B5EF4-FFF2-40B4-BE49-F238E27FC236}">
              <a16:creationId xmlns:a16="http://schemas.microsoft.com/office/drawing/2014/main" id="{EF6A0FCC-E073-4F20-8E61-C123684AFB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2681" name="Text Box 15">
          <a:extLst>
            <a:ext uri="{FF2B5EF4-FFF2-40B4-BE49-F238E27FC236}">
              <a16:creationId xmlns:a16="http://schemas.microsoft.com/office/drawing/2014/main" id="{9E8DD0F4-C724-4736-A9B0-1A67C9B017E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133</xdr:row>
      <xdr:rowOff>504825</xdr:rowOff>
    </xdr:from>
    <xdr:ext cx="95250" cy="442269"/>
    <xdr:sp macro="" textlink="">
      <xdr:nvSpPr>
        <xdr:cNvPr id="2715" name="Text Box 15">
          <a:extLst>
            <a:ext uri="{FF2B5EF4-FFF2-40B4-BE49-F238E27FC236}">
              <a16:creationId xmlns:a16="http://schemas.microsoft.com/office/drawing/2014/main" id="{A635B680-BA4B-4CA9-A4D4-14DCA17BE56A}"/>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776" name="Text Box 16">
          <a:extLst>
            <a:ext uri="{FF2B5EF4-FFF2-40B4-BE49-F238E27FC236}">
              <a16:creationId xmlns:a16="http://schemas.microsoft.com/office/drawing/2014/main" id="{64DA93E0-27A7-4EBD-A60D-71C7F3D765E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810" name="Text Box 17">
          <a:extLst>
            <a:ext uri="{FF2B5EF4-FFF2-40B4-BE49-F238E27FC236}">
              <a16:creationId xmlns:a16="http://schemas.microsoft.com/office/drawing/2014/main" id="{7A408979-7FF7-4979-8F77-7A85E3A5B7A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2871" name="Text Box 18">
          <a:extLst>
            <a:ext uri="{FF2B5EF4-FFF2-40B4-BE49-F238E27FC236}">
              <a16:creationId xmlns:a16="http://schemas.microsoft.com/office/drawing/2014/main" id="{9270BB2A-3D48-475F-A0CA-DFD8BC9981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2905" name="Text Box 15">
          <a:extLst>
            <a:ext uri="{FF2B5EF4-FFF2-40B4-BE49-F238E27FC236}">
              <a16:creationId xmlns:a16="http://schemas.microsoft.com/office/drawing/2014/main" id="{2365DAD7-C08E-4710-9DF9-65594FD0EA5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2966" name="Text Box 16">
          <a:extLst>
            <a:ext uri="{FF2B5EF4-FFF2-40B4-BE49-F238E27FC236}">
              <a16:creationId xmlns:a16="http://schemas.microsoft.com/office/drawing/2014/main" id="{7F4DE016-F0E1-498E-B9CD-C2D0FDCB43D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00" name="Text Box 17">
          <a:extLst>
            <a:ext uri="{FF2B5EF4-FFF2-40B4-BE49-F238E27FC236}">
              <a16:creationId xmlns:a16="http://schemas.microsoft.com/office/drawing/2014/main" id="{941E7046-27CC-4D45-BB3D-E49A3243B9B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61" name="Text Box 18">
          <a:extLst>
            <a:ext uri="{FF2B5EF4-FFF2-40B4-BE49-F238E27FC236}">
              <a16:creationId xmlns:a16="http://schemas.microsoft.com/office/drawing/2014/main" id="{E872EC27-F531-4A23-AD00-8911A04309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095" name="Text Box 19">
          <a:extLst>
            <a:ext uri="{FF2B5EF4-FFF2-40B4-BE49-F238E27FC236}">
              <a16:creationId xmlns:a16="http://schemas.microsoft.com/office/drawing/2014/main" id="{8D7B66FE-8F9B-4BEF-AB9F-D6EDF6A62A5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156" name="Text Box 16">
          <a:extLst>
            <a:ext uri="{FF2B5EF4-FFF2-40B4-BE49-F238E27FC236}">
              <a16:creationId xmlns:a16="http://schemas.microsoft.com/office/drawing/2014/main" id="{DC92025F-8D55-41D5-984B-67784F3D41C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190" name="Text Box 17">
          <a:extLst>
            <a:ext uri="{FF2B5EF4-FFF2-40B4-BE49-F238E27FC236}">
              <a16:creationId xmlns:a16="http://schemas.microsoft.com/office/drawing/2014/main" id="{B323F855-AB81-4FAA-A577-280BC3F23AD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473" name="Text Box 18">
          <a:extLst>
            <a:ext uri="{FF2B5EF4-FFF2-40B4-BE49-F238E27FC236}">
              <a16:creationId xmlns:a16="http://schemas.microsoft.com/office/drawing/2014/main" id="{62BE1AFD-A41C-4183-AD1E-B16811706A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3476" name="Text Box 19">
          <a:extLst>
            <a:ext uri="{FF2B5EF4-FFF2-40B4-BE49-F238E27FC236}">
              <a16:creationId xmlns:a16="http://schemas.microsoft.com/office/drawing/2014/main" id="{03C2BE03-AEF4-4865-A85B-4C05FD6F3A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3477" name="Text Box 15">
          <a:extLst>
            <a:ext uri="{FF2B5EF4-FFF2-40B4-BE49-F238E27FC236}">
              <a16:creationId xmlns:a16="http://schemas.microsoft.com/office/drawing/2014/main" id="{86B1BFFC-2970-49EB-90DA-A060C96C4906}"/>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72" name="Text Box 15">
          <a:extLst>
            <a:ext uri="{FF2B5EF4-FFF2-40B4-BE49-F238E27FC236}">
              <a16:creationId xmlns:a16="http://schemas.microsoft.com/office/drawing/2014/main" id="{D3FB0042-58A7-4E31-981F-2C8C39CA8ADB}"/>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8496"/>
    <xdr:sp macro="" textlink="">
      <xdr:nvSpPr>
        <xdr:cNvPr id="6273" name="Text Box 15">
          <a:extLst>
            <a:ext uri="{FF2B5EF4-FFF2-40B4-BE49-F238E27FC236}">
              <a16:creationId xmlns:a16="http://schemas.microsoft.com/office/drawing/2014/main" id="{A8D038D2-0D75-4E33-BF6F-0DE1992FE44D}"/>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442269"/>
    <xdr:sp macro="" textlink="">
      <xdr:nvSpPr>
        <xdr:cNvPr id="6274" name="Text Box 15">
          <a:extLst>
            <a:ext uri="{FF2B5EF4-FFF2-40B4-BE49-F238E27FC236}">
              <a16:creationId xmlns:a16="http://schemas.microsoft.com/office/drawing/2014/main" id="{B062BE09-B156-440C-B8EB-48AB1A6F53F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504825</xdr:rowOff>
    </xdr:from>
    <xdr:ext cx="95250" cy="442269"/>
    <xdr:sp macro="" textlink="">
      <xdr:nvSpPr>
        <xdr:cNvPr id="6275" name="Text Box 15">
          <a:extLst>
            <a:ext uri="{FF2B5EF4-FFF2-40B4-BE49-F238E27FC236}">
              <a16:creationId xmlns:a16="http://schemas.microsoft.com/office/drawing/2014/main" id="{25405C42-4F69-47D9-B480-7FEB251B0DDF}"/>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276" name="Text Box 15">
          <a:extLst>
            <a:ext uri="{FF2B5EF4-FFF2-40B4-BE49-F238E27FC236}">
              <a16:creationId xmlns:a16="http://schemas.microsoft.com/office/drawing/2014/main" id="{CEC349E5-CF8B-4C07-A910-93ECE2996DF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4331"/>
    <xdr:sp macro="" textlink="">
      <xdr:nvSpPr>
        <xdr:cNvPr id="6277" name="Text Box 15">
          <a:extLst>
            <a:ext uri="{FF2B5EF4-FFF2-40B4-BE49-F238E27FC236}">
              <a16:creationId xmlns:a16="http://schemas.microsoft.com/office/drawing/2014/main" id="{6AAB299D-A413-4352-8A97-F4D63E436843}"/>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128</xdr:row>
      <xdr:rowOff>170392</xdr:rowOff>
    </xdr:from>
    <xdr:ext cx="95250" cy="213632"/>
    <xdr:sp macro="" textlink="">
      <xdr:nvSpPr>
        <xdr:cNvPr id="6278" name="Text Box 15">
          <a:extLst>
            <a:ext uri="{FF2B5EF4-FFF2-40B4-BE49-F238E27FC236}">
              <a16:creationId xmlns:a16="http://schemas.microsoft.com/office/drawing/2014/main" id="{C12CEF93-E3E7-4747-A606-12896015E3F8}"/>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79" name="Text Box 16">
          <a:extLst>
            <a:ext uri="{FF2B5EF4-FFF2-40B4-BE49-F238E27FC236}">
              <a16:creationId xmlns:a16="http://schemas.microsoft.com/office/drawing/2014/main" id="{4DD43FF4-F19B-47FE-90FE-E868C641AE4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0" name="Text Box 17">
          <a:extLst>
            <a:ext uri="{FF2B5EF4-FFF2-40B4-BE49-F238E27FC236}">
              <a16:creationId xmlns:a16="http://schemas.microsoft.com/office/drawing/2014/main" id="{A92D07EE-4FB6-454A-B369-6B99744D4CC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1" name="Text Box 18">
          <a:extLst>
            <a:ext uri="{FF2B5EF4-FFF2-40B4-BE49-F238E27FC236}">
              <a16:creationId xmlns:a16="http://schemas.microsoft.com/office/drawing/2014/main" id="{6EF6C54D-2940-43BD-9917-F5060704C7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82" name="Text Box 19">
          <a:extLst>
            <a:ext uri="{FF2B5EF4-FFF2-40B4-BE49-F238E27FC236}">
              <a16:creationId xmlns:a16="http://schemas.microsoft.com/office/drawing/2014/main" id="{0540C9CD-8460-4581-88BE-7EB5970970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3" name="Text Box 16">
          <a:extLst>
            <a:ext uri="{FF2B5EF4-FFF2-40B4-BE49-F238E27FC236}">
              <a16:creationId xmlns:a16="http://schemas.microsoft.com/office/drawing/2014/main" id="{7829F73B-D99F-40D4-8127-473C1C3612B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4" name="Text Box 17">
          <a:extLst>
            <a:ext uri="{FF2B5EF4-FFF2-40B4-BE49-F238E27FC236}">
              <a16:creationId xmlns:a16="http://schemas.microsoft.com/office/drawing/2014/main" id="{686996D6-AE74-4565-B046-F10136B7F69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5" name="Text Box 18">
          <a:extLst>
            <a:ext uri="{FF2B5EF4-FFF2-40B4-BE49-F238E27FC236}">
              <a16:creationId xmlns:a16="http://schemas.microsoft.com/office/drawing/2014/main" id="{82041180-7377-4BAC-878D-E1EADCCF86A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86" name="Text Box 19">
          <a:extLst>
            <a:ext uri="{FF2B5EF4-FFF2-40B4-BE49-F238E27FC236}">
              <a16:creationId xmlns:a16="http://schemas.microsoft.com/office/drawing/2014/main" id="{C708F346-ED8C-4511-B46A-143493B546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7" name="Text Box 16">
          <a:extLst>
            <a:ext uri="{FF2B5EF4-FFF2-40B4-BE49-F238E27FC236}">
              <a16:creationId xmlns:a16="http://schemas.microsoft.com/office/drawing/2014/main" id="{D3F29AD0-5CC2-4EE8-BC82-6E4836718DA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8" name="Text Box 17">
          <a:extLst>
            <a:ext uri="{FF2B5EF4-FFF2-40B4-BE49-F238E27FC236}">
              <a16:creationId xmlns:a16="http://schemas.microsoft.com/office/drawing/2014/main" id="{48328F56-2626-4A5D-8638-2550864B398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89" name="Text Box 18">
          <a:extLst>
            <a:ext uri="{FF2B5EF4-FFF2-40B4-BE49-F238E27FC236}">
              <a16:creationId xmlns:a16="http://schemas.microsoft.com/office/drawing/2014/main" id="{B8A01431-1C0E-4E6D-B3F0-A51BDFD2561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290" name="Text Box 19">
          <a:extLst>
            <a:ext uri="{FF2B5EF4-FFF2-40B4-BE49-F238E27FC236}">
              <a16:creationId xmlns:a16="http://schemas.microsoft.com/office/drawing/2014/main" id="{8F5E8543-3CA0-4399-BFA6-72589C05A06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291" name="Text Box 15">
          <a:extLst>
            <a:ext uri="{FF2B5EF4-FFF2-40B4-BE49-F238E27FC236}">
              <a16:creationId xmlns:a16="http://schemas.microsoft.com/office/drawing/2014/main" id="{A49C463A-CD1D-4C5F-9DB7-53371833B63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2" name="Text Box 16">
          <a:extLst>
            <a:ext uri="{FF2B5EF4-FFF2-40B4-BE49-F238E27FC236}">
              <a16:creationId xmlns:a16="http://schemas.microsoft.com/office/drawing/2014/main" id="{97F19750-0E4F-4708-BC47-7EA0CDB1486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3" name="Text Box 17">
          <a:extLst>
            <a:ext uri="{FF2B5EF4-FFF2-40B4-BE49-F238E27FC236}">
              <a16:creationId xmlns:a16="http://schemas.microsoft.com/office/drawing/2014/main" id="{38E78AFD-A366-4D5D-AB1A-E7557403A4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4" name="Text Box 18">
          <a:extLst>
            <a:ext uri="{FF2B5EF4-FFF2-40B4-BE49-F238E27FC236}">
              <a16:creationId xmlns:a16="http://schemas.microsoft.com/office/drawing/2014/main" id="{0A319EBA-848D-492B-A1C1-CCCAD7C3C7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295" name="Text Box 19">
          <a:extLst>
            <a:ext uri="{FF2B5EF4-FFF2-40B4-BE49-F238E27FC236}">
              <a16:creationId xmlns:a16="http://schemas.microsoft.com/office/drawing/2014/main" id="{258C7042-B871-4D72-BA5C-A9782CF2F5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6" name="Text Box 16">
          <a:extLst>
            <a:ext uri="{FF2B5EF4-FFF2-40B4-BE49-F238E27FC236}">
              <a16:creationId xmlns:a16="http://schemas.microsoft.com/office/drawing/2014/main" id="{FE9ACDBE-C9BE-4A81-9B92-61AF27B3331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7" name="Text Box 17">
          <a:extLst>
            <a:ext uri="{FF2B5EF4-FFF2-40B4-BE49-F238E27FC236}">
              <a16:creationId xmlns:a16="http://schemas.microsoft.com/office/drawing/2014/main" id="{6E68B072-1C15-4BE9-91D4-A576F229366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298" name="Text Box 18">
          <a:extLst>
            <a:ext uri="{FF2B5EF4-FFF2-40B4-BE49-F238E27FC236}">
              <a16:creationId xmlns:a16="http://schemas.microsoft.com/office/drawing/2014/main" id="{42BC178B-D294-45C4-B536-10757A32614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299" name="Text Box 16">
          <a:extLst>
            <a:ext uri="{FF2B5EF4-FFF2-40B4-BE49-F238E27FC236}">
              <a16:creationId xmlns:a16="http://schemas.microsoft.com/office/drawing/2014/main" id="{4498E226-1834-4530-8220-A5A2573DB1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0" name="Text Box 17">
          <a:extLst>
            <a:ext uri="{FF2B5EF4-FFF2-40B4-BE49-F238E27FC236}">
              <a16:creationId xmlns:a16="http://schemas.microsoft.com/office/drawing/2014/main" id="{DFA04468-1747-4281-86BA-A8FEF9D3F30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1" name="Text Box 18">
          <a:extLst>
            <a:ext uri="{FF2B5EF4-FFF2-40B4-BE49-F238E27FC236}">
              <a16:creationId xmlns:a16="http://schemas.microsoft.com/office/drawing/2014/main" id="{129F02A8-BB42-4695-A0AB-063465221CE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2" name="Text Box 19">
          <a:extLst>
            <a:ext uri="{FF2B5EF4-FFF2-40B4-BE49-F238E27FC236}">
              <a16:creationId xmlns:a16="http://schemas.microsoft.com/office/drawing/2014/main" id="{705A5D7E-4C00-4A83-8B33-5F995C46B4E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3" name="Text Box 16">
          <a:extLst>
            <a:ext uri="{FF2B5EF4-FFF2-40B4-BE49-F238E27FC236}">
              <a16:creationId xmlns:a16="http://schemas.microsoft.com/office/drawing/2014/main" id="{4159129E-2AC4-4DAB-84FA-F5E2BE91DCE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4" name="Text Box 17">
          <a:extLst>
            <a:ext uri="{FF2B5EF4-FFF2-40B4-BE49-F238E27FC236}">
              <a16:creationId xmlns:a16="http://schemas.microsoft.com/office/drawing/2014/main" id="{9967F316-6B57-4911-A6C2-45AA6A8455C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5" name="Text Box 18">
          <a:extLst>
            <a:ext uri="{FF2B5EF4-FFF2-40B4-BE49-F238E27FC236}">
              <a16:creationId xmlns:a16="http://schemas.microsoft.com/office/drawing/2014/main" id="{7242551A-C80A-409C-9256-82FF7B6606A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06" name="Text Box 19">
          <a:extLst>
            <a:ext uri="{FF2B5EF4-FFF2-40B4-BE49-F238E27FC236}">
              <a16:creationId xmlns:a16="http://schemas.microsoft.com/office/drawing/2014/main" id="{BB1F2190-3E69-4BD5-BC7A-405B3C8E77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56743"/>
    <xdr:sp macro="" textlink="">
      <xdr:nvSpPr>
        <xdr:cNvPr id="6307" name="Text Box 15">
          <a:extLst>
            <a:ext uri="{FF2B5EF4-FFF2-40B4-BE49-F238E27FC236}">
              <a16:creationId xmlns:a16="http://schemas.microsoft.com/office/drawing/2014/main" id="{11D7F623-3CD9-482B-A6EF-94CC65331D5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442269"/>
    <xdr:sp macro="" textlink="">
      <xdr:nvSpPr>
        <xdr:cNvPr id="6308" name="Text Box 15">
          <a:extLst>
            <a:ext uri="{FF2B5EF4-FFF2-40B4-BE49-F238E27FC236}">
              <a16:creationId xmlns:a16="http://schemas.microsoft.com/office/drawing/2014/main" id="{D7CDF7AE-B3C0-4A8E-B1D0-CAB419B2C688}"/>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128</xdr:row>
      <xdr:rowOff>504825</xdr:rowOff>
    </xdr:from>
    <xdr:ext cx="95250" cy="442269"/>
    <xdr:sp macro="" textlink="">
      <xdr:nvSpPr>
        <xdr:cNvPr id="6309" name="Text Box 15">
          <a:extLst>
            <a:ext uri="{FF2B5EF4-FFF2-40B4-BE49-F238E27FC236}">
              <a16:creationId xmlns:a16="http://schemas.microsoft.com/office/drawing/2014/main" id="{48B842BC-B969-44AA-BF56-1F7351CA6635}"/>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10" name="Text Box 15">
          <a:extLst>
            <a:ext uri="{FF2B5EF4-FFF2-40B4-BE49-F238E27FC236}">
              <a16:creationId xmlns:a16="http://schemas.microsoft.com/office/drawing/2014/main" id="{F668D761-031D-405D-9585-E0276136371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444331"/>
    <xdr:sp macro="" textlink="">
      <xdr:nvSpPr>
        <xdr:cNvPr id="6311" name="Text Box 15">
          <a:extLst>
            <a:ext uri="{FF2B5EF4-FFF2-40B4-BE49-F238E27FC236}">
              <a16:creationId xmlns:a16="http://schemas.microsoft.com/office/drawing/2014/main" id="{BE788AA2-0B1F-49A5-AEA4-8735B4EE9A9C}"/>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128</xdr:row>
      <xdr:rowOff>504825</xdr:rowOff>
    </xdr:from>
    <xdr:ext cx="95250" cy="213632"/>
    <xdr:sp macro="" textlink="">
      <xdr:nvSpPr>
        <xdr:cNvPr id="6312" name="Text Box 15">
          <a:extLst>
            <a:ext uri="{FF2B5EF4-FFF2-40B4-BE49-F238E27FC236}">
              <a16:creationId xmlns:a16="http://schemas.microsoft.com/office/drawing/2014/main" id="{EB2F6A56-E9A8-43E0-A5B7-835639D066B4}"/>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3" name="Text Box 16">
          <a:extLst>
            <a:ext uri="{FF2B5EF4-FFF2-40B4-BE49-F238E27FC236}">
              <a16:creationId xmlns:a16="http://schemas.microsoft.com/office/drawing/2014/main" id="{3B78DFAB-B488-4A8B-9FC4-1678422607D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4" name="Text Box 17">
          <a:extLst>
            <a:ext uri="{FF2B5EF4-FFF2-40B4-BE49-F238E27FC236}">
              <a16:creationId xmlns:a16="http://schemas.microsoft.com/office/drawing/2014/main" id="{C0511B3A-56CD-4070-8849-4816F3E8AD8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5" name="Text Box 18">
          <a:extLst>
            <a:ext uri="{FF2B5EF4-FFF2-40B4-BE49-F238E27FC236}">
              <a16:creationId xmlns:a16="http://schemas.microsoft.com/office/drawing/2014/main" id="{022F10AF-E291-4231-A3A5-AE68B96280D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16" name="Text Box 19">
          <a:extLst>
            <a:ext uri="{FF2B5EF4-FFF2-40B4-BE49-F238E27FC236}">
              <a16:creationId xmlns:a16="http://schemas.microsoft.com/office/drawing/2014/main" id="{F7F101EA-F070-4BAC-A2C3-6833EAF521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7" name="Text Box 16">
          <a:extLst>
            <a:ext uri="{FF2B5EF4-FFF2-40B4-BE49-F238E27FC236}">
              <a16:creationId xmlns:a16="http://schemas.microsoft.com/office/drawing/2014/main" id="{E3AB2FB7-D80C-4B2B-B965-290DD2F1C23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8" name="Text Box 17">
          <a:extLst>
            <a:ext uri="{FF2B5EF4-FFF2-40B4-BE49-F238E27FC236}">
              <a16:creationId xmlns:a16="http://schemas.microsoft.com/office/drawing/2014/main" id="{BA10E4B6-AF03-4A64-8DA6-E267D31BAE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19" name="Text Box 18">
          <a:extLst>
            <a:ext uri="{FF2B5EF4-FFF2-40B4-BE49-F238E27FC236}">
              <a16:creationId xmlns:a16="http://schemas.microsoft.com/office/drawing/2014/main" id="{EB59C0E8-0394-462A-812F-44BC6773C89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20" name="Text Box 19">
          <a:extLst>
            <a:ext uri="{FF2B5EF4-FFF2-40B4-BE49-F238E27FC236}">
              <a16:creationId xmlns:a16="http://schemas.microsoft.com/office/drawing/2014/main" id="{2D7091FC-FE4C-4BDF-8BDB-34EA132E3E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1" name="Text Box 16">
          <a:extLst>
            <a:ext uri="{FF2B5EF4-FFF2-40B4-BE49-F238E27FC236}">
              <a16:creationId xmlns:a16="http://schemas.microsoft.com/office/drawing/2014/main" id="{F6E0946F-1DFB-4696-845E-D16838C8DB5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2" name="Text Box 17">
          <a:extLst>
            <a:ext uri="{FF2B5EF4-FFF2-40B4-BE49-F238E27FC236}">
              <a16:creationId xmlns:a16="http://schemas.microsoft.com/office/drawing/2014/main" id="{509A3703-AA33-4724-84B9-DBAD9166F8A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3" name="Text Box 18">
          <a:extLst>
            <a:ext uri="{FF2B5EF4-FFF2-40B4-BE49-F238E27FC236}">
              <a16:creationId xmlns:a16="http://schemas.microsoft.com/office/drawing/2014/main" id="{445888CA-9887-4D11-9361-8A0F26E0ABA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0</xdr:rowOff>
    </xdr:from>
    <xdr:ext cx="95250" cy="171450"/>
    <xdr:sp macro="" textlink="">
      <xdr:nvSpPr>
        <xdr:cNvPr id="6324" name="Text Box 19">
          <a:extLst>
            <a:ext uri="{FF2B5EF4-FFF2-40B4-BE49-F238E27FC236}">
              <a16:creationId xmlns:a16="http://schemas.microsoft.com/office/drawing/2014/main" id="{A5EB2444-D452-4FD5-B5E5-A9BFBCFB6CC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325" name="Text Box 15">
          <a:extLst>
            <a:ext uri="{FF2B5EF4-FFF2-40B4-BE49-F238E27FC236}">
              <a16:creationId xmlns:a16="http://schemas.microsoft.com/office/drawing/2014/main" id="{9F672DC7-8DB0-428D-840D-2F6AA9DDD71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6" name="Text Box 16">
          <a:extLst>
            <a:ext uri="{FF2B5EF4-FFF2-40B4-BE49-F238E27FC236}">
              <a16:creationId xmlns:a16="http://schemas.microsoft.com/office/drawing/2014/main" id="{22296FF6-47AC-4296-8A69-84684C2F056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7" name="Text Box 17">
          <a:extLst>
            <a:ext uri="{FF2B5EF4-FFF2-40B4-BE49-F238E27FC236}">
              <a16:creationId xmlns:a16="http://schemas.microsoft.com/office/drawing/2014/main" id="{8DF95E91-4D43-4308-AC1F-269151CEAC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8" name="Text Box 18">
          <a:extLst>
            <a:ext uri="{FF2B5EF4-FFF2-40B4-BE49-F238E27FC236}">
              <a16:creationId xmlns:a16="http://schemas.microsoft.com/office/drawing/2014/main" id="{6EE615D7-E790-42CA-9691-DDFE0710CA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29" name="Text Box 19">
          <a:extLst>
            <a:ext uri="{FF2B5EF4-FFF2-40B4-BE49-F238E27FC236}">
              <a16:creationId xmlns:a16="http://schemas.microsoft.com/office/drawing/2014/main" id="{7CAF1DDE-3D8A-4293-9958-AA1AF7B0EBC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132</xdr:row>
      <xdr:rowOff>504825</xdr:rowOff>
    </xdr:from>
    <xdr:ext cx="95250" cy="442269"/>
    <xdr:sp macro="" textlink="">
      <xdr:nvSpPr>
        <xdr:cNvPr id="6330" name="Text Box 15">
          <a:extLst>
            <a:ext uri="{FF2B5EF4-FFF2-40B4-BE49-F238E27FC236}">
              <a16:creationId xmlns:a16="http://schemas.microsoft.com/office/drawing/2014/main" id="{8B620CC1-7D8A-431E-8E41-56B11D059107}"/>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1" name="Text Box 16">
          <a:extLst>
            <a:ext uri="{FF2B5EF4-FFF2-40B4-BE49-F238E27FC236}">
              <a16:creationId xmlns:a16="http://schemas.microsoft.com/office/drawing/2014/main" id="{9D34C21E-94DD-46FF-A978-628BF38EBF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2" name="Text Box 17">
          <a:extLst>
            <a:ext uri="{FF2B5EF4-FFF2-40B4-BE49-F238E27FC236}">
              <a16:creationId xmlns:a16="http://schemas.microsoft.com/office/drawing/2014/main" id="{9B75EF0B-63CB-44CE-A112-435056BDA50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33" name="Text Box 18">
          <a:extLst>
            <a:ext uri="{FF2B5EF4-FFF2-40B4-BE49-F238E27FC236}">
              <a16:creationId xmlns:a16="http://schemas.microsoft.com/office/drawing/2014/main" id="{1FC385B8-147D-42A7-BB15-54046DF6FB4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4" name="Text Box 16">
          <a:extLst>
            <a:ext uri="{FF2B5EF4-FFF2-40B4-BE49-F238E27FC236}">
              <a16:creationId xmlns:a16="http://schemas.microsoft.com/office/drawing/2014/main" id="{C75E45C2-0D82-4738-B4B3-E66114A7962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5" name="Text Box 17">
          <a:extLst>
            <a:ext uri="{FF2B5EF4-FFF2-40B4-BE49-F238E27FC236}">
              <a16:creationId xmlns:a16="http://schemas.microsoft.com/office/drawing/2014/main" id="{139351E9-2755-4412-A3B8-2F36D2ADF49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6" name="Text Box 18">
          <a:extLst>
            <a:ext uri="{FF2B5EF4-FFF2-40B4-BE49-F238E27FC236}">
              <a16:creationId xmlns:a16="http://schemas.microsoft.com/office/drawing/2014/main" id="{19884767-6EBE-48CE-8F04-24CE7351D81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7" name="Text Box 19">
          <a:extLst>
            <a:ext uri="{FF2B5EF4-FFF2-40B4-BE49-F238E27FC236}">
              <a16:creationId xmlns:a16="http://schemas.microsoft.com/office/drawing/2014/main" id="{474A42C6-9F1F-4FEF-BAD4-A00CA3B8908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8" name="Text Box 16">
          <a:extLst>
            <a:ext uri="{FF2B5EF4-FFF2-40B4-BE49-F238E27FC236}">
              <a16:creationId xmlns:a16="http://schemas.microsoft.com/office/drawing/2014/main" id="{1E158F7E-4E31-4204-8B1A-1704951BCA7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39" name="Text Box 17">
          <a:extLst>
            <a:ext uri="{FF2B5EF4-FFF2-40B4-BE49-F238E27FC236}">
              <a16:creationId xmlns:a16="http://schemas.microsoft.com/office/drawing/2014/main" id="{60A4B19E-0CE4-45B2-9588-769AFF30ADF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40" name="Text Box 18">
          <a:extLst>
            <a:ext uri="{FF2B5EF4-FFF2-40B4-BE49-F238E27FC236}">
              <a16:creationId xmlns:a16="http://schemas.microsoft.com/office/drawing/2014/main" id="{EDD6C281-FDCA-4566-9763-CEFE2A1597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41" name="Text Box 15">
          <a:extLst>
            <a:ext uri="{FF2B5EF4-FFF2-40B4-BE49-F238E27FC236}">
              <a16:creationId xmlns:a16="http://schemas.microsoft.com/office/drawing/2014/main" id="{CD92CE36-6E78-4816-94B7-98AFE12C23D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2" name="Text Box 16">
          <a:extLst>
            <a:ext uri="{FF2B5EF4-FFF2-40B4-BE49-F238E27FC236}">
              <a16:creationId xmlns:a16="http://schemas.microsoft.com/office/drawing/2014/main" id="{FC94DA77-1AD9-480F-8C2C-DB80A0BF7B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3" name="Text Box 17">
          <a:extLst>
            <a:ext uri="{FF2B5EF4-FFF2-40B4-BE49-F238E27FC236}">
              <a16:creationId xmlns:a16="http://schemas.microsoft.com/office/drawing/2014/main" id="{BEB6C1BC-A4AD-46AD-B210-11758FE272F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4" name="Text Box 18">
          <a:extLst>
            <a:ext uri="{FF2B5EF4-FFF2-40B4-BE49-F238E27FC236}">
              <a16:creationId xmlns:a16="http://schemas.microsoft.com/office/drawing/2014/main" id="{65121C06-2AF9-49C9-9B11-06A4ED7D94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45" name="Text Box 19">
          <a:extLst>
            <a:ext uri="{FF2B5EF4-FFF2-40B4-BE49-F238E27FC236}">
              <a16:creationId xmlns:a16="http://schemas.microsoft.com/office/drawing/2014/main" id="{FEDEC46F-E3A7-4776-8C22-31FBA3B85AC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6" name="Text Box 16">
          <a:extLst>
            <a:ext uri="{FF2B5EF4-FFF2-40B4-BE49-F238E27FC236}">
              <a16:creationId xmlns:a16="http://schemas.microsoft.com/office/drawing/2014/main" id="{08A49479-6715-4D75-BD7F-549EC77342D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7" name="Text Box 17">
          <a:extLst>
            <a:ext uri="{FF2B5EF4-FFF2-40B4-BE49-F238E27FC236}">
              <a16:creationId xmlns:a16="http://schemas.microsoft.com/office/drawing/2014/main" id="{F74A54D9-65BA-40A7-B713-9347AAA73B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8" name="Text Box 18">
          <a:extLst>
            <a:ext uri="{FF2B5EF4-FFF2-40B4-BE49-F238E27FC236}">
              <a16:creationId xmlns:a16="http://schemas.microsoft.com/office/drawing/2014/main" id="{96D98C1B-EF17-40A6-996B-FE424AABA0E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49" name="Text Box 19">
          <a:extLst>
            <a:ext uri="{FF2B5EF4-FFF2-40B4-BE49-F238E27FC236}">
              <a16:creationId xmlns:a16="http://schemas.microsoft.com/office/drawing/2014/main" id="{A9FB8E13-AA9C-4AAC-96E5-8EC8A648AAC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0" name="Text Box 16">
          <a:extLst>
            <a:ext uri="{FF2B5EF4-FFF2-40B4-BE49-F238E27FC236}">
              <a16:creationId xmlns:a16="http://schemas.microsoft.com/office/drawing/2014/main" id="{0B7E8D91-6AA9-492A-938C-D813487D4CF0}"/>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1" name="Text Box 17">
          <a:extLst>
            <a:ext uri="{FF2B5EF4-FFF2-40B4-BE49-F238E27FC236}">
              <a16:creationId xmlns:a16="http://schemas.microsoft.com/office/drawing/2014/main" id="{F17587D3-3990-495D-9873-5C8DCD20708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2" name="Text Box 18">
          <a:extLst>
            <a:ext uri="{FF2B5EF4-FFF2-40B4-BE49-F238E27FC236}">
              <a16:creationId xmlns:a16="http://schemas.microsoft.com/office/drawing/2014/main" id="{808F4F4B-0D28-45FE-9777-8F0EF972D8C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129</xdr:row>
      <xdr:rowOff>0</xdr:rowOff>
    </xdr:from>
    <xdr:ext cx="95250" cy="171450"/>
    <xdr:sp macro="" textlink="">
      <xdr:nvSpPr>
        <xdr:cNvPr id="6353" name="Text Box 19">
          <a:extLst>
            <a:ext uri="{FF2B5EF4-FFF2-40B4-BE49-F238E27FC236}">
              <a16:creationId xmlns:a16="http://schemas.microsoft.com/office/drawing/2014/main" id="{197CF563-DF50-429A-A990-576F7FCD953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014"/>
    <xdr:sp macro="" textlink="">
      <xdr:nvSpPr>
        <xdr:cNvPr id="6354" name="Text Box 15">
          <a:extLst>
            <a:ext uri="{FF2B5EF4-FFF2-40B4-BE49-F238E27FC236}">
              <a16:creationId xmlns:a16="http://schemas.microsoft.com/office/drawing/2014/main" id="{7BF36445-BE1F-41B3-BEA1-677ACF7F0BEA}"/>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5" name="Text Box 16">
          <a:extLst>
            <a:ext uri="{FF2B5EF4-FFF2-40B4-BE49-F238E27FC236}">
              <a16:creationId xmlns:a16="http://schemas.microsoft.com/office/drawing/2014/main" id="{FE0EB84E-26B7-447A-991F-1D0EB241447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6" name="Text Box 17">
          <a:extLst>
            <a:ext uri="{FF2B5EF4-FFF2-40B4-BE49-F238E27FC236}">
              <a16:creationId xmlns:a16="http://schemas.microsoft.com/office/drawing/2014/main" id="{ABAD4D8E-FA87-422B-BB11-DDB2FFCC56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7" name="Text Box 18">
          <a:extLst>
            <a:ext uri="{FF2B5EF4-FFF2-40B4-BE49-F238E27FC236}">
              <a16:creationId xmlns:a16="http://schemas.microsoft.com/office/drawing/2014/main" id="{87FE32E3-4B45-4D87-891A-1628B5F8A2F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0</xdr:rowOff>
    </xdr:from>
    <xdr:ext cx="95250" cy="171450"/>
    <xdr:sp macro="" textlink="">
      <xdr:nvSpPr>
        <xdr:cNvPr id="6358" name="Text Box 19">
          <a:extLst>
            <a:ext uri="{FF2B5EF4-FFF2-40B4-BE49-F238E27FC236}">
              <a16:creationId xmlns:a16="http://schemas.microsoft.com/office/drawing/2014/main" id="{5C758663-E0D1-42A4-8BB4-EC9D46C961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59" name="Text Box 16">
          <a:extLst>
            <a:ext uri="{FF2B5EF4-FFF2-40B4-BE49-F238E27FC236}">
              <a16:creationId xmlns:a16="http://schemas.microsoft.com/office/drawing/2014/main" id="{B8F01B8E-CF32-40D5-A9D7-139968F846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0</xdr:rowOff>
    </xdr:from>
    <xdr:ext cx="95250" cy="171450"/>
    <xdr:sp macro="" textlink="">
      <xdr:nvSpPr>
        <xdr:cNvPr id="6360" name="Text Box 17">
          <a:extLst>
            <a:ext uri="{FF2B5EF4-FFF2-40B4-BE49-F238E27FC236}">
              <a16:creationId xmlns:a16="http://schemas.microsoft.com/office/drawing/2014/main" id="{12D711F1-EC32-470C-B610-E95BDE77F75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134</xdr:row>
      <xdr:rowOff>15875</xdr:rowOff>
    </xdr:from>
    <xdr:ext cx="95250" cy="171450"/>
    <xdr:sp macro="" textlink="">
      <xdr:nvSpPr>
        <xdr:cNvPr id="6361" name="Text Box 18">
          <a:extLst>
            <a:ext uri="{FF2B5EF4-FFF2-40B4-BE49-F238E27FC236}">
              <a16:creationId xmlns:a16="http://schemas.microsoft.com/office/drawing/2014/main" id="{C8E2FB69-2ED0-4920-91B9-97F370CEE449}"/>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2" name="Text Box 16">
          <a:extLst>
            <a:ext uri="{FF2B5EF4-FFF2-40B4-BE49-F238E27FC236}">
              <a16:creationId xmlns:a16="http://schemas.microsoft.com/office/drawing/2014/main" id="{9CB1A0AD-2BFC-4C6F-82C1-CAF23B73802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3" name="Text Box 17">
          <a:extLst>
            <a:ext uri="{FF2B5EF4-FFF2-40B4-BE49-F238E27FC236}">
              <a16:creationId xmlns:a16="http://schemas.microsoft.com/office/drawing/2014/main" id="{B89C5CE2-A6A7-4842-AB62-DF714063FE7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4" name="Text Box 18">
          <a:extLst>
            <a:ext uri="{FF2B5EF4-FFF2-40B4-BE49-F238E27FC236}">
              <a16:creationId xmlns:a16="http://schemas.microsoft.com/office/drawing/2014/main" id="{D490EB5E-85CB-46E0-9D55-BC44DAA4DF7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5" name="Text Box 19">
          <a:extLst>
            <a:ext uri="{FF2B5EF4-FFF2-40B4-BE49-F238E27FC236}">
              <a16:creationId xmlns:a16="http://schemas.microsoft.com/office/drawing/2014/main" id="{9B99A5FC-DCDC-467B-85D2-7F93FCF52CC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134</xdr:row>
      <xdr:rowOff>0</xdr:rowOff>
    </xdr:from>
    <xdr:ext cx="95250" cy="171450"/>
    <xdr:sp macro="" textlink="">
      <xdr:nvSpPr>
        <xdr:cNvPr id="6366" name="Text Box 16">
          <a:extLst>
            <a:ext uri="{FF2B5EF4-FFF2-40B4-BE49-F238E27FC236}">
              <a16:creationId xmlns:a16="http://schemas.microsoft.com/office/drawing/2014/main" id="{FDC260C3-2E24-410D-8B63-07D14DD87C5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67" name="Text Box 15">
          <a:extLst>
            <a:ext uri="{FF2B5EF4-FFF2-40B4-BE49-F238E27FC236}">
              <a16:creationId xmlns:a16="http://schemas.microsoft.com/office/drawing/2014/main" id="{28033BD1-A49F-4605-AFFD-ABCA6958605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368" name="Text Box 15">
          <a:extLst>
            <a:ext uri="{FF2B5EF4-FFF2-40B4-BE49-F238E27FC236}">
              <a16:creationId xmlns:a16="http://schemas.microsoft.com/office/drawing/2014/main" id="{D4E82701-A9FA-4389-8E41-CE37AB6B819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369" name="Text Box 15">
          <a:extLst>
            <a:ext uri="{FF2B5EF4-FFF2-40B4-BE49-F238E27FC236}">
              <a16:creationId xmlns:a16="http://schemas.microsoft.com/office/drawing/2014/main" id="{65380FA5-9340-4D54-933B-5DD3EFB1E8A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370" name="Text Box 15">
          <a:extLst>
            <a:ext uri="{FF2B5EF4-FFF2-40B4-BE49-F238E27FC236}">
              <a16:creationId xmlns:a16="http://schemas.microsoft.com/office/drawing/2014/main" id="{8E258555-157D-4B61-867D-1112257006E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371" name="Text Box 15">
          <a:extLst>
            <a:ext uri="{FF2B5EF4-FFF2-40B4-BE49-F238E27FC236}">
              <a16:creationId xmlns:a16="http://schemas.microsoft.com/office/drawing/2014/main" id="{CDC1D697-F891-4187-8F3F-6EED0768316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2" name="Text Box 15">
          <a:extLst>
            <a:ext uri="{FF2B5EF4-FFF2-40B4-BE49-F238E27FC236}">
              <a16:creationId xmlns:a16="http://schemas.microsoft.com/office/drawing/2014/main" id="{AFBB35F0-8CDD-41F5-908A-07006E67152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3" name="Text Box 15">
          <a:extLst>
            <a:ext uri="{FF2B5EF4-FFF2-40B4-BE49-F238E27FC236}">
              <a16:creationId xmlns:a16="http://schemas.microsoft.com/office/drawing/2014/main" id="{7D1B7C8A-CA49-4A6E-A6BC-99355E5BB2F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4" name="Text Box 15">
          <a:extLst>
            <a:ext uri="{FF2B5EF4-FFF2-40B4-BE49-F238E27FC236}">
              <a16:creationId xmlns:a16="http://schemas.microsoft.com/office/drawing/2014/main" id="{FA12D790-1D46-497F-A7F4-25A6FC87CD6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5" name="Text Box 15">
          <a:extLst>
            <a:ext uri="{FF2B5EF4-FFF2-40B4-BE49-F238E27FC236}">
              <a16:creationId xmlns:a16="http://schemas.microsoft.com/office/drawing/2014/main" id="{2CDD3837-B101-4EAA-9FB3-EA39A8E2B51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6" name="Text Box 15">
          <a:extLst>
            <a:ext uri="{FF2B5EF4-FFF2-40B4-BE49-F238E27FC236}">
              <a16:creationId xmlns:a16="http://schemas.microsoft.com/office/drawing/2014/main" id="{AE95F13C-CFFE-4974-B048-E7021BD9471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128</xdr:row>
      <xdr:rowOff>504825</xdr:rowOff>
    </xdr:from>
    <xdr:ext cx="95250" cy="213632"/>
    <xdr:sp macro="" textlink="">
      <xdr:nvSpPr>
        <xdr:cNvPr id="6377" name="Text Box 15">
          <a:extLst>
            <a:ext uri="{FF2B5EF4-FFF2-40B4-BE49-F238E27FC236}">
              <a16:creationId xmlns:a16="http://schemas.microsoft.com/office/drawing/2014/main" id="{238F7886-0679-445F-9210-5000EE224E1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8496"/>
    <xdr:sp macro="" textlink="">
      <xdr:nvSpPr>
        <xdr:cNvPr id="6378" name="Text Box 15">
          <a:extLst>
            <a:ext uri="{FF2B5EF4-FFF2-40B4-BE49-F238E27FC236}">
              <a16:creationId xmlns:a16="http://schemas.microsoft.com/office/drawing/2014/main" id="{F08B6B82-D878-4DEF-9E8F-4EC3F1EB500A}"/>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79" name="Text Box 15">
          <a:extLst>
            <a:ext uri="{FF2B5EF4-FFF2-40B4-BE49-F238E27FC236}">
              <a16:creationId xmlns:a16="http://schemas.microsoft.com/office/drawing/2014/main" id="{915B19DA-F6E6-432C-B8C7-66F7215CB96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4331"/>
    <xdr:sp macro="" textlink="">
      <xdr:nvSpPr>
        <xdr:cNvPr id="6380" name="Text Box 15">
          <a:extLst>
            <a:ext uri="{FF2B5EF4-FFF2-40B4-BE49-F238E27FC236}">
              <a16:creationId xmlns:a16="http://schemas.microsoft.com/office/drawing/2014/main" id="{7B508661-1F93-41D9-8453-56FBA8F6506E}"/>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56743"/>
    <xdr:sp macro="" textlink="">
      <xdr:nvSpPr>
        <xdr:cNvPr id="6381" name="Text Box 15">
          <a:extLst>
            <a:ext uri="{FF2B5EF4-FFF2-40B4-BE49-F238E27FC236}">
              <a16:creationId xmlns:a16="http://schemas.microsoft.com/office/drawing/2014/main" id="{87763FCD-F1F8-41E4-B024-7E1627F0177F}"/>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2" name="Text Box 15">
          <a:extLst>
            <a:ext uri="{FF2B5EF4-FFF2-40B4-BE49-F238E27FC236}">
              <a16:creationId xmlns:a16="http://schemas.microsoft.com/office/drawing/2014/main" id="{F74DE3E3-7FC6-402C-85A2-14E087A6EC1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444331"/>
    <xdr:sp macro="" textlink="">
      <xdr:nvSpPr>
        <xdr:cNvPr id="6383" name="Text Box 15">
          <a:extLst>
            <a:ext uri="{FF2B5EF4-FFF2-40B4-BE49-F238E27FC236}">
              <a16:creationId xmlns:a16="http://schemas.microsoft.com/office/drawing/2014/main" id="{79E0FB63-059D-4D78-987F-8B3DE7920EAC}"/>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4" name="Text Box 15">
          <a:extLst>
            <a:ext uri="{FF2B5EF4-FFF2-40B4-BE49-F238E27FC236}">
              <a16:creationId xmlns:a16="http://schemas.microsoft.com/office/drawing/2014/main" id="{67888141-EA2E-4098-BB46-2474FA70178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5" name="Text Box 15">
          <a:extLst>
            <a:ext uri="{FF2B5EF4-FFF2-40B4-BE49-F238E27FC236}">
              <a16:creationId xmlns:a16="http://schemas.microsoft.com/office/drawing/2014/main" id="{0A665707-0CEC-42AC-9B42-1DF9CFA7960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6" name="Text Box 15">
          <a:extLst>
            <a:ext uri="{FF2B5EF4-FFF2-40B4-BE49-F238E27FC236}">
              <a16:creationId xmlns:a16="http://schemas.microsoft.com/office/drawing/2014/main" id="{460076E3-4AB2-4892-A8EC-2CF58277CCE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7" name="Text Box 15">
          <a:extLst>
            <a:ext uri="{FF2B5EF4-FFF2-40B4-BE49-F238E27FC236}">
              <a16:creationId xmlns:a16="http://schemas.microsoft.com/office/drawing/2014/main" id="{4697C07E-A341-4AB4-8F51-D1B4CE07486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8" name="Text Box 15">
          <a:extLst>
            <a:ext uri="{FF2B5EF4-FFF2-40B4-BE49-F238E27FC236}">
              <a16:creationId xmlns:a16="http://schemas.microsoft.com/office/drawing/2014/main" id="{D72CF616-5071-4294-8B0C-B40C249FD4F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130</xdr:row>
      <xdr:rowOff>504825</xdr:rowOff>
    </xdr:from>
    <xdr:ext cx="95250" cy="213632"/>
    <xdr:sp macro="" textlink="">
      <xdr:nvSpPr>
        <xdr:cNvPr id="6389" name="Text Box 15">
          <a:extLst>
            <a:ext uri="{FF2B5EF4-FFF2-40B4-BE49-F238E27FC236}">
              <a16:creationId xmlns:a16="http://schemas.microsoft.com/office/drawing/2014/main" id="{82DAE284-191D-41A0-9098-73AC6B012A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8496"/>
    <xdr:sp macro="" textlink="">
      <xdr:nvSpPr>
        <xdr:cNvPr id="6390" name="Text Box 15">
          <a:extLst>
            <a:ext uri="{FF2B5EF4-FFF2-40B4-BE49-F238E27FC236}">
              <a16:creationId xmlns:a16="http://schemas.microsoft.com/office/drawing/2014/main" id="{E9CA8091-6D8F-4F8C-A2FB-76109182609E}"/>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1" name="Text Box 15">
          <a:extLst>
            <a:ext uri="{FF2B5EF4-FFF2-40B4-BE49-F238E27FC236}">
              <a16:creationId xmlns:a16="http://schemas.microsoft.com/office/drawing/2014/main" id="{3272798D-8E47-42B0-BEA9-B02215AB6EA0}"/>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331"/>
    <xdr:sp macro="" textlink="">
      <xdr:nvSpPr>
        <xdr:cNvPr id="6392" name="Text Box 15">
          <a:extLst>
            <a:ext uri="{FF2B5EF4-FFF2-40B4-BE49-F238E27FC236}">
              <a16:creationId xmlns:a16="http://schemas.microsoft.com/office/drawing/2014/main" id="{42AC5FCF-5440-4BAC-9D7B-B9AB4F1D731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56743"/>
    <xdr:sp macro="" textlink="">
      <xdr:nvSpPr>
        <xdr:cNvPr id="6393" name="Text Box 15">
          <a:extLst>
            <a:ext uri="{FF2B5EF4-FFF2-40B4-BE49-F238E27FC236}">
              <a16:creationId xmlns:a16="http://schemas.microsoft.com/office/drawing/2014/main" id="{E65DD214-4EA4-4B94-88F8-8BE3C13C12C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4" name="Text Box 15">
          <a:extLst>
            <a:ext uri="{FF2B5EF4-FFF2-40B4-BE49-F238E27FC236}">
              <a16:creationId xmlns:a16="http://schemas.microsoft.com/office/drawing/2014/main" id="{C59166AD-264A-4E79-A70D-584CF292842C}"/>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444331"/>
    <xdr:sp macro="" textlink="">
      <xdr:nvSpPr>
        <xdr:cNvPr id="6395" name="Text Box 15">
          <a:extLst>
            <a:ext uri="{FF2B5EF4-FFF2-40B4-BE49-F238E27FC236}">
              <a16:creationId xmlns:a16="http://schemas.microsoft.com/office/drawing/2014/main" id="{EA4655EA-1201-4402-9A5F-EA6A8A553357}"/>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6" name="Text Box 15">
          <a:extLst>
            <a:ext uri="{FF2B5EF4-FFF2-40B4-BE49-F238E27FC236}">
              <a16:creationId xmlns:a16="http://schemas.microsoft.com/office/drawing/2014/main" id="{3DF5228C-9563-42DB-AE87-5DEB04B6AAF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7" name="Text Box 15">
          <a:extLst>
            <a:ext uri="{FF2B5EF4-FFF2-40B4-BE49-F238E27FC236}">
              <a16:creationId xmlns:a16="http://schemas.microsoft.com/office/drawing/2014/main" id="{C5246416-80B6-498C-B904-F8460FA08FA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8" name="Text Box 15">
          <a:extLst>
            <a:ext uri="{FF2B5EF4-FFF2-40B4-BE49-F238E27FC236}">
              <a16:creationId xmlns:a16="http://schemas.microsoft.com/office/drawing/2014/main" id="{A0936289-E8E6-48AD-BA28-8EF872058CC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399" name="Text Box 15">
          <a:extLst>
            <a:ext uri="{FF2B5EF4-FFF2-40B4-BE49-F238E27FC236}">
              <a16:creationId xmlns:a16="http://schemas.microsoft.com/office/drawing/2014/main" id="{D9411838-1BD5-4A96-A029-BDB77056420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400" name="Text Box 15">
          <a:extLst>
            <a:ext uri="{FF2B5EF4-FFF2-40B4-BE49-F238E27FC236}">
              <a16:creationId xmlns:a16="http://schemas.microsoft.com/office/drawing/2014/main" id="{08E77A32-45FF-4C70-860E-F5C2D96F71D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132</xdr:row>
      <xdr:rowOff>504825</xdr:rowOff>
    </xdr:from>
    <xdr:ext cx="95250" cy="213632"/>
    <xdr:sp macro="" textlink="">
      <xdr:nvSpPr>
        <xdr:cNvPr id="6401" name="Text Box 15">
          <a:extLst>
            <a:ext uri="{FF2B5EF4-FFF2-40B4-BE49-F238E27FC236}">
              <a16:creationId xmlns:a16="http://schemas.microsoft.com/office/drawing/2014/main" id="{581EC6A4-1EC5-4DE2-B50F-C165CCED167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2" name="Text Box 15">
          <a:extLst>
            <a:ext uri="{FF2B5EF4-FFF2-40B4-BE49-F238E27FC236}">
              <a16:creationId xmlns:a16="http://schemas.microsoft.com/office/drawing/2014/main" id="{F37A665E-6635-4C73-B5FB-76E2AF7DA33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3" name="Text Box 15">
          <a:extLst>
            <a:ext uri="{FF2B5EF4-FFF2-40B4-BE49-F238E27FC236}">
              <a16:creationId xmlns:a16="http://schemas.microsoft.com/office/drawing/2014/main" id="{7E4EAB49-9F14-485F-8626-082BCB66CCB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4" name="Text Box 15">
          <a:extLst>
            <a:ext uri="{FF2B5EF4-FFF2-40B4-BE49-F238E27FC236}">
              <a16:creationId xmlns:a16="http://schemas.microsoft.com/office/drawing/2014/main" id="{6A5C741D-F41C-419A-AEE9-18CB7277748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5" name="Text Box 15">
          <a:extLst>
            <a:ext uri="{FF2B5EF4-FFF2-40B4-BE49-F238E27FC236}">
              <a16:creationId xmlns:a16="http://schemas.microsoft.com/office/drawing/2014/main" id="{346103C5-250F-4200-B5A2-5DE0EA65D6A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6" name="Text Box 15">
          <a:extLst>
            <a:ext uri="{FF2B5EF4-FFF2-40B4-BE49-F238E27FC236}">
              <a16:creationId xmlns:a16="http://schemas.microsoft.com/office/drawing/2014/main" id="{CA3EFE8F-B3D6-496D-9047-FA36FD20B50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7" name="Text Box 15">
          <a:extLst>
            <a:ext uri="{FF2B5EF4-FFF2-40B4-BE49-F238E27FC236}">
              <a16:creationId xmlns:a16="http://schemas.microsoft.com/office/drawing/2014/main" id="{76979E05-AFD7-4619-B7AD-71922CDED60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8" name="Text Box 15">
          <a:extLst>
            <a:ext uri="{FF2B5EF4-FFF2-40B4-BE49-F238E27FC236}">
              <a16:creationId xmlns:a16="http://schemas.microsoft.com/office/drawing/2014/main" id="{FC350CA1-E5F3-48B2-A72F-F9686C76246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09" name="Text Box 15">
          <a:extLst>
            <a:ext uri="{FF2B5EF4-FFF2-40B4-BE49-F238E27FC236}">
              <a16:creationId xmlns:a16="http://schemas.microsoft.com/office/drawing/2014/main" id="{D30E3782-8261-4C94-B00B-D4241A62E9B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0" name="Text Box 15">
          <a:extLst>
            <a:ext uri="{FF2B5EF4-FFF2-40B4-BE49-F238E27FC236}">
              <a16:creationId xmlns:a16="http://schemas.microsoft.com/office/drawing/2014/main" id="{AD4ABB0B-EB60-49B8-9750-4E96EED7B1E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1" name="Text Box 15">
          <a:extLst>
            <a:ext uri="{FF2B5EF4-FFF2-40B4-BE49-F238E27FC236}">
              <a16:creationId xmlns:a16="http://schemas.microsoft.com/office/drawing/2014/main" id="{D07AEC76-1854-4174-84F5-53392694087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2" name="Text Box 15">
          <a:extLst>
            <a:ext uri="{FF2B5EF4-FFF2-40B4-BE49-F238E27FC236}">
              <a16:creationId xmlns:a16="http://schemas.microsoft.com/office/drawing/2014/main" id="{58262A01-E8C0-40EF-9172-156957CD39C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13" name="Text Box 15">
          <a:extLst>
            <a:ext uri="{FF2B5EF4-FFF2-40B4-BE49-F238E27FC236}">
              <a16:creationId xmlns:a16="http://schemas.microsoft.com/office/drawing/2014/main" id="{61B76680-3F27-4901-A43D-5222A46D32D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4" name="Text Box 15">
          <a:extLst>
            <a:ext uri="{FF2B5EF4-FFF2-40B4-BE49-F238E27FC236}">
              <a16:creationId xmlns:a16="http://schemas.microsoft.com/office/drawing/2014/main" id="{2587144F-2797-4C71-B8C7-A20E8D5B1A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415" name="Text Box 15">
          <a:extLst>
            <a:ext uri="{FF2B5EF4-FFF2-40B4-BE49-F238E27FC236}">
              <a16:creationId xmlns:a16="http://schemas.microsoft.com/office/drawing/2014/main" id="{4F4FD408-B78B-449B-87D1-AB20AEB1EF76}"/>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6" name="Text Box 15">
          <a:extLst>
            <a:ext uri="{FF2B5EF4-FFF2-40B4-BE49-F238E27FC236}">
              <a16:creationId xmlns:a16="http://schemas.microsoft.com/office/drawing/2014/main" id="{EEC45B39-D79C-4357-B640-F1120AC5A2B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7" name="Text Box 15">
          <a:extLst>
            <a:ext uri="{FF2B5EF4-FFF2-40B4-BE49-F238E27FC236}">
              <a16:creationId xmlns:a16="http://schemas.microsoft.com/office/drawing/2014/main" id="{0BD38768-9896-46F6-BA51-FE4B73FADE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8" name="Text Box 15">
          <a:extLst>
            <a:ext uri="{FF2B5EF4-FFF2-40B4-BE49-F238E27FC236}">
              <a16:creationId xmlns:a16="http://schemas.microsoft.com/office/drawing/2014/main" id="{6D3776B9-618A-4854-A56F-A72D20AD7FC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19" name="Text Box 15">
          <a:extLst>
            <a:ext uri="{FF2B5EF4-FFF2-40B4-BE49-F238E27FC236}">
              <a16:creationId xmlns:a16="http://schemas.microsoft.com/office/drawing/2014/main" id="{553A2F79-D34C-4D97-9EA4-9E9CF4A042B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20" name="Text Box 15">
          <a:extLst>
            <a:ext uri="{FF2B5EF4-FFF2-40B4-BE49-F238E27FC236}">
              <a16:creationId xmlns:a16="http://schemas.microsoft.com/office/drawing/2014/main" id="{4D4FFBE1-9621-4A52-8372-4C43628C5CE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21" name="Text Box 15">
          <a:extLst>
            <a:ext uri="{FF2B5EF4-FFF2-40B4-BE49-F238E27FC236}">
              <a16:creationId xmlns:a16="http://schemas.microsoft.com/office/drawing/2014/main" id="{A1BD76AE-4354-4D82-894A-F3F0BD4697A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2" name="Text Box 16">
          <a:extLst>
            <a:ext uri="{FF2B5EF4-FFF2-40B4-BE49-F238E27FC236}">
              <a16:creationId xmlns:a16="http://schemas.microsoft.com/office/drawing/2014/main" id="{1F8C4E21-7CE9-4880-B388-7F4D2B2D0C1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3" name="Text Box 17">
          <a:extLst>
            <a:ext uri="{FF2B5EF4-FFF2-40B4-BE49-F238E27FC236}">
              <a16:creationId xmlns:a16="http://schemas.microsoft.com/office/drawing/2014/main" id="{3A56233B-A099-435A-B13D-CBFDB3D8AE5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4" name="Text Box 18">
          <a:extLst>
            <a:ext uri="{FF2B5EF4-FFF2-40B4-BE49-F238E27FC236}">
              <a16:creationId xmlns:a16="http://schemas.microsoft.com/office/drawing/2014/main" id="{3D2F229E-6377-4703-895A-188F61081A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25" name="Text Box 19">
          <a:extLst>
            <a:ext uri="{FF2B5EF4-FFF2-40B4-BE49-F238E27FC236}">
              <a16:creationId xmlns:a16="http://schemas.microsoft.com/office/drawing/2014/main" id="{FD330199-109B-4C63-81AF-1C7E8EBD01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6" name="Text Box 16">
          <a:extLst>
            <a:ext uri="{FF2B5EF4-FFF2-40B4-BE49-F238E27FC236}">
              <a16:creationId xmlns:a16="http://schemas.microsoft.com/office/drawing/2014/main" id="{86BC73E0-F278-43D1-A959-FE2F11E82F6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7" name="Text Box 17">
          <a:extLst>
            <a:ext uri="{FF2B5EF4-FFF2-40B4-BE49-F238E27FC236}">
              <a16:creationId xmlns:a16="http://schemas.microsoft.com/office/drawing/2014/main" id="{687B55B6-D5D4-4DA9-9B11-528FB908FED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8" name="Text Box 18">
          <a:extLst>
            <a:ext uri="{FF2B5EF4-FFF2-40B4-BE49-F238E27FC236}">
              <a16:creationId xmlns:a16="http://schemas.microsoft.com/office/drawing/2014/main" id="{5F5FE191-ECF3-4FDA-B791-24DE6D09570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29" name="Text Box 19">
          <a:extLst>
            <a:ext uri="{FF2B5EF4-FFF2-40B4-BE49-F238E27FC236}">
              <a16:creationId xmlns:a16="http://schemas.microsoft.com/office/drawing/2014/main" id="{906AE03F-3D1D-432F-B5F1-E60629A317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0" name="Text Box 16">
          <a:extLst>
            <a:ext uri="{FF2B5EF4-FFF2-40B4-BE49-F238E27FC236}">
              <a16:creationId xmlns:a16="http://schemas.microsoft.com/office/drawing/2014/main" id="{DB0F3730-E351-4ACE-9AE4-F1B3001CFB9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1" name="Text Box 17">
          <a:extLst>
            <a:ext uri="{FF2B5EF4-FFF2-40B4-BE49-F238E27FC236}">
              <a16:creationId xmlns:a16="http://schemas.microsoft.com/office/drawing/2014/main" id="{11E85AC4-1A93-46CE-AB4F-9D7FD037434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2" name="Text Box 18">
          <a:extLst>
            <a:ext uri="{FF2B5EF4-FFF2-40B4-BE49-F238E27FC236}">
              <a16:creationId xmlns:a16="http://schemas.microsoft.com/office/drawing/2014/main" id="{34503040-6F3F-4BB6-B04E-59FA0199D8B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33" name="Text Box 19">
          <a:extLst>
            <a:ext uri="{FF2B5EF4-FFF2-40B4-BE49-F238E27FC236}">
              <a16:creationId xmlns:a16="http://schemas.microsoft.com/office/drawing/2014/main" id="{0F1B403B-5375-4809-BEDF-D58D50E61E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139</xdr:row>
      <xdr:rowOff>504825</xdr:rowOff>
    </xdr:from>
    <xdr:ext cx="95250" cy="444014"/>
    <xdr:sp macro="" textlink="">
      <xdr:nvSpPr>
        <xdr:cNvPr id="6434" name="Text Box 15">
          <a:extLst>
            <a:ext uri="{FF2B5EF4-FFF2-40B4-BE49-F238E27FC236}">
              <a16:creationId xmlns:a16="http://schemas.microsoft.com/office/drawing/2014/main" id="{A3FFC126-C6AB-4EBD-AE75-5A46D4AC7C91}"/>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5" name="Text Box 16">
          <a:extLst>
            <a:ext uri="{FF2B5EF4-FFF2-40B4-BE49-F238E27FC236}">
              <a16:creationId xmlns:a16="http://schemas.microsoft.com/office/drawing/2014/main" id="{ED5AD435-EED6-4EB6-B532-E87E17EA31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6" name="Text Box 17">
          <a:extLst>
            <a:ext uri="{FF2B5EF4-FFF2-40B4-BE49-F238E27FC236}">
              <a16:creationId xmlns:a16="http://schemas.microsoft.com/office/drawing/2014/main" id="{E6AD6D63-74BA-4B57-8C11-1CA16E570E4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7" name="Text Box 18">
          <a:extLst>
            <a:ext uri="{FF2B5EF4-FFF2-40B4-BE49-F238E27FC236}">
              <a16:creationId xmlns:a16="http://schemas.microsoft.com/office/drawing/2014/main" id="{61FD8F72-AE82-4C52-B2F2-3375C79EAD6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38" name="Text Box 19">
          <a:extLst>
            <a:ext uri="{FF2B5EF4-FFF2-40B4-BE49-F238E27FC236}">
              <a16:creationId xmlns:a16="http://schemas.microsoft.com/office/drawing/2014/main" id="{CCFC5155-3226-4D5B-9266-EA00DFB4531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439" name="Text Box 15">
          <a:extLst>
            <a:ext uri="{FF2B5EF4-FFF2-40B4-BE49-F238E27FC236}">
              <a16:creationId xmlns:a16="http://schemas.microsoft.com/office/drawing/2014/main" id="{4CDFE485-5BFB-4936-AF19-65324731AA7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139</xdr:row>
      <xdr:rowOff>504825</xdr:rowOff>
    </xdr:from>
    <xdr:ext cx="95250" cy="442269"/>
    <xdr:sp macro="" textlink="">
      <xdr:nvSpPr>
        <xdr:cNvPr id="6440" name="Text Box 15">
          <a:extLst>
            <a:ext uri="{FF2B5EF4-FFF2-40B4-BE49-F238E27FC236}">
              <a16:creationId xmlns:a16="http://schemas.microsoft.com/office/drawing/2014/main" id="{242DAE8F-A8F4-451A-AE89-ED3665876F74}"/>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1" name="Text Box 16">
          <a:extLst>
            <a:ext uri="{FF2B5EF4-FFF2-40B4-BE49-F238E27FC236}">
              <a16:creationId xmlns:a16="http://schemas.microsoft.com/office/drawing/2014/main" id="{48CED8D0-31B8-49CA-8FB2-A712F3C06B3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2" name="Text Box 17">
          <a:extLst>
            <a:ext uri="{FF2B5EF4-FFF2-40B4-BE49-F238E27FC236}">
              <a16:creationId xmlns:a16="http://schemas.microsoft.com/office/drawing/2014/main" id="{DCD45DD3-319D-4BDE-A70B-D2D3C0DFE9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43" name="Text Box 18">
          <a:extLst>
            <a:ext uri="{FF2B5EF4-FFF2-40B4-BE49-F238E27FC236}">
              <a16:creationId xmlns:a16="http://schemas.microsoft.com/office/drawing/2014/main" id="{AA082874-4796-45F5-9E6D-495A1B00983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444" name="Text Box 15">
          <a:extLst>
            <a:ext uri="{FF2B5EF4-FFF2-40B4-BE49-F238E27FC236}">
              <a16:creationId xmlns:a16="http://schemas.microsoft.com/office/drawing/2014/main" id="{37897098-03E2-491B-9DA6-CFE7CB83AA6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5" name="Text Box 16">
          <a:extLst>
            <a:ext uri="{FF2B5EF4-FFF2-40B4-BE49-F238E27FC236}">
              <a16:creationId xmlns:a16="http://schemas.microsoft.com/office/drawing/2014/main" id="{29905190-C9BC-4ABA-BB7A-9CC5AAD977A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6" name="Text Box 17">
          <a:extLst>
            <a:ext uri="{FF2B5EF4-FFF2-40B4-BE49-F238E27FC236}">
              <a16:creationId xmlns:a16="http://schemas.microsoft.com/office/drawing/2014/main" id="{54289872-A317-4AFD-BE2A-431B48415DA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7" name="Text Box 18">
          <a:extLst>
            <a:ext uri="{FF2B5EF4-FFF2-40B4-BE49-F238E27FC236}">
              <a16:creationId xmlns:a16="http://schemas.microsoft.com/office/drawing/2014/main" id="{C7F56CEC-B432-4E39-B240-B43578580A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8" name="Text Box 19">
          <a:extLst>
            <a:ext uri="{FF2B5EF4-FFF2-40B4-BE49-F238E27FC236}">
              <a16:creationId xmlns:a16="http://schemas.microsoft.com/office/drawing/2014/main" id="{30C42DF1-9F9E-4E8C-82FE-BDBE48AF23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49" name="Text Box 16">
          <a:extLst>
            <a:ext uri="{FF2B5EF4-FFF2-40B4-BE49-F238E27FC236}">
              <a16:creationId xmlns:a16="http://schemas.microsoft.com/office/drawing/2014/main" id="{D5251629-C4F3-4EAF-9551-481FA5E8C5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0" name="Text Box 17">
          <a:extLst>
            <a:ext uri="{FF2B5EF4-FFF2-40B4-BE49-F238E27FC236}">
              <a16:creationId xmlns:a16="http://schemas.microsoft.com/office/drawing/2014/main" id="{524A61C0-DDCF-4192-85CF-4886C252C3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1" name="Text Box 18">
          <a:extLst>
            <a:ext uri="{FF2B5EF4-FFF2-40B4-BE49-F238E27FC236}">
              <a16:creationId xmlns:a16="http://schemas.microsoft.com/office/drawing/2014/main" id="{FB3233D2-0C7A-4802-882A-8D7589F2DBA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52" name="Text Box 19">
          <a:extLst>
            <a:ext uri="{FF2B5EF4-FFF2-40B4-BE49-F238E27FC236}">
              <a16:creationId xmlns:a16="http://schemas.microsoft.com/office/drawing/2014/main" id="{FAE763EA-5EC9-40C6-96B3-C95BE12498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53" name="Text Box 15">
          <a:extLst>
            <a:ext uri="{FF2B5EF4-FFF2-40B4-BE49-F238E27FC236}">
              <a16:creationId xmlns:a16="http://schemas.microsoft.com/office/drawing/2014/main" id="{EED0CFFC-92A4-45BC-8A5D-12FC1698A84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54" name="Text Box 15">
          <a:extLst>
            <a:ext uri="{FF2B5EF4-FFF2-40B4-BE49-F238E27FC236}">
              <a16:creationId xmlns:a16="http://schemas.microsoft.com/office/drawing/2014/main" id="{448B49C9-309A-4ACD-B81F-BD097630D652}"/>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8496"/>
    <xdr:sp macro="" textlink="">
      <xdr:nvSpPr>
        <xdr:cNvPr id="6455" name="Text Box 15">
          <a:extLst>
            <a:ext uri="{FF2B5EF4-FFF2-40B4-BE49-F238E27FC236}">
              <a16:creationId xmlns:a16="http://schemas.microsoft.com/office/drawing/2014/main" id="{91598C51-503B-461C-B165-07472E8DD461}"/>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442269"/>
    <xdr:sp macro="" textlink="">
      <xdr:nvSpPr>
        <xdr:cNvPr id="6456" name="Text Box 15">
          <a:extLst>
            <a:ext uri="{FF2B5EF4-FFF2-40B4-BE49-F238E27FC236}">
              <a16:creationId xmlns:a16="http://schemas.microsoft.com/office/drawing/2014/main" id="{CB8BBFED-CFC2-4D83-AA74-79F2A3435A95}"/>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504825</xdr:rowOff>
    </xdr:from>
    <xdr:ext cx="95250" cy="442269"/>
    <xdr:sp macro="" textlink="">
      <xdr:nvSpPr>
        <xdr:cNvPr id="6457" name="Text Box 15">
          <a:extLst>
            <a:ext uri="{FF2B5EF4-FFF2-40B4-BE49-F238E27FC236}">
              <a16:creationId xmlns:a16="http://schemas.microsoft.com/office/drawing/2014/main" id="{665B3B79-7F58-4524-8E08-BF51425761ED}"/>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58" name="Text Box 15">
          <a:extLst>
            <a:ext uri="{FF2B5EF4-FFF2-40B4-BE49-F238E27FC236}">
              <a16:creationId xmlns:a16="http://schemas.microsoft.com/office/drawing/2014/main" id="{E1CCB595-974F-441F-9B0A-73A69D4FD25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4331"/>
    <xdr:sp macro="" textlink="">
      <xdr:nvSpPr>
        <xdr:cNvPr id="6459" name="Text Box 15">
          <a:extLst>
            <a:ext uri="{FF2B5EF4-FFF2-40B4-BE49-F238E27FC236}">
              <a16:creationId xmlns:a16="http://schemas.microsoft.com/office/drawing/2014/main" id="{48903789-84EF-401B-9F97-EC73E3AE0739}"/>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134</xdr:row>
      <xdr:rowOff>170392</xdr:rowOff>
    </xdr:from>
    <xdr:ext cx="95250" cy="213632"/>
    <xdr:sp macro="" textlink="">
      <xdr:nvSpPr>
        <xdr:cNvPr id="6460" name="Text Box 15">
          <a:extLst>
            <a:ext uri="{FF2B5EF4-FFF2-40B4-BE49-F238E27FC236}">
              <a16:creationId xmlns:a16="http://schemas.microsoft.com/office/drawing/2014/main" id="{8D060254-E508-4740-BB30-68AC5AD43A3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1" name="Text Box 16">
          <a:extLst>
            <a:ext uri="{FF2B5EF4-FFF2-40B4-BE49-F238E27FC236}">
              <a16:creationId xmlns:a16="http://schemas.microsoft.com/office/drawing/2014/main" id="{EEC11411-1713-4B93-90E2-1779972FC07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2" name="Text Box 17">
          <a:extLst>
            <a:ext uri="{FF2B5EF4-FFF2-40B4-BE49-F238E27FC236}">
              <a16:creationId xmlns:a16="http://schemas.microsoft.com/office/drawing/2014/main" id="{9AFE4854-8303-46A3-8000-393CD534E7D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3" name="Text Box 18">
          <a:extLst>
            <a:ext uri="{FF2B5EF4-FFF2-40B4-BE49-F238E27FC236}">
              <a16:creationId xmlns:a16="http://schemas.microsoft.com/office/drawing/2014/main" id="{DAFB88B0-107E-49D1-9884-3A84F3053D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64" name="Text Box 19">
          <a:extLst>
            <a:ext uri="{FF2B5EF4-FFF2-40B4-BE49-F238E27FC236}">
              <a16:creationId xmlns:a16="http://schemas.microsoft.com/office/drawing/2014/main" id="{A96A5E37-2AED-4D2D-8512-3061334180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5" name="Text Box 16">
          <a:extLst>
            <a:ext uri="{FF2B5EF4-FFF2-40B4-BE49-F238E27FC236}">
              <a16:creationId xmlns:a16="http://schemas.microsoft.com/office/drawing/2014/main" id="{A5283AD4-5ED9-43D4-B758-2EEA2088A34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6" name="Text Box 17">
          <a:extLst>
            <a:ext uri="{FF2B5EF4-FFF2-40B4-BE49-F238E27FC236}">
              <a16:creationId xmlns:a16="http://schemas.microsoft.com/office/drawing/2014/main" id="{353BD88C-6BF8-480F-AC9B-14F82719EA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7" name="Text Box 18">
          <a:extLst>
            <a:ext uri="{FF2B5EF4-FFF2-40B4-BE49-F238E27FC236}">
              <a16:creationId xmlns:a16="http://schemas.microsoft.com/office/drawing/2014/main" id="{2A8F6DE1-BDC5-48D1-A0CE-4843D0BF58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68" name="Text Box 19">
          <a:extLst>
            <a:ext uri="{FF2B5EF4-FFF2-40B4-BE49-F238E27FC236}">
              <a16:creationId xmlns:a16="http://schemas.microsoft.com/office/drawing/2014/main" id="{764DD99F-81E1-430E-AFB2-27CCA13C17D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69" name="Text Box 16">
          <a:extLst>
            <a:ext uri="{FF2B5EF4-FFF2-40B4-BE49-F238E27FC236}">
              <a16:creationId xmlns:a16="http://schemas.microsoft.com/office/drawing/2014/main" id="{873D4A62-D52C-45F3-A3EA-A9350FE1A12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0" name="Text Box 17">
          <a:extLst>
            <a:ext uri="{FF2B5EF4-FFF2-40B4-BE49-F238E27FC236}">
              <a16:creationId xmlns:a16="http://schemas.microsoft.com/office/drawing/2014/main" id="{A0FD9D41-7927-47F0-8C1C-2226E4BBF9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1" name="Text Box 18">
          <a:extLst>
            <a:ext uri="{FF2B5EF4-FFF2-40B4-BE49-F238E27FC236}">
              <a16:creationId xmlns:a16="http://schemas.microsoft.com/office/drawing/2014/main" id="{AB00AD81-E88E-498D-9A4B-8BB6D62927F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472" name="Text Box 19">
          <a:extLst>
            <a:ext uri="{FF2B5EF4-FFF2-40B4-BE49-F238E27FC236}">
              <a16:creationId xmlns:a16="http://schemas.microsoft.com/office/drawing/2014/main" id="{8BCAC247-35D0-40C6-9C22-FC8254E14FB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473" name="Text Box 15">
          <a:extLst>
            <a:ext uri="{FF2B5EF4-FFF2-40B4-BE49-F238E27FC236}">
              <a16:creationId xmlns:a16="http://schemas.microsoft.com/office/drawing/2014/main" id="{2B6754B1-7E4F-4828-9054-6F8DA617693B}"/>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4" name="Text Box 16">
          <a:extLst>
            <a:ext uri="{FF2B5EF4-FFF2-40B4-BE49-F238E27FC236}">
              <a16:creationId xmlns:a16="http://schemas.microsoft.com/office/drawing/2014/main" id="{A764BE1E-A171-4BD2-9E62-E703310789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5" name="Text Box 17">
          <a:extLst>
            <a:ext uri="{FF2B5EF4-FFF2-40B4-BE49-F238E27FC236}">
              <a16:creationId xmlns:a16="http://schemas.microsoft.com/office/drawing/2014/main" id="{42AAE8DB-936F-43CD-A808-6543622CA69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6" name="Text Box 18">
          <a:extLst>
            <a:ext uri="{FF2B5EF4-FFF2-40B4-BE49-F238E27FC236}">
              <a16:creationId xmlns:a16="http://schemas.microsoft.com/office/drawing/2014/main" id="{B5DA6C75-702E-4A09-AB09-C65EBFDDEF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77" name="Text Box 19">
          <a:extLst>
            <a:ext uri="{FF2B5EF4-FFF2-40B4-BE49-F238E27FC236}">
              <a16:creationId xmlns:a16="http://schemas.microsoft.com/office/drawing/2014/main" id="{40B65DD6-DF69-4F2F-97D5-C89E0743322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78" name="Text Box 16">
          <a:extLst>
            <a:ext uri="{FF2B5EF4-FFF2-40B4-BE49-F238E27FC236}">
              <a16:creationId xmlns:a16="http://schemas.microsoft.com/office/drawing/2014/main" id="{5F8DD5B2-D3EA-4E61-9203-6028233E8A3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79" name="Text Box 17">
          <a:extLst>
            <a:ext uri="{FF2B5EF4-FFF2-40B4-BE49-F238E27FC236}">
              <a16:creationId xmlns:a16="http://schemas.microsoft.com/office/drawing/2014/main" id="{E4AEF0E7-A225-4C4C-8309-790908A333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80" name="Text Box 18">
          <a:extLst>
            <a:ext uri="{FF2B5EF4-FFF2-40B4-BE49-F238E27FC236}">
              <a16:creationId xmlns:a16="http://schemas.microsoft.com/office/drawing/2014/main" id="{795BDDCF-33CA-4817-88CA-391847F6B05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1" name="Text Box 16">
          <a:extLst>
            <a:ext uri="{FF2B5EF4-FFF2-40B4-BE49-F238E27FC236}">
              <a16:creationId xmlns:a16="http://schemas.microsoft.com/office/drawing/2014/main" id="{8A9BD850-68BB-4031-A18E-B4CD93809E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2" name="Text Box 17">
          <a:extLst>
            <a:ext uri="{FF2B5EF4-FFF2-40B4-BE49-F238E27FC236}">
              <a16:creationId xmlns:a16="http://schemas.microsoft.com/office/drawing/2014/main" id="{B3E08A6D-7D1B-4C55-B02A-6FFE37CC52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3" name="Text Box 18">
          <a:extLst>
            <a:ext uri="{FF2B5EF4-FFF2-40B4-BE49-F238E27FC236}">
              <a16:creationId xmlns:a16="http://schemas.microsoft.com/office/drawing/2014/main" id="{CD96064B-AF65-4FAD-97DD-B0912B312D7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4" name="Text Box 19">
          <a:extLst>
            <a:ext uri="{FF2B5EF4-FFF2-40B4-BE49-F238E27FC236}">
              <a16:creationId xmlns:a16="http://schemas.microsoft.com/office/drawing/2014/main" id="{EF4AA975-AEE6-4BC5-88FD-DF4F602930A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5" name="Text Box 16">
          <a:extLst>
            <a:ext uri="{FF2B5EF4-FFF2-40B4-BE49-F238E27FC236}">
              <a16:creationId xmlns:a16="http://schemas.microsoft.com/office/drawing/2014/main" id="{DD703F5A-8CC3-4850-986A-F3A3AD0B89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6" name="Text Box 17">
          <a:extLst>
            <a:ext uri="{FF2B5EF4-FFF2-40B4-BE49-F238E27FC236}">
              <a16:creationId xmlns:a16="http://schemas.microsoft.com/office/drawing/2014/main" id="{D8EBBB29-1C55-416A-9BB3-92BA51D6316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7" name="Text Box 18">
          <a:extLst>
            <a:ext uri="{FF2B5EF4-FFF2-40B4-BE49-F238E27FC236}">
              <a16:creationId xmlns:a16="http://schemas.microsoft.com/office/drawing/2014/main" id="{1DB04DC8-8287-4426-8391-4E912B268E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488" name="Text Box 19">
          <a:extLst>
            <a:ext uri="{FF2B5EF4-FFF2-40B4-BE49-F238E27FC236}">
              <a16:creationId xmlns:a16="http://schemas.microsoft.com/office/drawing/2014/main" id="{2F4D0A5C-B0E7-49D6-BC9D-877AAEEB2C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56743"/>
    <xdr:sp macro="" textlink="">
      <xdr:nvSpPr>
        <xdr:cNvPr id="6489" name="Text Box 15">
          <a:extLst>
            <a:ext uri="{FF2B5EF4-FFF2-40B4-BE49-F238E27FC236}">
              <a16:creationId xmlns:a16="http://schemas.microsoft.com/office/drawing/2014/main" id="{7166E4CA-7527-4C79-A6F0-E95EB9E2898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442269"/>
    <xdr:sp macro="" textlink="">
      <xdr:nvSpPr>
        <xdr:cNvPr id="6490" name="Text Box 15">
          <a:extLst>
            <a:ext uri="{FF2B5EF4-FFF2-40B4-BE49-F238E27FC236}">
              <a16:creationId xmlns:a16="http://schemas.microsoft.com/office/drawing/2014/main" id="{258E1B1C-919C-45D1-A73C-3F17787C456C}"/>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134</xdr:row>
      <xdr:rowOff>504825</xdr:rowOff>
    </xdr:from>
    <xdr:ext cx="95250" cy="442269"/>
    <xdr:sp macro="" textlink="">
      <xdr:nvSpPr>
        <xdr:cNvPr id="6491" name="Text Box 15">
          <a:extLst>
            <a:ext uri="{FF2B5EF4-FFF2-40B4-BE49-F238E27FC236}">
              <a16:creationId xmlns:a16="http://schemas.microsoft.com/office/drawing/2014/main" id="{6BC64DBF-C47B-4CCB-B6A7-09C3243255C0}"/>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492" name="Text Box 15">
          <a:extLst>
            <a:ext uri="{FF2B5EF4-FFF2-40B4-BE49-F238E27FC236}">
              <a16:creationId xmlns:a16="http://schemas.microsoft.com/office/drawing/2014/main" id="{0B033935-B54C-46EF-83C1-29DEAAC3137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444331"/>
    <xdr:sp macro="" textlink="">
      <xdr:nvSpPr>
        <xdr:cNvPr id="6493" name="Text Box 15">
          <a:extLst>
            <a:ext uri="{FF2B5EF4-FFF2-40B4-BE49-F238E27FC236}">
              <a16:creationId xmlns:a16="http://schemas.microsoft.com/office/drawing/2014/main" id="{FF93E513-F77D-430C-A5A9-530E5D46CD1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134</xdr:row>
      <xdr:rowOff>504825</xdr:rowOff>
    </xdr:from>
    <xdr:ext cx="95250" cy="213632"/>
    <xdr:sp macro="" textlink="">
      <xdr:nvSpPr>
        <xdr:cNvPr id="6494" name="Text Box 15">
          <a:extLst>
            <a:ext uri="{FF2B5EF4-FFF2-40B4-BE49-F238E27FC236}">
              <a16:creationId xmlns:a16="http://schemas.microsoft.com/office/drawing/2014/main" id="{364529CB-5830-44E1-94AA-BAFB7CD443FF}"/>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5" name="Text Box 16">
          <a:extLst>
            <a:ext uri="{FF2B5EF4-FFF2-40B4-BE49-F238E27FC236}">
              <a16:creationId xmlns:a16="http://schemas.microsoft.com/office/drawing/2014/main" id="{BA7228E1-0605-4308-8AC2-5FBB2A5FDD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6" name="Text Box 17">
          <a:extLst>
            <a:ext uri="{FF2B5EF4-FFF2-40B4-BE49-F238E27FC236}">
              <a16:creationId xmlns:a16="http://schemas.microsoft.com/office/drawing/2014/main" id="{A9E726A1-43A1-4406-B4B5-D466BBC055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7" name="Text Box 18">
          <a:extLst>
            <a:ext uri="{FF2B5EF4-FFF2-40B4-BE49-F238E27FC236}">
              <a16:creationId xmlns:a16="http://schemas.microsoft.com/office/drawing/2014/main" id="{FC48C040-40C5-48F4-82E9-6987D4E0550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498" name="Text Box 19">
          <a:extLst>
            <a:ext uri="{FF2B5EF4-FFF2-40B4-BE49-F238E27FC236}">
              <a16:creationId xmlns:a16="http://schemas.microsoft.com/office/drawing/2014/main" id="{3A94A164-D89D-4EC7-A5F6-4202872CC64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499" name="Text Box 16">
          <a:extLst>
            <a:ext uri="{FF2B5EF4-FFF2-40B4-BE49-F238E27FC236}">
              <a16:creationId xmlns:a16="http://schemas.microsoft.com/office/drawing/2014/main" id="{A09C58CB-C8B2-4FEB-9D83-6DDE3D9BD53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0" name="Text Box 17">
          <a:extLst>
            <a:ext uri="{FF2B5EF4-FFF2-40B4-BE49-F238E27FC236}">
              <a16:creationId xmlns:a16="http://schemas.microsoft.com/office/drawing/2014/main" id="{063697C3-55B4-4BEC-93BC-C1E2EEF49BB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1" name="Text Box 18">
          <a:extLst>
            <a:ext uri="{FF2B5EF4-FFF2-40B4-BE49-F238E27FC236}">
              <a16:creationId xmlns:a16="http://schemas.microsoft.com/office/drawing/2014/main" id="{75803E47-CB5B-476D-87C8-2B76C8BE72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02" name="Text Box 19">
          <a:extLst>
            <a:ext uri="{FF2B5EF4-FFF2-40B4-BE49-F238E27FC236}">
              <a16:creationId xmlns:a16="http://schemas.microsoft.com/office/drawing/2014/main" id="{156AF85F-4C88-431D-B874-438EE3250F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3" name="Text Box 16">
          <a:extLst>
            <a:ext uri="{FF2B5EF4-FFF2-40B4-BE49-F238E27FC236}">
              <a16:creationId xmlns:a16="http://schemas.microsoft.com/office/drawing/2014/main" id="{3F742047-0258-4BB2-AA60-6E72245D5E5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4" name="Text Box 17">
          <a:extLst>
            <a:ext uri="{FF2B5EF4-FFF2-40B4-BE49-F238E27FC236}">
              <a16:creationId xmlns:a16="http://schemas.microsoft.com/office/drawing/2014/main" id="{67461796-2585-427F-92A4-A9329ABD8A8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5" name="Text Box 18">
          <a:extLst>
            <a:ext uri="{FF2B5EF4-FFF2-40B4-BE49-F238E27FC236}">
              <a16:creationId xmlns:a16="http://schemas.microsoft.com/office/drawing/2014/main" id="{88DAC6DD-2073-40BA-B674-098F08AC8F1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0</xdr:rowOff>
    </xdr:from>
    <xdr:ext cx="95250" cy="171450"/>
    <xdr:sp macro="" textlink="">
      <xdr:nvSpPr>
        <xdr:cNvPr id="6506" name="Text Box 19">
          <a:extLst>
            <a:ext uri="{FF2B5EF4-FFF2-40B4-BE49-F238E27FC236}">
              <a16:creationId xmlns:a16="http://schemas.microsoft.com/office/drawing/2014/main" id="{3846BC73-6CB4-4F9D-80B6-CD491033A97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507" name="Text Box 15">
          <a:extLst>
            <a:ext uri="{FF2B5EF4-FFF2-40B4-BE49-F238E27FC236}">
              <a16:creationId xmlns:a16="http://schemas.microsoft.com/office/drawing/2014/main" id="{D00D38EF-33F9-471D-80F0-77C2D78A9D9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08" name="Text Box 16">
          <a:extLst>
            <a:ext uri="{FF2B5EF4-FFF2-40B4-BE49-F238E27FC236}">
              <a16:creationId xmlns:a16="http://schemas.microsoft.com/office/drawing/2014/main" id="{498FD767-B9B5-4CC8-A04B-37219B8E228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09" name="Text Box 17">
          <a:extLst>
            <a:ext uri="{FF2B5EF4-FFF2-40B4-BE49-F238E27FC236}">
              <a16:creationId xmlns:a16="http://schemas.microsoft.com/office/drawing/2014/main" id="{9C299F8B-93E1-4F6D-B786-0DE8AEE4FFB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10" name="Text Box 18">
          <a:extLst>
            <a:ext uri="{FF2B5EF4-FFF2-40B4-BE49-F238E27FC236}">
              <a16:creationId xmlns:a16="http://schemas.microsoft.com/office/drawing/2014/main" id="{30CD6231-EC6D-498A-89F8-DFF11B3D60B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11" name="Text Box 19">
          <a:extLst>
            <a:ext uri="{FF2B5EF4-FFF2-40B4-BE49-F238E27FC236}">
              <a16:creationId xmlns:a16="http://schemas.microsoft.com/office/drawing/2014/main" id="{1F5AF0D6-29F2-469B-80D0-D6252780380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138</xdr:row>
      <xdr:rowOff>504825</xdr:rowOff>
    </xdr:from>
    <xdr:ext cx="95250" cy="442269"/>
    <xdr:sp macro="" textlink="">
      <xdr:nvSpPr>
        <xdr:cNvPr id="6512" name="Text Box 15">
          <a:extLst>
            <a:ext uri="{FF2B5EF4-FFF2-40B4-BE49-F238E27FC236}">
              <a16:creationId xmlns:a16="http://schemas.microsoft.com/office/drawing/2014/main" id="{C8251D88-9E21-45DB-912F-49D3AA4FF3B9}"/>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3" name="Text Box 16">
          <a:extLst>
            <a:ext uri="{FF2B5EF4-FFF2-40B4-BE49-F238E27FC236}">
              <a16:creationId xmlns:a16="http://schemas.microsoft.com/office/drawing/2014/main" id="{3CC038B9-73DB-4903-AC69-F140D8F95C6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4" name="Text Box 17">
          <a:extLst>
            <a:ext uri="{FF2B5EF4-FFF2-40B4-BE49-F238E27FC236}">
              <a16:creationId xmlns:a16="http://schemas.microsoft.com/office/drawing/2014/main" id="{3ECB3A99-EEC0-4A20-832A-3BC9EA4E20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15" name="Text Box 18">
          <a:extLst>
            <a:ext uri="{FF2B5EF4-FFF2-40B4-BE49-F238E27FC236}">
              <a16:creationId xmlns:a16="http://schemas.microsoft.com/office/drawing/2014/main" id="{A1FE6FBB-6C88-450D-9F7F-D7359E897AE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6" name="Text Box 16">
          <a:extLst>
            <a:ext uri="{FF2B5EF4-FFF2-40B4-BE49-F238E27FC236}">
              <a16:creationId xmlns:a16="http://schemas.microsoft.com/office/drawing/2014/main" id="{222C9551-93C6-458D-82A6-0C5C89D2F8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7" name="Text Box 17">
          <a:extLst>
            <a:ext uri="{FF2B5EF4-FFF2-40B4-BE49-F238E27FC236}">
              <a16:creationId xmlns:a16="http://schemas.microsoft.com/office/drawing/2014/main" id="{3748F079-0770-4E9A-ABFE-BFF7891BE2B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8" name="Text Box 18">
          <a:extLst>
            <a:ext uri="{FF2B5EF4-FFF2-40B4-BE49-F238E27FC236}">
              <a16:creationId xmlns:a16="http://schemas.microsoft.com/office/drawing/2014/main" id="{DF0EFFBD-269E-49DE-8D31-7C06925DEE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19" name="Text Box 19">
          <a:extLst>
            <a:ext uri="{FF2B5EF4-FFF2-40B4-BE49-F238E27FC236}">
              <a16:creationId xmlns:a16="http://schemas.microsoft.com/office/drawing/2014/main" id="{40A802BE-9E80-47C4-AC42-B2C6F9DABC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0" name="Text Box 16">
          <a:extLst>
            <a:ext uri="{FF2B5EF4-FFF2-40B4-BE49-F238E27FC236}">
              <a16:creationId xmlns:a16="http://schemas.microsoft.com/office/drawing/2014/main" id="{F2E6111E-9439-429F-B84C-688C18C9CC7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1" name="Text Box 17">
          <a:extLst>
            <a:ext uri="{FF2B5EF4-FFF2-40B4-BE49-F238E27FC236}">
              <a16:creationId xmlns:a16="http://schemas.microsoft.com/office/drawing/2014/main" id="{B4E1EECB-E02D-4C90-9280-6CBD3EC197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22" name="Text Box 18">
          <a:extLst>
            <a:ext uri="{FF2B5EF4-FFF2-40B4-BE49-F238E27FC236}">
              <a16:creationId xmlns:a16="http://schemas.microsoft.com/office/drawing/2014/main" id="{439C4012-440A-4720-914D-F7255C88632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23" name="Text Box 15">
          <a:extLst>
            <a:ext uri="{FF2B5EF4-FFF2-40B4-BE49-F238E27FC236}">
              <a16:creationId xmlns:a16="http://schemas.microsoft.com/office/drawing/2014/main" id="{76F1DF6D-FE37-4845-B031-EC747EC5A44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4" name="Text Box 16">
          <a:extLst>
            <a:ext uri="{FF2B5EF4-FFF2-40B4-BE49-F238E27FC236}">
              <a16:creationId xmlns:a16="http://schemas.microsoft.com/office/drawing/2014/main" id="{2164FE81-419B-4837-A6A6-AACE9A7C0A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5" name="Text Box 17">
          <a:extLst>
            <a:ext uri="{FF2B5EF4-FFF2-40B4-BE49-F238E27FC236}">
              <a16:creationId xmlns:a16="http://schemas.microsoft.com/office/drawing/2014/main" id="{FF6FF5C0-C434-4199-81F7-73F2EFD6EC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6" name="Text Box 18">
          <a:extLst>
            <a:ext uri="{FF2B5EF4-FFF2-40B4-BE49-F238E27FC236}">
              <a16:creationId xmlns:a16="http://schemas.microsoft.com/office/drawing/2014/main" id="{A08D507E-FC0A-4D59-BEE7-9910FFFFBD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27" name="Text Box 19">
          <a:extLst>
            <a:ext uri="{FF2B5EF4-FFF2-40B4-BE49-F238E27FC236}">
              <a16:creationId xmlns:a16="http://schemas.microsoft.com/office/drawing/2014/main" id="{590F9639-82BB-4D47-900C-15A0831A7A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28" name="Text Box 16">
          <a:extLst>
            <a:ext uri="{FF2B5EF4-FFF2-40B4-BE49-F238E27FC236}">
              <a16:creationId xmlns:a16="http://schemas.microsoft.com/office/drawing/2014/main" id="{F5EEF319-3E85-4EEF-9153-78BEB5701BC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29" name="Text Box 17">
          <a:extLst>
            <a:ext uri="{FF2B5EF4-FFF2-40B4-BE49-F238E27FC236}">
              <a16:creationId xmlns:a16="http://schemas.microsoft.com/office/drawing/2014/main" id="{009886CC-BBBD-4240-AB58-50B529D48CB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30" name="Text Box 18">
          <a:extLst>
            <a:ext uri="{FF2B5EF4-FFF2-40B4-BE49-F238E27FC236}">
              <a16:creationId xmlns:a16="http://schemas.microsoft.com/office/drawing/2014/main" id="{44CB964B-5E48-4949-892D-DD0DB6BA2E9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31" name="Text Box 19">
          <a:extLst>
            <a:ext uri="{FF2B5EF4-FFF2-40B4-BE49-F238E27FC236}">
              <a16:creationId xmlns:a16="http://schemas.microsoft.com/office/drawing/2014/main" id="{34684579-B376-4F03-B8D7-C151BDD2C30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2" name="Text Box 16">
          <a:extLst>
            <a:ext uri="{FF2B5EF4-FFF2-40B4-BE49-F238E27FC236}">
              <a16:creationId xmlns:a16="http://schemas.microsoft.com/office/drawing/2014/main" id="{F347571C-F82B-428C-8242-B349E56C9D2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3" name="Text Box 17">
          <a:extLst>
            <a:ext uri="{FF2B5EF4-FFF2-40B4-BE49-F238E27FC236}">
              <a16:creationId xmlns:a16="http://schemas.microsoft.com/office/drawing/2014/main" id="{8246E0FA-7A4B-4754-AF72-A5AA3633EA6A}"/>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4" name="Text Box 18">
          <a:extLst>
            <a:ext uri="{FF2B5EF4-FFF2-40B4-BE49-F238E27FC236}">
              <a16:creationId xmlns:a16="http://schemas.microsoft.com/office/drawing/2014/main" id="{005237ED-A1D9-4461-B76A-D79BECDCC7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135</xdr:row>
      <xdr:rowOff>0</xdr:rowOff>
    </xdr:from>
    <xdr:ext cx="95250" cy="171450"/>
    <xdr:sp macro="" textlink="">
      <xdr:nvSpPr>
        <xdr:cNvPr id="6535" name="Text Box 19">
          <a:extLst>
            <a:ext uri="{FF2B5EF4-FFF2-40B4-BE49-F238E27FC236}">
              <a16:creationId xmlns:a16="http://schemas.microsoft.com/office/drawing/2014/main" id="{E4414BDA-4736-464C-BD18-9BD5EE1101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014"/>
    <xdr:sp macro="" textlink="">
      <xdr:nvSpPr>
        <xdr:cNvPr id="6536" name="Text Box 15">
          <a:extLst>
            <a:ext uri="{FF2B5EF4-FFF2-40B4-BE49-F238E27FC236}">
              <a16:creationId xmlns:a16="http://schemas.microsoft.com/office/drawing/2014/main" id="{57040328-4111-4479-AD60-3A6C36C98433}"/>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7" name="Text Box 16">
          <a:extLst>
            <a:ext uri="{FF2B5EF4-FFF2-40B4-BE49-F238E27FC236}">
              <a16:creationId xmlns:a16="http://schemas.microsoft.com/office/drawing/2014/main" id="{C43F96C4-AD89-4212-AD90-BD3FA6FB4D4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8" name="Text Box 17">
          <a:extLst>
            <a:ext uri="{FF2B5EF4-FFF2-40B4-BE49-F238E27FC236}">
              <a16:creationId xmlns:a16="http://schemas.microsoft.com/office/drawing/2014/main" id="{C1EC3BBB-9ECA-48CA-A015-F928C08E64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39" name="Text Box 18">
          <a:extLst>
            <a:ext uri="{FF2B5EF4-FFF2-40B4-BE49-F238E27FC236}">
              <a16:creationId xmlns:a16="http://schemas.microsoft.com/office/drawing/2014/main" id="{CB1AFBC3-9440-48AF-9982-B7914693E59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0</xdr:rowOff>
    </xdr:from>
    <xdr:ext cx="95250" cy="171450"/>
    <xdr:sp macro="" textlink="">
      <xdr:nvSpPr>
        <xdr:cNvPr id="6540" name="Text Box 19">
          <a:extLst>
            <a:ext uri="{FF2B5EF4-FFF2-40B4-BE49-F238E27FC236}">
              <a16:creationId xmlns:a16="http://schemas.microsoft.com/office/drawing/2014/main" id="{EC01FD60-997C-4950-B116-D8F35B5514A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41" name="Text Box 16">
          <a:extLst>
            <a:ext uri="{FF2B5EF4-FFF2-40B4-BE49-F238E27FC236}">
              <a16:creationId xmlns:a16="http://schemas.microsoft.com/office/drawing/2014/main" id="{0190E6EC-DD16-4525-8A14-24933D76604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0</xdr:rowOff>
    </xdr:from>
    <xdr:ext cx="95250" cy="171450"/>
    <xdr:sp macro="" textlink="">
      <xdr:nvSpPr>
        <xdr:cNvPr id="6542" name="Text Box 17">
          <a:extLst>
            <a:ext uri="{FF2B5EF4-FFF2-40B4-BE49-F238E27FC236}">
              <a16:creationId xmlns:a16="http://schemas.microsoft.com/office/drawing/2014/main" id="{F601FDA9-D727-4A26-8E24-DD5AAA1A1A8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140</xdr:row>
      <xdr:rowOff>15875</xdr:rowOff>
    </xdr:from>
    <xdr:ext cx="95250" cy="171450"/>
    <xdr:sp macro="" textlink="">
      <xdr:nvSpPr>
        <xdr:cNvPr id="6543" name="Text Box 18">
          <a:extLst>
            <a:ext uri="{FF2B5EF4-FFF2-40B4-BE49-F238E27FC236}">
              <a16:creationId xmlns:a16="http://schemas.microsoft.com/office/drawing/2014/main" id="{35D0AB6B-E4E2-4947-A671-BFB90C5F9CE9}"/>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4" name="Text Box 16">
          <a:extLst>
            <a:ext uri="{FF2B5EF4-FFF2-40B4-BE49-F238E27FC236}">
              <a16:creationId xmlns:a16="http://schemas.microsoft.com/office/drawing/2014/main" id="{908EFC27-7122-4D29-BB0E-5F7C187992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5" name="Text Box 17">
          <a:extLst>
            <a:ext uri="{FF2B5EF4-FFF2-40B4-BE49-F238E27FC236}">
              <a16:creationId xmlns:a16="http://schemas.microsoft.com/office/drawing/2014/main" id="{E8A8B314-6109-48AB-A11B-3E2174BD2E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6" name="Text Box 18">
          <a:extLst>
            <a:ext uri="{FF2B5EF4-FFF2-40B4-BE49-F238E27FC236}">
              <a16:creationId xmlns:a16="http://schemas.microsoft.com/office/drawing/2014/main" id="{AEA5A2AA-B4FC-45D1-8920-6CE8EAB57A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7" name="Text Box 19">
          <a:extLst>
            <a:ext uri="{FF2B5EF4-FFF2-40B4-BE49-F238E27FC236}">
              <a16:creationId xmlns:a16="http://schemas.microsoft.com/office/drawing/2014/main" id="{07E55743-DE6B-4AA6-9CA7-48F02695226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140</xdr:row>
      <xdr:rowOff>0</xdr:rowOff>
    </xdr:from>
    <xdr:ext cx="95250" cy="171450"/>
    <xdr:sp macro="" textlink="">
      <xdr:nvSpPr>
        <xdr:cNvPr id="6548" name="Text Box 16">
          <a:extLst>
            <a:ext uri="{FF2B5EF4-FFF2-40B4-BE49-F238E27FC236}">
              <a16:creationId xmlns:a16="http://schemas.microsoft.com/office/drawing/2014/main" id="{F10A899D-CAD1-42B9-9EF8-7AD9907233A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49" name="Text Box 15">
          <a:extLst>
            <a:ext uri="{FF2B5EF4-FFF2-40B4-BE49-F238E27FC236}">
              <a16:creationId xmlns:a16="http://schemas.microsoft.com/office/drawing/2014/main" id="{CDAC0D42-1040-480F-9BA7-272DC6C6158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50" name="Text Box 15">
          <a:extLst>
            <a:ext uri="{FF2B5EF4-FFF2-40B4-BE49-F238E27FC236}">
              <a16:creationId xmlns:a16="http://schemas.microsoft.com/office/drawing/2014/main" id="{2550DA78-3E2C-456A-8846-8C1169FB910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51" name="Text Box 15">
          <a:extLst>
            <a:ext uri="{FF2B5EF4-FFF2-40B4-BE49-F238E27FC236}">
              <a16:creationId xmlns:a16="http://schemas.microsoft.com/office/drawing/2014/main" id="{054E7137-0510-491B-8658-E16828CB4CF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52" name="Text Box 15">
          <a:extLst>
            <a:ext uri="{FF2B5EF4-FFF2-40B4-BE49-F238E27FC236}">
              <a16:creationId xmlns:a16="http://schemas.microsoft.com/office/drawing/2014/main" id="{3E080337-84C1-4554-81D5-389FB55C6A2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553" name="Text Box 15">
          <a:extLst>
            <a:ext uri="{FF2B5EF4-FFF2-40B4-BE49-F238E27FC236}">
              <a16:creationId xmlns:a16="http://schemas.microsoft.com/office/drawing/2014/main" id="{DE7BEC2B-579C-4D6B-9FD4-7D93B03D496C}"/>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4" name="Text Box 15">
          <a:extLst>
            <a:ext uri="{FF2B5EF4-FFF2-40B4-BE49-F238E27FC236}">
              <a16:creationId xmlns:a16="http://schemas.microsoft.com/office/drawing/2014/main" id="{6A7C9535-C938-4152-BCFB-EB13841B21F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5" name="Text Box 15">
          <a:extLst>
            <a:ext uri="{FF2B5EF4-FFF2-40B4-BE49-F238E27FC236}">
              <a16:creationId xmlns:a16="http://schemas.microsoft.com/office/drawing/2014/main" id="{F8313D60-518D-46FF-BA3D-D168ABE9B14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6" name="Text Box 15">
          <a:extLst>
            <a:ext uri="{FF2B5EF4-FFF2-40B4-BE49-F238E27FC236}">
              <a16:creationId xmlns:a16="http://schemas.microsoft.com/office/drawing/2014/main" id="{400ED2CE-1196-4C9F-BFEC-83F61C8A967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7" name="Text Box 15">
          <a:extLst>
            <a:ext uri="{FF2B5EF4-FFF2-40B4-BE49-F238E27FC236}">
              <a16:creationId xmlns:a16="http://schemas.microsoft.com/office/drawing/2014/main" id="{6D2252FA-7F8D-4007-877C-6BBF922EB5C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8" name="Text Box 15">
          <a:extLst>
            <a:ext uri="{FF2B5EF4-FFF2-40B4-BE49-F238E27FC236}">
              <a16:creationId xmlns:a16="http://schemas.microsoft.com/office/drawing/2014/main" id="{D4BFAB40-2DE3-49C2-A69A-421B6591B54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134</xdr:row>
      <xdr:rowOff>504825</xdr:rowOff>
    </xdr:from>
    <xdr:ext cx="95250" cy="213632"/>
    <xdr:sp macro="" textlink="">
      <xdr:nvSpPr>
        <xdr:cNvPr id="6559" name="Text Box 15">
          <a:extLst>
            <a:ext uri="{FF2B5EF4-FFF2-40B4-BE49-F238E27FC236}">
              <a16:creationId xmlns:a16="http://schemas.microsoft.com/office/drawing/2014/main" id="{0C8DE272-3308-4354-BFA2-63EFA25E4CC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8496"/>
    <xdr:sp macro="" textlink="">
      <xdr:nvSpPr>
        <xdr:cNvPr id="6560" name="Text Box 15">
          <a:extLst>
            <a:ext uri="{FF2B5EF4-FFF2-40B4-BE49-F238E27FC236}">
              <a16:creationId xmlns:a16="http://schemas.microsoft.com/office/drawing/2014/main" id="{161120A8-701F-4274-8F7F-D94B5B9FC4A1}"/>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1" name="Text Box 15">
          <a:extLst>
            <a:ext uri="{FF2B5EF4-FFF2-40B4-BE49-F238E27FC236}">
              <a16:creationId xmlns:a16="http://schemas.microsoft.com/office/drawing/2014/main" id="{BFA12FB7-285E-4226-BB5A-3A3DF128911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4331"/>
    <xdr:sp macro="" textlink="">
      <xdr:nvSpPr>
        <xdr:cNvPr id="6562" name="Text Box 15">
          <a:extLst>
            <a:ext uri="{FF2B5EF4-FFF2-40B4-BE49-F238E27FC236}">
              <a16:creationId xmlns:a16="http://schemas.microsoft.com/office/drawing/2014/main" id="{98D94C27-D141-4D38-8AC1-23A907D53732}"/>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56743"/>
    <xdr:sp macro="" textlink="">
      <xdr:nvSpPr>
        <xdr:cNvPr id="6563" name="Text Box 15">
          <a:extLst>
            <a:ext uri="{FF2B5EF4-FFF2-40B4-BE49-F238E27FC236}">
              <a16:creationId xmlns:a16="http://schemas.microsoft.com/office/drawing/2014/main" id="{CC4040C0-CF3B-4183-8436-1A064FA1A39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4" name="Text Box 15">
          <a:extLst>
            <a:ext uri="{FF2B5EF4-FFF2-40B4-BE49-F238E27FC236}">
              <a16:creationId xmlns:a16="http://schemas.microsoft.com/office/drawing/2014/main" id="{F276CAAB-957E-46AA-9AEE-7CB65DF6E84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444331"/>
    <xdr:sp macro="" textlink="">
      <xdr:nvSpPr>
        <xdr:cNvPr id="6565" name="Text Box 15">
          <a:extLst>
            <a:ext uri="{FF2B5EF4-FFF2-40B4-BE49-F238E27FC236}">
              <a16:creationId xmlns:a16="http://schemas.microsoft.com/office/drawing/2014/main" id="{E2E757B9-4A30-4381-B1C2-FCDF0E2F581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6" name="Text Box 15">
          <a:extLst>
            <a:ext uri="{FF2B5EF4-FFF2-40B4-BE49-F238E27FC236}">
              <a16:creationId xmlns:a16="http://schemas.microsoft.com/office/drawing/2014/main" id="{21968C2A-BCC1-40AA-98FC-ECDC00F1634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7" name="Text Box 15">
          <a:extLst>
            <a:ext uri="{FF2B5EF4-FFF2-40B4-BE49-F238E27FC236}">
              <a16:creationId xmlns:a16="http://schemas.microsoft.com/office/drawing/2014/main" id="{38880172-D713-437C-BBC8-5DC8C4EE79E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8" name="Text Box 15">
          <a:extLst>
            <a:ext uri="{FF2B5EF4-FFF2-40B4-BE49-F238E27FC236}">
              <a16:creationId xmlns:a16="http://schemas.microsoft.com/office/drawing/2014/main" id="{020C16CD-2C85-4943-A3D2-CA82134B46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69" name="Text Box 15">
          <a:extLst>
            <a:ext uri="{FF2B5EF4-FFF2-40B4-BE49-F238E27FC236}">
              <a16:creationId xmlns:a16="http://schemas.microsoft.com/office/drawing/2014/main" id="{38823680-12BB-49BA-B5E1-1480A55AA2B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70" name="Text Box 15">
          <a:extLst>
            <a:ext uri="{FF2B5EF4-FFF2-40B4-BE49-F238E27FC236}">
              <a16:creationId xmlns:a16="http://schemas.microsoft.com/office/drawing/2014/main" id="{EC0651BB-93B2-4373-B6F6-CA464ECEF50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136</xdr:row>
      <xdr:rowOff>504825</xdr:rowOff>
    </xdr:from>
    <xdr:ext cx="95250" cy="213632"/>
    <xdr:sp macro="" textlink="">
      <xdr:nvSpPr>
        <xdr:cNvPr id="6571" name="Text Box 15">
          <a:extLst>
            <a:ext uri="{FF2B5EF4-FFF2-40B4-BE49-F238E27FC236}">
              <a16:creationId xmlns:a16="http://schemas.microsoft.com/office/drawing/2014/main" id="{B13A371D-F120-4AD7-ACA5-3191B5EDB74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8496"/>
    <xdr:sp macro="" textlink="">
      <xdr:nvSpPr>
        <xdr:cNvPr id="6572" name="Text Box 15">
          <a:extLst>
            <a:ext uri="{FF2B5EF4-FFF2-40B4-BE49-F238E27FC236}">
              <a16:creationId xmlns:a16="http://schemas.microsoft.com/office/drawing/2014/main" id="{2A552F63-D759-408C-9AC4-2B8B6F0CA1D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3" name="Text Box 15">
          <a:extLst>
            <a:ext uri="{FF2B5EF4-FFF2-40B4-BE49-F238E27FC236}">
              <a16:creationId xmlns:a16="http://schemas.microsoft.com/office/drawing/2014/main" id="{369B4E0F-8BAC-4AF1-B92E-3234D99E6D6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331"/>
    <xdr:sp macro="" textlink="">
      <xdr:nvSpPr>
        <xdr:cNvPr id="6574" name="Text Box 15">
          <a:extLst>
            <a:ext uri="{FF2B5EF4-FFF2-40B4-BE49-F238E27FC236}">
              <a16:creationId xmlns:a16="http://schemas.microsoft.com/office/drawing/2014/main" id="{771146D8-EB78-45B4-AC7D-B30D6C94EADD}"/>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56743"/>
    <xdr:sp macro="" textlink="">
      <xdr:nvSpPr>
        <xdr:cNvPr id="6575" name="Text Box 15">
          <a:extLst>
            <a:ext uri="{FF2B5EF4-FFF2-40B4-BE49-F238E27FC236}">
              <a16:creationId xmlns:a16="http://schemas.microsoft.com/office/drawing/2014/main" id="{C606782D-F4CD-4C0C-B92C-399E6D466BCE}"/>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6" name="Text Box 15">
          <a:extLst>
            <a:ext uri="{FF2B5EF4-FFF2-40B4-BE49-F238E27FC236}">
              <a16:creationId xmlns:a16="http://schemas.microsoft.com/office/drawing/2014/main" id="{A70E538B-4CC2-42D6-8F52-2988F046A70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444331"/>
    <xdr:sp macro="" textlink="">
      <xdr:nvSpPr>
        <xdr:cNvPr id="6577" name="Text Box 15">
          <a:extLst>
            <a:ext uri="{FF2B5EF4-FFF2-40B4-BE49-F238E27FC236}">
              <a16:creationId xmlns:a16="http://schemas.microsoft.com/office/drawing/2014/main" id="{F5072AAD-1987-46F0-B169-11C2B70CE60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8" name="Text Box 15">
          <a:extLst>
            <a:ext uri="{FF2B5EF4-FFF2-40B4-BE49-F238E27FC236}">
              <a16:creationId xmlns:a16="http://schemas.microsoft.com/office/drawing/2014/main" id="{0C6DB9A6-4D79-4A62-A36F-73A9FAA9B9A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79" name="Text Box 15">
          <a:extLst>
            <a:ext uri="{FF2B5EF4-FFF2-40B4-BE49-F238E27FC236}">
              <a16:creationId xmlns:a16="http://schemas.microsoft.com/office/drawing/2014/main" id="{82D0F1C4-1513-4F14-8B35-C2C676A312A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0" name="Text Box 15">
          <a:extLst>
            <a:ext uri="{FF2B5EF4-FFF2-40B4-BE49-F238E27FC236}">
              <a16:creationId xmlns:a16="http://schemas.microsoft.com/office/drawing/2014/main" id="{C550BF53-C07D-45F7-A4A8-1EF0DF8F393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1" name="Text Box 15">
          <a:extLst>
            <a:ext uri="{FF2B5EF4-FFF2-40B4-BE49-F238E27FC236}">
              <a16:creationId xmlns:a16="http://schemas.microsoft.com/office/drawing/2014/main" id="{865E11A4-40DC-4644-BE40-CD6E0DC32DE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2" name="Text Box 15">
          <a:extLst>
            <a:ext uri="{FF2B5EF4-FFF2-40B4-BE49-F238E27FC236}">
              <a16:creationId xmlns:a16="http://schemas.microsoft.com/office/drawing/2014/main" id="{1FFCD814-7BDB-451A-A102-74679C2B63F7}"/>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138</xdr:row>
      <xdr:rowOff>504825</xdr:rowOff>
    </xdr:from>
    <xdr:ext cx="95250" cy="213632"/>
    <xdr:sp macro="" textlink="">
      <xdr:nvSpPr>
        <xdr:cNvPr id="6583" name="Text Box 15">
          <a:extLst>
            <a:ext uri="{FF2B5EF4-FFF2-40B4-BE49-F238E27FC236}">
              <a16:creationId xmlns:a16="http://schemas.microsoft.com/office/drawing/2014/main" id="{52B0F83A-257C-471D-AB83-984C0F59199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4" name="Text Box 15">
          <a:extLst>
            <a:ext uri="{FF2B5EF4-FFF2-40B4-BE49-F238E27FC236}">
              <a16:creationId xmlns:a16="http://schemas.microsoft.com/office/drawing/2014/main" id="{AC893F1D-F9B2-40C0-8760-20B60D035ED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5" name="Text Box 15">
          <a:extLst>
            <a:ext uri="{FF2B5EF4-FFF2-40B4-BE49-F238E27FC236}">
              <a16:creationId xmlns:a16="http://schemas.microsoft.com/office/drawing/2014/main" id="{CE458C2F-EA80-40C0-9249-3D51F3683B4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6" name="Text Box 15">
          <a:extLst>
            <a:ext uri="{FF2B5EF4-FFF2-40B4-BE49-F238E27FC236}">
              <a16:creationId xmlns:a16="http://schemas.microsoft.com/office/drawing/2014/main" id="{A709D26F-7D3C-4F01-96C2-D279B173C4E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7" name="Text Box 15">
          <a:extLst>
            <a:ext uri="{FF2B5EF4-FFF2-40B4-BE49-F238E27FC236}">
              <a16:creationId xmlns:a16="http://schemas.microsoft.com/office/drawing/2014/main" id="{0CDA04BC-5DBE-4A0D-9FD5-205D981D1CB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8" name="Text Box 15">
          <a:extLst>
            <a:ext uri="{FF2B5EF4-FFF2-40B4-BE49-F238E27FC236}">
              <a16:creationId xmlns:a16="http://schemas.microsoft.com/office/drawing/2014/main" id="{0AD6CC26-647B-49D5-9E50-86F9128270B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89" name="Text Box 15">
          <a:extLst>
            <a:ext uri="{FF2B5EF4-FFF2-40B4-BE49-F238E27FC236}">
              <a16:creationId xmlns:a16="http://schemas.microsoft.com/office/drawing/2014/main" id="{67A692F7-32AD-42C9-8BEA-E898B3E1F5D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0" name="Text Box 15">
          <a:extLst>
            <a:ext uri="{FF2B5EF4-FFF2-40B4-BE49-F238E27FC236}">
              <a16:creationId xmlns:a16="http://schemas.microsoft.com/office/drawing/2014/main" id="{8BD2F725-9EF8-4726-B3F9-94046272AA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1" name="Text Box 15">
          <a:extLst>
            <a:ext uri="{FF2B5EF4-FFF2-40B4-BE49-F238E27FC236}">
              <a16:creationId xmlns:a16="http://schemas.microsoft.com/office/drawing/2014/main" id="{2A07C1AE-CFC1-457B-A06F-08263934413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2" name="Text Box 15">
          <a:extLst>
            <a:ext uri="{FF2B5EF4-FFF2-40B4-BE49-F238E27FC236}">
              <a16:creationId xmlns:a16="http://schemas.microsoft.com/office/drawing/2014/main" id="{594A5115-BB25-4AC3-9442-2197F2203FD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3" name="Text Box 15">
          <a:extLst>
            <a:ext uri="{FF2B5EF4-FFF2-40B4-BE49-F238E27FC236}">
              <a16:creationId xmlns:a16="http://schemas.microsoft.com/office/drawing/2014/main" id="{AC697560-B229-41DD-B5EA-30F3DD91D08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4" name="Text Box 15">
          <a:extLst>
            <a:ext uri="{FF2B5EF4-FFF2-40B4-BE49-F238E27FC236}">
              <a16:creationId xmlns:a16="http://schemas.microsoft.com/office/drawing/2014/main" id="{B88A47FB-C853-4C42-90EF-BB254ADFBE6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595" name="Text Box 15">
          <a:extLst>
            <a:ext uri="{FF2B5EF4-FFF2-40B4-BE49-F238E27FC236}">
              <a16:creationId xmlns:a16="http://schemas.microsoft.com/office/drawing/2014/main" id="{DBF48F45-E0DF-4F5B-BD55-E0C3E9D2933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6" name="Text Box 15">
          <a:extLst>
            <a:ext uri="{FF2B5EF4-FFF2-40B4-BE49-F238E27FC236}">
              <a16:creationId xmlns:a16="http://schemas.microsoft.com/office/drawing/2014/main" id="{69ABC1F9-5639-46E1-875C-CD0B4B61F7B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597" name="Text Box 15">
          <a:extLst>
            <a:ext uri="{FF2B5EF4-FFF2-40B4-BE49-F238E27FC236}">
              <a16:creationId xmlns:a16="http://schemas.microsoft.com/office/drawing/2014/main" id="{EF5BC939-B71F-4236-900F-6CD5822270DF}"/>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8" name="Text Box 15">
          <a:extLst>
            <a:ext uri="{FF2B5EF4-FFF2-40B4-BE49-F238E27FC236}">
              <a16:creationId xmlns:a16="http://schemas.microsoft.com/office/drawing/2014/main" id="{9877322E-6F31-494E-A7F0-83EAD7BCC2F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599" name="Text Box 15">
          <a:extLst>
            <a:ext uri="{FF2B5EF4-FFF2-40B4-BE49-F238E27FC236}">
              <a16:creationId xmlns:a16="http://schemas.microsoft.com/office/drawing/2014/main" id="{D0A85015-D38D-4815-B917-C1440DCF2DE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0" name="Text Box 15">
          <a:extLst>
            <a:ext uri="{FF2B5EF4-FFF2-40B4-BE49-F238E27FC236}">
              <a16:creationId xmlns:a16="http://schemas.microsoft.com/office/drawing/2014/main" id="{EDBEA7DC-02BD-40C9-BFFF-762D0747C62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1" name="Text Box 15">
          <a:extLst>
            <a:ext uri="{FF2B5EF4-FFF2-40B4-BE49-F238E27FC236}">
              <a16:creationId xmlns:a16="http://schemas.microsoft.com/office/drawing/2014/main" id="{85D5E9A9-4069-45BA-B2F7-2CC9E73DF9F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2" name="Text Box 15">
          <a:extLst>
            <a:ext uri="{FF2B5EF4-FFF2-40B4-BE49-F238E27FC236}">
              <a16:creationId xmlns:a16="http://schemas.microsoft.com/office/drawing/2014/main" id="{84D9EB82-68A7-474C-BE45-410800C8388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03" name="Text Box 15">
          <a:extLst>
            <a:ext uri="{FF2B5EF4-FFF2-40B4-BE49-F238E27FC236}">
              <a16:creationId xmlns:a16="http://schemas.microsoft.com/office/drawing/2014/main" id="{5AC61FB0-C53E-4D8F-891C-35B5EFDC4C0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4" name="Text Box 16">
          <a:extLst>
            <a:ext uri="{FF2B5EF4-FFF2-40B4-BE49-F238E27FC236}">
              <a16:creationId xmlns:a16="http://schemas.microsoft.com/office/drawing/2014/main" id="{944AE046-9AB9-4DE8-98BE-AE19315D174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5" name="Text Box 17">
          <a:extLst>
            <a:ext uri="{FF2B5EF4-FFF2-40B4-BE49-F238E27FC236}">
              <a16:creationId xmlns:a16="http://schemas.microsoft.com/office/drawing/2014/main" id="{CD5C0CB5-F93F-465E-802C-B73BFE9812B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6" name="Text Box 18">
          <a:extLst>
            <a:ext uri="{FF2B5EF4-FFF2-40B4-BE49-F238E27FC236}">
              <a16:creationId xmlns:a16="http://schemas.microsoft.com/office/drawing/2014/main" id="{B612C15B-63C1-4293-898D-E099DEFCED4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07" name="Text Box 19">
          <a:extLst>
            <a:ext uri="{FF2B5EF4-FFF2-40B4-BE49-F238E27FC236}">
              <a16:creationId xmlns:a16="http://schemas.microsoft.com/office/drawing/2014/main" id="{AB44F6A1-5C1E-4E27-880E-D38DEDD9ED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08" name="Text Box 16">
          <a:extLst>
            <a:ext uri="{FF2B5EF4-FFF2-40B4-BE49-F238E27FC236}">
              <a16:creationId xmlns:a16="http://schemas.microsoft.com/office/drawing/2014/main" id="{423E59FA-0E6C-4286-9D5F-B6C06CA2DDA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09" name="Text Box 17">
          <a:extLst>
            <a:ext uri="{FF2B5EF4-FFF2-40B4-BE49-F238E27FC236}">
              <a16:creationId xmlns:a16="http://schemas.microsoft.com/office/drawing/2014/main" id="{7C33638D-F1F6-4AED-B253-CE67B985C36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10" name="Text Box 18">
          <a:extLst>
            <a:ext uri="{FF2B5EF4-FFF2-40B4-BE49-F238E27FC236}">
              <a16:creationId xmlns:a16="http://schemas.microsoft.com/office/drawing/2014/main" id="{3B86BA29-2C81-469C-A9D8-31391F122C2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11" name="Text Box 19">
          <a:extLst>
            <a:ext uri="{FF2B5EF4-FFF2-40B4-BE49-F238E27FC236}">
              <a16:creationId xmlns:a16="http://schemas.microsoft.com/office/drawing/2014/main" id="{8860D47C-37C1-4094-9787-EFF76D11296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2" name="Text Box 16">
          <a:extLst>
            <a:ext uri="{FF2B5EF4-FFF2-40B4-BE49-F238E27FC236}">
              <a16:creationId xmlns:a16="http://schemas.microsoft.com/office/drawing/2014/main" id="{719F6327-14E8-4E02-8BA5-1B49402BBD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3" name="Text Box 17">
          <a:extLst>
            <a:ext uri="{FF2B5EF4-FFF2-40B4-BE49-F238E27FC236}">
              <a16:creationId xmlns:a16="http://schemas.microsoft.com/office/drawing/2014/main" id="{5415A93C-8D9E-4175-9CE9-67E0B4C4588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4" name="Text Box 18">
          <a:extLst>
            <a:ext uri="{FF2B5EF4-FFF2-40B4-BE49-F238E27FC236}">
              <a16:creationId xmlns:a16="http://schemas.microsoft.com/office/drawing/2014/main" id="{37038A06-9755-42A0-89BE-B582CFD235E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15" name="Text Box 19">
          <a:extLst>
            <a:ext uri="{FF2B5EF4-FFF2-40B4-BE49-F238E27FC236}">
              <a16:creationId xmlns:a16="http://schemas.microsoft.com/office/drawing/2014/main" id="{0E9A7F03-237F-4ED9-8FA1-F2BC339F879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145</xdr:row>
      <xdr:rowOff>504825</xdr:rowOff>
    </xdr:from>
    <xdr:ext cx="95250" cy="444014"/>
    <xdr:sp macro="" textlink="">
      <xdr:nvSpPr>
        <xdr:cNvPr id="6616" name="Text Box 15">
          <a:extLst>
            <a:ext uri="{FF2B5EF4-FFF2-40B4-BE49-F238E27FC236}">
              <a16:creationId xmlns:a16="http://schemas.microsoft.com/office/drawing/2014/main" id="{B46F968E-9F43-4979-8BF7-DDCA9AA27D0C}"/>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7" name="Text Box 16">
          <a:extLst>
            <a:ext uri="{FF2B5EF4-FFF2-40B4-BE49-F238E27FC236}">
              <a16:creationId xmlns:a16="http://schemas.microsoft.com/office/drawing/2014/main" id="{14F2C669-89C5-4E64-8932-5DF2422790B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8" name="Text Box 17">
          <a:extLst>
            <a:ext uri="{FF2B5EF4-FFF2-40B4-BE49-F238E27FC236}">
              <a16:creationId xmlns:a16="http://schemas.microsoft.com/office/drawing/2014/main" id="{378165FB-06F8-47E8-A3B4-CBBA7276482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19" name="Text Box 18">
          <a:extLst>
            <a:ext uri="{FF2B5EF4-FFF2-40B4-BE49-F238E27FC236}">
              <a16:creationId xmlns:a16="http://schemas.microsoft.com/office/drawing/2014/main" id="{09F81C16-9155-4C3A-9AED-B5AEC7ED0B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20" name="Text Box 19">
          <a:extLst>
            <a:ext uri="{FF2B5EF4-FFF2-40B4-BE49-F238E27FC236}">
              <a16:creationId xmlns:a16="http://schemas.microsoft.com/office/drawing/2014/main" id="{16737022-C560-4209-BA72-72CA852FD72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621" name="Text Box 15">
          <a:extLst>
            <a:ext uri="{FF2B5EF4-FFF2-40B4-BE49-F238E27FC236}">
              <a16:creationId xmlns:a16="http://schemas.microsoft.com/office/drawing/2014/main" id="{33B5A05E-7657-42A3-B275-37290564B04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145</xdr:row>
      <xdr:rowOff>504825</xdr:rowOff>
    </xdr:from>
    <xdr:ext cx="95250" cy="442269"/>
    <xdr:sp macro="" textlink="">
      <xdr:nvSpPr>
        <xdr:cNvPr id="6622" name="Text Box 15">
          <a:extLst>
            <a:ext uri="{FF2B5EF4-FFF2-40B4-BE49-F238E27FC236}">
              <a16:creationId xmlns:a16="http://schemas.microsoft.com/office/drawing/2014/main" id="{F6C26219-3D70-441B-8649-CE2BC1CD20F6}"/>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3" name="Text Box 16">
          <a:extLst>
            <a:ext uri="{FF2B5EF4-FFF2-40B4-BE49-F238E27FC236}">
              <a16:creationId xmlns:a16="http://schemas.microsoft.com/office/drawing/2014/main" id="{65A4FCED-A7BF-47F0-B2EF-9712FF4D59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4" name="Text Box 17">
          <a:extLst>
            <a:ext uri="{FF2B5EF4-FFF2-40B4-BE49-F238E27FC236}">
              <a16:creationId xmlns:a16="http://schemas.microsoft.com/office/drawing/2014/main" id="{BCAEE103-4521-4AC9-86E1-B43C1B3AB92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25" name="Text Box 18">
          <a:extLst>
            <a:ext uri="{FF2B5EF4-FFF2-40B4-BE49-F238E27FC236}">
              <a16:creationId xmlns:a16="http://schemas.microsoft.com/office/drawing/2014/main" id="{7492578C-6DAD-4E51-B659-69D31C8D82A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626" name="Text Box 15">
          <a:extLst>
            <a:ext uri="{FF2B5EF4-FFF2-40B4-BE49-F238E27FC236}">
              <a16:creationId xmlns:a16="http://schemas.microsoft.com/office/drawing/2014/main" id="{F734773D-CF3F-43F3-A819-44B5509706FA}"/>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7" name="Text Box 16">
          <a:extLst>
            <a:ext uri="{FF2B5EF4-FFF2-40B4-BE49-F238E27FC236}">
              <a16:creationId xmlns:a16="http://schemas.microsoft.com/office/drawing/2014/main" id="{6619603D-3BC5-4518-855C-F4EB5459AFA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8" name="Text Box 17">
          <a:extLst>
            <a:ext uri="{FF2B5EF4-FFF2-40B4-BE49-F238E27FC236}">
              <a16:creationId xmlns:a16="http://schemas.microsoft.com/office/drawing/2014/main" id="{FB3D614F-9935-478A-B24D-6272A70EA23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29" name="Text Box 18">
          <a:extLst>
            <a:ext uri="{FF2B5EF4-FFF2-40B4-BE49-F238E27FC236}">
              <a16:creationId xmlns:a16="http://schemas.microsoft.com/office/drawing/2014/main" id="{59147E03-61A4-4B87-A28C-8883F2792FF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0" name="Text Box 19">
          <a:extLst>
            <a:ext uri="{FF2B5EF4-FFF2-40B4-BE49-F238E27FC236}">
              <a16:creationId xmlns:a16="http://schemas.microsoft.com/office/drawing/2014/main" id="{F143D89B-4237-4549-90CF-DC44324B4B2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1" name="Text Box 16">
          <a:extLst>
            <a:ext uri="{FF2B5EF4-FFF2-40B4-BE49-F238E27FC236}">
              <a16:creationId xmlns:a16="http://schemas.microsoft.com/office/drawing/2014/main" id="{6C2E5ABB-9A67-4A4D-B3C8-79AF8AAC89E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2" name="Text Box 17">
          <a:extLst>
            <a:ext uri="{FF2B5EF4-FFF2-40B4-BE49-F238E27FC236}">
              <a16:creationId xmlns:a16="http://schemas.microsoft.com/office/drawing/2014/main" id="{C5EBC1F6-77C5-4884-9FBD-F0EE87E6F84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3" name="Text Box 18">
          <a:extLst>
            <a:ext uri="{FF2B5EF4-FFF2-40B4-BE49-F238E27FC236}">
              <a16:creationId xmlns:a16="http://schemas.microsoft.com/office/drawing/2014/main" id="{237941DD-4B17-44EA-9993-488BFB82EB6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34" name="Text Box 19">
          <a:extLst>
            <a:ext uri="{FF2B5EF4-FFF2-40B4-BE49-F238E27FC236}">
              <a16:creationId xmlns:a16="http://schemas.microsoft.com/office/drawing/2014/main" id="{F7FD991A-1958-40E4-A9ED-00F0992E1E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35" name="Text Box 15">
          <a:extLst>
            <a:ext uri="{FF2B5EF4-FFF2-40B4-BE49-F238E27FC236}">
              <a16:creationId xmlns:a16="http://schemas.microsoft.com/office/drawing/2014/main" id="{9B2966AF-BB2D-40C7-9E93-02F94743931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36" name="Text Box 15">
          <a:extLst>
            <a:ext uri="{FF2B5EF4-FFF2-40B4-BE49-F238E27FC236}">
              <a16:creationId xmlns:a16="http://schemas.microsoft.com/office/drawing/2014/main" id="{3EA04E21-16B5-4A72-B1FE-B26F184C9060}"/>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8496"/>
    <xdr:sp macro="" textlink="">
      <xdr:nvSpPr>
        <xdr:cNvPr id="6637" name="Text Box 15">
          <a:extLst>
            <a:ext uri="{FF2B5EF4-FFF2-40B4-BE49-F238E27FC236}">
              <a16:creationId xmlns:a16="http://schemas.microsoft.com/office/drawing/2014/main" id="{FF83751D-34FF-4142-B7E2-E75185C64578}"/>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442269"/>
    <xdr:sp macro="" textlink="">
      <xdr:nvSpPr>
        <xdr:cNvPr id="6638" name="Text Box 15">
          <a:extLst>
            <a:ext uri="{FF2B5EF4-FFF2-40B4-BE49-F238E27FC236}">
              <a16:creationId xmlns:a16="http://schemas.microsoft.com/office/drawing/2014/main" id="{10577D98-16C0-443C-8860-2D49E3312FA3}"/>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504825</xdr:rowOff>
    </xdr:from>
    <xdr:ext cx="95250" cy="442269"/>
    <xdr:sp macro="" textlink="">
      <xdr:nvSpPr>
        <xdr:cNvPr id="6639" name="Text Box 15">
          <a:extLst>
            <a:ext uri="{FF2B5EF4-FFF2-40B4-BE49-F238E27FC236}">
              <a16:creationId xmlns:a16="http://schemas.microsoft.com/office/drawing/2014/main" id="{931A7F21-C982-44D8-B4AA-B66CA32F3C9A}"/>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40" name="Text Box 15">
          <a:extLst>
            <a:ext uri="{FF2B5EF4-FFF2-40B4-BE49-F238E27FC236}">
              <a16:creationId xmlns:a16="http://schemas.microsoft.com/office/drawing/2014/main" id="{0D4C1F49-3B2F-4AD2-8561-704EA11FF25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4331"/>
    <xdr:sp macro="" textlink="">
      <xdr:nvSpPr>
        <xdr:cNvPr id="6641" name="Text Box 15">
          <a:extLst>
            <a:ext uri="{FF2B5EF4-FFF2-40B4-BE49-F238E27FC236}">
              <a16:creationId xmlns:a16="http://schemas.microsoft.com/office/drawing/2014/main" id="{AFEE208A-3D7C-4286-8067-671A8752544A}"/>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140</xdr:row>
      <xdr:rowOff>170392</xdr:rowOff>
    </xdr:from>
    <xdr:ext cx="95250" cy="213632"/>
    <xdr:sp macro="" textlink="">
      <xdr:nvSpPr>
        <xdr:cNvPr id="6642" name="Text Box 15">
          <a:extLst>
            <a:ext uri="{FF2B5EF4-FFF2-40B4-BE49-F238E27FC236}">
              <a16:creationId xmlns:a16="http://schemas.microsoft.com/office/drawing/2014/main" id="{A68EB36C-5B08-466D-91EA-B6F6C89989FE}"/>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3" name="Text Box 16">
          <a:extLst>
            <a:ext uri="{FF2B5EF4-FFF2-40B4-BE49-F238E27FC236}">
              <a16:creationId xmlns:a16="http://schemas.microsoft.com/office/drawing/2014/main" id="{84EF884C-0399-4D0A-8B31-912F3F6503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4" name="Text Box 17">
          <a:extLst>
            <a:ext uri="{FF2B5EF4-FFF2-40B4-BE49-F238E27FC236}">
              <a16:creationId xmlns:a16="http://schemas.microsoft.com/office/drawing/2014/main" id="{57D87184-7AF1-4FB8-808F-FCBADF24436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5" name="Text Box 18">
          <a:extLst>
            <a:ext uri="{FF2B5EF4-FFF2-40B4-BE49-F238E27FC236}">
              <a16:creationId xmlns:a16="http://schemas.microsoft.com/office/drawing/2014/main" id="{479FE038-9968-4A30-9DDA-0FA32F8F697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46" name="Text Box 19">
          <a:extLst>
            <a:ext uri="{FF2B5EF4-FFF2-40B4-BE49-F238E27FC236}">
              <a16:creationId xmlns:a16="http://schemas.microsoft.com/office/drawing/2014/main" id="{AE0C68B3-B93C-45AE-B2CB-9F040D8CC4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7" name="Text Box 16">
          <a:extLst>
            <a:ext uri="{FF2B5EF4-FFF2-40B4-BE49-F238E27FC236}">
              <a16:creationId xmlns:a16="http://schemas.microsoft.com/office/drawing/2014/main" id="{13E28BC3-7FD6-499C-BF40-1C4BD209B9F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8" name="Text Box 17">
          <a:extLst>
            <a:ext uri="{FF2B5EF4-FFF2-40B4-BE49-F238E27FC236}">
              <a16:creationId xmlns:a16="http://schemas.microsoft.com/office/drawing/2014/main" id="{02302DD6-4C82-46C2-9D1C-5123E869B5D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49" name="Text Box 18">
          <a:extLst>
            <a:ext uri="{FF2B5EF4-FFF2-40B4-BE49-F238E27FC236}">
              <a16:creationId xmlns:a16="http://schemas.microsoft.com/office/drawing/2014/main" id="{79F0E2E3-4838-46E0-85C5-AD991D40681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50" name="Text Box 19">
          <a:extLst>
            <a:ext uri="{FF2B5EF4-FFF2-40B4-BE49-F238E27FC236}">
              <a16:creationId xmlns:a16="http://schemas.microsoft.com/office/drawing/2014/main" id="{B97770F8-D601-474D-97DF-07EEBE852F4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1" name="Text Box 16">
          <a:extLst>
            <a:ext uri="{FF2B5EF4-FFF2-40B4-BE49-F238E27FC236}">
              <a16:creationId xmlns:a16="http://schemas.microsoft.com/office/drawing/2014/main" id="{BE4FA54E-E1B0-4247-B5FB-80A9227BDCA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2" name="Text Box 17">
          <a:extLst>
            <a:ext uri="{FF2B5EF4-FFF2-40B4-BE49-F238E27FC236}">
              <a16:creationId xmlns:a16="http://schemas.microsoft.com/office/drawing/2014/main" id="{A340EF67-1CE6-4142-A4E8-B34E21D4C39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3" name="Text Box 18">
          <a:extLst>
            <a:ext uri="{FF2B5EF4-FFF2-40B4-BE49-F238E27FC236}">
              <a16:creationId xmlns:a16="http://schemas.microsoft.com/office/drawing/2014/main" id="{72E7568D-8E26-4067-BF20-ED19F9F0606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54" name="Text Box 19">
          <a:extLst>
            <a:ext uri="{FF2B5EF4-FFF2-40B4-BE49-F238E27FC236}">
              <a16:creationId xmlns:a16="http://schemas.microsoft.com/office/drawing/2014/main" id="{5B3AD108-D46A-450C-A4A7-2BB07620BC6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655" name="Text Box 15">
          <a:extLst>
            <a:ext uri="{FF2B5EF4-FFF2-40B4-BE49-F238E27FC236}">
              <a16:creationId xmlns:a16="http://schemas.microsoft.com/office/drawing/2014/main" id="{33B9141C-4CFF-47B7-9B2D-7C571C95DE6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6" name="Text Box 16">
          <a:extLst>
            <a:ext uri="{FF2B5EF4-FFF2-40B4-BE49-F238E27FC236}">
              <a16:creationId xmlns:a16="http://schemas.microsoft.com/office/drawing/2014/main" id="{41CE6F76-69BC-4EEA-9DA5-9A004D5947E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7" name="Text Box 17">
          <a:extLst>
            <a:ext uri="{FF2B5EF4-FFF2-40B4-BE49-F238E27FC236}">
              <a16:creationId xmlns:a16="http://schemas.microsoft.com/office/drawing/2014/main" id="{D6F4C406-E006-4B2F-986E-7A88616C7C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8" name="Text Box 18">
          <a:extLst>
            <a:ext uri="{FF2B5EF4-FFF2-40B4-BE49-F238E27FC236}">
              <a16:creationId xmlns:a16="http://schemas.microsoft.com/office/drawing/2014/main" id="{928EE86C-44FA-4671-9E48-C9DF1393A19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59" name="Text Box 19">
          <a:extLst>
            <a:ext uri="{FF2B5EF4-FFF2-40B4-BE49-F238E27FC236}">
              <a16:creationId xmlns:a16="http://schemas.microsoft.com/office/drawing/2014/main" id="{5560F11A-69AC-4408-9169-E6EA3DEACA8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0" name="Text Box 16">
          <a:extLst>
            <a:ext uri="{FF2B5EF4-FFF2-40B4-BE49-F238E27FC236}">
              <a16:creationId xmlns:a16="http://schemas.microsoft.com/office/drawing/2014/main" id="{1931C9FD-CF40-4DB5-B419-0BD0F274AF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1" name="Text Box 17">
          <a:extLst>
            <a:ext uri="{FF2B5EF4-FFF2-40B4-BE49-F238E27FC236}">
              <a16:creationId xmlns:a16="http://schemas.microsoft.com/office/drawing/2014/main" id="{072A5C1D-B89B-4259-B9BD-FE9276EBB4C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62" name="Text Box 18">
          <a:extLst>
            <a:ext uri="{FF2B5EF4-FFF2-40B4-BE49-F238E27FC236}">
              <a16:creationId xmlns:a16="http://schemas.microsoft.com/office/drawing/2014/main" id="{F7CD1335-4D28-405C-8D40-1ADC8E14B47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3" name="Text Box 16">
          <a:extLst>
            <a:ext uri="{FF2B5EF4-FFF2-40B4-BE49-F238E27FC236}">
              <a16:creationId xmlns:a16="http://schemas.microsoft.com/office/drawing/2014/main" id="{FD2EEF25-4D38-46BD-91CF-E1D0B32C169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4" name="Text Box 17">
          <a:extLst>
            <a:ext uri="{FF2B5EF4-FFF2-40B4-BE49-F238E27FC236}">
              <a16:creationId xmlns:a16="http://schemas.microsoft.com/office/drawing/2014/main" id="{77363E30-8088-40B0-B54D-DF8CDA36A02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5" name="Text Box 18">
          <a:extLst>
            <a:ext uri="{FF2B5EF4-FFF2-40B4-BE49-F238E27FC236}">
              <a16:creationId xmlns:a16="http://schemas.microsoft.com/office/drawing/2014/main" id="{9C8A2845-6A43-4AA0-ABA1-D8955AE038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6" name="Text Box 19">
          <a:extLst>
            <a:ext uri="{FF2B5EF4-FFF2-40B4-BE49-F238E27FC236}">
              <a16:creationId xmlns:a16="http://schemas.microsoft.com/office/drawing/2014/main" id="{AF9FC782-699B-4859-872E-B9D16C3CD8A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7" name="Text Box 16">
          <a:extLst>
            <a:ext uri="{FF2B5EF4-FFF2-40B4-BE49-F238E27FC236}">
              <a16:creationId xmlns:a16="http://schemas.microsoft.com/office/drawing/2014/main" id="{F5FE29D9-2948-46CC-A568-93CDBD03E89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8" name="Text Box 17">
          <a:extLst>
            <a:ext uri="{FF2B5EF4-FFF2-40B4-BE49-F238E27FC236}">
              <a16:creationId xmlns:a16="http://schemas.microsoft.com/office/drawing/2014/main" id="{26D908F3-B7DC-4ACC-AFCB-EED283B5F8D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69" name="Text Box 18">
          <a:extLst>
            <a:ext uri="{FF2B5EF4-FFF2-40B4-BE49-F238E27FC236}">
              <a16:creationId xmlns:a16="http://schemas.microsoft.com/office/drawing/2014/main" id="{4EE14680-CF0D-477A-90BC-920CFA34E8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70" name="Text Box 19">
          <a:extLst>
            <a:ext uri="{FF2B5EF4-FFF2-40B4-BE49-F238E27FC236}">
              <a16:creationId xmlns:a16="http://schemas.microsoft.com/office/drawing/2014/main" id="{0D7175C6-C9AE-43CA-91F5-BC9A4AABD6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56743"/>
    <xdr:sp macro="" textlink="">
      <xdr:nvSpPr>
        <xdr:cNvPr id="6671" name="Text Box 15">
          <a:extLst>
            <a:ext uri="{FF2B5EF4-FFF2-40B4-BE49-F238E27FC236}">
              <a16:creationId xmlns:a16="http://schemas.microsoft.com/office/drawing/2014/main" id="{5DE4D3B9-29A8-417F-B36C-9EBA4CD5519C}"/>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442269"/>
    <xdr:sp macro="" textlink="">
      <xdr:nvSpPr>
        <xdr:cNvPr id="6672" name="Text Box 15">
          <a:extLst>
            <a:ext uri="{FF2B5EF4-FFF2-40B4-BE49-F238E27FC236}">
              <a16:creationId xmlns:a16="http://schemas.microsoft.com/office/drawing/2014/main" id="{E0A4B4EC-3BEE-40B8-AFD8-03532B33EBF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140</xdr:row>
      <xdr:rowOff>504825</xdr:rowOff>
    </xdr:from>
    <xdr:ext cx="95250" cy="442269"/>
    <xdr:sp macro="" textlink="">
      <xdr:nvSpPr>
        <xdr:cNvPr id="6673" name="Text Box 15">
          <a:extLst>
            <a:ext uri="{FF2B5EF4-FFF2-40B4-BE49-F238E27FC236}">
              <a16:creationId xmlns:a16="http://schemas.microsoft.com/office/drawing/2014/main" id="{42B0052A-A6C2-4CF9-B7E7-A3DD8DD1EA42}"/>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674" name="Text Box 15">
          <a:extLst>
            <a:ext uri="{FF2B5EF4-FFF2-40B4-BE49-F238E27FC236}">
              <a16:creationId xmlns:a16="http://schemas.microsoft.com/office/drawing/2014/main" id="{376D6262-A385-430D-8130-7A7F894CE9D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444331"/>
    <xdr:sp macro="" textlink="">
      <xdr:nvSpPr>
        <xdr:cNvPr id="6675" name="Text Box 15">
          <a:extLst>
            <a:ext uri="{FF2B5EF4-FFF2-40B4-BE49-F238E27FC236}">
              <a16:creationId xmlns:a16="http://schemas.microsoft.com/office/drawing/2014/main" id="{1B8295FB-C3F8-436C-BDAC-2F3A5B657AD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140</xdr:row>
      <xdr:rowOff>504825</xdr:rowOff>
    </xdr:from>
    <xdr:ext cx="95250" cy="213632"/>
    <xdr:sp macro="" textlink="">
      <xdr:nvSpPr>
        <xdr:cNvPr id="6676" name="Text Box 15">
          <a:extLst>
            <a:ext uri="{FF2B5EF4-FFF2-40B4-BE49-F238E27FC236}">
              <a16:creationId xmlns:a16="http://schemas.microsoft.com/office/drawing/2014/main" id="{C99F6BE3-6A18-4E19-A8ED-E0069ED3C01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7" name="Text Box 16">
          <a:extLst>
            <a:ext uri="{FF2B5EF4-FFF2-40B4-BE49-F238E27FC236}">
              <a16:creationId xmlns:a16="http://schemas.microsoft.com/office/drawing/2014/main" id="{4D3DB3B6-CB58-4FAF-B76E-EDB55C0DCD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8" name="Text Box 17">
          <a:extLst>
            <a:ext uri="{FF2B5EF4-FFF2-40B4-BE49-F238E27FC236}">
              <a16:creationId xmlns:a16="http://schemas.microsoft.com/office/drawing/2014/main" id="{41214886-6DFD-430A-91B8-973042ADE9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79" name="Text Box 18">
          <a:extLst>
            <a:ext uri="{FF2B5EF4-FFF2-40B4-BE49-F238E27FC236}">
              <a16:creationId xmlns:a16="http://schemas.microsoft.com/office/drawing/2014/main" id="{C2B59E01-00F6-4070-B64C-8E69F145A90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80" name="Text Box 19">
          <a:extLst>
            <a:ext uri="{FF2B5EF4-FFF2-40B4-BE49-F238E27FC236}">
              <a16:creationId xmlns:a16="http://schemas.microsoft.com/office/drawing/2014/main" id="{B09B5067-5909-448D-BB91-884C1210D9D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1" name="Text Box 16">
          <a:extLst>
            <a:ext uri="{FF2B5EF4-FFF2-40B4-BE49-F238E27FC236}">
              <a16:creationId xmlns:a16="http://schemas.microsoft.com/office/drawing/2014/main" id="{0FC22CAC-19EC-4AC4-8B9E-B6E7CE3D749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2" name="Text Box 17">
          <a:extLst>
            <a:ext uri="{FF2B5EF4-FFF2-40B4-BE49-F238E27FC236}">
              <a16:creationId xmlns:a16="http://schemas.microsoft.com/office/drawing/2014/main" id="{41CA226F-BB30-4176-AF8A-D337BAD4E00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3" name="Text Box 18">
          <a:extLst>
            <a:ext uri="{FF2B5EF4-FFF2-40B4-BE49-F238E27FC236}">
              <a16:creationId xmlns:a16="http://schemas.microsoft.com/office/drawing/2014/main" id="{8D68825E-5AB8-4EF6-8151-B0CCADE5C16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84" name="Text Box 19">
          <a:extLst>
            <a:ext uri="{FF2B5EF4-FFF2-40B4-BE49-F238E27FC236}">
              <a16:creationId xmlns:a16="http://schemas.microsoft.com/office/drawing/2014/main" id="{B32687B5-CB1B-46BD-A55A-81049119F8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5" name="Text Box 16">
          <a:extLst>
            <a:ext uri="{FF2B5EF4-FFF2-40B4-BE49-F238E27FC236}">
              <a16:creationId xmlns:a16="http://schemas.microsoft.com/office/drawing/2014/main" id="{DB987720-4B51-4F49-8FB7-30A16B89A2F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6" name="Text Box 17">
          <a:extLst>
            <a:ext uri="{FF2B5EF4-FFF2-40B4-BE49-F238E27FC236}">
              <a16:creationId xmlns:a16="http://schemas.microsoft.com/office/drawing/2014/main" id="{0F6CD1EF-7964-4659-BCE9-BE1D2006AC4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7" name="Text Box 18">
          <a:extLst>
            <a:ext uri="{FF2B5EF4-FFF2-40B4-BE49-F238E27FC236}">
              <a16:creationId xmlns:a16="http://schemas.microsoft.com/office/drawing/2014/main" id="{66FE9901-CFCF-4B53-91F2-76297888FCE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0</xdr:rowOff>
    </xdr:from>
    <xdr:ext cx="95250" cy="171450"/>
    <xdr:sp macro="" textlink="">
      <xdr:nvSpPr>
        <xdr:cNvPr id="6688" name="Text Box 19">
          <a:extLst>
            <a:ext uri="{FF2B5EF4-FFF2-40B4-BE49-F238E27FC236}">
              <a16:creationId xmlns:a16="http://schemas.microsoft.com/office/drawing/2014/main" id="{DE348DD4-910E-452A-9E24-D1995F9CB07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689" name="Text Box 15">
          <a:extLst>
            <a:ext uri="{FF2B5EF4-FFF2-40B4-BE49-F238E27FC236}">
              <a16:creationId xmlns:a16="http://schemas.microsoft.com/office/drawing/2014/main" id="{BE1B85E7-5A12-4029-9568-202281F3F83B}"/>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0" name="Text Box 16">
          <a:extLst>
            <a:ext uri="{FF2B5EF4-FFF2-40B4-BE49-F238E27FC236}">
              <a16:creationId xmlns:a16="http://schemas.microsoft.com/office/drawing/2014/main" id="{39B2F80D-C979-4349-B773-83612C32E4B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1" name="Text Box 17">
          <a:extLst>
            <a:ext uri="{FF2B5EF4-FFF2-40B4-BE49-F238E27FC236}">
              <a16:creationId xmlns:a16="http://schemas.microsoft.com/office/drawing/2014/main" id="{1A774D05-DE63-4B1E-8FC6-30917023AB1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2" name="Text Box 18">
          <a:extLst>
            <a:ext uri="{FF2B5EF4-FFF2-40B4-BE49-F238E27FC236}">
              <a16:creationId xmlns:a16="http://schemas.microsoft.com/office/drawing/2014/main" id="{0C030AA8-D35F-4403-BFFC-34C362F23F2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693" name="Text Box 19">
          <a:extLst>
            <a:ext uri="{FF2B5EF4-FFF2-40B4-BE49-F238E27FC236}">
              <a16:creationId xmlns:a16="http://schemas.microsoft.com/office/drawing/2014/main" id="{790FA99E-B76D-4956-A609-7FBBFBCE8E3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144</xdr:row>
      <xdr:rowOff>504825</xdr:rowOff>
    </xdr:from>
    <xdr:ext cx="95250" cy="442269"/>
    <xdr:sp macro="" textlink="">
      <xdr:nvSpPr>
        <xdr:cNvPr id="6694" name="Text Box 15">
          <a:extLst>
            <a:ext uri="{FF2B5EF4-FFF2-40B4-BE49-F238E27FC236}">
              <a16:creationId xmlns:a16="http://schemas.microsoft.com/office/drawing/2014/main" id="{68BC4552-3AB0-48F2-AFC9-1EE54FB38333}"/>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5" name="Text Box 16">
          <a:extLst>
            <a:ext uri="{FF2B5EF4-FFF2-40B4-BE49-F238E27FC236}">
              <a16:creationId xmlns:a16="http://schemas.microsoft.com/office/drawing/2014/main" id="{BE82863D-BC9A-4899-930B-AB5777E4F9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6" name="Text Box 17">
          <a:extLst>
            <a:ext uri="{FF2B5EF4-FFF2-40B4-BE49-F238E27FC236}">
              <a16:creationId xmlns:a16="http://schemas.microsoft.com/office/drawing/2014/main" id="{D4805328-A6BF-4309-BE79-08B4F0FD69F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697" name="Text Box 18">
          <a:extLst>
            <a:ext uri="{FF2B5EF4-FFF2-40B4-BE49-F238E27FC236}">
              <a16:creationId xmlns:a16="http://schemas.microsoft.com/office/drawing/2014/main" id="{8594764C-C6F0-42AB-B349-3A3009BBD5E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98" name="Text Box 16">
          <a:extLst>
            <a:ext uri="{FF2B5EF4-FFF2-40B4-BE49-F238E27FC236}">
              <a16:creationId xmlns:a16="http://schemas.microsoft.com/office/drawing/2014/main" id="{6C16975D-36D0-42F2-933B-3BAE030919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699" name="Text Box 17">
          <a:extLst>
            <a:ext uri="{FF2B5EF4-FFF2-40B4-BE49-F238E27FC236}">
              <a16:creationId xmlns:a16="http://schemas.microsoft.com/office/drawing/2014/main" id="{49723CE9-35AC-4863-9708-1F85D316A5D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0" name="Text Box 18">
          <a:extLst>
            <a:ext uri="{FF2B5EF4-FFF2-40B4-BE49-F238E27FC236}">
              <a16:creationId xmlns:a16="http://schemas.microsoft.com/office/drawing/2014/main" id="{90EE8797-1FCF-4D17-9241-3F7E8BDDEFB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1" name="Text Box 19">
          <a:extLst>
            <a:ext uri="{FF2B5EF4-FFF2-40B4-BE49-F238E27FC236}">
              <a16:creationId xmlns:a16="http://schemas.microsoft.com/office/drawing/2014/main" id="{FABD0063-3BE3-4B85-B683-7DB5756B38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2" name="Text Box 16">
          <a:extLst>
            <a:ext uri="{FF2B5EF4-FFF2-40B4-BE49-F238E27FC236}">
              <a16:creationId xmlns:a16="http://schemas.microsoft.com/office/drawing/2014/main" id="{8AA6B7A3-1816-4545-A296-E1CA6577D2A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3" name="Text Box 17">
          <a:extLst>
            <a:ext uri="{FF2B5EF4-FFF2-40B4-BE49-F238E27FC236}">
              <a16:creationId xmlns:a16="http://schemas.microsoft.com/office/drawing/2014/main" id="{2796E177-706A-4796-B33F-12ECDBB8C39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04" name="Text Box 18">
          <a:extLst>
            <a:ext uri="{FF2B5EF4-FFF2-40B4-BE49-F238E27FC236}">
              <a16:creationId xmlns:a16="http://schemas.microsoft.com/office/drawing/2014/main" id="{D1D6C0B7-6A37-49AD-B154-62C063A2EC3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05" name="Text Box 15">
          <a:extLst>
            <a:ext uri="{FF2B5EF4-FFF2-40B4-BE49-F238E27FC236}">
              <a16:creationId xmlns:a16="http://schemas.microsoft.com/office/drawing/2014/main" id="{3FCBC726-4FA3-4A18-AA99-8B6B1D001EB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6" name="Text Box 16">
          <a:extLst>
            <a:ext uri="{FF2B5EF4-FFF2-40B4-BE49-F238E27FC236}">
              <a16:creationId xmlns:a16="http://schemas.microsoft.com/office/drawing/2014/main" id="{5C7684CA-FDF9-4206-879C-41BC4D0EF3D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7" name="Text Box 17">
          <a:extLst>
            <a:ext uri="{FF2B5EF4-FFF2-40B4-BE49-F238E27FC236}">
              <a16:creationId xmlns:a16="http://schemas.microsoft.com/office/drawing/2014/main" id="{F5FDB723-D6A6-4ED3-8DD6-0DF5AB4325F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8" name="Text Box 18">
          <a:extLst>
            <a:ext uri="{FF2B5EF4-FFF2-40B4-BE49-F238E27FC236}">
              <a16:creationId xmlns:a16="http://schemas.microsoft.com/office/drawing/2014/main" id="{7154AC32-6270-4288-B54C-307F3ABA7E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09" name="Text Box 19">
          <a:extLst>
            <a:ext uri="{FF2B5EF4-FFF2-40B4-BE49-F238E27FC236}">
              <a16:creationId xmlns:a16="http://schemas.microsoft.com/office/drawing/2014/main" id="{1F445C35-16CB-4237-806E-593B8413A50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0" name="Text Box 16">
          <a:extLst>
            <a:ext uri="{FF2B5EF4-FFF2-40B4-BE49-F238E27FC236}">
              <a16:creationId xmlns:a16="http://schemas.microsoft.com/office/drawing/2014/main" id="{B1339FC2-2982-44C4-845F-2C84D06B11C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1" name="Text Box 17">
          <a:extLst>
            <a:ext uri="{FF2B5EF4-FFF2-40B4-BE49-F238E27FC236}">
              <a16:creationId xmlns:a16="http://schemas.microsoft.com/office/drawing/2014/main" id="{B6E0E136-B85B-4924-87BD-D26AB342CBE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2" name="Text Box 18">
          <a:extLst>
            <a:ext uri="{FF2B5EF4-FFF2-40B4-BE49-F238E27FC236}">
              <a16:creationId xmlns:a16="http://schemas.microsoft.com/office/drawing/2014/main" id="{3863FE70-67A6-40CE-9317-3A43E728E5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13" name="Text Box 19">
          <a:extLst>
            <a:ext uri="{FF2B5EF4-FFF2-40B4-BE49-F238E27FC236}">
              <a16:creationId xmlns:a16="http://schemas.microsoft.com/office/drawing/2014/main" id="{6FFB67FE-3D33-48BC-9284-9BA16CB72C4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4" name="Text Box 16">
          <a:extLst>
            <a:ext uri="{FF2B5EF4-FFF2-40B4-BE49-F238E27FC236}">
              <a16:creationId xmlns:a16="http://schemas.microsoft.com/office/drawing/2014/main" id="{0F281B8F-FEC8-4449-AEAF-CB6CBDCAB8A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5" name="Text Box 17">
          <a:extLst>
            <a:ext uri="{FF2B5EF4-FFF2-40B4-BE49-F238E27FC236}">
              <a16:creationId xmlns:a16="http://schemas.microsoft.com/office/drawing/2014/main" id="{A8F5847D-4EC4-45AA-AADE-AF5D2B0C365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6" name="Text Box 18">
          <a:extLst>
            <a:ext uri="{FF2B5EF4-FFF2-40B4-BE49-F238E27FC236}">
              <a16:creationId xmlns:a16="http://schemas.microsoft.com/office/drawing/2014/main" id="{71E0D49E-4A26-489D-9C06-64626AF6C91F}"/>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141</xdr:row>
      <xdr:rowOff>0</xdr:rowOff>
    </xdr:from>
    <xdr:ext cx="95250" cy="171450"/>
    <xdr:sp macro="" textlink="">
      <xdr:nvSpPr>
        <xdr:cNvPr id="6717" name="Text Box 19">
          <a:extLst>
            <a:ext uri="{FF2B5EF4-FFF2-40B4-BE49-F238E27FC236}">
              <a16:creationId xmlns:a16="http://schemas.microsoft.com/office/drawing/2014/main" id="{AF3C6D9B-9CFE-4DE1-B6D8-B0FAF6CE75D3}"/>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014"/>
    <xdr:sp macro="" textlink="">
      <xdr:nvSpPr>
        <xdr:cNvPr id="6718" name="Text Box 15">
          <a:extLst>
            <a:ext uri="{FF2B5EF4-FFF2-40B4-BE49-F238E27FC236}">
              <a16:creationId xmlns:a16="http://schemas.microsoft.com/office/drawing/2014/main" id="{2DA6B7DE-B4AF-445D-912B-05B5E2095B0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19" name="Text Box 16">
          <a:extLst>
            <a:ext uri="{FF2B5EF4-FFF2-40B4-BE49-F238E27FC236}">
              <a16:creationId xmlns:a16="http://schemas.microsoft.com/office/drawing/2014/main" id="{761D2BE0-DE2F-4F2C-A3C3-5BB25055728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0" name="Text Box 17">
          <a:extLst>
            <a:ext uri="{FF2B5EF4-FFF2-40B4-BE49-F238E27FC236}">
              <a16:creationId xmlns:a16="http://schemas.microsoft.com/office/drawing/2014/main" id="{3B119BE6-FF10-4AE6-9F84-ABD6F976DD5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1" name="Text Box 18">
          <a:extLst>
            <a:ext uri="{FF2B5EF4-FFF2-40B4-BE49-F238E27FC236}">
              <a16:creationId xmlns:a16="http://schemas.microsoft.com/office/drawing/2014/main" id="{BFA36F0D-1EA6-4EF3-B334-66E1AD27D78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0</xdr:rowOff>
    </xdr:from>
    <xdr:ext cx="95250" cy="171450"/>
    <xdr:sp macro="" textlink="">
      <xdr:nvSpPr>
        <xdr:cNvPr id="6722" name="Text Box 19">
          <a:extLst>
            <a:ext uri="{FF2B5EF4-FFF2-40B4-BE49-F238E27FC236}">
              <a16:creationId xmlns:a16="http://schemas.microsoft.com/office/drawing/2014/main" id="{81C6BCE0-9289-4613-8861-D60BB77E5B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23" name="Text Box 16">
          <a:extLst>
            <a:ext uri="{FF2B5EF4-FFF2-40B4-BE49-F238E27FC236}">
              <a16:creationId xmlns:a16="http://schemas.microsoft.com/office/drawing/2014/main" id="{62B0E921-0975-4C3A-9615-A46FD132F60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0</xdr:rowOff>
    </xdr:from>
    <xdr:ext cx="95250" cy="171450"/>
    <xdr:sp macro="" textlink="">
      <xdr:nvSpPr>
        <xdr:cNvPr id="6724" name="Text Box 17">
          <a:extLst>
            <a:ext uri="{FF2B5EF4-FFF2-40B4-BE49-F238E27FC236}">
              <a16:creationId xmlns:a16="http://schemas.microsoft.com/office/drawing/2014/main" id="{DB1CCA71-C8CE-4927-8292-599665F60DC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146</xdr:row>
      <xdr:rowOff>15875</xdr:rowOff>
    </xdr:from>
    <xdr:ext cx="95250" cy="171450"/>
    <xdr:sp macro="" textlink="">
      <xdr:nvSpPr>
        <xdr:cNvPr id="6725" name="Text Box 18">
          <a:extLst>
            <a:ext uri="{FF2B5EF4-FFF2-40B4-BE49-F238E27FC236}">
              <a16:creationId xmlns:a16="http://schemas.microsoft.com/office/drawing/2014/main" id="{560B7274-9404-47D4-88BD-74247A5885FA}"/>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6" name="Text Box 16">
          <a:extLst>
            <a:ext uri="{FF2B5EF4-FFF2-40B4-BE49-F238E27FC236}">
              <a16:creationId xmlns:a16="http://schemas.microsoft.com/office/drawing/2014/main" id="{F2EC2BC2-E6C1-48B4-8D0C-5B06CEF399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7" name="Text Box 17">
          <a:extLst>
            <a:ext uri="{FF2B5EF4-FFF2-40B4-BE49-F238E27FC236}">
              <a16:creationId xmlns:a16="http://schemas.microsoft.com/office/drawing/2014/main" id="{F9BACAEB-CC22-494C-A5CB-931ACA0C3A8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8" name="Text Box 18">
          <a:extLst>
            <a:ext uri="{FF2B5EF4-FFF2-40B4-BE49-F238E27FC236}">
              <a16:creationId xmlns:a16="http://schemas.microsoft.com/office/drawing/2014/main" id="{2EEBC777-2FBD-48F8-B13C-D8A198E113C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29" name="Text Box 19">
          <a:extLst>
            <a:ext uri="{FF2B5EF4-FFF2-40B4-BE49-F238E27FC236}">
              <a16:creationId xmlns:a16="http://schemas.microsoft.com/office/drawing/2014/main" id="{19281B8E-3D0E-468D-9626-D7E5BD55120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146</xdr:row>
      <xdr:rowOff>0</xdr:rowOff>
    </xdr:from>
    <xdr:ext cx="95250" cy="171450"/>
    <xdr:sp macro="" textlink="">
      <xdr:nvSpPr>
        <xdr:cNvPr id="6730" name="Text Box 16">
          <a:extLst>
            <a:ext uri="{FF2B5EF4-FFF2-40B4-BE49-F238E27FC236}">
              <a16:creationId xmlns:a16="http://schemas.microsoft.com/office/drawing/2014/main" id="{17FEE293-AD8C-4354-98C6-E63476421FF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31" name="Text Box 15">
          <a:extLst>
            <a:ext uri="{FF2B5EF4-FFF2-40B4-BE49-F238E27FC236}">
              <a16:creationId xmlns:a16="http://schemas.microsoft.com/office/drawing/2014/main" id="{8F5224D8-5C20-4D5B-9B22-29F6E3BB2CD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32" name="Text Box 15">
          <a:extLst>
            <a:ext uri="{FF2B5EF4-FFF2-40B4-BE49-F238E27FC236}">
              <a16:creationId xmlns:a16="http://schemas.microsoft.com/office/drawing/2014/main" id="{DD56AB69-22B9-4438-B48C-348C10CFEA8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33" name="Text Box 15">
          <a:extLst>
            <a:ext uri="{FF2B5EF4-FFF2-40B4-BE49-F238E27FC236}">
              <a16:creationId xmlns:a16="http://schemas.microsoft.com/office/drawing/2014/main" id="{A8C86BFB-DA81-43FF-8630-E7BD44B0BBD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34" name="Text Box 15">
          <a:extLst>
            <a:ext uri="{FF2B5EF4-FFF2-40B4-BE49-F238E27FC236}">
              <a16:creationId xmlns:a16="http://schemas.microsoft.com/office/drawing/2014/main" id="{E32A9ECD-2571-4C2B-BBA9-C089863CDB1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735" name="Text Box 15">
          <a:extLst>
            <a:ext uri="{FF2B5EF4-FFF2-40B4-BE49-F238E27FC236}">
              <a16:creationId xmlns:a16="http://schemas.microsoft.com/office/drawing/2014/main" id="{AAF820D9-5DE1-480F-8160-F7A9979D8DE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6" name="Text Box 15">
          <a:extLst>
            <a:ext uri="{FF2B5EF4-FFF2-40B4-BE49-F238E27FC236}">
              <a16:creationId xmlns:a16="http://schemas.microsoft.com/office/drawing/2014/main" id="{C87D2C0D-E26A-4B0A-9E34-B90CF8473FD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7" name="Text Box 15">
          <a:extLst>
            <a:ext uri="{FF2B5EF4-FFF2-40B4-BE49-F238E27FC236}">
              <a16:creationId xmlns:a16="http://schemas.microsoft.com/office/drawing/2014/main" id="{131E5B00-E00B-46EC-B6AA-DB1AC3CE56D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8" name="Text Box 15">
          <a:extLst>
            <a:ext uri="{FF2B5EF4-FFF2-40B4-BE49-F238E27FC236}">
              <a16:creationId xmlns:a16="http://schemas.microsoft.com/office/drawing/2014/main" id="{E957C7F2-96C6-4E53-BFD6-D3C50ADA0AE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39" name="Text Box 15">
          <a:extLst>
            <a:ext uri="{FF2B5EF4-FFF2-40B4-BE49-F238E27FC236}">
              <a16:creationId xmlns:a16="http://schemas.microsoft.com/office/drawing/2014/main" id="{FC6A9896-B126-4670-BDE2-AC64CF27F11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40" name="Text Box 15">
          <a:extLst>
            <a:ext uri="{FF2B5EF4-FFF2-40B4-BE49-F238E27FC236}">
              <a16:creationId xmlns:a16="http://schemas.microsoft.com/office/drawing/2014/main" id="{D330E011-E1D7-4EB0-90DB-71BD92ABA38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140</xdr:row>
      <xdr:rowOff>504825</xdr:rowOff>
    </xdr:from>
    <xdr:ext cx="95250" cy="213632"/>
    <xdr:sp macro="" textlink="">
      <xdr:nvSpPr>
        <xdr:cNvPr id="6741" name="Text Box 15">
          <a:extLst>
            <a:ext uri="{FF2B5EF4-FFF2-40B4-BE49-F238E27FC236}">
              <a16:creationId xmlns:a16="http://schemas.microsoft.com/office/drawing/2014/main" id="{61EC42E2-750A-4F01-9C47-29EE7DBCE77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8496"/>
    <xdr:sp macro="" textlink="">
      <xdr:nvSpPr>
        <xdr:cNvPr id="6742" name="Text Box 15">
          <a:extLst>
            <a:ext uri="{FF2B5EF4-FFF2-40B4-BE49-F238E27FC236}">
              <a16:creationId xmlns:a16="http://schemas.microsoft.com/office/drawing/2014/main" id="{1E7E9971-F0B4-4307-818E-888B69147A0E}"/>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3" name="Text Box 15">
          <a:extLst>
            <a:ext uri="{FF2B5EF4-FFF2-40B4-BE49-F238E27FC236}">
              <a16:creationId xmlns:a16="http://schemas.microsoft.com/office/drawing/2014/main" id="{86069E0A-A072-43C1-B217-63540535C97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4331"/>
    <xdr:sp macro="" textlink="">
      <xdr:nvSpPr>
        <xdr:cNvPr id="6744" name="Text Box 15">
          <a:extLst>
            <a:ext uri="{FF2B5EF4-FFF2-40B4-BE49-F238E27FC236}">
              <a16:creationId xmlns:a16="http://schemas.microsoft.com/office/drawing/2014/main" id="{7C097FE1-7BB4-44B6-ACAE-77816C4186F9}"/>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56743"/>
    <xdr:sp macro="" textlink="">
      <xdr:nvSpPr>
        <xdr:cNvPr id="6745" name="Text Box 15">
          <a:extLst>
            <a:ext uri="{FF2B5EF4-FFF2-40B4-BE49-F238E27FC236}">
              <a16:creationId xmlns:a16="http://schemas.microsoft.com/office/drawing/2014/main" id="{C9A37B1F-EDC5-4581-BEC7-7B4C5512840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6" name="Text Box 15">
          <a:extLst>
            <a:ext uri="{FF2B5EF4-FFF2-40B4-BE49-F238E27FC236}">
              <a16:creationId xmlns:a16="http://schemas.microsoft.com/office/drawing/2014/main" id="{647DC1A0-C89A-4762-9734-FABE0CFD1C4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444331"/>
    <xdr:sp macro="" textlink="">
      <xdr:nvSpPr>
        <xdr:cNvPr id="6747" name="Text Box 15">
          <a:extLst>
            <a:ext uri="{FF2B5EF4-FFF2-40B4-BE49-F238E27FC236}">
              <a16:creationId xmlns:a16="http://schemas.microsoft.com/office/drawing/2014/main" id="{6C7FF52D-7A42-4B0F-BED5-6D9C71ACF867}"/>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8" name="Text Box 15">
          <a:extLst>
            <a:ext uri="{FF2B5EF4-FFF2-40B4-BE49-F238E27FC236}">
              <a16:creationId xmlns:a16="http://schemas.microsoft.com/office/drawing/2014/main" id="{9A24A7B2-4A1A-4047-B57C-5C3F466451C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49" name="Text Box 15">
          <a:extLst>
            <a:ext uri="{FF2B5EF4-FFF2-40B4-BE49-F238E27FC236}">
              <a16:creationId xmlns:a16="http://schemas.microsoft.com/office/drawing/2014/main" id="{73555270-D3FD-4C8F-87B9-CDE95607CAD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0" name="Text Box 15">
          <a:extLst>
            <a:ext uri="{FF2B5EF4-FFF2-40B4-BE49-F238E27FC236}">
              <a16:creationId xmlns:a16="http://schemas.microsoft.com/office/drawing/2014/main" id="{C47389F5-7597-4183-8A5B-4640831950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1" name="Text Box 15">
          <a:extLst>
            <a:ext uri="{FF2B5EF4-FFF2-40B4-BE49-F238E27FC236}">
              <a16:creationId xmlns:a16="http://schemas.microsoft.com/office/drawing/2014/main" id="{7492EE34-0648-4CF6-8665-8AD35A445B0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2" name="Text Box 15">
          <a:extLst>
            <a:ext uri="{FF2B5EF4-FFF2-40B4-BE49-F238E27FC236}">
              <a16:creationId xmlns:a16="http://schemas.microsoft.com/office/drawing/2014/main" id="{CFF1C7D7-E650-4471-9BF6-E6715D8A3CD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142</xdr:row>
      <xdr:rowOff>504825</xdr:rowOff>
    </xdr:from>
    <xdr:ext cx="95250" cy="213632"/>
    <xdr:sp macro="" textlink="">
      <xdr:nvSpPr>
        <xdr:cNvPr id="6753" name="Text Box 15">
          <a:extLst>
            <a:ext uri="{FF2B5EF4-FFF2-40B4-BE49-F238E27FC236}">
              <a16:creationId xmlns:a16="http://schemas.microsoft.com/office/drawing/2014/main" id="{A8683375-4F70-4EE3-8DD0-4A70FCF5D30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8496"/>
    <xdr:sp macro="" textlink="">
      <xdr:nvSpPr>
        <xdr:cNvPr id="6754" name="Text Box 15">
          <a:extLst>
            <a:ext uri="{FF2B5EF4-FFF2-40B4-BE49-F238E27FC236}">
              <a16:creationId xmlns:a16="http://schemas.microsoft.com/office/drawing/2014/main" id="{6E39CDDD-4A92-493E-B338-94CD0200FE4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55" name="Text Box 15">
          <a:extLst>
            <a:ext uri="{FF2B5EF4-FFF2-40B4-BE49-F238E27FC236}">
              <a16:creationId xmlns:a16="http://schemas.microsoft.com/office/drawing/2014/main" id="{76D135F7-FDFA-4F8B-9795-3BCBB3EF783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331"/>
    <xdr:sp macro="" textlink="">
      <xdr:nvSpPr>
        <xdr:cNvPr id="6756" name="Text Box 15">
          <a:extLst>
            <a:ext uri="{FF2B5EF4-FFF2-40B4-BE49-F238E27FC236}">
              <a16:creationId xmlns:a16="http://schemas.microsoft.com/office/drawing/2014/main" id="{B5A9F620-2F2D-4FC1-B550-91969629545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56743"/>
    <xdr:sp macro="" textlink="">
      <xdr:nvSpPr>
        <xdr:cNvPr id="6757" name="Text Box 15">
          <a:extLst>
            <a:ext uri="{FF2B5EF4-FFF2-40B4-BE49-F238E27FC236}">
              <a16:creationId xmlns:a16="http://schemas.microsoft.com/office/drawing/2014/main" id="{98B1F0D1-602C-4D4E-89C6-2266D5F7BB77}"/>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58" name="Text Box 15">
          <a:extLst>
            <a:ext uri="{FF2B5EF4-FFF2-40B4-BE49-F238E27FC236}">
              <a16:creationId xmlns:a16="http://schemas.microsoft.com/office/drawing/2014/main" id="{CCF54E44-46D1-49CF-936C-5138E1FA033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444331"/>
    <xdr:sp macro="" textlink="">
      <xdr:nvSpPr>
        <xdr:cNvPr id="6759" name="Text Box 15">
          <a:extLst>
            <a:ext uri="{FF2B5EF4-FFF2-40B4-BE49-F238E27FC236}">
              <a16:creationId xmlns:a16="http://schemas.microsoft.com/office/drawing/2014/main" id="{E79CEA8C-ED70-4533-930A-9EF682E2DC6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0" name="Text Box 15">
          <a:extLst>
            <a:ext uri="{FF2B5EF4-FFF2-40B4-BE49-F238E27FC236}">
              <a16:creationId xmlns:a16="http://schemas.microsoft.com/office/drawing/2014/main" id="{E12AA03F-9178-4C66-B096-B4C4C010104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1" name="Text Box 15">
          <a:extLst>
            <a:ext uri="{FF2B5EF4-FFF2-40B4-BE49-F238E27FC236}">
              <a16:creationId xmlns:a16="http://schemas.microsoft.com/office/drawing/2014/main" id="{8429CBF3-B4D7-4427-9421-B9FC0C011C0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2" name="Text Box 15">
          <a:extLst>
            <a:ext uri="{FF2B5EF4-FFF2-40B4-BE49-F238E27FC236}">
              <a16:creationId xmlns:a16="http://schemas.microsoft.com/office/drawing/2014/main" id="{D4561E4A-CAD7-4F25-B179-F62A4EFE216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3" name="Text Box 15">
          <a:extLst>
            <a:ext uri="{FF2B5EF4-FFF2-40B4-BE49-F238E27FC236}">
              <a16:creationId xmlns:a16="http://schemas.microsoft.com/office/drawing/2014/main" id="{6F8DCDAA-7EF0-455A-AC93-43F38274242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4" name="Text Box 15">
          <a:extLst>
            <a:ext uri="{FF2B5EF4-FFF2-40B4-BE49-F238E27FC236}">
              <a16:creationId xmlns:a16="http://schemas.microsoft.com/office/drawing/2014/main" id="{AECB6313-9F8D-4513-8159-0FF9CA604ED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144</xdr:row>
      <xdr:rowOff>504825</xdr:rowOff>
    </xdr:from>
    <xdr:ext cx="95250" cy="213632"/>
    <xdr:sp macro="" textlink="">
      <xdr:nvSpPr>
        <xdr:cNvPr id="6765" name="Text Box 15">
          <a:extLst>
            <a:ext uri="{FF2B5EF4-FFF2-40B4-BE49-F238E27FC236}">
              <a16:creationId xmlns:a16="http://schemas.microsoft.com/office/drawing/2014/main" id="{F09ED6F3-C8CD-4E1E-9D8D-90C4F17544E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6" name="Text Box 15">
          <a:extLst>
            <a:ext uri="{FF2B5EF4-FFF2-40B4-BE49-F238E27FC236}">
              <a16:creationId xmlns:a16="http://schemas.microsoft.com/office/drawing/2014/main" id="{F272CC93-69D3-47F1-917D-D2FE386FB5D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7" name="Text Box 15">
          <a:extLst>
            <a:ext uri="{FF2B5EF4-FFF2-40B4-BE49-F238E27FC236}">
              <a16:creationId xmlns:a16="http://schemas.microsoft.com/office/drawing/2014/main" id="{A882004A-1859-4609-B879-C2465CCCD8B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8" name="Text Box 15">
          <a:extLst>
            <a:ext uri="{FF2B5EF4-FFF2-40B4-BE49-F238E27FC236}">
              <a16:creationId xmlns:a16="http://schemas.microsoft.com/office/drawing/2014/main" id="{155E52AE-BFDE-4327-89FC-4EEB921602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69" name="Text Box 15">
          <a:extLst>
            <a:ext uri="{FF2B5EF4-FFF2-40B4-BE49-F238E27FC236}">
              <a16:creationId xmlns:a16="http://schemas.microsoft.com/office/drawing/2014/main" id="{C1F07137-86FC-4C99-987E-2235C96ECDB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0" name="Text Box 15">
          <a:extLst>
            <a:ext uri="{FF2B5EF4-FFF2-40B4-BE49-F238E27FC236}">
              <a16:creationId xmlns:a16="http://schemas.microsoft.com/office/drawing/2014/main" id="{5D6B453D-8D65-429A-A8A4-4ED9DFCE83A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1" name="Text Box 15">
          <a:extLst>
            <a:ext uri="{FF2B5EF4-FFF2-40B4-BE49-F238E27FC236}">
              <a16:creationId xmlns:a16="http://schemas.microsoft.com/office/drawing/2014/main" id="{6C49EA60-BC29-4B38-9BAC-EFABBF6874B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2" name="Text Box 15">
          <a:extLst>
            <a:ext uri="{FF2B5EF4-FFF2-40B4-BE49-F238E27FC236}">
              <a16:creationId xmlns:a16="http://schemas.microsoft.com/office/drawing/2014/main" id="{672CA0BC-79EB-4060-96AC-4F4E5234C58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3" name="Text Box 15">
          <a:extLst>
            <a:ext uri="{FF2B5EF4-FFF2-40B4-BE49-F238E27FC236}">
              <a16:creationId xmlns:a16="http://schemas.microsoft.com/office/drawing/2014/main" id="{C73C59A5-3B01-4ECB-9C62-3E8093DFCDE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4" name="Text Box 15">
          <a:extLst>
            <a:ext uri="{FF2B5EF4-FFF2-40B4-BE49-F238E27FC236}">
              <a16:creationId xmlns:a16="http://schemas.microsoft.com/office/drawing/2014/main" id="{9E558500-9DB7-44B8-8E01-16211D684D9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5" name="Text Box 15">
          <a:extLst>
            <a:ext uri="{FF2B5EF4-FFF2-40B4-BE49-F238E27FC236}">
              <a16:creationId xmlns:a16="http://schemas.microsoft.com/office/drawing/2014/main" id="{7DA8D159-062B-4306-AA64-856D317B9EB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6" name="Text Box 15">
          <a:extLst>
            <a:ext uri="{FF2B5EF4-FFF2-40B4-BE49-F238E27FC236}">
              <a16:creationId xmlns:a16="http://schemas.microsoft.com/office/drawing/2014/main" id="{92838A8C-F8AE-4274-9AA2-19C4CB43281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777" name="Text Box 15">
          <a:extLst>
            <a:ext uri="{FF2B5EF4-FFF2-40B4-BE49-F238E27FC236}">
              <a16:creationId xmlns:a16="http://schemas.microsoft.com/office/drawing/2014/main" id="{255293FB-FDA6-4E74-92F1-879A80A1C09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78" name="Text Box 15">
          <a:extLst>
            <a:ext uri="{FF2B5EF4-FFF2-40B4-BE49-F238E27FC236}">
              <a16:creationId xmlns:a16="http://schemas.microsoft.com/office/drawing/2014/main" id="{C77E229B-ECDE-45D8-86ED-69B2B770A30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779" name="Text Box 15">
          <a:extLst>
            <a:ext uri="{FF2B5EF4-FFF2-40B4-BE49-F238E27FC236}">
              <a16:creationId xmlns:a16="http://schemas.microsoft.com/office/drawing/2014/main" id="{8F632093-86B9-45AC-907D-447838B19DD4}"/>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0" name="Text Box 15">
          <a:extLst>
            <a:ext uri="{FF2B5EF4-FFF2-40B4-BE49-F238E27FC236}">
              <a16:creationId xmlns:a16="http://schemas.microsoft.com/office/drawing/2014/main" id="{A327E63A-7674-47C1-890B-02047FC1E3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1" name="Text Box 15">
          <a:extLst>
            <a:ext uri="{FF2B5EF4-FFF2-40B4-BE49-F238E27FC236}">
              <a16:creationId xmlns:a16="http://schemas.microsoft.com/office/drawing/2014/main" id="{C2AF7854-0AC9-41B5-B084-701ACFD77D5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2" name="Text Box 15">
          <a:extLst>
            <a:ext uri="{FF2B5EF4-FFF2-40B4-BE49-F238E27FC236}">
              <a16:creationId xmlns:a16="http://schemas.microsoft.com/office/drawing/2014/main" id="{00FDB7FB-9474-4C00-8923-48B46E3160E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3" name="Text Box 15">
          <a:extLst>
            <a:ext uri="{FF2B5EF4-FFF2-40B4-BE49-F238E27FC236}">
              <a16:creationId xmlns:a16="http://schemas.microsoft.com/office/drawing/2014/main" id="{1DBAE7EB-2D5E-4C6D-AC2F-7F5C8F43A1C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4" name="Text Box 15">
          <a:extLst>
            <a:ext uri="{FF2B5EF4-FFF2-40B4-BE49-F238E27FC236}">
              <a16:creationId xmlns:a16="http://schemas.microsoft.com/office/drawing/2014/main" id="{86C80BBE-67B9-4C4E-9118-1214870A726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785" name="Text Box 15">
          <a:extLst>
            <a:ext uri="{FF2B5EF4-FFF2-40B4-BE49-F238E27FC236}">
              <a16:creationId xmlns:a16="http://schemas.microsoft.com/office/drawing/2014/main" id="{B164723B-CDEC-4459-9301-624E281F217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6" name="Text Box 16">
          <a:extLst>
            <a:ext uri="{FF2B5EF4-FFF2-40B4-BE49-F238E27FC236}">
              <a16:creationId xmlns:a16="http://schemas.microsoft.com/office/drawing/2014/main" id="{5CF71C16-0F32-46B3-80C0-43F95BAB547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7" name="Text Box 17">
          <a:extLst>
            <a:ext uri="{FF2B5EF4-FFF2-40B4-BE49-F238E27FC236}">
              <a16:creationId xmlns:a16="http://schemas.microsoft.com/office/drawing/2014/main" id="{095E29F7-560B-4AA4-9C76-7F079EB0A80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8" name="Text Box 18">
          <a:extLst>
            <a:ext uri="{FF2B5EF4-FFF2-40B4-BE49-F238E27FC236}">
              <a16:creationId xmlns:a16="http://schemas.microsoft.com/office/drawing/2014/main" id="{DF9F5E22-8961-4160-9BDC-30E8C553EE5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89" name="Text Box 19">
          <a:extLst>
            <a:ext uri="{FF2B5EF4-FFF2-40B4-BE49-F238E27FC236}">
              <a16:creationId xmlns:a16="http://schemas.microsoft.com/office/drawing/2014/main" id="{7A9DA3FE-B217-420E-9665-3A434F239A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0" name="Text Box 16">
          <a:extLst>
            <a:ext uri="{FF2B5EF4-FFF2-40B4-BE49-F238E27FC236}">
              <a16:creationId xmlns:a16="http://schemas.microsoft.com/office/drawing/2014/main" id="{0FBF2222-956C-400F-B777-255476E485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1" name="Text Box 17">
          <a:extLst>
            <a:ext uri="{FF2B5EF4-FFF2-40B4-BE49-F238E27FC236}">
              <a16:creationId xmlns:a16="http://schemas.microsoft.com/office/drawing/2014/main" id="{4D8F4E92-1C3A-449E-A04A-CBCD4920E05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2" name="Text Box 18">
          <a:extLst>
            <a:ext uri="{FF2B5EF4-FFF2-40B4-BE49-F238E27FC236}">
              <a16:creationId xmlns:a16="http://schemas.microsoft.com/office/drawing/2014/main" id="{A707550D-1959-4BC5-BC4C-D8683DD4320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793" name="Text Box 19">
          <a:extLst>
            <a:ext uri="{FF2B5EF4-FFF2-40B4-BE49-F238E27FC236}">
              <a16:creationId xmlns:a16="http://schemas.microsoft.com/office/drawing/2014/main" id="{6351598B-7DD3-4E2C-89CF-CE8A517D4A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4" name="Text Box 16">
          <a:extLst>
            <a:ext uri="{FF2B5EF4-FFF2-40B4-BE49-F238E27FC236}">
              <a16:creationId xmlns:a16="http://schemas.microsoft.com/office/drawing/2014/main" id="{36E48FB0-E8AD-443A-BC3E-0D9BC4B9039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5" name="Text Box 17">
          <a:extLst>
            <a:ext uri="{FF2B5EF4-FFF2-40B4-BE49-F238E27FC236}">
              <a16:creationId xmlns:a16="http://schemas.microsoft.com/office/drawing/2014/main" id="{53AF08CF-181D-40C6-BFED-43A7173A327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6" name="Text Box 18">
          <a:extLst>
            <a:ext uri="{FF2B5EF4-FFF2-40B4-BE49-F238E27FC236}">
              <a16:creationId xmlns:a16="http://schemas.microsoft.com/office/drawing/2014/main" id="{C24D3E1A-6EE9-4BB3-81FD-D4974035F0DA}"/>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797" name="Text Box 19">
          <a:extLst>
            <a:ext uri="{FF2B5EF4-FFF2-40B4-BE49-F238E27FC236}">
              <a16:creationId xmlns:a16="http://schemas.microsoft.com/office/drawing/2014/main" id="{8FB70EF6-224B-4E1E-9C87-6179140AA45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151</xdr:row>
      <xdr:rowOff>504825</xdr:rowOff>
    </xdr:from>
    <xdr:ext cx="95250" cy="444014"/>
    <xdr:sp macro="" textlink="">
      <xdr:nvSpPr>
        <xdr:cNvPr id="6798" name="Text Box 15">
          <a:extLst>
            <a:ext uri="{FF2B5EF4-FFF2-40B4-BE49-F238E27FC236}">
              <a16:creationId xmlns:a16="http://schemas.microsoft.com/office/drawing/2014/main" id="{107FBDC2-421B-46AD-9029-1377E4C70591}"/>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799" name="Text Box 16">
          <a:extLst>
            <a:ext uri="{FF2B5EF4-FFF2-40B4-BE49-F238E27FC236}">
              <a16:creationId xmlns:a16="http://schemas.microsoft.com/office/drawing/2014/main" id="{7893A970-DA1C-486E-A901-6585BBDDA68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0" name="Text Box 17">
          <a:extLst>
            <a:ext uri="{FF2B5EF4-FFF2-40B4-BE49-F238E27FC236}">
              <a16:creationId xmlns:a16="http://schemas.microsoft.com/office/drawing/2014/main" id="{D75F7290-9B47-4876-98E2-5A7DA5078BB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1" name="Text Box 18">
          <a:extLst>
            <a:ext uri="{FF2B5EF4-FFF2-40B4-BE49-F238E27FC236}">
              <a16:creationId xmlns:a16="http://schemas.microsoft.com/office/drawing/2014/main" id="{6E8FF329-886B-488E-B416-7AB6CDAF067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02" name="Text Box 19">
          <a:extLst>
            <a:ext uri="{FF2B5EF4-FFF2-40B4-BE49-F238E27FC236}">
              <a16:creationId xmlns:a16="http://schemas.microsoft.com/office/drawing/2014/main" id="{BF3BB23D-6496-4537-8516-A7DBBC96A01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803" name="Text Box 15">
          <a:extLst>
            <a:ext uri="{FF2B5EF4-FFF2-40B4-BE49-F238E27FC236}">
              <a16:creationId xmlns:a16="http://schemas.microsoft.com/office/drawing/2014/main" id="{997F879C-A559-4531-A7AE-C8DAA72A32E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151</xdr:row>
      <xdr:rowOff>504825</xdr:rowOff>
    </xdr:from>
    <xdr:ext cx="95250" cy="442269"/>
    <xdr:sp macro="" textlink="">
      <xdr:nvSpPr>
        <xdr:cNvPr id="6804" name="Text Box 15">
          <a:extLst>
            <a:ext uri="{FF2B5EF4-FFF2-40B4-BE49-F238E27FC236}">
              <a16:creationId xmlns:a16="http://schemas.microsoft.com/office/drawing/2014/main" id="{1AEDF899-B8CD-4223-BC32-F0F0FE7BA1A7}"/>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5" name="Text Box 16">
          <a:extLst>
            <a:ext uri="{FF2B5EF4-FFF2-40B4-BE49-F238E27FC236}">
              <a16:creationId xmlns:a16="http://schemas.microsoft.com/office/drawing/2014/main" id="{A05C756E-D698-4E48-B68F-E42B2291758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6" name="Text Box 17">
          <a:extLst>
            <a:ext uri="{FF2B5EF4-FFF2-40B4-BE49-F238E27FC236}">
              <a16:creationId xmlns:a16="http://schemas.microsoft.com/office/drawing/2014/main" id="{30429A50-B5EE-46FA-A5AA-DE77CA8CCAA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07" name="Text Box 18">
          <a:extLst>
            <a:ext uri="{FF2B5EF4-FFF2-40B4-BE49-F238E27FC236}">
              <a16:creationId xmlns:a16="http://schemas.microsoft.com/office/drawing/2014/main" id="{3FFBB3C7-38A2-48BC-B4E5-4B33051A769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808" name="Text Box 15">
          <a:extLst>
            <a:ext uri="{FF2B5EF4-FFF2-40B4-BE49-F238E27FC236}">
              <a16:creationId xmlns:a16="http://schemas.microsoft.com/office/drawing/2014/main" id="{BBDCA98D-1B77-425B-80A5-530C24CFAC9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09" name="Text Box 16">
          <a:extLst>
            <a:ext uri="{FF2B5EF4-FFF2-40B4-BE49-F238E27FC236}">
              <a16:creationId xmlns:a16="http://schemas.microsoft.com/office/drawing/2014/main" id="{F7E1D691-CD3C-4FC3-A000-55ABA70988A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0" name="Text Box 17">
          <a:extLst>
            <a:ext uri="{FF2B5EF4-FFF2-40B4-BE49-F238E27FC236}">
              <a16:creationId xmlns:a16="http://schemas.microsoft.com/office/drawing/2014/main" id="{40485B2A-8980-40F2-9287-E39C7604B7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1" name="Text Box 18">
          <a:extLst>
            <a:ext uri="{FF2B5EF4-FFF2-40B4-BE49-F238E27FC236}">
              <a16:creationId xmlns:a16="http://schemas.microsoft.com/office/drawing/2014/main" id="{8407E7CB-1ECE-4B84-BE5D-99210A02DB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2" name="Text Box 19">
          <a:extLst>
            <a:ext uri="{FF2B5EF4-FFF2-40B4-BE49-F238E27FC236}">
              <a16:creationId xmlns:a16="http://schemas.microsoft.com/office/drawing/2014/main" id="{83701FD0-9ECE-412C-A327-6EB8380EBBF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3" name="Text Box 16">
          <a:extLst>
            <a:ext uri="{FF2B5EF4-FFF2-40B4-BE49-F238E27FC236}">
              <a16:creationId xmlns:a16="http://schemas.microsoft.com/office/drawing/2014/main" id="{D8BE568C-CBC3-4868-8F7F-40ADF888A3A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4" name="Text Box 17">
          <a:extLst>
            <a:ext uri="{FF2B5EF4-FFF2-40B4-BE49-F238E27FC236}">
              <a16:creationId xmlns:a16="http://schemas.microsoft.com/office/drawing/2014/main" id="{8BE7B3A9-676C-46CB-AFE9-3E138968F70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5" name="Text Box 18">
          <a:extLst>
            <a:ext uri="{FF2B5EF4-FFF2-40B4-BE49-F238E27FC236}">
              <a16:creationId xmlns:a16="http://schemas.microsoft.com/office/drawing/2014/main" id="{822C7101-75CD-4689-81BE-AC464727094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16" name="Text Box 19">
          <a:extLst>
            <a:ext uri="{FF2B5EF4-FFF2-40B4-BE49-F238E27FC236}">
              <a16:creationId xmlns:a16="http://schemas.microsoft.com/office/drawing/2014/main" id="{8D907089-8CAE-4C62-A59C-3F74CDF040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17" name="Text Box 15">
          <a:extLst>
            <a:ext uri="{FF2B5EF4-FFF2-40B4-BE49-F238E27FC236}">
              <a16:creationId xmlns:a16="http://schemas.microsoft.com/office/drawing/2014/main" id="{9C91E79E-541B-4567-B12C-68F09338F371}"/>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18" name="Text Box 15">
          <a:extLst>
            <a:ext uri="{FF2B5EF4-FFF2-40B4-BE49-F238E27FC236}">
              <a16:creationId xmlns:a16="http://schemas.microsoft.com/office/drawing/2014/main" id="{3C23D2C6-0C52-4CBF-A08B-539E5019733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8496"/>
    <xdr:sp macro="" textlink="">
      <xdr:nvSpPr>
        <xdr:cNvPr id="6819" name="Text Box 15">
          <a:extLst>
            <a:ext uri="{FF2B5EF4-FFF2-40B4-BE49-F238E27FC236}">
              <a16:creationId xmlns:a16="http://schemas.microsoft.com/office/drawing/2014/main" id="{D251BA01-4FA0-4FF5-AFB1-EF993F618B45}"/>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442269"/>
    <xdr:sp macro="" textlink="">
      <xdr:nvSpPr>
        <xdr:cNvPr id="6820" name="Text Box 15">
          <a:extLst>
            <a:ext uri="{FF2B5EF4-FFF2-40B4-BE49-F238E27FC236}">
              <a16:creationId xmlns:a16="http://schemas.microsoft.com/office/drawing/2014/main" id="{9A8F4079-DB88-40FC-B0C7-5D39C96E454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504825</xdr:rowOff>
    </xdr:from>
    <xdr:ext cx="95250" cy="442269"/>
    <xdr:sp macro="" textlink="">
      <xdr:nvSpPr>
        <xdr:cNvPr id="6821" name="Text Box 15">
          <a:extLst>
            <a:ext uri="{FF2B5EF4-FFF2-40B4-BE49-F238E27FC236}">
              <a16:creationId xmlns:a16="http://schemas.microsoft.com/office/drawing/2014/main" id="{4DE6072B-54C9-4456-AAA2-453A24A57E9D}"/>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822" name="Text Box 15">
          <a:extLst>
            <a:ext uri="{FF2B5EF4-FFF2-40B4-BE49-F238E27FC236}">
              <a16:creationId xmlns:a16="http://schemas.microsoft.com/office/drawing/2014/main" id="{423AB5CE-EB40-41C9-B75F-D9DAE70D7F0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4331"/>
    <xdr:sp macro="" textlink="">
      <xdr:nvSpPr>
        <xdr:cNvPr id="6823" name="Text Box 15">
          <a:extLst>
            <a:ext uri="{FF2B5EF4-FFF2-40B4-BE49-F238E27FC236}">
              <a16:creationId xmlns:a16="http://schemas.microsoft.com/office/drawing/2014/main" id="{7E3A762C-AB7D-4450-8276-E16F14610B8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146</xdr:row>
      <xdr:rowOff>170392</xdr:rowOff>
    </xdr:from>
    <xdr:ext cx="95250" cy="213632"/>
    <xdr:sp macro="" textlink="">
      <xdr:nvSpPr>
        <xdr:cNvPr id="6824" name="Text Box 15">
          <a:extLst>
            <a:ext uri="{FF2B5EF4-FFF2-40B4-BE49-F238E27FC236}">
              <a16:creationId xmlns:a16="http://schemas.microsoft.com/office/drawing/2014/main" id="{D15FE08B-E0ED-4C2F-936F-F8C3E2A43CE3}"/>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5" name="Text Box 16">
          <a:extLst>
            <a:ext uri="{FF2B5EF4-FFF2-40B4-BE49-F238E27FC236}">
              <a16:creationId xmlns:a16="http://schemas.microsoft.com/office/drawing/2014/main" id="{C2B9DC6C-B17E-48FF-9674-3DED6122B8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6" name="Text Box 17">
          <a:extLst>
            <a:ext uri="{FF2B5EF4-FFF2-40B4-BE49-F238E27FC236}">
              <a16:creationId xmlns:a16="http://schemas.microsoft.com/office/drawing/2014/main" id="{A1D1C688-48CF-412E-855D-EBFA304205B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7" name="Text Box 18">
          <a:extLst>
            <a:ext uri="{FF2B5EF4-FFF2-40B4-BE49-F238E27FC236}">
              <a16:creationId xmlns:a16="http://schemas.microsoft.com/office/drawing/2014/main" id="{83AD3935-18C0-41CF-A961-627E1C40D8C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28" name="Text Box 19">
          <a:extLst>
            <a:ext uri="{FF2B5EF4-FFF2-40B4-BE49-F238E27FC236}">
              <a16:creationId xmlns:a16="http://schemas.microsoft.com/office/drawing/2014/main" id="{6596581E-3368-4F55-B106-6395F72B01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29" name="Text Box 16">
          <a:extLst>
            <a:ext uri="{FF2B5EF4-FFF2-40B4-BE49-F238E27FC236}">
              <a16:creationId xmlns:a16="http://schemas.microsoft.com/office/drawing/2014/main" id="{EDA473D4-6166-4222-9669-7EBE705D87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0" name="Text Box 17">
          <a:extLst>
            <a:ext uri="{FF2B5EF4-FFF2-40B4-BE49-F238E27FC236}">
              <a16:creationId xmlns:a16="http://schemas.microsoft.com/office/drawing/2014/main" id="{F5A1FC8B-27ED-4090-8DD2-CF79AD58CCB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1" name="Text Box 18">
          <a:extLst>
            <a:ext uri="{FF2B5EF4-FFF2-40B4-BE49-F238E27FC236}">
              <a16:creationId xmlns:a16="http://schemas.microsoft.com/office/drawing/2014/main" id="{76353E6C-B803-4375-8299-B8C2B4DB7A6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32" name="Text Box 19">
          <a:extLst>
            <a:ext uri="{FF2B5EF4-FFF2-40B4-BE49-F238E27FC236}">
              <a16:creationId xmlns:a16="http://schemas.microsoft.com/office/drawing/2014/main" id="{5477040C-2277-47EB-BC37-24E0032D673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3" name="Text Box 16">
          <a:extLst>
            <a:ext uri="{FF2B5EF4-FFF2-40B4-BE49-F238E27FC236}">
              <a16:creationId xmlns:a16="http://schemas.microsoft.com/office/drawing/2014/main" id="{07054FBE-46CA-4937-B15D-C2619B18DBC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4" name="Text Box 17">
          <a:extLst>
            <a:ext uri="{FF2B5EF4-FFF2-40B4-BE49-F238E27FC236}">
              <a16:creationId xmlns:a16="http://schemas.microsoft.com/office/drawing/2014/main" id="{2E90C4CA-7B54-412D-9E4C-E5FAAC1F5D9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5" name="Text Box 18">
          <a:extLst>
            <a:ext uri="{FF2B5EF4-FFF2-40B4-BE49-F238E27FC236}">
              <a16:creationId xmlns:a16="http://schemas.microsoft.com/office/drawing/2014/main" id="{304863A5-20C5-40EE-B6DD-131822599DB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36" name="Text Box 19">
          <a:extLst>
            <a:ext uri="{FF2B5EF4-FFF2-40B4-BE49-F238E27FC236}">
              <a16:creationId xmlns:a16="http://schemas.microsoft.com/office/drawing/2014/main" id="{A1840E32-8309-4C5E-9E54-2AF3685CC1C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837" name="Text Box 15">
          <a:extLst>
            <a:ext uri="{FF2B5EF4-FFF2-40B4-BE49-F238E27FC236}">
              <a16:creationId xmlns:a16="http://schemas.microsoft.com/office/drawing/2014/main" id="{29C5455C-5FCF-4F7B-A193-A2733E3C9CD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38" name="Text Box 16">
          <a:extLst>
            <a:ext uri="{FF2B5EF4-FFF2-40B4-BE49-F238E27FC236}">
              <a16:creationId xmlns:a16="http://schemas.microsoft.com/office/drawing/2014/main" id="{D2BF9858-EF37-4B5D-AEE6-D515F3E30E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39" name="Text Box 17">
          <a:extLst>
            <a:ext uri="{FF2B5EF4-FFF2-40B4-BE49-F238E27FC236}">
              <a16:creationId xmlns:a16="http://schemas.microsoft.com/office/drawing/2014/main" id="{3BC1CD28-BA88-45F7-882F-49DF2EAD3D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40" name="Text Box 18">
          <a:extLst>
            <a:ext uri="{FF2B5EF4-FFF2-40B4-BE49-F238E27FC236}">
              <a16:creationId xmlns:a16="http://schemas.microsoft.com/office/drawing/2014/main" id="{C2E931E2-A62B-42FB-BCE4-797D4F73716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41" name="Text Box 19">
          <a:extLst>
            <a:ext uri="{FF2B5EF4-FFF2-40B4-BE49-F238E27FC236}">
              <a16:creationId xmlns:a16="http://schemas.microsoft.com/office/drawing/2014/main" id="{3EB0D364-44A7-4ED7-942C-85D22A51A5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2" name="Text Box 16">
          <a:extLst>
            <a:ext uri="{FF2B5EF4-FFF2-40B4-BE49-F238E27FC236}">
              <a16:creationId xmlns:a16="http://schemas.microsoft.com/office/drawing/2014/main" id="{6D7309C5-5289-46B8-9B4A-D2BFF7033BE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3" name="Text Box 17">
          <a:extLst>
            <a:ext uri="{FF2B5EF4-FFF2-40B4-BE49-F238E27FC236}">
              <a16:creationId xmlns:a16="http://schemas.microsoft.com/office/drawing/2014/main" id="{FED08D6C-2237-4EE6-B212-3632B1C6F1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44" name="Text Box 18">
          <a:extLst>
            <a:ext uri="{FF2B5EF4-FFF2-40B4-BE49-F238E27FC236}">
              <a16:creationId xmlns:a16="http://schemas.microsoft.com/office/drawing/2014/main" id="{8274C851-76B2-492E-A953-FAB38EC0334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5" name="Text Box 16">
          <a:extLst>
            <a:ext uri="{FF2B5EF4-FFF2-40B4-BE49-F238E27FC236}">
              <a16:creationId xmlns:a16="http://schemas.microsoft.com/office/drawing/2014/main" id="{EA97749B-17E8-4B73-957A-8193F1DC6A6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6" name="Text Box 17">
          <a:extLst>
            <a:ext uri="{FF2B5EF4-FFF2-40B4-BE49-F238E27FC236}">
              <a16:creationId xmlns:a16="http://schemas.microsoft.com/office/drawing/2014/main" id="{4CA863E8-571D-4A42-9496-5A849DD74B6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7" name="Text Box 18">
          <a:extLst>
            <a:ext uri="{FF2B5EF4-FFF2-40B4-BE49-F238E27FC236}">
              <a16:creationId xmlns:a16="http://schemas.microsoft.com/office/drawing/2014/main" id="{D0E59031-51E9-465F-AC26-E770A80B10C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8" name="Text Box 19">
          <a:extLst>
            <a:ext uri="{FF2B5EF4-FFF2-40B4-BE49-F238E27FC236}">
              <a16:creationId xmlns:a16="http://schemas.microsoft.com/office/drawing/2014/main" id="{E50574FD-EF33-4B02-9F83-3597149454B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49" name="Text Box 16">
          <a:extLst>
            <a:ext uri="{FF2B5EF4-FFF2-40B4-BE49-F238E27FC236}">
              <a16:creationId xmlns:a16="http://schemas.microsoft.com/office/drawing/2014/main" id="{2397FBEA-1F56-4BD6-A000-FCED1E7EF51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0" name="Text Box 17">
          <a:extLst>
            <a:ext uri="{FF2B5EF4-FFF2-40B4-BE49-F238E27FC236}">
              <a16:creationId xmlns:a16="http://schemas.microsoft.com/office/drawing/2014/main" id="{7A10A6C1-AA13-4BE5-A6FC-DF4EA7A9121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1" name="Text Box 18">
          <a:extLst>
            <a:ext uri="{FF2B5EF4-FFF2-40B4-BE49-F238E27FC236}">
              <a16:creationId xmlns:a16="http://schemas.microsoft.com/office/drawing/2014/main" id="{90107FB9-6DAF-4CA8-8352-E4F8BE3DA11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52" name="Text Box 19">
          <a:extLst>
            <a:ext uri="{FF2B5EF4-FFF2-40B4-BE49-F238E27FC236}">
              <a16:creationId xmlns:a16="http://schemas.microsoft.com/office/drawing/2014/main" id="{D209FA03-4696-4202-81BD-1D8A1EA8F1E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56743"/>
    <xdr:sp macro="" textlink="">
      <xdr:nvSpPr>
        <xdr:cNvPr id="6853" name="Text Box 15">
          <a:extLst>
            <a:ext uri="{FF2B5EF4-FFF2-40B4-BE49-F238E27FC236}">
              <a16:creationId xmlns:a16="http://schemas.microsoft.com/office/drawing/2014/main" id="{0A5FEE5F-F6CB-4713-B325-06C06563837A}"/>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442269"/>
    <xdr:sp macro="" textlink="">
      <xdr:nvSpPr>
        <xdr:cNvPr id="6854" name="Text Box 15">
          <a:extLst>
            <a:ext uri="{FF2B5EF4-FFF2-40B4-BE49-F238E27FC236}">
              <a16:creationId xmlns:a16="http://schemas.microsoft.com/office/drawing/2014/main" id="{494E9E2B-0847-45F5-944F-7AE5C369AD29}"/>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146</xdr:row>
      <xdr:rowOff>504825</xdr:rowOff>
    </xdr:from>
    <xdr:ext cx="95250" cy="442269"/>
    <xdr:sp macro="" textlink="">
      <xdr:nvSpPr>
        <xdr:cNvPr id="6855" name="Text Box 15">
          <a:extLst>
            <a:ext uri="{FF2B5EF4-FFF2-40B4-BE49-F238E27FC236}">
              <a16:creationId xmlns:a16="http://schemas.microsoft.com/office/drawing/2014/main" id="{B97B77F2-A219-4536-8C7C-79A1AAF94837}"/>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856" name="Text Box 15">
          <a:extLst>
            <a:ext uri="{FF2B5EF4-FFF2-40B4-BE49-F238E27FC236}">
              <a16:creationId xmlns:a16="http://schemas.microsoft.com/office/drawing/2014/main" id="{86475BAC-4DF3-43B0-9822-D8EC5D74232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444331"/>
    <xdr:sp macro="" textlink="">
      <xdr:nvSpPr>
        <xdr:cNvPr id="6857" name="Text Box 15">
          <a:extLst>
            <a:ext uri="{FF2B5EF4-FFF2-40B4-BE49-F238E27FC236}">
              <a16:creationId xmlns:a16="http://schemas.microsoft.com/office/drawing/2014/main" id="{C4685F57-EA4B-4608-94D3-9D884D50A54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146</xdr:row>
      <xdr:rowOff>504825</xdr:rowOff>
    </xdr:from>
    <xdr:ext cx="95250" cy="213632"/>
    <xdr:sp macro="" textlink="">
      <xdr:nvSpPr>
        <xdr:cNvPr id="6858" name="Text Box 15">
          <a:extLst>
            <a:ext uri="{FF2B5EF4-FFF2-40B4-BE49-F238E27FC236}">
              <a16:creationId xmlns:a16="http://schemas.microsoft.com/office/drawing/2014/main" id="{73B9FB8F-33A6-45E8-B9B5-4DA25DA55DA0}"/>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59" name="Text Box 16">
          <a:extLst>
            <a:ext uri="{FF2B5EF4-FFF2-40B4-BE49-F238E27FC236}">
              <a16:creationId xmlns:a16="http://schemas.microsoft.com/office/drawing/2014/main" id="{554773BF-1C2A-45BA-94D6-9D863643223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0" name="Text Box 17">
          <a:extLst>
            <a:ext uri="{FF2B5EF4-FFF2-40B4-BE49-F238E27FC236}">
              <a16:creationId xmlns:a16="http://schemas.microsoft.com/office/drawing/2014/main" id="{84F4BDA1-40B3-4EBD-96AD-97D7B26D313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1" name="Text Box 18">
          <a:extLst>
            <a:ext uri="{FF2B5EF4-FFF2-40B4-BE49-F238E27FC236}">
              <a16:creationId xmlns:a16="http://schemas.microsoft.com/office/drawing/2014/main" id="{DEB94F2E-B651-42B2-B8EE-A77536EEF5A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62" name="Text Box 19">
          <a:extLst>
            <a:ext uri="{FF2B5EF4-FFF2-40B4-BE49-F238E27FC236}">
              <a16:creationId xmlns:a16="http://schemas.microsoft.com/office/drawing/2014/main" id="{0AA8898F-CD5E-4B32-AB25-A8108C7F98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3" name="Text Box 16">
          <a:extLst>
            <a:ext uri="{FF2B5EF4-FFF2-40B4-BE49-F238E27FC236}">
              <a16:creationId xmlns:a16="http://schemas.microsoft.com/office/drawing/2014/main" id="{57877C5D-87B6-4D92-80FD-949F367947E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4" name="Text Box 17">
          <a:extLst>
            <a:ext uri="{FF2B5EF4-FFF2-40B4-BE49-F238E27FC236}">
              <a16:creationId xmlns:a16="http://schemas.microsoft.com/office/drawing/2014/main" id="{7DA2B38B-43F7-4902-8FD5-38D944956C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5" name="Text Box 18">
          <a:extLst>
            <a:ext uri="{FF2B5EF4-FFF2-40B4-BE49-F238E27FC236}">
              <a16:creationId xmlns:a16="http://schemas.microsoft.com/office/drawing/2014/main" id="{F14B6BD4-03CE-4602-B603-F167425A201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66" name="Text Box 19">
          <a:extLst>
            <a:ext uri="{FF2B5EF4-FFF2-40B4-BE49-F238E27FC236}">
              <a16:creationId xmlns:a16="http://schemas.microsoft.com/office/drawing/2014/main" id="{3B9E7F9B-E49C-40FE-A00F-374A0BB79B4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7" name="Text Box 16">
          <a:extLst>
            <a:ext uri="{FF2B5EF4-FFF2-40B4-BE49-F238E27FC236}">
              <a16:creationId xmlns:a16="http://schemas.microsoft.com/office/drawing/2014/main" id="{C9497269-443D-4655-85E6-01A40BF427D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8" name="Text Box 17">
          <a:extLst>
            <a:ext uri="{FF2B5EF4-FFF2-40B4-BE49-F238E27FC236}">
              <a16:creationId xmlns:a16="http://schemas.microsoft.com/office/drawing/2014/main" id="{42A8FFE6-9D1D-4B16-BF4B-0F10F098717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69" name="Text Box 18">
          <a:extLst>
            <a:ext uri="{FF2B5EF4-FFF2-40B4-BE49-F238E27FC236}">
              <a16:creationId xmlns:a16="http://schemas.microsoft.com/office/drawing/2014/main" id="{BB7573FD-DF90-48AD-B60C-4CC84DEA6BC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0</xdr:rowOff>
    </xdr:from>
    <xdr:ext cx="95250" cy="171450"/>
    <xdr:sp macro="" textlink="">
      <xdr:nvSpPr>
        <xdr:cNvPr id="6870" name="Text Box 19">
          <a:extLst>
            <a:ext uri="{FF2B5EF4-FFF2-40B4-BE49-F238E27FC236}">
              <a16:creationId xmlns:a16="http://schemas.microsoft.com/office/drawing/2014/main" id="{F980FAB0-5BDD-4107-8947-0A1077E2BB0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871" name="Text Box 15">
          <a:extLst>
            <a:ext uri="{FF2B5EF4-FFF2-40B4-BE49-F238E27FC236}">
              <a16:creationId xmlns:a16="http://schemas.microsoft.com/office/drawing/2014/main" id="{CA66EB3E-505F-40D8-B3A8-01A86B73C99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2" name="Text Box 16">
          <a:extLst>
            <a:ext uri="{FF2B5EF4-FFF2-40B4-BE49-F238E27FC236}">
              <a16:creationId xmlns:a16="http://schemas.microsoft.com/office/drawing/2014/main" id="{CF34228E-3B1E-45C9-BA6A-5FD5B627917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3" name="Text Box 17">
          <a:extLst>
            <a:ext uri="{FF2B5EF4-FFF2-40B4-BE49-F238E27FC236}">
              <a16:creationId xmlns:a16="http://schemas.microsoft.com/office/drawing/2014/main" id="{C8DA89F2-0154-40A3-8B6C-0E3EC9AEC6D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4" name="Text Box 18">
          <a:extLst>
            <a:ext uri="{FF2B5EF4-FFF2-40B4-BE49-F238E27FC236}">
              <a16:creationId xmlns:a16="http://schemas.microsoft.com/office/drawing/2014/main" id="{BBAC694B-9C63-4822-B0E8-88309331478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75" name="Text Box 19">
          <a:extLst>
            <a:ext uri="{FF2B5EF4-FFF2-40B4-BE49-F238E27FC236}">
              <a16:creationId xmlns:a16="http://schemas.microsoft.com/office/drawing/2014/main" id="{B781E8E5-1C0B-4984-A748-916157648BF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150</xdr:row>
      <xdr:rowOff>504825</xdr:rowOff>
    </xdr:from>
    <xdr:ext cx="95250" cy="442269"/>
    <xdr:sp macro="" textlink="">
      <xdr:nvSpPr>
        <xdr:cNvPr id="6876" name="Text Box 15">
          <a:extLst>
            <a:ext uri="{FF2B5EF4-FFF2-40B4-BE49-F238E27FC236}">
              <a16:creationId xmlns:a16="http://schemas.microsoft.com/office/drawing/2014/main" id="{3D6B51E6-7AB1-4AAE-A740-1B4574B5AAC6}"/>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7" name="Text Box 16">
          <a:extLst>
            <a:ext uri="{FF2B5EF4-FFF2-40B4-BE49-F238E27FC236}">
              <a16:creationId xmlns:a16="http://schemas.microsoft.com/office/drawing/2014/main" id="{025D4348-2519-4902-8BC9-4901B110412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8" name="Text Box 17">
          <a:extLst>
            <a:ext uri="{FF2B5EF4-FFF2-40B4-BE49-F238E27FC236}">
              <a16:creationId xmlns:a16="http://schemas.microsoft.com/office/drawing/2014/main" id="{7426531E-DBF4-4D17-A8FD-8D2FD886AC9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79" name="Text Box 18">
          <a:extLst>
            <a:ext uri="{FF2B5EF4-FFF2-40B4-BE49-F238E27FC236}">
              <a16:creationId xmlns:a16="http://schemas.microsoft.com/office/drawing/2014/main" id="{BD5E0586-59EF-4CA6-90A7-30A322E3D2C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0" name="Text Box 16">
          <a:extLst>
            <a:ext uri="{FF2B5EF4-FFF2-40B4-BE49-F238E27FC236}">
              <a16:creationId xmlns:a16="http://schemas.microsoft.com/office/drawing/2014/main" id="{150B4DB7-4FF7-4F4C-AD79-002CC007681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1" name="Text Box 17">
          <a:extLst>
            <a:ext uri="{FF2B5EF4-FFF2-40B4-BE49-F238E27FC236}">
              <a16:creationId xmlns:a16="http://schemas.microsoft.com/office/drawing/2014/main" id="{47CA2454-DEFB-41C9-8944-6D91B076AAA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2" name="Text Box 18">
          <a:extLst>
            <a:ext uri="{FF2B5EF4-FFF2-40B4-BE49-F238E27FC236}">
              <a16:creationId xmlns:a16="http://schemas.microsoft.com/office/drawing/2014/main" id="{01164FFF-8D08-44E3-8E1D-D141540ECCB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3" name="Text Box 19">
          <a:extLst>
            <a:ext uri="{FF2B5EF4-FFF2-40B4-BE49-F238E27FC236}">
              <a16:creationId xmlns:a16="http://schemas.microsoft.com/office/drawing/2014/main" id="{F2DAB1CA-569F-4B1A-AA5E-564781F2602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4" name="Text Box 16">
          <a:extLst>
            <a:ext uri="{FF2B5EF4-FFF2-40B4-BE49-F238E27FC236}">
              <a16:creationId xmlns:a16="http://schemas.microsoft.com/office/drawing/2014/main" id="{62406B4A-2FF5-4496-AE96-686363C9466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5" name="Text Box 17">
          <a:extLst>
            <a:ext uri="{FF2B5EF4-FFF2-40B4-BE49-F238E27FC236}">
              <a16:creationId xmlns:a16="http://schemas.microsoft.com/office/drawing/2014/main" id="{4FEC40E0-011C-4DAF-AFC9-159D7D02ADC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886" name="Text Box 18">
          <a:extLst>
            <a:ext uri="{FF2B5EF4-FFF2-40B4-BE49-F238E27FC236}">
              <a16:creationId xmlns:a16="http://schemas.microsoft.com/office/drawing/2014/main" id="{EA9BD0BC-67A5-4731-A161-BCF13D74C3D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887" name="Text Box 15">
          <a:extLst>
            <a:ext uri="{FF2B5EF4-FFF2-40B4-BE49-F238E27FC236}">
              <a16:creationId xmlns:a16="http://schemas.microsoft.com/office/drawing/2014/main" id="{5ED48B74-F52A-459E-B100-D8498F72D4C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88" name="Text Box 16">
          <a:extLst>
            <a:ext uri="{FF2B5EF4-FFF2-40B4-BE49-F238E27FC236}">
              <a16:creationId xmlns:a16="http://schemas.microsoft.com/office/drawing/2014/main" id="{FCCB5859-AAB9-4BC8-93F7-0DADC4BFF90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89" name="Text Box 17">
          <a:extLst>
            <a:ext uri="{FF2B5EF4-FFF2-40B4-BE49-F238E27FC236}">
              <a16:creationId xmlns:a16="http://schemas.microsoft.com/office/drawing/2014/main" id="{4BFB9D17-E062-4ED8-8BE7-46BBF7D47E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90" name="Text Box 18">
          <a:extLst>
            <a:ext uri="{FF2B5EF4-FFF2-40B4-BE49-F238E27FC236}">
              <a16:creationId xmlns:a16="http://schemas.microsoft.com/office/drawing/2014/main" id="{7985CE78-C1C5-42D7-A1A7-ACE3353C598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891" name="Text Box 19">
          <a:extLst>
            <a:ext uri="{FF2B5EF4-FFF2-40B4-BE49-F238E27FC236}">
              <a16:creationId xmlns:a16="http://schemas.microsoft.com/office/drawing/2014/main" id="{B3C00572-CF9F-41D2-937F-D859BC91EA5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2" name="Text Box 16">
          <a:extLst>
            <a:ext uri="{FF2B5EF4-FFF2-40B4-BE49-F238E27FC236}">
              <a16:creationId xmlns:a16="http://schemas.microsoft.com/office/drawing/2014/main" id="{235FDE93-5F0A-46F3-A31C-9A418CBAFC4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3" name="Text Box 17">
          <a:extLst>
            <a:ext uri="{FF2B5EF4-FFF2-40B4-BE49-F238E27FC236}">
              <a16:creationId xmlns:a16="http://schemas.microsoft.com/office/drawing/2014/main" id="{08656295-8864-4484-AE63-D477431D2CA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4" name="Text Box 18">
          <a:extLst>
            <a:ext uri="{FF2B5EF4-FFF2-40B4-BE49-F238E27FC236}">
              <a16:creationId xmlns:a16="http://schemas.microsoft.com/office/drawing/2014/main" id="{5380B4C8-C53B-42E8-A1AC-92230200F89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895" name="Text Box 19">
          <a:extLst>
            <a:ext uri="{FF2B5EF4-FFF2-40B4-BE49-F238E27FC236}">
              <a16:creationId xmlns:a16="http://schemas.microsoft.com/office/drawing/2014/main" id="{5C066AE0-6593-4524-93F6-49A0B5C69C0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6" name="Text Box 16">
          <a:extLst>
            <a:ext uri="{FF2B5EF4-FFF2-40B4-BE49-F238E27FC236}">
              <a16:creationId xmlns:a16="http://schemas.microsoft.com/office/drawing/2014/main" id="{97F00F93-57B9-45E3-81DD-1438FA2632D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7" name="Text Box 17">
          <a:extLst>
            <a:ext uri="{FF2B5EF4-FFF2-40B4-BE49-F238E27FC236}">
              <a16:creationId xmlns:a16="http://schemas.microsoft.com/office/drawing/2014/main" id="{8F449AC0-3F90-40D1-9BA5-9BD74E0A0B1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8" name="Text Box 18">
          <a:extLst>
            <a:ext uri="{FF2B5EF4-FFF2-40B4-BE49-F238E27FC236}">
              <a16:creationId xmlns:a16="http://schemas.microsoft.com/office/drawing/2014/main" id="{B5E98608-FDAC-42AA-8647-F00C227B11F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147</xdr:row>
      <xdr:rowOff>0</xdr:rowOff>
    </xdr:from>
    <xdr:ext cx="95250" cy="171450"/>
    <xdr:sp macro="" textlink="">
      <xdr:nvSpPr>
        <xdr:cNvPr id="6899" name="Text Box 19">
          <a:extLst>
            <a:ext uri="{FF2B5EF4-FFF2-40B4-BE49-F238E27FC236}">
              <a16:creationId xmlns:a16="http://schemas.microsoft.com/office/drawing/2014/main" id="{70B322F4-17C2-4E85-9899-3A9F054BD6B2}"/>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014"/>
    <xdr:sp macro="" textlink="">
      <xdr:nvSpPr>
        <xdr:cNvPr id="6900" name="Text Box 15">
          <a:extLst>
            <a:ext uri="{FF2B5EF4-FFF2-40B4-BE49-F238E27FC236}">
              <a16:creationId xmlns:a16="http://schemas.microsoft.com/office/drawing/2014/main" id="{F8C3242D-5354-46B9-BBD2-14A7B6C8E90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1" name="Text Box 16">
          <a:extLst>
            <a:ext uri="{FF2B5EF4-FFF2-40B4-BE49-F238E27FC236}">
              <a16:creationId xmlns:a16="http://schemas.microsoft.com/office/drawing/2014/main" id="{28281060-1263-4122-A94A-3D2C914A225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2" name="Text Box 17">
          <a:extLst>
            <a:ext uri="{FF2B5EF4-FFF2-40B4-BE49-F238E27FC236}">
              <a16:creationId xmlns:a16="http://schemas.microsoft.com/office/drawing/2014/main" id="{5682B975-A516-4A43-89D4-13D9CF32B62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3" name="Text Box 18">
          <a:extLst>
            <a:ext uri="{FF2B5EF4-FFF2-40B4-BE49-F238E27FC236}">
              <a16:creationId xmlns:a16="http://schemas.microsoft.com/office/drawing/2014/main" id="{EAF06B19-73BD-4985-A78F-959813AEA6D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0</xdr:rowOff>
    </xdr:from>
    <xdr:ext cx="95250" cy="171450"/>
    <xdr:sp macro="" textlink="">
      <xdr:nvSpPr>
        <xdr:cNvPr id="6904" name="Text Box 19">
          <a:extLst>
            <a:ext uri="{FF2B5EF4-FFF2-40B4-BE49-F238E27FC236}">
              <a16:creationId xmlns:a16="http://schemas.microsoft.com/office/drawing/2014/main" id="{F04426F4-10B2-4BD8-829D-BE5D566397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905" name="Text Box 16">
          <a:extLst>
            <a:ext uri="{FF2B5EF4-FFF2-40B4-BE49-F238E27FC236}">
              <a16:creationId xmlns:a16="http://schemas.microsoft.com/office/drawing/2014/main" id="{24972059-2E72-4337-A97C-C55C5513AAF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0</xdr:rowOff>
    </xdr:from>
    <xdr:ext cx="95250" cy="171450"/>
    <xdr:sp macro="" textlink="">
      <xdr:nvSpPr>
        <xdr:cNvPr id="6906" name="Text Box 17">
          <a:extLst>
            <a:ext uri="{FF2B5EF4-FFF2-40B4-BE49-F238E27FC236}">
              <a16:creationId xmlns:a16="http://schemas.microsoft.com/office/drawing/2014/main" id="{65354C12-54F1-4929-BB33-069037BD618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152</xdr:row>
      <xdr:rowOff>15875</xdr:rowOff>
    </xdr:from>
    <xdr:ext cx="95250" cy="171450"/>
    <xdr:sp macro="" textlink="">
      <xdr:nvSpPr>
        <xdr:cNvPr id="6907" name="Text Box 18">
          <a:extLst>
            <a:ext uri="{FF2B5EF4-FFF2-40B4-BE49-F238E27FC236}">
              <a16:creationId xmlns:a16="http://schemas.microsoft.com/office/drawing/2014/main" id="{58FAFC52-22E3-41FE-B3D0-8960B86696B4}"/>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08" name="Text Box 16">
          <a:extLst>
            <a:ext uri="{FF2B5EF4-FFF2-40B4-BE49-F238E27FC236}">
              <a16:creationId xmlns:a16="http://schemas.microsoft.com/office/drawing/2014/main" id="{E1BAD212-F406-41B3-92A9-03B6DFD238E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09" name="Text Box 17">
          <a:extLst>
            <a:ext uri="{FF2B5EF4-FFF2-40B4-BE49-F238E27FC236}">
              <a16:creationId xmlns:a16="http://schemas.microsoft.com/office/drawing/2014/main" id="{C6A96C06-D5D6-45E7-B4F1-55942749EC3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0" name="Text Box 18">
          <a:extLst>
            <a:ext uri="{FF2B5EF4-FFF2-40B4-BE49-F238E27FC236}">
              <a16:creationId xmlns:a16="http://schemas.microsoft.com/office/drawing/2014/main" id="{C0678D2A-1F59-4FDC-9758-AAA1B6B796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1" name="Text Box 19">
          <a:extLst>
            <a:ext uri="{FF2B5EF4-FFF2-40B4-BE49-F238E27FC236}">
              <a16:creationId xmlns:a16="http://schemas.microsoft.com/office/drawing/2014/main" id="{EA48CBC0-91FB-4C13-BE5F-80CB5784975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152</xdr:row>
      <xdr:rowOff>0</xdr:rowOff>
    </xdr:from>
    <xdr:ext cx="95250" cy="171450"/>
    <xdr:sp macro="" textlink="">
      <xdr:nvSpPr>
        <xdr:cNvPr id="6912" name="Text Box 16">
          <a:extLst>
            <a:ext uri="{FF2B5EF4-FFF2-40B4-BE49-F238E27FC236}">
              <a16:creationId xmlns:a16="http://schemas.microsoft.com/office/drawing/2014/main" id="{7AA00796-1970-48F1-BF07-73D4DA0F6D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13" name="Text Box 15">
          <a:extLst>
            <a:ext uri="{FF2B5EF4-FFF2-40B4-BE49-F238E27FC236}">
              <a16:creationId xmlns:a16="http://schemas.microsoft.com/office/drawing/2014/main" id="{531D63AC-5A01-4C6D-9EF7-9FD478CFA88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14" name="Text Box 15">
          <a:extLst>
            <a:ext uri="{FF2B5EF4-FFF2-40B4-BE49-F238E27FC236}">
              <a16:creationId xmlns:a16="http://schemas.microsoft.com/office/drawing/2014/main" id="{FF228861-010B-4571-9FB4-73DEF139FF0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15" name="Text Box 15">
          <a:extLst>
            <a:ext uri="{FF2B5EF4-FFF2-40B4-BE49-F238E27FC236}">
              <a16:creationId xmlns:a16="http://schemas.microsoft.com/office/drawing/2014/main" id="{548098FD-56CC-4A6C-93E4-5612D54A36C0}"/>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16" name="Text Box 15">
          <a:extLst>
            <a:ext uri="{FF2B5EF4-FFF2-40B4-BE49-F238E27FC236}">
              <a16:creationId xmlns:a16="http://schemas.microsoft.com/office/drawing/2014/main" id="{4ADA0FE8-392C-4030-8CED-455C1D82E27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917" name="Text Box 15">
          <a:extLst>
            <a:ext uri="{FF2B5EF4-FFF2-40B4-BE49-F238E27FC236}">
              <a16:creationId xmlns:a16="http://schemas.microsoft.com/office/drawing/2014/main" id="{17A38F6F-3F04-4F78-A1B5-9787B5CDC0A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18" name="Text Box 15">
          <a:extLst>
            <a:ext uri="{FF2B5EF4-FFF2-40B4-BE49-F238E27FC236}">
              <a16:creationId xmlns:a16="http://schemas.microsoft.com/office/drawing/2014/main" id="{3F25B4B8-85A2-49E2-AF97-FC6F5545229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19" name="Text Box 15">
          <a:extLst>
            <a:ext uri="{FF2B5EF4-FFF2-40B4-BE49-F238E27FC236}">
              <a16:creationId xmlns:a16="http://schemas.microsoft.com/office/drawing/2014/main" id="{3DB1B857-D365-4B5D-AE18-BA5D4BC82CB3}"/>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0" name="Text Box 15">
          <a:extLst>
            <a:ext uri="{FF2B5EF4-FFF2-40B4-BE49-F238E27FC236}">
              <a16:creationId xmlns:a16="http://schemas.microsoft.com/office/drawing/2014/main" id="{550BCF50-68B8-432C-889B-6A756CDCC55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1" name="Text Box 15">
          <a:extLst>
            <a:ext uri="{FF2B5EF4-FFF2-40B4-BE49-F238E27FC236}">
              <a16:creationId xmlns:a16="http://schemas.microsoft.com/office/drawing/2014/main" id="{626F8B20-60C1-4877-8BDB-E947BC015BC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2" name="Text Box 15">
          <a:extLst>
            <a:ext uri="{FF2B5EF4-FFF2-40B4-BE49-F238E27FC236}">
              <a16:creationId xmlns:a16="http://schemas.microsoft.com/office/drawing/2014/main" id="{BF4EDECA-734A-4814-A0AE-8CE61580AE9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146</xdr:row>
      <xdr:rowOff>504825</xdr:rowOff>
    </xdr:from>
    <xdr:ext cx="95250" cy="213632"/>
    <xdr:sp macro="" textlink="">
      <xdr:nvSpPr>
        <xdr:cNvPr id="6923" name="Text Box 15">
          <a:extLst>
            <a:ext uri="{FF2B5EF4-FFF2-40B4-BE49-F238E27FC236}">
              <a16:creationId xmlns:a16="http://schemas.microsoft.com/office/drawing/2014/main" id="{7B4B3696-F1DD-403C-9633-FF7AED0FEFB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8496"/>
    <xdr:sp macro="" textlink="">
      <xdr:nvSpPr>
        <xdr:cNvPr id="6924" name="Text Box 15">
          <a:extLst>
            <a:ext uri="{FF2B5EF4-FFF2-40B4-BE49-F238E27FC236}">
              <a16:creationId xmlns:a16="http://schemas.microsoft.com/office/drawing/2014/main" id="{C49E9E79-972C-4143-8583-390D863B824C}"/>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25" name="Text Box 15">
          <a:extLst>
            <a:ext uri="{FF2B5EF4-FFF2-40B4-BE49-F238E27FC236}">
              <a16:creationId xmlns:a16="http://schemas.microsoft.com/office/drawing/2014/main" id="{E124AAC9-8E80-4675-A14B-8094EB33296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4331"/>
    <xdr:sp macro="" textlink="">
      <xdr:nvSpPr>
        <xdr:cNvPr id="6926" name="Text Box 15">
          <a:extLst>
            <a:ext uri="{FF2B5EF4-FFF2-40B4-BE49-F238E27FC236}">
              <a16:creationId xmlns:a16="http://schemas.microsoft.com/office/drawing/2014/main" id="{DEF45DA2-54BA-48A8-AA13-4BA49F0B1AD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56743"/>
    <xdr:sp macro="" textlink="">
      <xdr:nvSpPr>
        <xdr:cNvPr id="6927" name="Text Box 15">
          <a:extLst>
            <a:ext uri="{FF2B5EF4-FFF2-40B4-BE49-F238E27FC236}">
              <a16:creationId xmlns:a16="http://schemas.microsoft.com/office/drawing/2014/main" id="{FA51E38C-8574-49E9-A61B-595E363C14A3}"/>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28" name="Text Box 15">
          <a:extLst>
            <a:ext uri="{FF2B5EF4-FFF2-40B4-BE49-F238E27FC236}">
              <a16:creationId xmlns:a16="http://schemas.microsoft.com/office/drawing/2014/main" id="{B16AEEBC-C9B9-45E4-8D24-A1B910BEDEA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444331"/>
    <xdr:sp macro="" textlink="">
      <xdr:nvSpPr>
        <xdr:cNvPr id="6929" name="Text Box 15">
          <a:extLst>
            <a:ext uri="{FF2B5EF4-FFF2-40B4-BE49-F238E27FC236}">
              <a16:creationId xmlns:a16="http://schemas.microsoft.com/office/drawing/2014/main" id="{9B22A07D-438D-49CC-B877-413708ABC8D4}"/>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0" name="Text Box 15">
          <a:extLst>
            <a:ext uri="{FF2B5EF4-FFF2-40B4-BE49-F238E27FC236}">
              <a16:creationId xmlns:a16="http://schemas.microsoft.com/office/drawing/2014/main" id="{F4D34E4E-FFD2-4FD9-8136-F87E82D04F1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1" name="Text Box 15">
          <a:extLst>
            <a:ext uri="{FF2B5EF4-FFF2-40B4-BE49-F238E27FC236}">
              <a16:creationId xmlns:a16="http://schemas.microsoft.com/office/drawing/2014/main" id="{0571053F-BA8E-4DFB-AC42-FA9A5EB9E5E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2" name="Text Box 15">
          <a:extLst>
            <a:ext uri="{FF2B5EF4-FFF2-40B4-BE49-F238E27FC236}">
              <a16:creationId xmlns:a16="http://schemas.microsoft.com/office/drawing/2014/main" id="{7CDC05E1-ACB1-49A8-8DD3-B8416D75CAC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3" name="Text Box 15">
          <a:extLst>
            <a:ext uri="{FF2B5EF4-FFF2-40B4-BE49-F238E27FC236}">
              <a16:creationId xmlns:a16="http://schemas.microsoft.com/office/drawing/2014/main" id="{99DEA811-FF30-45A9-9375-6CCF6C09797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4" name="Text Box 15">
          <a:extLst>
            <a:ext uri="{FF2B5EF4-FFF2-40B4-BE49-F238E27FC236}">
              <a16:creationId xmlns:a16="http://schemas.microsoft.com/office/drawing/2014/main" id="{6DA9C532-90EB-4EE6-AA4D-5E15DE6C519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148</xdr:row>
      <xdr:rowOff>504825</xdr:rowOff>
    </xdr:from>
    <xdr:ext cx="95250" cy="213632"/>
    <xdr:sp macro="" textlink="">
      <xdr:nvSpPr>
        <xdr:cNvPr id="6935" name="Text Box 15">
          <a:extLst>
            <a:ext uri="{FF2B5EF4-FFF2-40B4-BE49-F238E27FC236}">
              <a16:creationId xmlns:a16="http://schemas.microsoft.com/office/drawing/2014/main" id="{302CA6EA-B0E6-4FAB-88EF-A574034EBD3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8496"/>
    <xdr:sp macro="" textlink="">
      <xdr:nvSpPr>
        <xdr:cNvPr id="6936" name="Text Box 15">
          <a:extLst>
            <a:ext uri="{FF2B5EF4-FFF2-40B4-BE49-F238E27FC236}">
              <a16:creationId xmlns:a16="http://schemas.microsoft.com/office/drawing/2014/main" id="{90912CC5-3B20-4387-8AF8-6E3CB4D3F613}"/>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37" name="Text Box 15">
          <a:extLst>
            <a:ext uri="{FF2B5EF4-FFF2-40B4-BE49-F238E27FC236}">
              <a16:creationId xmlns:a16="http://schemas.microsoft.com/office/drawing/2014/main" id="{A8919496-8EBA-49CF-9DC2-8F437396B86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331"/>
    <xdr:sp macro="" textlink="">
      <xdr:nvSpPr>
        <xdr:cNvPr id="6938" name="Text Box 15">
          <a:extLst>
            <a:ext uri="{FF2B5EF4-FFF2-40B4-BE49-F238E27FC236}">
              <a16:creationId xmlns:a16="http://schemas.microsoft.com/office/drawing/2014/main" id="{5493B6BF-5543-46D8-B599-82428F7C0543}"/>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56743"/>
    <xdr:sp macro="" textlink="">
      <xdr:nvSpPr>
        <xdr:cNvPr id="6939" name="Text Box 15">
          <a:extLst>
            <a:ext uri="{FF2B5EF4-FFF2-40B4-BE49-F238E27FC236}">
              <a16:creationId xmlns:a16="http://schemas.microsoft.com/office/drawing/2014/main" id="{F985C2A3-5231-41EB-BDF1-AD663086E81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0" name="Text Box 15">
          <a:extLst>
            <a:ext uri="{FF2B5EF4-FFF2-40B4-BE49-F238E27FC236}">
              <a16:creationId xmlns:a16="http://schemas.microsoft.com/office/drawing/2014/main" id="{48A7FE35-7735-4ED2-B2DA-3266E41A22D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444331"/>
    <xdr:sp macro="" textlink="">
      <xdr:nvSpPr>
        <xdr:cNvPr id="6941" name="Text Box 15">
          <a:extLst>
            <a:ext uri="{FF2B5EF4-FFF2-40B4-BE49-F238E27FC236}">
              <a16:creationId xmlns:a16="http://schemas.microsoft.com/office/drawing/2014/main" id="{481D11B1-51B5-421E-BC93-FE584DC7356C}"/>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2" name="Text Box 15">
          <a:extLst>
            <a:ext uri="{FF2B5EF4-FFF2-40B4-BE49-F238E27FC236}">
              <a16:creationId xmlns:a16="http://schemas.microsoft.com/office/drawing/2014/main" id="{CD898260-B466-4325-AED2-71F076A1BC0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3" name="Text Box 15">
          <a:extLst>
            <a:ext uri="{FF2B5EF4-FFF2-40B4-BE49-F238E27FC236}">
              <a16:creationId xmlns:a16="http://schemas.microsoft.com/office/drawing/2014/main" id="{9FA2BADB-6BC2-43FF-B271-159E7C96382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4" name="Text Box 15">
          <a:extLst>
            <a:ext uri="{FF2B5EF4-FFF2-40B4-BE49-F238E27FC236}">
              <a16:creationId xmlns:a16="http://schemas.microsoft.com/office/drawing/2014/main" id="{FD066EF2-FC23-4AB2-AE03-BA0940413AA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5" name="Text Box 15">
          <a:extLst>
            <a:ext uri="{FF2B5EF4-FFF2-40B4-BE49-F238E27FC236}">
              <a16:creationId xmlns:a16="http://schemas.microsoft.com/office/drawing/2014/main" id="{D4B027F2-F1E0-4FDF-804D-9F5E0B728F7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6" name="Text Box 15">
          <a:extLst>
            <a:ext uri="{FF2B5EF4-FFF2-40B4-BE49-F238E27FC236}">
              <a16:creationId xmlns:a16="http://schemas.microsoft.com/office/drawing/2014/main" id="{4F8A2447-02C9-4125-911E-3DF0F33ACC0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150</xdr:row>
      <xdr:rowOff>504825</xdr:rowOff>
    </xdr:from>
    <xdr:ext cx="95250" cy="213632"/>
    <xdr:sp macro="" textlink="">
      <xdr:nvSpPr>
        <xdr:cNvPr id="6947" name="Text Box 15">
          <a:extLst>
            <a:ext uri="{FF2B5EF4-FFF2-40B4-BE49-F238E27FC236}">
              <a16:creationId xmlns:a16="http://schemas.microsoft.com/office/drawing/2014/main" id="{DE20B185-F306-42E7-8439-5232FBBF18F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48" name="Text Box 15">
          <a:extLst>
            <a:ext uri="{FF2B5EF4-FFF2-40B4-BE49-F238E27FC236}">
              <a16:creationId xmlns:a16="http://schemas.microsoft.com/office/drawing/2014/main" id="{DE001300-27E4-4DA4-855F-901290CA02C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49" name="Text Box 15">
          <a:extLst>
            <a:ext uri="{FF2B5EF4-FFF2-40B4-BE49-F238E27FC236}">
              <a16:creationId xmlns:a16="http://schemas.microsoft.com/office/drawing/2014/main" id="{E7C89477-53B1-4AE3-AC3E-2F3A69E159D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0" name="Text Box 15">
          <a:extLst>
            <a:ext uri="{FF2B5EF4-FFF2-40B4-BE49-F238E27FC236}">
              <a16:creationId xmlns:a16="http://schemas.microsoft.com/office/drawing/2014/main" id="{8708F7F6-1651-4F8A-92E7-4B2E7DF8202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1" name="Text Box 15">
          <a:extLst>
            <a:ext uri="{FF2B5EF4-FFF2-40B4-BE49-F238E27FC236}">
              <a16:creationId xmlns:a16="http://schemas.microsoft.com/office/drawing/2014/main" id="{960F0131-124F-4F46-B6FB-3F1AD11C9D8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2" name="Text Box 15">
          <a:extLst>
            <a:ext uri="{FF2B5EF4-FFF2-40B4-BE49-F238E27FC236}">
              <a16:creationId xmlns:a16="http://schemas.microsoft.com/office/drawing/2014/main" id="{650D9E9A-1AFD-48C4-B9BF-7A1A67B09D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3" name="Text Box 15">
          <a:extLst>
            <a:ext uri="{FF2B5EF4-FFF2-40B4-BE49-F238E27FC236}">
              <a16:creationId xmlns:a16="http://schemas.microsoft.com/office/drawing/2014/main" id="{E70957C3-4389-45BE-B34F-3F0C332B4C8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4" name="Text Box 15">
          <a:extLst>
            <a:ext uri="{FF2B5EF4-FFF2-40B4-BE49-F238E27FC236}">
              <a16:creationId xmlns:a16="http://schemas.microsoft.com/office/drawing/2014/main" id="{73CF0904-D0DB-40E1-AB68-78EEAAB58BE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5" name="Text Box 15">
          <a:extLst>
            <a:ext uri="{FF2B5EF4-FFF2-40B4-BE49-F238E27FC236}">
              <a16:creationId xmlns:a16="http://schemas.microsoft.com/office/drawing/2014/main" id="{0BAC9161-0C99-48DE-A6F0-DB9E4DA78D5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6" name="Text Box 15">
          <a:extLst>
            <a:ext uri="{FF2B5EF4-FFF2-40B4-BE49-F238E27FC236}">
              <a16:creationId xmlns:a16="http://schemas.microsoft.com/office/drawing/2014/main" id="{9CF2B302-67CF-46BC-964A-0AAEC680760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7" name="Text Box 15">
          <a:extLst>
            <a:ext uri="{FF2B5EF4-FFF2-40B4-BE49-F238E27FC236}">
              <a16:creationId xmlns:a16="http://schemas.microsoft.com/office/drawing/2014/main" id="{549528CD-6338-4E6F-B17E-D1255F8C824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58" name="Text Box 15">
          <a:extLst>
            <a:ext uri="{FF2B5EF4-FFF2-40B4-BE49-F238E27FC236}">
              <a16:creationId xmlns:a16="http://schemas.microsoft.com/office/drawing/2014/main" id="{0AF41349-24C5-4D9D-81F4-C478D4B30AE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59" name="Text Box 15">
          <a:extLst>
            <a:ext uri="{FF2B5EF4-FFF2-40B4-BE49-F238E27FC236}">
              <a16:creationId xmlns:a16="http://schemas.microsoft.com/office/drawing/2014/main" id="{BE1FE937-3131-4D2C-8B7E-01B45EA0099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0" name="Text Box 15">
          <a:extLst>
            <a:ext uri="{FF2B5EF4-FFF2-40B4-BE49-F238E27FC236}">
              <a16:creationId xmlns:a16="http://schemas.microsoft.com/office/drawing/2014/main" id="{0BC08A0B-6E02-42E1-B80A-DC40D5EEB5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6961" name="Text Box 15">
          <a:extLst>
            <a:ext uri="{FF2B5EF4-FFF2-40B4-BE49-F238E27FC236}">
              <a16:creationId xmlns:a16="http://schemas.microsoft.com/office/drawing/2014/main" id="{179FB6BF-C7F5-4E19-BDB1-18ABA5E9826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2" name="Text Box 15">
          <a:extLst>
            <a:ext uri="{FF2B5EF4-FFF2-40B4-BE49-F238E27FC236}">
              <a16:creationId xmlns:a16="http://schemas.microsoft.com/office/drawing/2014/main" id="{1AEFA5FB-7A7E-4B4F-8C80-5E74AEB6CB6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3" name="Text Box 15">
          <a:extLst>
            <a:ext uri="{FF2B5EF4-FFF2-40B4-BE49-F238E27FC236}">
              <a16:creationId xmlns:a16="http://schemas.microsoft.com/office/drawing/2014/main" id="{024014D2-397B-4EF4-B6F0-9CC9477152C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4" name="Text Box 15">
          <a:extLst>
            <a:ext uri="{FF2B5EF4-FFF2-40B4-BE49-F238E27FC236}">
              <a16:creationId xmlns:a16="http://schemas.microsoft.com/office/drawing/2014/main" id="{1AEDB31B-591B-4395-868F-188CA782C2A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5" name="Text Box 15">
          <a:extLst>
            <a:ext uri="{FF2B5EF4-FFF2-40B4-BE49-F238E27FC236}">
              <a16:creationId xmlns:a16="http://schemas.microsoft.com/office/drawing/2014/main" id="{D57304EA-5645-4009-94FD-A19E2921CF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6" name="Text Box 15">
          <a:extLst>
            <a:ext uri="{FF2B5EF4-FFF2-40B4-BE49-F238E27FC236}">
              <a16:creationId xmlns:a16="http://schemas.microsoft.com/office/drawing/2014/main" id="{5FC3914B-A069-4BF1-BA3A-0C78892462E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6967" name="Text Box 15">
          <a:extLst>
            <a:ext uri="{FF2B5EF4-FFF2-40B4-BE49-F238E27FC236}">
              <a16:creationId xmlns:a16="http://schemas.microsoft.com/office/drawing/2014/main" id="{7192D340-EFF6-44AE-BC7C-CF61B1235C4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68" name="Text Box 16">
          <a:extLst>
            <a:ext uri="{FF2B5EF4-FFF2-40B4-BE49-F238E27FC236}">
              <a16:creationId xmlns:a16="http://schemas.microsoft.com/office/drawing/2014/main" id="{7383EAB8-DB2E-4FEB-A46E-1EB27340CF5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69" name="Text Box 17">
          <a:extLst>
            <a:ext uri="{FF2B5EF4-FFF2-40B4-BE49-F238E27FC236}">
              <a16:creationId xmlns:a16="http://schemas.microsoft.com/office/drawing/2014/main" id="{E048995E-DA12-4F6C-9DE6-D845983904C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70" name="Text Box 18">
          <a:extLst>
            <a:ext uri="{FF2B5EF4-FFF2-40B4-BE49-F238E27FC236}">
              <a16:creationId xmlns:a16="http://schemas.microsoft.com/office/drawing/2014/main" id="{3C32327E-5292-4F72-BEB8-467D023ED46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71" name="Text Box 19">
          <a:extLst>
            <a:ext uri="{FF2B5EF4-FFF2-40B4-BE49-F238E27FC236}">
              <a16:creationId xmlns:a16="http://schemas.microsoft.com/office/drawing/2014/main" id="{45C4857A-5BF5-4AE1-86F7-55F037FAD3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2" name="Text Box 16">
          <a:extLst>
            <a:ext uri="{FF2B5EF4-FFF2-40B4-BE49-F238E27FC236}">
              <a16:creationId xmlns:a16="http://schemas.microsoft.com/office/drawing/2014/main" id="{48B1ECDE-2C6B-446C-92B9-37A2FD88707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3" name="Text Box 17">
          <a:extLst>
            <a:ext uri="{FF2B5EF4-FFF2-40B4-BE49-F238E27FC236}">
              <a16:creationId xmlns:a16="http://schemas.microsoft.com/office/drawing/2014/main" id="{3C094D9C-60B7-4192-8590-795F113289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4" name="Text Box 18">
          <a:extLst>
            <a:ext uri="{FF2B5EF4-FFF2-40B4-BE49-F238E27FC236}">
              <a16:creationId xmlns:a16="http://schemas.microsoft.com/office/drawing/2014/main" id="{AAE4EBAF-0949-4F27-8754-037B26FC2B6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75" name="Text Box 19">
          <a:extLst>
            <a:ext uri="{FF2B5EF4-FFF2-40B4-BE49-F238E27FC236}">
              <a16:creationId xmlns:a16="http://schemas.microsoft.com/office/drawing/2014/main" id="{7B7DC7C0-E7CA-4CDF-BF0C-C91FEE05A2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6" name="Text Box 16">
          <a:extLst>
            <a:ext uri="{FF2B5EF4-FFF2-40B4-BE49-F238E27FC236}">
              <a16:creationId xmlns:a16="http://schemas.microsoft.com/office/drawing/2014/main" id="{4796DA7A-88E6-4137-B739-85C622FE2D8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7" name="Text Box 17">
          <a:extLst>
            <a:ext uri="{FF2B5EF4-FFF2-40B4-BE49-F238E27FC236}">
              <a16:creationId xmlns:a16="http://schemas.microsoft.com/office/drawing/2014/main" id="{CA794B4D-A622-44D0-AEFA-5C593B3D739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8" name="Text Box 18">
          <a:extLst>
            <a:ext uri="{FF2B5EF4-FFF2-40B4-BE49-F238E27FC236}">
              <a16:creationId xmlns:a16="http://schemas.microsoft.com/office/drawing/2014/main" id="{DA392516-27BA-42E9-9665-15E00B67A39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6979" name="Text Box 19">
          <a:extLst>
            <a:ext uri="{FF2B5EF4-FFF2-40B4-BE49-F238E27FC236}">
              <a16:creationId xmlns:a16="http://schemas.microsoft.com/office/drawing/2014/main" id="{E3FACB58-CED1-47AC-A570-3E62E6E5AA6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157</xdr:row>
      <xdr:rowOff>504825</xdr:rowOff>
    </xdr:from>
    <xdr:ext cx="95250" cy="444014"/>
    <xdr:sp macro="" textlink="">
      <xdr:nvSpPr>
        <xdr:cNvPr id="6980" name="Text Box 15">
          <a:extLst>
            <a:ext uri="{FF2B5EF4-FFF2-40B4-BE49-F238E27FC236}">
              <a16:creationId xmlns:a16="http://schemas.microsoft.com/office/drawing/2014/main" id="{625657FC-C14A-47AB-9DFA-7D6019974F50}"/>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1" name="Text Box 16">
          <a:extLst>
            <a:ext uri="{FF2B5EF4-FFF2-40B4-BE49-F238E27FC236}">
              <a16:creationId xmlns:a16="http://schemas.microsoft.com/office/drawing/2014/main" id="{860438FE-B7AA-4CA7-AB87-1F8D0071ADF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2" name="Text Box 17">
          <a:extLst>
            <a:ext uri="{FF2B5EF4-FFF2-40B4-BE49-F238E27FC236}">
              <a16:creationId xmlns:a16="http://schemas.microsoft.com/office/drawing/2014/main" id="{2DC863AC-6A32-446D-8503-187DDB5B470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3" name="Text Box 18">
          <a:extLst>
            <a:ext uri="{FF2B5EF4-FFF2-40B4-BE49-F238E27FC236}">
              <a16:creationId xmlns:a16="http://schemas.microsoft.com/office/drawing/2014/main" id="{5645DF9F-7DCB-4B3E-A441-AEBDEDBB480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6984" name="Text Box 19">
          <a:extLst>
            <a:ext uri="{FF2B5EF4-FFF2-40B4-BE49-F238E27FC236}">
              <a16:creationId xmlns:a16="http://schemas.microsoft.com/office/drawing/2014/main" id="{4ADD51DD-D5E2-42BE-AF42-F0C5B29B71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6985" name="Text Box 15">
          <a:extLst>
            <a:ext uri="{FF2B5EF4-FFF2-40B4-BE49-F238E27FC236}">
              <a16:creationId xmlns:a16="http://schemas.microsoft.com/office/drawing/2014/main" id="{C700CDDB-FEDC-447A-80C1-A6F4C52511F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157</xdr:row>
      <xdr:rowOff>504825</xdr:rowOff>
    </xdr:from>
    <xdr:ext cx="95250" cy="442269"/>
    <xdr:sp macro="" textlink="">
      <xdr:nvSpPr>
        <xdr:cNvPr id="6986" name="Text Box 15">
          <a:extLst>
            <a:ext uri="{FF2B5EF4-FFF2-40B4-BE49-F238E27FC236}">
              <a16:creationId xmlns:a16="http://schemas.microsoft.com/office/drawing/2014/main" id="{4CA6E2EC-6D2B-4636-9D2B-37E165565191}"/>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7" name="Text Box 16">
          <a:extLst>
            <a:ext uri="{FF2B5EF4-FFF2-40B4-BE49-F238E27FC236}">
              <a16:creationId xmlns:a16="http://schemas.microsoft.com/office/drawing/2014/main" id="{6C12BC7C-1CF2-43E3-B20E-772408DB34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8" name="Text Box 17">
          <a:extLst>
            <a:ext uri="{FF2B5EF4-FFF2-40B4-BE49-F238E27FC236}">
              <a16:creationId xmlns:a16="http://schemas.microsoft.com/office/drawing/2014/main" id="{9D77B1A1-C153-436B-836D-180801A995B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6989" name="Text Box 18">
          <a:extLst>
            <a:ext uri="{FF2B5EF4-FFF2-40B4-BE49-F238E27FC236}">
              <a16:creationId xmlns:a16="http://schemas.microsoft.com/office/drawing/2014/main" id="{8A1A25C0-6357-4B5C-AAF1-94FBA34F13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6990" name="Text Box 15">
          <a:extLst>
            <a:ext uri="{FF2B5EF4-FFF2-40B4-BE49-F238E27FC236}">
              <a16:creationId xmlns:a16="http://schemas.microsoft.com/office/drawing/2014/main" id="{3FBA8E69-EF71-4A48-AEE4-05C1A4F7E52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1" name="Text Box 16">
          <a:extLst>
            <a:ext uri="{FF2B5EF4-FFF2-40B4-BE49-F238E27FC236}">
              <a16:creationId xmlns:a16="http://schemas.microsoft.com/office/drawing/2014/main" id="{B63E47D2-BB7D-46AE-B353-E19C21EC4E0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2" name="Text Box 17">
          <a:extLst>
            <a:ext uri="{FF2B5EF4-FFF2-40B4-BE49-F238E27FC236}">
              <a16:creationId xmlns:a16="http://schemas.microsoft.com/office/drawing/2014/main" id="{AC720060-0F74-411F-83FF-5DDBE85DA70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3" name="Text Box 18">
          <a:extLst>
            <a:ext uri="{FF2B5EF4-FFF2-40B4-BE49-F238E27FC236}">
              <a16:creationId xmlns:a16="http://schemas.microsoft.com/office/drawing/2014/main" id="{1C2755F7-85E8-4EA1-94AB-6E454C022F5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4" name="Text Box 19">
          <a:extLst>
            <a:ext uri="{FF2B5EF4-FFF2-40B4-BE49-F238E27FC236}">
              <a16:creationId xmlns:a16="http://schemas.microsoft.com/office/drawing/2014/main" id="{98790FBC-010F-4E78-9071-84F81ABD26C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5" name="Text Box 16">
          <a:extLst>
            <a:ext uri="{FF2B5EF4-FFF2-40B4-BE49-F238E27FC236}">
              <a16:creationId xmlns:a16="http://schemas.microsoft.com/office/drawing/2014/main" id="{298BF567-8821-4F93-9C6A-03341BEFEB5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6" name="Text Box 17">
          <a:extLst>
            <a:ext uri="{FF2B5EF4-FFF2-40B4-BE49-F238E27FC236}">
              <a16:creationId xmlns:a16="http://schemas.microsoft.com/office/drawing/2014/main" id="{B4B7B903-27E7-4019-8C3C-9FF15D57537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7" name="Text Box 18">
          <a:extLst>
            <a:ext uri="{FF2B5EF4-FFF2-40B4-BE49-F238E27FC236}">
              <a16:creationId xmlns:a16="http://schemas.microsoft.com/office/drawing/2014/main" id="{67B3A604-46B6-4D2C-BC45-A3D52645873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6998" name="Text Box 19">
          <a:extLst>
            <a:ext uri="{FF2B5EF4-FFF2-40B4-BE49-F238E27FC236}">
              <a16:creationId xmlns:a16="http://schemas.microsoft.com/office/drawing/2014/main" id="{16FFDC70-8447-43B9-A64A-CBA3ADB695E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6999" name="Text Box 15">
          <a:extLst>
            <a:ext uri="{FF2B5EF4-FFF2-40B4-BE49-F238E27FC236}">
              <a16:creationId xmlns:a16="http://schemas.microsoft.com/office/drawing/2014/main" id="{1132F766-B68D-41CC-9C83-C81F8F0C6593}"/>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7000" name="Text Box 15">
          <a:extLst>
            <a:ext uri="{FF2B5EF4-FFF2-40B4-BE49-F238E27FC236}">
              <a16:creationId xmlns:a16="http://schemas.microsoft.com/office/drawing/2014/main" id="{32C5C7EB-59EC-400F-80A5-15FD0DD3E7CD}"/>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8496"/>
    <xdr:sp macro="" textlink="">
      <xdr:nvSpPr>
        <xdr:cNvPr id="7001" name="Text Box 15">
          <a:extLst>
            <a:ext uri="{FF2B5EF4-FFF2-40B4-BE49-F238E27FC236}">
              <a16:creationId xmlns:a16="http://schemas.microsoft.com/office/drawing/2014/main" id="{D5FBECE6-8C3C-42BF-A3DB-D1EE8FDD2085}"/>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442269"/>
    <xdr:sp macro="" textlink="">
      <xdr:nvSpPr>
        <xdr:cNvPr id="7002" name="Text Box 15">
          <a:extLst>
            <a:ext uri="{FF2B5EF4-FFF2-40B4-BE49-F238E27FC236}">
              <a16:creationId xmlns:a16="http://schemas.microsoft.com/office/drawing/2014/main" id="{F29234A9-F3E4-4A4E-BC19-B881222B97C9}"/>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504825</xdr:rowOff>
    </xdr:from>
    <xdr:ext cx="95250" cy="442269"/>
    <xdr:sp macro="" textlink="">
      <xdr:nvSpPr>
        <xdr:cNvPr id="7003" name="Text Box 15">
          <a:extLst>
            <a:ext uri="{FF2B5EF4-FFF2-40B4-BE49-F238E27FC236}">
              <a16:creationId xmlns:a16="http://schemas.microsoft.com/office/drawing/2014/main" id="{D33616E4-1BEF-4B7E-88AB-0386B9BF41F3}"/>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004" name="Text Box 15">
          <a:extLst>
            <a:ext uri="{FF2B5EF4-FFF2-40B4-BE49-F238E27FC236}">
              <a16:creationId xmlns:a16="http://schemas.microsoft.com/office/drawing/2014/main" id="{77417901-2697-4D6B-A8D2-AFEABA619B3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4331"/>
    <xdr:sp macro="" textlink="">
      <xdr:nvSpPr>
        <xdr:cNvPr id="7005" name="Text Box 15">
          <a:extLst>
            <a:ext uri="{FF2B5EF4-FFF2-40B4-BE49-F238E27FC236}">
              <a16:creationId xmlns:a16="http://schemas.microsoft.com/office/drawing/2014/main" id="{E1F0DF6F-D697-47BA-BE52-8DD1602E5DE3}"/>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152</xdr:row>
      <xdr:rowOff>170392</xdr:rowOff>
    </xdr:from>
    <xdr:ext cx="95250" cy="213632"/>
    <xdr:sp macro="" textlink="">
      <xdr:nvSpPr>
        <xdr:cNvPr id="7006" name="Text Box 15">
          <a:extLst>
            <a:ext uri="{FF2B5EF4-FFF2-40B4-BE49-F238E27FC236}">
              <a16:creationId xmlns:a16="http://schemas.microsoft.com/office/drawing/2014/main" id="{1C126339-55A5-4E79-8010-94761FBB2EF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7" name="Text Box 16">
          <a:extLst>
            <a:ext uri="{FF2B5EF4-FFF2-40B4-BE49-F238E27FC236}">
              <a16:creationId xmlns:a16="http://schemas.microsoft.com/office/drawing/2014/main" id="{13EE741D-42DD-43B6-995A-D7B4FBC35A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8" name="Text Box 17">
          <a:extLst>
            <a:ext uri="{FF2B5EF4-FFF2-40B4-BE49-F238E27FC236}">
              <a16:creationId xmlns:a16="http://schemas.microsoft.com/office/drawing/2014/main" id="{EC47AD16-235C-4587-90A4-646AC7451F0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09" name="Text Box 18">
          <a:extLst>
            <a:ext uri="{FF2B5EF4-FFF2-40B4-BE49-F238E27FC236}">
              <a16:creationId xmlns:a16="http://schemas.microsoft.com/office/drawing/2014/main" id="{3A8F4E78-34F6-46C7-B40B-EBD98AE01EF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10" name="Text Box 19">
          <a:extLst>
            <a:ext uri="{FF2B5EF4-FFF2-40B4-BE49-F238E27FC236}">
              <a16:creationId xmlns:a16="http://schemas.microsoft.com/office/drawing/2014/main" id="{202D0296-18B5-42C4-8F25-74454AB26D4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1" name="Text Box 16">
          <a:extLst>
            <a:ext uri="{FF2B5EF4-FFF2-40B4-BE49-F238E27FC236}">
              <a16:creationId xmlns:a16="http://schemas.microsoft.com/office/drawing/2014/main" id="{DF2F0807-E0C3-4EEB-9EA9-E1E3CC6D432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2" name="Text Box 17">
          <a:extLst>
            <a:ext uri="{FF2B5EF4-FFF2-40B4-BE49-F238E27FC236}">
              <a16:creationId xmlns:a16="http://schemas.microsoft.com/office/drawing/2014/main" id="{9C5AAB1B-532A-46FB-AB20-2A2CD17F48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3" name="Text Box 18">
          <a:extLst>
            <a:ext uri="{FF2B5EF4-FFF2-40B4-BE49-F238E27FC236}">
              <a16:creationId xmlns:a16="http://schemas.microsoft.com/office/drawing/2014/main" id="{46C0CF3E-7D8F-4EB7-888F-5D1BA9AC13C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14" name="Text Box 19">
          <a:extLst>
            <a:ext uri="{FF2B5EF4-FFF2-40B4-BE49-F238E27FC236}">
              <a16:creationId xmlns:a16="http://schemas.microsoft.com/office/drawing/2014/main" id="{C453E10A-4924-46D3-B3A5-EF02918FB7C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5" name="Text Box 16">
          <a:extLst>
            <a:ext uri="{FF2B5EF4-FFF2-40B4-BE49-F238E27FC236}">
              <a16:creationId xmlns:a16="http://schemas.microsoft.com/office/drawing/2014/main" id="{409EA754-CE6D-4471-AFAF-43401129F2E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6" name="Text Box 17">
          <a:extLst>
            <a:ext uri="{FF2B5EF4-FFF2-40B4-BE49-F238E27FC236}">
              <a16:creationId xmlns:a16="http://schemas.microsoft.com/office/drawing/2014/main" id="{29327475-F8BC-4307-B342-5A998B32CBD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7" name="Text Box 18">
          <a:extLst>
            <a:ext uri="{FF2B5EF4-FFF2-40B4-BE49-F238E27FC236}">
              <a16:creationId xmlns:a16="http://schemas.microsoft.com/office/drawing/2014/main" id="{1F27AF68-77EC-44B5-A6E2-3E392EC0926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18" name="Text Box 19">
          <a:extLst>
            <a:ext uri="{FF2B5EF4-FFF2-40B4-BE49-F238E27FC236}">
              <a16:creationId xmlns:a16="http://schemas.microsoft.com/office/drawing/2014/main" id="{9DE4B364-8D42-4BD2-A422-74AE671FBFD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19" name="Text Box 15">
          <a:extLst>
            <a:ext uri="{FF2B5EF4-FFF2-40B4-BE49-F238E27FC236}">
              <a16:creationId xmlns:a16="http://schemas.microsoft.com/office/drawing/2014/main" id="{92A43992-8740-4713-BFEB-B87034CDD0C0}"/>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0" name="Text Box 16">
          <a:extLst>
            <a:ext uri="{FF2B5EF4-FFF2-40B4-BE49-F238E27FC236}">
              <a16:creationId xmlns:a16="http://schemas.microsoft.com/office/drawing/2014/main" id="{72625549-095D-496D-8BE1-233AD4EF5B2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1" name="Text Box 17">
          <a:extLst>
            <a:ext uri="{FF2B5EF4-FFF2-40B4-BE49-F238E27FC236}">
              <a16:creationId xmlns:a16="http://schemas.microsoft.com/office/drawing/2014/main" id="{A7F10560-9CAE-4035-8958-E271AA6C07D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2" name="Text Box 18">
          <a:extLst>
            <a:ext uri="{FF2B5EF4-FFF2-40B4-BE49-F238E27FC236}">
              <a16:creationId xmlns:a16="http://schemas.microsoft.com/office/drawing/2014/main" id="{53A453A0-64A9-428B-B613-2A313A2732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23" name="Text Box 19">
          <a:extLst>
            <a:ext uri="{FF2B5EF4-FFF2-40B4-BE49-F238E27FC236}">
              <a16:creationId xmlns:a16="http://schemas.microsoft.com/office/drawing/2014/main" id="{9013F8FA-A9AC-4EB4-9ED5-8F597AE1D98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4" name="Text Box 16">
          <a:extLst>
            <a:ext uri="{FF2B5EF4-FFF2-40B4-BE49-F238E27FC236}">
              <a16:creationId xmlns:a16="http://schemas.microsoft.com/office/drawing/2014/main" id="{6345D499-F26A-4833-9121-4E2C92F906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5" name="Text Box 17">
          <a:extLst>
            <a:ext uri="{FF2B5EF4-FFF2-40B4-BE49-F238E27FC236}">
              <a16:creationId xmlns:a16="http://schemas.microsoft.com/office/drawing/2014/main" id="{9D8D957F-2F2D-41E2-A23E-D505D72B425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26" name="Text Box 18">
          <a:extLst>
            <a:ext uri="{FF2B5EF4-FFF2-40B4-BE49-F238E27FC236}">
              <a16:creationId xmlns:a16="http://schemas.microsoft.com/office/drawing/2014/main" id="{35FE9CBF-B930-4590-8763-63C25AC82C1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7" name="Text Box 16">
          <a:extLst>
            <a:ext uri="{FF2B5EF4-FFF2-40B4-BE49-F238E27FC236}">
              <a16:creationId xmlns:a16="http://schemas.microsoft.com/office/drawing/2014/main" id="{FCF0E7A0-2584-46DD-81AF-C4A18CD7F3B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8" name="Text Box 17">
          <a:extLst>
            <a:ext uri="{FF2B5EF4-FFF2-40B4-BE49-F238E27FC236}">
              <a16:creationId xmlns:a16="http://schemas.microsoft.com/office/drawing/2014/main" id="{5CF0460A-FBB2-4879-B46D-9BA051E9FF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29" name="Text Box 18">
          <a:extLst>
            <a:ext uri="{FF2B5EF4-FFF2-40B4-BE49-F238E27FC236}">
              <a16:creationId xmlns:a16="http://schemas.microsoft.com/office/drawing/2014/main" id="{34A43C7B-C453-47EF-808C-862420E6510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0" name="Text Box 19">
          <a:extLst>
            <a:ext uri="{FF2B5EF4-FFF2-40B4-BE49-F238E27FC236}">
              <a16:creationId xmlns:a16="http://schemas.microsoft.com/office/drawing/2014/main" id="{03A3D75B-EC46-4304-A16D-BF2AA392E95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1" name="Text Box 16">
          <a:extLst>
            <a:ext uri="{FF2B5EF4-FFF2-40B4-BE49-F238E27FC236}">
              <a16:creationId xmlns:a16="http://schemas.microsoft.com/office/drawing/2014/main" id="{303C6792-317F-4797-BF75-EE57DAF5C9C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2" name="Text Box 17">
          <a:extLst>
            <a:ext uri="{FF2B5EF4-FFF2-40B4-BE49-F238E27FC236}">
              <a16:creationId xmlns:a16="http://schemas.microsoft.com/office/drawing/2014/main" id="{ADB7BEF1-6394-4B35-B2C3-1124DAFA461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3" name="Text Box 18">
          <a:extLst>
            <a:ext uri="{FF2B5EF4-FFF2-40B4-BE49-F238E27FC236}">
              <a16:creationId xmlns:a16="http://schemas.microsoft.com/office/drawing/2014/main" id="{15E5069F-FCB6-429B-BD50-6E81F3C6FA8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34" name="Text Box 19">
          <a:extLst>
            <a:ext uri="{FF2B5EF4-FFF2-40B4-BE49-F238E27FC236}">
              <a16:creationId xmlns:a16="http://schemas.microsoft.com/office/drawing/2014/main" id="{65A246E5-8850-4ED7-ADCF-BC445E0EC1F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56743"/>
    <xdr:sp macro="" textlink="">
      <xdr:nvSpPr>
        <xdr:cNvPr id="7035" name="Text Box 15">
          <a:extLst>
            <a:ext uri="{FF2B5EF4-FFF2-40B4-BE49-F238E27FC236}">
              <a16:creationId xmlns:a16="http://schemas.microsoft.com/office/drawing/2014/main" id="{95CF0D43-179D-4C3E-823A-8CFC3E7256EB}"/>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442269"/>
    <xdr:sp macro="" textlink="">
      <xdr:nvSpPr>
        <xdr:cNvPr id="7036" name="Text Box 15">
          <a:extLst>
            <a:ext uri="{FF2B5EF4-FFF2-40B4-BE49-F238E27FC236}">
              <a16:creationId xmlns:a16="http://schemas.microsoft.com/office/drawing/2014/main" id="{C7488A7F-EFC2-4D50-84F7-A1862D9EF17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152</xdr:row>
      <xdr:rowOff>504825</xdr:rowOff>
    </xdr:from>
    <xdr:ext cx="95250" cy="442269"/>
    <xdr:sp macro="" textlink="">
      <xdr:nvSpPr>
        <xdr:cNvPr id="7037" name="Text Box 15">
          <a:extLst>
            <a:ext uri="{FF2B5EF4-FFF2-40B4-BE49-F238E27FC236}">
              <a16:creationId xmlns:a16="http://schemas.microsoft.com/office/drawing/2014/main" id="{17239608-8355-4BD8-B6EE-E3D5FE4C1E62}"/>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038" name="Text Box 15">
          <a:extLst>
            <a:ext uri="{FF2B5EF4-FFF2-40B4-BE49-F238E27FC236}">
              <a16:creationId xmlns:a16="http://schemas.microsoft.com/office/drawing/2014/main" id="{1904BAC1-D28D-4A1A-890F-CAB3E9C248E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444331"/>
    <xdr:sp macro="" textlink="">
      <xdr:nvSpPr>
        <xdr:cNvPr id="7039" name="Text Box 15">
          <a:extLst>
            <a:ext uri="{FF2B5EF4-FFF2-40B4-BE49-F238E27FC236}">
              <a16:creationId xmlns:a16="http://schemas.microsoft.com/office/drawing/2014/main" id="{A258B932-A82A-4D7C-8E2C-E78937FC2C56}"/>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152</xdr:row>
      <xdr:rowOff>504825</xdr:rowOff>
    </xdr:from>
    <xdr:ext cx="95250" cy="213632"/>
    <xdr:sp macro="" textlink="">
      <xdr:nvSpPr>
        <xdr:cNvPr id="7040" name="Text Box 15">
          <a:extLst>
            <a:ext uri="{FF2B5EF4-FFF2-40B4-BE49-F238E27FC236}">
              <a16:creationId xmlns:a16="http://schemas.microsoft.com/office/drawing/2014/main" id="{4B3E71EA-8BF6-4039-94BB-E4AF0807DFA8}"/>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1" name="Text Box 16">
          <a:extLst>
            <a:ext uri="{FF2B5EF4-FFF2-40B4-BE49-F238E27FC236}">
              <a16:creationId xmlns:a16="http://schemas.microsoft.com/office/drawing/2014/main" id="{2F8D45C4-FDAF-48FD-891B-6A102DA63D3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2" name="Text Box 17">
          <a:extLst>
            <a:ext uri="{FF2B5EF4-FFF2-40B4-BE49-F238E27FC236}">
              <a16:creationId xmlns:a16="http://schemas.microsoft.com/office/drawing/2014/main" id="{50659A48-4839-4424-A79D-444C4BA0747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3" name="Text Box 18">
          <a:extLst>
            <a:ext uri="{FF2B5EF4-FFF2-40B4-BE49-F238E27FC236}">
              <a16:creationId xmlns:a16="http://schemas.microsoft.com/office/drawing/2014/main" id="{C0A172C6-E24E-4229-988B-7B86DDAE602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44" name="Text Box 19">
          <a:extLst>
            <a:ext uri="{FF2B5EF4-FFF2-40B4-BE49-F238E27FC236}">
              <a16:creationId xmlns:a16="http://schemas.microsoft.com/office/drawing/2014/main" id="{E8D3099A-E4C7-40AE-B466-102617E5C8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5" name="Text Box 16">
          <a:extLst>
            <a:ext uri="{FF2B5EF4-FFF2-40B4-BE49-F238E27FC236}">
              <a16:creationId xmlns:a16="http://schemas.microsoft.com/office/drawing/2014/main" id="{1111D806-E39E-400C-97A3-5C17E4A18C3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6" name="Text Box 17">
          <a:extLst>
            <a:ext uri="{FF2B5EF4-FFF2-40B4-BE49-F238E27FC236}">
              <a16:creationId xmlns:a16="http://schemas.microsoft.com/office/drawing/2014/main" id="{C366BD41-E2F8-4AE3-9665-5CFFCEF97F8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7" name="Text Box 18">
          <a:extLst>
            <a:ext uri="{FF2B5EF4-FFF2-40B4-BE49-F238E27FC236}">
              <a16:creationId xmlns:a16="http://schemas.microsoft.com/office/drawing/2014/main" id="{4221BED4-C93D-4857-9D88-289C55FDDC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48" name="Text Box 19">
          <a:extLst>
            <a:ext uri="{FF2B5EF4-FFF2-40B4-BE49-F238E27FC236}">
              <a16:creationId xmlns:a16="http://schemas.microsoft.com/office/drawing/2014/main" id="{206C9A7D-D403-47B4-BF3E-CCB4663606B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49" name="Text Box 16">
          <a:extLst>
            <a:ext uri="{FF2B5EF4-FFF2-40B4-BE49-F238E27FC236}">
              <a16:creationId xmlns:a16="http://schemas.microsoft.com/office/drawing/2014/main" id="{F467EBA2-60FA-4B2F-B422-7267A028D37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0" name="Text Box 17">
          <a:extLst>
            <a:ext uri="{FF2B5EF4-FFF2-40B4-BE49-F238E27FC236}">
              <a16:creationId xmlns:a16="http://schemas.microsoft.com/office/drawing/2014/main" id="{088112DA-A9E4-430B-A1E3-3E404D7D5FC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1" name="Text Box 18">
          <a:extLst>
            <a:ext uri="{FF2B5EF4-FFF2-40B4-BE49-F238E27FC236}">
              <a16:creationId xmlns:a16="http://schemas.microsoft.com/office/drawing/2014/main" id="{67CD2806-3A31-40D0-B849-D06EBD0AC89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0</xdr:rowOff>
    </xdr:from>
    <xdr:ext cx="95250" cy="171450"/>
    <xdr:sp macro="" textlink="">
      <xdr:nvSpPr>
        <xdr:cNvPr id="7052" name="Text Box 19">
          <a:extLst>
            <a:ext uri="{FF2B5EF4-FFF2-40B4-BE49-F238E27FC236}">
              <a16:creationId xmlns:a16="http://schemas.microsoft.com/office/drawing/2014/main" id="{B2CFC203-A71E-43CD-A9F0-8E15175F877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53" name="Text Box 15">
          <a:extLst>
            <a:ext uri="{FF2B5EF4-FFF2-40B4-BE49-F238E27FC236}">
              <a16:creationId xmlns:a16="http://schemas.microsoft.com/office/drawing/2014/main" id="{C58D8806-54C8-42C0-A2A2-1D772400ED12}"/>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4" name="Text Box 16">
          <a:extLst>
            <a:ext uri="{FF2B5EF4-FFF2-40B4-BE49-F238E27FC236}">
              <a16:creationId xmlns:a16="http://schemas.microsoft.com/office/drawing/2014/main" id="{B8EBDE16-A30F-4558-A99B-EA36D6925E1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5" name="Text Box 17">
          <a:extLst>
            <a:ext uri="{FF2B5EF4-FFF2-40B4-BE49-F238E27FC236}">
              <a16:creationId xmlns:a16="http://schemas.microsoft.com/office/drawing/2014/main" id="{0B4DEE82-8B82-469A-A528-352171ACE4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6" name="Text Box 18">
          <a:extLst>
            <a:ext uri="{FF2B5EF4-FFF2-40B4-BE49-F238E27FC236}">
              <a16:creationId xmlns:a16="http://schemas.microsoft.com/office/drawing/2014/main" id="{9F1F762C-AA76-4D2D-BBC9-39AEADF2242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57" name="Text Box 19">
          <a:extLst>
            <a:ext uri="{FF2B5EF4-FFF2-40B4-BE49-F238E27FC236}">
              <a16:creationId xmlns:a16="http://schemas.microsoft.com/office/drawing/2014/main" id="{77616C75-3D94-4DEB-ABF3-E315D82A6BE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156</xdr:row>
      <xdr:rowOff>504825</xdr:rowOff>
    </xdr:from>
    <xdr:ext cx="95250" cy="442269"/>
    <xdr:sp macro="" textlink="">
      <xdr:nvSpPr>
        <xdr:cNvPr id="7058" name="Text Box 15">
          <a:extLst>
            <a:ext uri="{FF2B5EF4-FFF2-40B4-BE49-F238E27FC236}">
              <a16:creationId xmlns:a16="http://schemas.microsoft.com/office/drawing/2014/main" id="{0CEDB570-399B-4BEE-A7B8-FD3A42E8536B}"/>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59" name="Text Box 16">
          <a:extLst>
            <a:ext uri="{FF2B5EF4-FFF2-40B4-BE49-F238E27FC236}">
              <a16:creationId xmlns:a16="http://schemas.microsoft.com/office/drawing/2014/main" id="{5525FE16-A583-4059-BE87-6EBECB1B5D6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60" name="Text Box 17">
          <a:extLst>
            <a:ext uri="{FF2B5EF4-FFF2-40B4-BE49-F238E27FC236}">
              <a16:creationId xmlns:a16="http://schemas.microsoft.com/office/drawing/2014/main" id="{8B4419A1-8CE9-4E05-ACD1-C9FBEE43198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61" name="Text Box 18">
          <a:extLst>
            <a:ext uri="{FF2B5EF4-FFF2-40B4-BE49-F238E27FC236}">
              <a16:creationId xmlns:a16="http://schemas.microsoft.com/office/drawing/2014/main" id="{10E771A8-24C3-4299-99A6-709700FB483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2" name="Text Box 16">
          <a:extLst>
            <a:ext uri="{FF2B5EF4-FFF2-40B4-BE49-F238E27FC236}">
              <a16:creationId xmlns:a16="http://schemas.microsoft.com/office/drawing/2014/main" id="{2CA3653A-3ACA-4E7C-8643-D1BB9E20397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3" name="Text Box 17">
          <a:extLst>
            <a:ext uri="{FF2B5EF4-FFF2-40B4-BE49-F238E27FC236}">
              <a16:creationId xmlns:a16="http://schemas.microsoft.com/office/drawing/2014/main" id="{C2CFD594-D52F-4C25-B512-97E823CC4B1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4" name="Text Box 18">
          <a:extLst>
            <a:ext uri="{FF2B5EF4-FFF2-40B4-BE49-F238E27FC236}">
              <a16:creationId xmlns:a16="http://schemas.microsoft.com/office/drawing/2014/main" id="{88E20CB2-8E66-439F-BF13-729CC7742D6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5" name="Text Box 19">
          <a:extLst>
            <a:ext uri="{FF2B5EF4-FFF2-40B4-BE49-F238E27FC236}">
              <a16:creationId xmlns:a16="http://schemas.microsoft.com/office/drawing/2014/main" id="{9141720C-A8A8-49E9-BD63-DBA880FDED0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6" name="Text Box 16">
          <a:extLst>
            <a:ext uri="{FF2B5EF4-FFF2-40B4-BE49-F238E27FC236}">
              <a16:creationId xmlns:a16="http://schemas.microsoft.com/office/drawing/2014/main" id="{DC519CBE-F6A9-4083-9035-089353ED82E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7" name="Text Box 17">
          <a:extLst>
            <a:ext uri="{FF2B5EF4-FFF2-40B4-BE49-F238E27FC236}">
              <a16:creationId xmlns:a16="http://schemas.microsoft.com/office/drawing/2014/main" id="{7E9FC949-588E-4076-8070-149B1F9E19F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68" name="Text Box 18">
          <a:extLst>
            <a:ext uri="{FF2B5EF4-FFF2-40B4-BE49-F238E27FC236}">
              <a16:creationId xmlns:a16="http://schemas.microsoft.com/office/drawing/2014/main" id="{68C7E5B8-0ECF-4B5C-A872-5FE8354C2A5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69" name="Text Box 15">
          <a:extLst>
            <a:ext uri="{FF2B5EF4-FFF2-40B4-BE49-F238E27FC236}">
              <a16:creationId xmlns:a16="http://schemas.microsoft.com/office/drawing/2014/main" id="{DCA58CD6-FDAB-4CF6-B8E8-DD5FAD26A3E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0" name="Text Box 16">
          <a:extLst>
            <a:ext uri="{FF2B5EF4-FFF2-40B4-BE49-F238E27FC236}">
              <a16:creationId xmlns:a16="http://schemas.microsoft.com/office/drawing/2014/main" id="{5CC0D0D6-5FE0-498B-BC60-76E7D90110D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1" name="Text Box 17">
          <a:extLst>
            <a:ext uri="{FF2B5EF4-FFF2-40B4-BE49-F238E27FC236}">
              <a16:creationId xmlns:a16="http://schemas.microsoft.com/office/drawing/2014/main" id="{8AE1C4EF-B604-4865-B846-2D11E60253C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2" name="Text Box 18">
          <a:extLst>
            <a:ext uri="{FF2B5EF4-FFF2-40B4-BE49-F238E27FC236}">
              <a16:creationId xmlns:a16="http://schemas.microsoft.com/office/drawing/2014/main" id="{8E1B8E77-E394-4627-A668-2CDF2D8BF10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73" name="Text Box 19">
          <a:extLst>
            <a:ext uri="{FF2B5EF4-FFF2-40B4-BE49-F238E27FC236}">
              <a16:creationId xmlns:a16="http://schemas.microsoft.com/office/drawing/2014/main" id="{0687748A-26E5-41D8-9367-46E1FD89922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4" name="Text Box 16">
          <a:extLst>
            <a:ext uri="{FF2B5EF4-FFF2-40B4-BE49-F238E27FC236}">
              <a16:creationId xmlns:a16="http://schemas.microsoft.com/office/drawing/2014/main" id="{50DE90B0-2F3A-41C3-A006-FEC2186E32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5" name="Text Box 17">
          <a:extLst>
            <a:ext uri="{FF2B5EF4-FFF2-40B4-BE49-F238E27FC236}">
              <a16:creationId xmlns:a16="http://schemas.microsoft.com/office/drawing/2014/main" id="{00388809-18B5-460F-8FAF-904068BD14A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6" name="Text Box 18">
          <a:extLst>
            <a:ext uri="{FF2B5EF4-FFF2-40B4-BE49-F238E27FC236}">
              <a16:creationId xmlns:a16="http://schemas.microsoft.com/office/drawing/2014/main" id="{4FD52867-C1C8-40BC-BC64-6FC2D80D8F3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77" name="Text Box 19">
          <a:extLst>
            <a:ext uri="{FF2B5EF4-FFF2-40B4-BE49-F238E27FC236}">
              <a16:creationId xmlns:a16="http://schemas.microsoft.com/office/drawing/2014/main" id="{53AD80FD-68BE-48E6-A68B-077BD6E87F2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78" name="Text Box 16">
          <a:extLst>
            <a:ext uri="{FF2B5EF4-FFF2-40B4-BE49-F238E27FC236}">
              <a16:creationId xmlns:a16="http://schemas.microsoft.com/office/drawing/2014/main" id="{44710C19-C4A4-4C9F-B89F-41C7E0D3DAD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79" name="Text Box 17">
          <a:extLst>
            <a:ext uri="{FF2B5EF4-FFF2-40B4-BE49-F238E27FC236}">
              <a16:creationId xmlns:a16="http://schemas.microsoft.com/office/drawing/2014/main" id="{01CDB621-FED1-4F2D-9F15-3D17C7A2B37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80" name="Text Box 18">
          <a:extLst>
            <a:ext uri="{FF2B5EF4-FFF2-40B4-BE49-F238E27FC236}">
              <a16:creationId xmlns:a16="http://schemas.microsoft.com/office/drawing/2014/main" id="{230743A0-8E81-4102-9241-31B0FDDA3AAC}"/>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153</xdr:row>
      <xdr:rowOff>0</xdr:rowOff>
    </xdr:from>
    <xdr:ext cx="95250" cy="171450"/>
    <xdr:sp macro="" textlink="">
      <xdr:nvSpPr>
        <xdr:cNvPr id="7081" name="Text Box 19">
          <a:extLst>
            <a:ext uri="{FF2B5EF4-FFF2-40B4-BE49-F238E27FC236}">
              <a16:creationId xmlns:a16="http://schemas.microsoft.com/office/drawing/2014/main" id="{00B147D9-1F83-49F4-8FC9-BB89B6B7597B}"/>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014"/>
    <xdr:sp macro="" textlink="">
      <xdr:nvSpPr>
        <xdr:cNvPr id="7082" name="Text Box 15">
          <a:extLst>
            <a:ext uri="{FF2B5EF4-FFF2-40B4-BE49-F238E27FC236}">
              <a16:creationId xmlns:a16="http://schemas.microsoft.com/office/drawing/2014/main" id="{CE301999-483D-4C26-80AF-0FC20EE08861}"/>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3" name="Text Box 16">
          <a:extLst>
            <a:ext uri="{FF2B5EF4-FFF2-40B4-BE49-F238E27FC236}">
              <a16:creationId xmlns:a16="http://schemas.microsoft.com/office/drawing/2014/main" id="{9260C638-2209-4C40-BE09-D563E177B62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4" name="Text Box 17">
          <a:extLst>
            <a:ext uri="{FF2B5EF4-FFF2-40B4-BE49-F238E27FC236}">
              <a16:creationId xmlns:a16="http://schemas.microsoft.com/office/drawing/2014/main" id="{93F485B5-7634-40A1-B98E-D0A04BCB1A5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5" name="Text Box 18">
          <a:extLst>
            <a:ext uri="{FF2B5EF4-FFF2-40B4-BE49-F238E27FC236}">
              <a16:creationId xmlns:a16="http://schemas.microsoft.com/office/drawing/2014/main" id="{E51DF3E5-C5A5-46FB-9B41-86AD365FC92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0</xdr:rowOff>
    </xdr:from>
    <xdr:ext cx="95250" cy="171450"/>
    <xdr:sp macro="" textlink="">
      <xdr:nvSpPr>
        <xdr:cNvPr id="7086" name="Text Box 19">
          <a:extLst>
            <a:ext uri="{FF2B5EF4-FFF2-40B4-BE49-F238E27FC236}">
              <a16:creationId xmlns:a16="http://schemas.microsoft.com/office/drawing/2014/main" id="{9DBED727-966C-4C05-81E8-6D83BDC0A9D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87" name="Text Box 16">
          <a:extLst>
            <a:ext uri="{FF2B5EF4-FFF2-40B4-BE49-F238E27FC236}">
              <a16:creationId xmlns:a16="http://schemas.microsoft.com/office/drawing/2014/main" id="{71618AF9-10B5-477C-8C18-AD3C20FAB91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0</xdr:rowOff>
    </xdr:from>
    <xdr:ext cx="95250" cy="171450"/>
    <xdr:sp macro="" textlink="">
      <xdr:nvSpPr>
        <xdr:cNvPr id="7088" name="Text Box 17">
          <a:extLst>
            <a:ext uri="{FF2B5EF4-FFF2-40B4-BE49-F238E27FC236}">
              <a16:creationId xmlns:a16="http://schemas.microsoft.com/office/drawing/2014/main" id="{A417F3E4-33AF-4AA7-B27A-C1B0E354BB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158</xdr:row>
      <xdr:rowOff>15875</xdr:rowOff>
    </xdr:from>
    <xdr:ext cx="95250" cy="171450"/>
    <xdr:sp macro="" textlink="">
      <xdr:nvSpPr>
        <xdr:cNvPr id="7089" name="Text Box 18">
          <a:extLst>
            <a:ext uri="{FF2B5EF4-FFF2-40B4-BE49-F238E27FC236}">
              <a16:creationId xmlns:a16="http://schemas.microsoft.com/office/drawing/2014/main" id="{7BB1008E-05D6-4B5B-96D4-35395BE627C1}"/>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0" name="Text Box 16">
          <a:extLst>
            <a:ext uri="{FF2B5EF4-FFF2-40B4-BE49-F238E27FC236}">
              <a16:creationId xmlns:a16="http://schemas.microsoft.com/office/drawing/2014/main" id="{4772DC4B-4951-417F-9A3C-EBF73713A89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1" name="Text Box 17">
          <a:extLst>
            <a:ext uri="{FF2B5EF4-FFF2-40B4-BE49-F238E27FC236}">
              <a16:creationId xmlns:a16="http://schemas.microsoft.com/office/drawing/2014/main" id="{572304B5-DDF7-4ABD-9AA9-838FD30BB1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2" name="Text Box 18">
          <a:extLst>
            <a:ext uri="{FF2B5EF4-FFF2-40B4-BE49-F238E27FC236}">
              <a16:creationId xmlns:a16="http://schemas.microsoft.com/office/drawing/2014/main" id="{F9C2F7C8-DB9C-4F7B-9815-84BE2E7C1C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3" name="Text Box 19">
          <a:extLst>
            <a:ext uri="{FF2B5EF4-FFF2-40B4-BE49-F238E27FC236}">
              <a16:creationId xmlns:a16="http://schemas.microsoft.com/office/drawing/2014/main" id="{4A32A3B9-3563-405B-8225-A08D9B976A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158</xdr:row>
      <xdr:rowOff>0</xdr:rowOff>
    </xdr:from>
    <xdr:ext cx="95250" cy="171450"/>
    <xdr:sp macro="" textlink="">
      <xdr:nvSpPr>
        <xdr:cNvPr id="7094" name="Text Box 16">
          <a:extLst>
            <a:ext uri="{FF2B5EF4-FFF2-40B4-BE49-F238E27FC236}">
              <a16:creationId xmlns:a16="http://schemas.microsoft.com/office/drawing/2014/main" id="{0259B3CD-8256-436C-8325-AA44AE791F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95" name="Text Box 15">
          <a:extLst>
            <a:ext uri="{FF2B5EF4-FFF2-40B4-BE49-F238E27FC236}">
              <a16:creationId xmlns:a16="http://schemas.microsoft.com/office/drawing/2014/main" id="{6C8000FE-7E8C-4988-BC01-A48D32EBED7F}"/>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096" name="Text Box 15">
          <a:extLst>
            <a:ext uri="{FF2B5EF4-FFF2-40B4-BE49-F238E27FC236}">
              <a16:creationId xmlns:a16="http://schemas.microsoft.com/office/drawing/2014/main" id="{3514E133-8ECD-49B4-B820-DAEBDEC14BD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097" name="Text Box 15">
          <a:extLst>
            <a:ext uri="{FF2B5EF4-FFF2-40B4-BE49-F238E27FC236}">
              <a16:creationId xmlns:a16="http://schemas.microsoft.com/office/drawing/2014/main" id="{F5E20283-DA6B-4059-A44D-16416C565FD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098" name="Text Box 15">
          <a:extLst>
            <a:ext uri="{FF2B5EF4-FFF2-40B4-BE49-F238E27FC236}">
              <a16:creationId xmlns:a16="http://schemas.microsoft.com/office/drawing/2014/main" id="{F92CF275-982E-47C6-8EFD-644244A172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099" name="Text Box 15">
          <a:extLst>
            <a:ext uri="{FF2B5EF4-FFF2-40B4-BE49-F238E27FC236}">
              <a16:creationId xmlns:a16="http://schemas.microsoft.com/office/drawing/2014/main" id="{399FB34E-D34A-4D33-9D4E-65045BC42AA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0" name="Text Box 15">
          <a:extLst>
            <a:ext uri="{FF2B5EF4-FFF2-40B4-BE49-F238E27FC236}">
              <a16:creationId xmlns:a16="http://schemas.microsoft.com/office/drawing/2014/main" id="{545FE61A-A1D1-4681-AD3C-79FF8C90DFC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1" name="Text Box 15">
          <a:extLst>
            <a:ext uri="{FF2B5EF4-FFF2-40B4-BE49-F238E27FC236}">
              <a16:creationId xmlns:a16="http://schemas.microsoft.com/office/drawing/2014/main" id="{007E9B8B-340F-4CE7-A058-44E3D555DB6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2" name="Text Box 15">
          <a:extLst>
            <a:ext uri="{FF2B5EF4-FFF2-40B4-BE49-F238E27FC236}">
              <a16:creationId xmlns:a16="http://schemas.microsoft.com/office/drawing/2014/main" id="{68CD6C26-5FFC-4C76-978F-4D4FDC0C5C2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3" name="Text Box 15">
          <a:extLst>
            <a:ext uri="{FF2B5EF4-FFF2-40B4-BE49-F238E27FC236}">
              <a16:creationId xmlns:a16="http://schemas.microsoft.com/office/drawing/2014/main" id="{DED7B05F-00D1-403B-AE04-64886F712B9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4" name="Text Box 15">
          <a:extLst>
            <a:ext uri="{FF2B5EF4-FFF2-40B4-BE49-F238E27FC236}">
              <a16:creationId xmlns:a16="http://schemas.microsoft.com/office/drawing/2014/main" id="{04C29650-FF1B-48D5-87B5-F9159773651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152</xdr:row>
      <xdr:rowOff>504825</xdr:rowOff>
    </xdr:from>
    <xdr:ext cx="95250" cy="213632"/>
    <xdr:sp macro="" textlink="">
      <xdr:nvSpPr>
        <xdr:cNvPr id="7105" name="Text Box 15">
          <a:extLst>
            <a:ext uri="{FF2B5EF4-FFF2-40B4-BE49-F238E27FC236}">
              <a16:creationId xmlns:a16="http://schemas.microsoft.com/office/drawing/2014/main" id="{7FBE4D65-353E-4CAA-B5D4-5DCBB0F3195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8496"/>
    <xdr:sp macro="" textlink="">
      <xdr:nvSpPr>
        <xdr:cNvPr id="7106" name="Text Box 15">
          <a:extLst>
            <a:ext uri="{FF2B5EF4-FFF2-40B4-BE49-F238E27FC236}">
              <a16:creationId xmlns:a16="http://schemas.microsoft.com/office/drawing/2014/main" id="{B19CF471-BECF-4854-B4B7-44105561FDF4}"/>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07" name="Text Box 15">
          <a:extLst>
            <a:ext uri="{FF2B5EF4-FFF2-40B4-BE49-F238E27FC236}">
              <a16:creationId xmlns:a16="http://schemas.microsoft.com/office/drawing/2014/main" id="{726A9EF0-122C-4E81-897C-2393FCDAC84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4331"/>
    <xdr:sp macro="" textlink="">
      <xdr:nvSpPr>
        <xdr:cNvPr id="7108" name="Text Box 15">
          <a:extLst>
            <a:ext uri="{FF2B5EF4-FFF2-40B4-BE49-F238E27FC236}">
              <a16:creationId xmlns:a16="http://schemas.microsoft.com/office/drawing/2014/main" id="{7D9ACE2F-4EFE-41F2-9F4E-CD2E69A8F2DB}"/>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56743"/>
    <xdr:sp macro="" textlink="">
      <xdr:nvSpPr>
        <xdr:cNvPr id="7109" name="Text Box 15">
          <a:extLst>
            <a:ext uri="{FF2B5EF4-FFF2-40B4-BE49-F238E27FC236}">
              <a16:creationId xmlns:a16="http://schemas.microsoft.com/office/drawing/2014/main" id="{E8168D32-1C36-491B-BAA1-EAAE0CB86772}"/>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0" name="Text Box 15">
          <a:extLst>
            <a:ext uri="{FF2B5EF4-FFF2-40B4-BE49-F238E27FC236}">
              <a16:creationId xmlns:a16="http://schemas.microsoft.com/office/drawing/2014/main" id="{6BF4B3FD-E229-4CDE-A42E-D591AEBCB85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444331"/>
    <xdr:sp macro="" textlink="">
      <xdr:nvSpPr>
        <xdr:cNvPr id="7111" name="Text Box 15">
          <a:extLst>
            <a:ext uri="{FF2B5EF4-FFF2-40B4-BE49-F238E27FC236}">
              <a16:creationId xmlns:a16="http://schemas.microsoft.com/office/drawing/2014/main" id="{078D815C-989D-4257-B522-875C566020F7}"/>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2" name="Text Box 15">
          <a:extLst>
            <a:ext uri="{FF2B5EF4-FFF2-40B4-BE49-F238E27FC236}">
              <a16:creationId xmlns:a16="http://schemas.microsoft.com/office/drawing/2014/main" id="{392BD6D8-4D2C-4803-B59D-9D07EDF6F00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3" name="Text Box 15">
          <a:extLst>
            <a:ext uri="{FF2B5EF4-FFF2-40B4-BE49-F238E27FC236}">
              <a16:creationId xmlns:a16="http://schemas.microsoft.com/office/drawing/2014/main" id="{7ECAC50E-81FA-416B-B3F4-B2C8F488BA7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4" name="Text Box 15">
          <a:extLst>
            <a:ext uri="{FF2B5EF4-FFF2-40B4-BE49-F238E27FC236}">
              <a16:creationId xmlns:a16="http://schemas.microsoft.com/office/drawing/2014/main" id="{F1F33F02-A6B3-4A8B-9E4C-1D41F5E71F4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5" name="Text Box 15">
          <a:extLst>
            <a:ext uri="{FF2B5EF4-FFF2-40B4-BE49-F238E27FC236}">
              <a16:creationId xmlns:a16="http://schemas.microsoft.com/office/drawing/2014/main" id="{A0C5D27A-6329-4413-833E-2527D088D7A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6" name="Text Box 15">
          <a:extLst>
            <a:ext uri="{FF2B5EF4-FFF2-40B4-BE49-F238E27FC236}">
              <a16:creationId xmlns:a16="http://schemas.microsoft.com/office/drawing/2014/main" id="{738E8E39-8EBD-4127-8242-E8A70BF112E9}"/>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154</xdr:row>
      <xdr:rowOff>504825</xdr:rowOff>
    </xdr:from>
    <xdr:ext cx="95250" cy="213632"/>
    <xdr:sp macro="" textlink="">
      <xdr:nvSpPr>
        <xdr:cNvPr id="7117" name="Text Box 15">
          <a:extLst>
            <a:ext uri="{FF2B5EF4-FFF2-40B4-BE49-F238E27FC236}">
              <a16:creationId xmlns:a16="http://schemas.microsoft.com/office/drawing/2014/main" id="{54D87B66-8EDC-499F-B853-6764707E089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8496"/>
    <xdr:sp macro="" textlink="">
      <xdr:nvSpPr>
        <xdr:cNvPr id="7118" name="Text Box 15">
          <a:extLst>
            <a:ext uri="{FF2B5EF4-FFF2-40B4-BE49-F238E27FC236}">
              <a16:creationId xmlns:a16="http://schemas.microsoft.com/office/drawing/2014/main" id="{438539FE-8001-4ABE-9749-D0CB9D075D91}"/>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19" name="Text Box 15">
          <a:extLst>
            <a:ext uri="{FF2B5EF4-FFF2-40B4-BE49-F238E27FC236}">
              <a16:creationId xmlns:a16="http://schemas.microsoft.com/office/drawing/2014/main" id="{3D71CCF9-A726-4A4E-A7BF-6D6F9F57FED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331"/>
    <xdr:sp macro="" textlink="">
      <xdr:nvSpPr>
        <xdr:cNvPr id="7120" name="Text Box 15">
          <a:extLst>
            <a:ext uri="{FF2B5EF4-FFF2-40B4-BE49-F238E27FC236}">
              <a16:creationId xmlns:a16="http://schemas.microsoft.com/office/drawing/2014/main" id="{50357D22-3DF2-49FA-A656-88FF21F7B213}"/>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56743"/>
    <xdr:sp macro="" textlink="">
      <xdr:nvSpPr>
        <xdr:cNvPr id="7121" name="Text Box 15">
          <a:extLst>
            <a:ext uri="{FF2B5EF4-FFF2-40B4-BE49-F238E27FC236}">
              <a16:creationId xmlns:a16="http://schemas.microsoft.com/office/drawing/2014/main" id="{BAE475A9-C906-458E-941C-A1E61F1E4D50}"/>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2" name="Text Box 15">
          <a:extLst>
            <a:ext uri="{FF2B5EF4-FFF2-40B4-BE49-F238E27FC236}">
              <a16:creationId xmlns:a16="http://schemas.microsoft.com/office/drawing/2014/main" id="{69048510-6D09-4D34-AA0B-CA5C9907D60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444331"/>
    <xdr:sp macro="" textlink="">
      <xdr:nvSpPr>
        <xdr:cNvPr id="7123" name="Text Box 15">
          <a:extLst>
            <a:ext uri="{FF2B5EF4-FFF2-40B4-BE49-F238E27FC236}">
              <a16:creationId xmlns:a16="http://schemas.microsoft.com/office/drawing/2014/main" id="{C2CC2297-77E1-44D4-907E-3E85C80457C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4" name="Text Box 15">
          <a:extLst>
            <a:ext uri="{FF2B5EF4-FFF2-40B4-BE49-F238E27FC236}">
              <a16:creationId xmlns:a16="http://schemas.microsoft.com/office/drawing/2014/main" id="{EDFFD601-80BD-4783-9887-942B6DE14FC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5" name="Text Box 15">
          <a:extLst>
            <a:ext uri="{FF2B5EF4-FFF2-40B4-BE49-F238E27FC236}">
              <a16:creationId xmlns:a16="http://schemas.microsoft.com/office/drawing/2014/main" id="{B3FAABAB-C9C6-4683-89E3-7A941D73511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6" name="Text Box 15">
          <a:extLst>
            <a:ext uri="{FF2B5EF4-FFF2-40B4-BE49-F238E27FC236}">
              <a16:creationId xmlns:a16="http://schemas.microsoft.com/office/drawing/2014/main" id="{40F84C2C-7272-421B-87FD-03A1F590C247}"/>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7" name="Text Box 15">
          <a:extLst>
            <a:ext uri="{FF2B5EF4-FFF2-40B4-BE49-F238E27FC236}">
              <a16:creationId xmlns:a16="http://schemas.microsoft.com/office/drawing/2014/main" id="{B4A43D4F-A1A0-4875-B938-5DA8E6D4580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8" name="Text Box 15">
          <a:extLst>
            <a:ext uri="{FF2B5EF4-FFF2-40B4-BE49-F238E27FC236}">
              <a16:creationId xmlns:a16="http://schemas.microsoft.com/office/drawing/2014/main" id="{77D6220C-28BB-4B4A-9EE8-44D703BAAD8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156</xdr:row>
      <xdr:rowOff>504825</xdr:rowOff>
    </xdr:from>
    <xdr:ext cx="95250" cy="213632"/>
    <xdr:sp macro="" textlink="">
      <xdr:nvSpPr>
        <xdr:cNvPr id="7129" name="Text Box 15">
          <a:extLst>
            <a:ext uri="{FF2B5EF4-FFF2-40B4-BE49-F238E27FC236}">
              <a16:creationId xmlns:a16="http://schemas.microsoft.com/office/drawing/2014/main" id="{B9157B97-39E3-43C5-89A6-796AC0E0B55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0" name="Text Box 15">
          <a:extLst>
            <a:ext uri="{FF2B5EF4-FFF2-40B4-BE49-F238E27FC236}">
              <a16:creationId xmlns:a16="http://schemas.microsoft.com/office/drawing/2014/main" id="{2302D72E-9758-4399-AAC0-6939EFDDF49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1" name="Text Box 15">
          <a:extLst>
            <a:ext uri="{FF2B5EF4-FFF2-40B4-BE49-F238E27FC236}">
              <a16:creationId xmlns:a16="http://schemas.microsoft.com/office/drawing/2014/main" id="{F5410697-2B68-4DC5-B603-34A05F97C39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2" name="Text Box 15">
          <a:extLst>
            <a:ext uri="{FF2B5EF4-FFF2-40B4-BE49-F238E27FC236}">
              <a16:creationId xmlns:a16="http://schemas.microsoft.com/office/drawing/2014/main" id="{9D53A73B-B2B2-4373-9822-01054B053E4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3" name="Text Box 15">
          <a:extLst>
            <a:ext uri="{FF2B5EF4-FFF2-40B4-BE49-F238E27FC236}">
              <a16:creationId xmlns:a16="http://schemas.microsoft.com/office/drawing/2014/main" id="{B0BC2AE7-CE55-4BDE-8669-04D065054A4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4" name="Text Box 15">
          <a:extLst>
            <a:ext uri="{FF2B5EF4-FFF2-40B4-BE49-F238E27FC236}">
              <a16:creationId xmlns:a16="http://schemas.microsoft.com/office/drawing/2014/main" id="{D9CC2F38-C77B-42ED-A82E-C483FB4EC80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5" name="Text Box 15">
          <a:extLst>
            <a:ext uri="{FF2B5EF4-FFF2-40B4-BE49-F238E27FC236}">
              <a16:creationId xmlns:a16="http://schemas.microsoft.com/office/drawing/2014/main" id="{B270A081-07C1-469F-8148-C867F9CCF1C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6" name="Text Box 15">
          <a:extLst>
            <a:ext uri="{FF2B5EF4-FFF2-40B4-BE49-F238E27FC236}">
              <a16:creationId xmlns:a16="http://schemas.microsoft.com/office/drawing/2014/main" id="{4C8B5611-8534-49C6-BF3F-543B7B6C05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37" name="Text Box 15">
          <a:extLst>
            <a:ext uri="{FF2B5EF4-FFF2-40B4-BE49-F238E27FC236}">
              <a16:creationId xmlns:a16="http://schemas.microsoft.com/office/drawing/2014/main" id="{C445B686-64A9-457A-B3A5-AECC8A75E89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38" name="Text Box 15">
          <a:extLst>
            <a:ext uri="{FF2B5EF4-FFF2-40B4-BE49-F238E27FC236}">
              <a16:creationId xmlns:a16="http://schemas.microsoft.com/office/drawing/2014/main" id="{31B8596B-A3C0-452B-988D-0B2A743A341D}"/>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39" name="Text Box 15">
          <a:extLst>
            <a:ext uri="{FF2B5EF4-FFF2-40B4-BE49-F238E27FC236}">
              <a16:creationId xmlns:a16="http://schemas.microsoft.com/office/drawing/2014/main" id="{FCD203AF-957D-480B-A054-1AFD1719FA87}"/>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0" name="Text Box 15">
          <a:extLst>
            <a:ext uri="{FF2B5EF4-FFF2-40B4-BE49-F238E27FC236}">
              <a16:creationId xmlns:a16="http://schemas.microsoft.com/office/drawing/2014/main" id="{0DB7AC44-BF37-42F2-9079-A7D4AF02133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41" name="Text Box 15">
          <a:extLst>
            <a:ext uri="{FF2B5EF4-FFF2-40B4-BE49-F238E27FC236}">
              <a16:creationId xmlns:a16="http://schemas.microsoft.com/office/drawing/2014/main" id="{1FA3B569-163C-4FCB-B5F0-FECF75CF065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2" name="Text Box 15">
          <a:extLst>
            <a:ext uri="{FF2B5EF4-FFF2-40B4-BE49-F238E27FC236}">
              <a16:creationId xmlns:a16="http://schemas.microsoft.com/office/drawing/2014/main" id="{6322B2FD-522F-4DF6-8267-48E737D2875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143" name="Text Box 15">
          <a:extLst>
            <a:ext uri="{FF2B5EF4-FFF2-40B4-BE49-F238E27FC236}">
              <a16:creationId xmlns:a16="http://schemas.microsoft.com/office/drawing/2014/main" id="{52D6DC11-8E46-4070-8E2C-997D3FAEFC18}"/>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4" name="Text Box 15">
          <a:extLst>
            <a:ext uri="{FF2B5EF4-FFF2-40B4-BE49-F238E27FC236}">
              <a16:creationId xmlns:a16="http://schemas.microsoft.com/office/drawing/2014/main" id="{BEBE1ED6-1A1B-4C11-8E22-1B4CA9F7FE4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5" name="Text Box 15">
          <a:extLst>
            <a:ext uri="{FF2B5EF4-FFF2-40B4-BE49-F238E27FC236}">
              <a16:creationId xmlns:a16="http://schemas.microsoft.com/office/drawing/2014/main" id="{4FE90DE2-1D12-40EA-A4E5-BB49D393F7B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6" name="Text Box 15">
          <a:extLst>
            <a:ext uri="{FF2B5EF4-FFF2-40B4-BE49-F238E27FC236}">
              <a16:creationId xmlns:a16="http://schemas.microsoft.com/office/drawing/2014/main" id="{078A7629-6EBF-4A0D-827B-E225846A1F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7" name="Text Box 15">
          <a:extLst>
            <a:ext uri="{FF2B5EF4-FFF2-40B4-BE49-F238E27FC236}">
              <a16:creationId xmlns:a16="http://schemas.microsoft.com/office/drawing/2014/main" id="{45EE90F0-A6BC-4491-AAA7-5F1B5A81EC9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8" name="Text Box 15">
          <a:extLst>
            <a:ext uri="{FF2B5EF4-FFF2-40B4-BE49-F238E27FC236}">
              <a16:creationId xmlns:a16="http://schemas.microsoft.com/office/drawing/2014/main" id="{F91849C3-7F19-4551-8C62-E1CDD5FB92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49" name="Text Box 15">
          <a:extLst>
            <a:ext uri="{FF2B5EF4-FFF2-40B4-BE49-F238E27FC236}">
              <a16:creationId xmlns:a16="http://schemas.microsoft.com/office/drawing/2014/main" id="{963EBD2A-DD83-463E-842D-6589FDEC315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0" name="Text Box 16">
          <a:extLst>
            <a:ext uri="{FF2B5EF4-FFF2-40B4-BE49-F238E27FC236}">
              <a16:creationId xmlns:a16="http://schemas.microsoft.com/office/drawing/2014/main" id="{2FF887D4-727C-427A-897C-A4A83603490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1" name="Text Box 17">
          <a:extLst>
            <a:ext uri="{FF2B5EF4-FFF2-40B4-BE49-F238E27FC236}">
              <a16:creationId xmlns:a16="http://schemas.microsoft.com/office/drawing/2014/main" id="{E16C4398-0A3B-49FD-A893-78F26DD1849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2" name="Text Box 18">
          <a:extLst>
            <a:ext uri="{FF2B5EF4-FFF2-40B4-BE49-F238E27FC236}">
              <a16:creationId xmlns:a16="http://schemas.microsoft.com/office/drawing/2014/main" id="{984E4EBA-7B15-4222-A697-C7C5CFD6C99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53" name="Text Box 19">
          <a:extLst>
            <a:ext uri="{FF2B5EF4-FFF2-40B4-BE49-F238E27FC236}">
              <a16:creationId xmlns:a16="http://schemas.microsoft.com/office/drawing/2014/main" id="{C095B964-2619-4516-ACCC-0D81630E00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4" name="Text Box 16">
          <a:extLst>
            <a:ext uri="{FF2B5EF4-FFF2-40B4-BE49-F238E27FC236}">
              <a16:creationId xmlns:a16="http://schemas.microsoft.com/office/drawing/2014/main" id="{F72FCA4B-2B8A-4575-B66B-C615BB36363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5" name="Text Box 17">
          <a:extLst>
            <a:ext uri="{FF2B5EF4-FFF2-40B4-BE49-F238E27FC236}">
              <a16:creationId xmlns:a16="http://schemas.microsoft.com/office/drawing/2014/main" id="{86ECD3F9-EC8A-4C1B-B5C6-4369A42307B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6" name="Text Box 18">
          <a:extLst>
            <a:ext uri="{FF2B5EF4-FFF2-40B4-BE49-F238E27FC236}">
              <a16:creationId xmlns:a16="http://schemas.microsoft.com/office/drawing/2014/main" id="{172E4458-3D9B-4E17-83E7-E148473EAF9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57" name="Text Box 19">
          <a:extLst>
            <a:ext uri="{FF2B5EF4-FFF2-40B4-BE49-F238E27FC236}">
              <a16:creationId xmlns:a16="http://schemas.microsoft.com/office/drawing/2014/main" id="{31296D03-8922-4406-95D2-09BA33415B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58" name="Text Box 16">
          <a:extLst>
            <a:ext uri="{FF2B5EF4-FFF2-40B4-BE49-F238E27FC236}">
              <a16:creationId xmlns:a16="http://schemas.microsoft.com/office/drawing/2014/main" id="{1C082DA8-7787-45D2-96E2-31E30A69C2B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59" name="Text Box 17">
          <a:extLst>
            <a:ext uri="{FF2B5EF4-FFF2-40B4-BE49-F238E27FC236}">
              <a16:creationId xmlns:a16="http://schemas.microsoft.com/office/drawing/2014/main" id="{B400D144-E2A3-434E-8792-FFD5DEBB51E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60" name="Text Box 18">
          <a:extLst>
            <a:ext uri="{FF2B5EF4-FFF2-40B4-BE49-F238E27FC236}">
              <a16:creationId xmlns:a16="http://schemas.microsoft.com/office/drawing/2014/main" id="{B18E1354-AF67-403E-98B4-846DEE72183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61" name="Text Box 19">
          <a:extLst>
            <a:ext uri="{FF2B5EF4-FFF2-40B4-BE49-F238E27FC236}">
              <a16:creationId xmlns:a16="http://schemas.microsoft.com/office/drawing/2014/main" id="{819586E9-D132-48F7-870E-2676334C16F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163</xdr:row>
      <xdr:rowOff>504825</xdr:rowOff>
    </xdr:from>
    <xdr:ext cx="95250" cy="444014"/>
    <xdr:sp macro="" textlink="">
      <xdr:nvSpPr>
        <xdr:cNvPr id="7162" name="Text Box 15">
          <a:extLst>
            <a:ext uri="{FF2B5EF4-FFF2-40B4-BE49-F238E27FC236}">
              <a16:creationId xmlns:a16="http://schemas.microsoft.com/office/drawing/2014/main" id="{4134356D-AD38-47EB-AE69-0835EA45D746}"/>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3" name="Text Box 16">
          <a:extLst>
            <a:ext uri="{FF2B5EF4-FFF2-40B4-BE49-F238E27FC236}">
              <a16:creationId xmlns:a16="http://schemas.microsoft.com/office/drawing/2014/main" id="{91CEB8B6-1ED7-4913-8CF4-717B9706EB3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4" name="Text Box 17">
          <a:extLst>
            <a:ext uri="{FF2B5EF4-FFF2-40B4-BE49-F238E27FC236}">
              <a16:creationId xmlns:a16="http://schemas.microsoft.com/office/drawing/2014/main" id="{DD97AD48-9093-499B-925F-08834EB53F9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5" name="Text Box 18">
          <a:extLst>
            <a:ext uri="{FF2B5EF4-FFF2-40B4-BE49-F238E27FC236}">
              <a16:creationId xmlns:a16="http://schemas.microsoft.com/office/drawing/2014/main" id="{1A2814CE-A7BC-4307-AAF1-534BCD3963E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66" name="Text Box 19">
          <a:extLst>
            <a:ext uri="{FF2B5EF4-FFF2-40B4-BE49-F238E27FC236}">
              <a16:creationId xmlns:a16="http://schemas.microsoft.com/office/drawing/2014/main" id="{4C9E086F-45F2-4656-B621-8742EA7CE02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167" name="Text Box 15">
          <a:extLst>
            <a:ext uri="{FF2B5EF4-FFF2-40B4-BE49-F238E27FC236}">
              <a16:creationId xmlns:a16="http://schemas.microsoft.com/office/drawing/2014/main" id="{70EDCCD6-D509-440E-B4B0-5528026E9D4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163</xdr:row>
      <xdr:rowOff>504825</xdr:rowOff>
    </xdr:from>
    <xdr:ext cx="95250" cy="442269"/>
    <xdr:sp macro="" textlink="">
      <xdr:nvSpPr>
        <xdr:cNvPr id="7168" name="Text Box 15">
          <a:extLst>
            <a:ext uri="{FF2B5EF4-FFF2-40B4-BE49-F238E27FC236}">
              <a16:creationId xmlns:a16="http://schemas.microsoft.com/office/drawing/2014/main" id="{07327975-47BA-46AD-AF33-D23474E0835F}"/>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69" name="Text Box 16">
          <a:extLst>
            <a:ext uri="{FF2B5EF4-FFF2-40B4-BE49-F238E27FC236}">
              <a16:creationId xmlns:a16="http://schemas.microsoft.com/office/drawing/2014/main" id="{5416F29E-B78B-493C-9720-E12209C9F6D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70" name="Text Box 17">
          <a:extLst>
            <a:ext uri="{FF2B5EF4-FFF2-40B4-BE49-F238E27FC236}">
              <a16:creationId xmlns:a16="http://schemas.microsoft.com/office/drawing/2014/main" id="{3ACA668A-5C4B-4933-B61A-9AAACB924A5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71" name="Text Box 18">
          <a:extLst>
            <a:ext uri="{FF2B5EF4-FFF2-40B4-BE49-F238E27FC236}">
              <a16:creationId xmlns:a16="http://schemas.microsoft.com/office/drawing/2014/main" id="{25B27688-FFF7-4D25-BA4B-E27279AA4D9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172" name="Text Box 15">
          <a:extLst>
            <a:ext uri="{FF2B5EF4-FFF2-40B4-BE49-F238E27FC236}">
              <a16:creationId xmlns:a16="http://schemas.microsoft.com/office/drawing/2014/main" id="{DB838844-8FD8-4BA4-8F71-AA8CF67FCA3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3" name="Text Box 16">
          <a:extLst>
            <a:ext uri="{FF2B5EF4-FFF2-40B4-BE49-F238E27FC236}">
              <a16:creationId xmlns:a16="http://schemas.microsoft.com/office/drawing/2014/main" id="{458317D4-F1F3-456F-8246-45A373732E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4" name="Text Box 17">
          <a:extLst>
            <a:ext uri="{FF2B5EF4-FFF2-40B4-BE49-F238E27FC236}">
              <a16:creationId xmlns:a16="http://schemas.microsoft.com/office/drawing/2014/main" id="{BCD258EA-9164-4C2C-A268-17075206BCF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5" name="Text Box 18">
          <a:extLst>
            <a:ext uri="{FF2B5EF4-FFF2-40B4-BE49-F238E27FC236}">
              <a16:creationId xmlns:a16="http://schemas.microsoft.com/office/drawing/2014/main" id="{C34435F8-1C29-4B22-83A3-A6F3FD1B4F5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6" name="Text Box 19">
          <a:extLst>
            <a:ext uri="{FF2B5EF4-FFF2-40B4-BE49-F238E27FC236}">
              <a16:creationId xmlns:a16="http://schemas.microsoft.com/office/drawing/2014/main" id="{1E7D31F0-76F9-4DB6-A9AF-3C26700B515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7" name="Text Box 16">
          <a:extLst>
            <a:ext uri="{FF2B5EF4-FFF2-40B4-BE49-F238E27FC236}">
              <a16:creationId xmlns:a16="http://schemas.microsoft.com/office/drawing/2014/main" id="{43E8E00D-47C1-4556-BF93-B1B9F9F073D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8" name="Text Box 17">
          <a:extLst>
            <a:ext uri="{FF2B5EF4-FFF2-40B4-BE49-F238E27FC236}">
              <a16:creationId xmlns:a16="http://schemas.microsoft.com/office/drawing/2014/main" id="{F2EB151A-A6D8-4361-A21C-C259711C2C9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79" name="Text Box 18">
          <a:extLst>
            <a:ext uri="{FF2B5EF4-FFF2-40B4-BE49-F238E27FC236}">
              <a16:creationId xmlns:a16="http://schemas.microsoft.com/office/drawing/2014/main" id="{2900699E-AF14-499A-96AE-2B850A3573E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180" name="Text Box 19">
          <a:extLst>
            <a:ext uri="{FF2B5EF4-FFF2-40B4-BE49-F238E27FC236}">
              <a16:creationId xmlns:a16="http://schemas.microsoft.com/office/drawing/2014/main" id="{4D331991-63D9-42AD-9F5D-E641510987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1" name="Text Box 15">
          <a:extLst>
            <a:ext uri="{FF2B5EF4-FFF2-40B4-BE49-F238E27FC236}">
              <a16:creationId xmlns:a16="http://schemas.microsoft.com/office/drawing/2014/main" id="{F24C454E-10BE-4AC2-86E3-8FFFA510AEA6}"/>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2" name="Text Box 15">
          <a:extLst>
            <a:ext uri="{FF2B5EF4-FFF2-40B4-BE49-F238E27FC236}">
              <a16:creationId xmlns:a16="http://schemas.microsoft.com/office/drawing/2014/main" id="{F9176C46-630D-4E12-90A9-0357BEF0E527}"/>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8496"/>
    <xdr:sp macro="" textlink="">
      <xdr:nvSpPr>
        <xdr:cNvPr id="7183" name="Text Box 15">
          <a:extLst>
            <a:ext uri="{FF2B5EF4-FFF2-40B4-BE49-F238E27FC236}">
              <a16:creationId xmlns:a16="http://schemas.microsoft.com/office/drawing/2014/main" id="{0CD6A4B4-CAA8-4BA4-AC5D-FE52F3AB4B5E}"/>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442269"/>
    <xdr:sp macro="" textlink="">
      <xdr:nvSpPr>
        <xdr:cNvPr id="7184" name="Text Box 15">
          <a:extLst>
            <a:ext uri="{FF2B5EF4-FFF2-40B4-BE49-F238E27FC236}">
              <a16:creationId xmlns:a16="http://schemas.microsoft.com/office/drawing/2014/main" id="{5F14703D-BAB6-4F1D-ADEE-2CE2D2F68D4E}"/>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504825</xdr:rowOff>
    </xdr:from>
    <xdr:ext cx="95250" cy="442269"/>
    <xdr:sp macro="" textlink="">
      <xdr:nvSpPr>
        <xdr:cNvPr id="7185" name="Text Box 15">
          <a:extLst>
            <a:ext uri="{FF2B5EF4-FFF2-40B4-BE49-F238E27FC236}">
              <a16:creationId xmlns:a16="http://schemas.microsoft.com/office/drawing/2014/main" id="{0DC724C7-8EBA-49B4-BC4A-F510919FAAA6}"/>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186" name="Text Box 15">
          <a:extLst>
            <a:ext uri="{FF2B5EF4-FFF2-40B4-BE49-F238E27FC236}">
              <a16:creationId xmlns:a16="http://schemas.microsoft.com/office/drawing/2014/main" id="{96487924-F0F8-43AD-B5C5-28CCF88CD30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4331"/>
    <xdr:sp macro="" textlink="">
      <xdr:nvSpPr>
        <xdr:cNvPr id="7187" name="Text Box 15">
          <a:extLst>
            <a:ext uri="{FF2B5EF4-FFF2-40B4-BE49-F238E27FC236}">
              <a16:creationId xmlns:a16="http://schemas.microsoft.com/office/drawing/2014/main" id="{41600FC0-C65F-40D8-943B-BD68E2108918}"/>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158</xdr:row>
      <xdr:rowOff>170392</xdr:rowOff>
    </xdr:from>
    <xdr:ext cx="95250" cy="213632"/>
    <xdr:sp macro="" textlink="">
      <xdr:nvSpPr>
        <xdr:cNvPr id="7188" name="Text Box 15">
          <a:extLst>
            <a:ext uri="{FF2B5EF4-FFF2-40B4-BE49-F238E27FC236}">
              <a16:creationId xmlns:a16="http://schemas.microsoft.com/office/drawing/2014/main" id="{0DDE0A8B-A85E-4DB7-B56A-9A1C80ACC285}"/>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89" name="Text Box 16">
          <a:extLst>
            <a:ext uri="{FF2B5EF4-FFF2-40B4-BE49-F238E27FC236}">
              <a16:creationId xmlns:a16="http://schemas.microsoft.com/office/drawing/2014/main" id="{F9301380-011D-46BF-8FA4-19E49D4C90D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0" name="Text Box 17">
          <a:extLst>
            <a:ext uri="{FF2B5EF4-FFF2-40B4-BE49-F238E27FC236}">
              <a16:creationId xmlns:a16="http://schemas.microsoft.com/office/drawing/2014/main" id="{6A8B51EC-4347-4B2D-94DD-ADA9F5F42F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1" name="Text Box 18">
          <a:extLst>
            <a:ext uri="{FF2B5EF4-FFF2-40B4-BE49-F238E27FC236}">
              <a16:creationId xmlns:a16="http://schemas.microsoft.com/office/drawing/2014/main" id="{EA0FC3B8-E504-453F-9F47-9785DE7E157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192" name="Text Box 19">
          <a:extLst>
            <a:ext uri="{FF2B5EF4-FFF2-40B4-BE49-F238E27FC236}">
              <a16:creationId xmlns:a16="http://schemas.microsoft.com/office/drawing/2014/main" id="{2B17C671-FF97-4FB6-80CA-D9B8D5C2AB2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3" name="Text Box 16">
          <a:extLst>
            <a:ext uri="{FF2B5EF4-FFF2-40B4-BE49-F238E27FC236}">
              <a16:creationId xmlns:a16="http://schemas.microsoft.com/office/drawing/2014/main" id="{E94C859F-DE8C-4FAF-B9A6-2697285FFD6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4" name="Text Box 17">
          <a:extLst>
            <a:ext uri="{FF2B5EF4-FFF2-40B4-BE49-F238E27FC236}">
              <a16:creationId xmlns:a16="http://schemas.microsoft.com/office/drawing/2014/main" id="{0D005F5F-AEB5-484C-A362-E6D4838B99F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5" name="Text Box 18">
          <a:extLst>
            <a:ext uri="{FF2B5EF4-FFF2-40B4-BE49-F238E27FC236}">
              <a16:creationId xmlns:a16="http://schemas.microsoft.com/office/drawing/2014/main" id="{A76D5969-1A0F-4246-BABD-E42440F9662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196" name="Text Box 19">
          <a:extLst>
            <a:ext uri="{FF2B5EF4-FFF2-40B4-BE49-F238E27FC236}">
              <a16:creationId xmlns:a16="http://schemas.microsoft.com/office/drawing/2014/main" id="{7DA166A4-F479-4FEF-8500-CD07656DC5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7" name="Text Box 16">
          <a:extLst>
            <a:ext uri="{FF2B5EF4-FFF2-40B4-BE49-F238E27FC236}">
              <a16:creationId xmlns:a16="http://schemas.microsoft.com/office/drawing/2014/main" id="{E179CB62-1072-4AA7-AC50-E1DDD4576C9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8" name="Text Box 17">
          <a:extLst>
            <a:ext uri="{FF2B5EF4-FFF2-40B4-BE49-F238E27FC236}">
              <a16:creationId xmlns:a16="http://schemas.microsoft.com/office/drawing/2014/main" id="{4CD506B0-0724-4CBF-982A-27456A0BA5F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199" name="Text Box 18">
          <a:extLst>
            <a:ext uri="{FF2B5EF4-FFF2-40B4-BE49-F238E27FC236}">
              <a16:creationId xmlns:a16="http://schemas.microsoft.com/office/drawing/2014/main" id="{9F97FF1A-2CD7-413D-A9CF-4E641F0EC63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00" name="Text Box 19">
          <a:extLst>
            <a:ext uri="{FF2B5EF4-FFF2-40B4-BE49-F238E27FC236}">
              <a16:creationId xmlns:a16="http://schemas.microsoft.com/office/drawing/2014/main" id="{ADAA4299-F1EA-45FE-900D-28B32298FBD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01" name="Text Box 15">
          <a:extLst>
            <a:ext uri="{FF2B5EF4-FFF2-40B4-BE49-F238E27FC236}">
              <a16:creationId xmlns:a16="http://schemas.microsoft.com/office/drawing/2014/main" id="{4F64D5B4-EC9B-494E-8D56-BD41226DDE5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2" name="Text Box 16">
          <a:extLst>
            <a:ext uri="{FF2B5EF4-FFF2-40B4-BE49-F238E27FC236}">
              <a16:creationId xmlns:a16="http://schemas.microsoft.com/office/drawing/2014/main" id="{8F0135EB-A7DE-401F-8975-B04BCF02B0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3" name="Text Box 17">
          <a:extLst>
            <a:ext uri="{FF2B5EF4-FFF2-40B4-BE49-F238E27FC236}">
              <a16:creationId xmlns:a16="http://schemas.microsoft.com/office/drawing/2014/main" id="{15FE8FB1-A1FC-4D34-AA52-702C790632C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4" name="Text Box 18">
          <a:extLst>
            <a:ext uri="{FF2B5EF4-FFF2-40B4-BE49-F238E27FC236}">
              <a16:creationId xmlns:a16="http://schemas.microsoft.com/office/drawing/2014/main" id="{6A2E6AA6-7451-47AA-84AE-B3454199608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05" name="Text Box 19">
          <a:extLst>
            <a:ext uri="{FF2B5EF4-FFF2-40B4-BE49-F238E27FC236}">
              <a16:creationId xmlns:a16="http://schemas.microsoft.com/office/drawing/2014/main" id="{61D86C86-F8BA-4AA6-8CC5-1F69AAA7A8A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6" name="Text Box 16">
          <a:extLst>
            <a:ext uri="{FF2B5EF4-FFF2-40B4-BE49-F238E27FC236}">
              <a16:creationId xmlns:a16="http://schemas.microsoft.com/office/drawing/2014/main" id="{1755A81B-CF37-49F9-A79A-2A49729D464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7" name="Text Box 17">
          <a:extLst>
            <a:ext uri="{FF2B5EF4-FFF2-40B4-BE49-F238E27FC236}">
              <a16:creationId xmlns:a16="http://schemas.microsoft.com/office/drawing/2014/main" id="{E8FE2023-9A76-4C9C-8C60-028FCB60667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08" name="Text Box 18">
          <a:extLst>
            <a:ext uri="{FF2B5EF4-FFF2-40B4-BE49-F238E27FC236}">
              <a16:creationId xmlns:a16="http://schemas.microsoft.com/office/drawing/2014/main" id="{B09D014D-3085-480E-9D29-EE50F06C8BB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09" name="Text Box 16">
          <a:extLst>
            <a:ext uri="{FF2B5EF4-FFF2-40B4-BE49-F238E27FC236}">
              <a16:creationId xmlns:a16="http://schemas.microsoft.com/office/drawing/2014/main" id="{FBBA816A-DA09-4FBC-80DC-01D321B6105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0" name="Text Box 17">
          <a:extLst>
            <a:ext uri="{FF2B5EF4-FFF2-40B4-BE49-F238E27FC236}">
              <a16:creationId xmlns:a16="http://schemas.microsoft.com/office/drawing/2014/main" id="{64669077-2ECC-4505-B93A-7BBF0972E7A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1" name="Text Box 18">
          <a:extLst>
            <a:ext uri="{FF2B5EF4-FFF2-40B4-BE49-F238E27FC236}">
              <a16:creationId xmlns:a16="http://schemas.microsoft.com/office/drawing/2014/main" id="{75A49372-8C09-4BC0-9BA0-220D538F82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2" name="Text Box 19">
          <a:extLst>
            <a:ext uri="{FF2B5EF4-FFF2-40B4-BE49-F238E27FC236}">
              <a16:creationId xmlns:a16="http://schemas.microsoft.com/office/drawing/2014/main" id="{6C08203F-9DA5-4B6D-B409-122C24F9EBF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3" name="Text Box 16">
          <a:extLst>
            <a:ext uri="{FF2B5EF4-FFF2-40B4-BE49-F238E27FC236}">
              <a16:creationId xmlns:a16="http://schemas.microsoft.com/office/drawing/2014/main" id="{2BAE9607-0924-4D54-A9E8-54CF5946965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4" name="Text Box 17">
          <a:extLst>
            <a:ext uri="{FF2B5EF4-FFF2-40B4-BE49-F238E27FC236}">
              <a16:creationId xmlns:a16="http://schemas.microsoft.com/office/drawing/2014/main" id="{7ADE6CE6-A286-4B68-81B8-E5673458F0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5" name="Text Box 18">
          <a:extLst>
            <a:ext uri="{FF2B5EF4-FFF2-40B4-BE49-F238E27FC236}">
              <a16:creationId xmlns:a16="http://schemas.microsoft.com/office/drawing/2014/main" id="{EDDFA7E0-4AC1-4F8B-9178-087AC48B278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16" name="Text Box 19">
          <a:extLst>
            <a:ext uri="{FF2B5EF4-FFF2-40B4-BE49-F238E27FC236}">
              <a16:creationId xmlns:a16="http://schemas.microsoft.com/office/drawing/2014/main" id="{23579A25-FBE6-47F7-8F47-229E9340557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56743"/>
    <xdr:sp macro="" textlink="">
      <xdr:nvSpPr>
        <xdr:cNvPr id="7217" name="Text Box 15">
          <a:extLst>
            <a:ext uri="{FF2B5EF4-FFF2-40B4-BE49-F238E27FC236}">
              <a16:creationId xmlns:a16="http://schemas.microsoft.com/office/drawing/2014/main" id="{8719F3D8-A1FC-446F-8EFF-0161DCDDE575}"/>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442269"/>
    <xdr:sp macro="" textlink="">
      <xdr:nvSpPr>
        <xdr:cNvPr id="7218" name="Text Box 15">
          <a:extLst>
            <a:ext uri="{FF2B5EF4-FFF2-40B4-BE49-F238E27FC236}">
              <a16:creationId xmlns:a16="http://schemas.microsoft.com/office/drawing/2014/main" id="{623B0A03-11BF-49DB-A198-6E9EE5558374}"/>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158</xdr:row>
      <xdr:rowOff>504825</xdr:rowOff>
    </xdr:from>
    <xdr:ext cx="95250" cy="442269"/>
    <xdr:sp macro="" textlink="">
      <xdr:nvSpPr>
        <xdr:cNvPr id="7219" name="Text Box 15">
          <a:extLst>
            <a:ext uri="{FF2B5EF4-FFF2-40B4-BE49-F238E27FC236}">
              <a16:creationId xmlns:a16="http://schemas.microsoft.com/office/drawing/2014/main" id="{F6B1AA4B-1E1B-4F8A-B321-ECCC8411C8B0}"/>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20" name="Text Box 15">
          <a:extLst>
            <a:ext uri="{FF2B5EF4-FFF2-40B4-BE49-F238E27FC236}">
              <a16:creationId xmlns:a16="http://schemas.microsoft.com/office/drawing/2014/main" id="{9548538E-8979-49E2-BB0E-5F081948BEF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444331"/>
    <xdr:sp macro="" textlink="">
      <xdr:nvSpPr>
        <xdr:cNvPr id="7221" name="Text Box 15">
          <a:extLst>
            <a:ext uri="{FF2B5EF4-FFF2-40B4-BE49-F238E27FC236}">
              <a16:creationId xmlns:a16="http://schemas.microsoft.com/office/drawing/2014/main" id="{71E81E89-7334-4529-8161-03CD3507DAF5}"/>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158</xdr:row>
      <xdr:rowOff>504825</xdr:rowOff>
    </xdr:from>
    <xdr:ext cx="95250" cy="213632"/>
    <xdr:sp macro="" textlink="">
      <xdr:nvSpPr>
        <xdr:cNvPr id="7222" name="Text Box 15">
          <a:extLst>
            <a:ext uri="{FF2B5EF4-FFF2-40B4-BE49-F238E27FC236}">
              <a16:creationId xmlns:a16="http://schemas.microsoft.com/office/drawing/2014/main" id="{0E94DB10-ACE0-4DD7-B8B2-8D557FAA8C3E}"/>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3" name="Text Box 16">
          <a:extLst>
            <a:ext uri="{FF2B5EF4-FFF2-40B4-BE49-F238E27FC236}">
              <a16:creationId xmlns:a16="http://schemas.microsoft.com/office/drawing/2014/main" id="{E53C4CB0-33A7-4FE0-ABD0-5FAC8CDF7F5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4" name="Text Box 17">
          <a:extLst>
            <a:ext uri="{FF2B5EF4-FFF2-40B4-BE49-F238E27FC236}">
              <a16:creationId xmlns:a16="http://schemas.microsoft.com/office/drawing/2014/main" id="{50D019CE-946D-4DFF-AB22-F98FDFA8F94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5" name="Text Box 18">
          <a:extLst>
            <a:ext uri="{FF2B5EF4-FFF2-40B4-BE49-F238E27FC236}">
              <a16:creationId xmlns:a16="http://schemas.microsoft.com/office/drawing/2014/main" id="{7EC61326-ECDE-4D7C-BA45-D062874FA8D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26" name="Text Box 19">
          <a:extLst>
            <a:ext uri="{FF2B5EF4-FFF2-40B4-BE49-F238E27FC236}">
              <a16:creationId xmlns:a16="http://schemas.microsoft.com/office/drawing/2014/main" id="{DB35B34D-CCB4-4288-876A-B43A679330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7" name="Text Box 16">
          <a:extLst>
            <a:ext uri="{FF2B5EF4-FFF2-40B4-BE49-F238E27FC236}">
              <a16:creationId xmlns:a16="http://schemas.microsoft.com/office/drawing/2014/main" id="{C83CB006-F582-4F47-B813-E5A446F7B7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8" name="Text Box 17">
          <a:extLst>
            <a:ext uri="{FF2B5EF4-FFF2-40B4-BE49-F238E27FC236}">
              <a16:creationId xmlns:a16="http://schemas.microsoft.com/office/drawing/2014/main" id="{CF060F67-59BE-411E-8595-BCC7A515538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29" name="Text Box 18">
          <a:extLst>
            <a:ext uri="{FF2B5EF4-FFF2-40B4-BE49-F238E27FC236}">
              <a16:creationId xmlns:a16="http://schemas.microsoft.com/office/drawing/2014/main" id="{F4AD88E0-9EA1-4BED-811A-641E94771D5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30" name="Text Box 19">
          <a:extLst>
            <a:ext uri="{FF2B5EF4-FFF2-40B4-BE49-F238E27FC236}">
              <a16:creationId xmlns:a16="http://schemas.microsoft.com/office/drawing/2014/main" id="{C20AD4E1-0EDC-42AB-9278-C4ABF6B4E9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1" name="Text Box 16">
          <a:extLst>
            <a:ext uri="{FF2B5EF4-FFF2-40B4-BE49-F238E27FC236}">
              <a16:creationId xmlns:a16="http://schemas.microsoft.com/office/drawing/2014/main" id="{CB1A4DF6-B7EC-449B-A533-B1AE77248D7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2" name="Text Box 17">
          <a:extLst>
            <a:ext uri="{FF2B5EF4-FFF2-40B4-BE49-F238E27FC236}">
              <a16:creationId xmlns:a16="http://schemas.microsoft.com/office/drawing/2014/main" id="{8A7820F9-4DE4-4480-AC93-02B2BF4D997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3" name="Text Box 18">
          <a:extLst>
            <a:ext uri="{FF2B5EF4-FFF2-40B4-BE49-F238E27FC236}">
              <a16:creationId xmlns:a16="http://schemas.microsoft.com/office/drawing/2014/main" id="{48E450E9-4997-4915-80C1-A67E06FB3BE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0</xdr:rowOff>
    </xdr:from>
    <xdr:ext cx="95250" cy="171450"/>
    <xdr:sp macro="" textlink="">
      <xdr:nvSpPr>
        <xdr:cNvPr id="7234" name="Text Box 19">
          <a:extLst>
            <a:ext uri="{FF2B5EF4-FFF2-40B4-BE49-F238E27FC236}">
              <a16:creationId xmlns:a16="http://schemas.microsoft.com/office/drawing/2014/main" id="{C6443C93-0463-47D6-BC8D-A5C5EC5DFFA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35" name="Text Box 15">
          <a:extLst>
            <a:ext uri="{FF2B5EF4-FFF2-40B4-BE49-F238E27FC236}">
              <a16:creationId xmlns:a16="http://schemas.microsoft.com/office/drawing/2014/main" id="{EF73102E-8F1E-44FB-B782-D4C964244037}"/>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6" name="Text Box 16">
          <a:extLst>
            <a:ext uri="{FF2B5EF4-FFF2-40B4-BE49-F238E27FC236}">
              <a16:creationId xmlns:a16="http://schemas.microsoft.com/office/drawing/2014/main" id="{BD553145-DF02-459B-AC59-D3C3496EDD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7" name="Text Box 17">
          <a:extLst>
            <a:ext uri="{FF2B5EF4-FFF2-40B4-BE49-F238E27FC236}">
              <a16:creationId xmlns:a16="http://schemas.microsoft.com/office/drawing/2014/main" id="{423CDF24-853C-4481-B5FD-389BDFF2B3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8" name="Text Box 18">
          <a:extLst>
            <a:ext uri="{FF2B5EF4-FFF2-40B4-BE49-F238E27FC236}">
              <a16:creationId xmlns:a16="http://schemas.microsoft.com/office/drawing/2014/main" id="{7346453D-AFEB-45C8-8AA8-A69A25E1C4D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39" name="Text Box 19">
          <a:extLst>
            <a:ext uri="{FF2B5EF4-FFF2-40B4-BE49-F238E27FC236}">
              <a16:creationId xmlns:a16="http://schemas.microsoft.com/office/drawing/2014/main" id="{8A7631D1-9B0C-4796-B142-E7B2607566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162</xdr:row>
      <xdr:rowOff>504825</xdr:rowOff>
    </xdr:from>
    <xdr:ext cx="95250" cy="442269"/>
    <xdr:sp macro="" textlink="">
      <xdr:nvSpPr>
        <xdr:cNvPr id="7240" name="Text Box 15">
          <a:extLst>
            <a:ext uri="{FF2B5EF4-FFF2-40B4-BE49-F238E27FC236}">
              <a16:creationId xmlns:a16="http://schemas.microsoft.com/office/drawing/2014/main" id="{3C9DA92C-F635-4D37-B0C2-E82BAA4C0C05}"/>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1" name="Text Box 16">
          <a:extLst>
            <a:ext uri="{FF2B5EF4-FFF2-40B4-BE49-F238E27FC236}">
              <a16:creationId xmlns:a16="http://schemas.microsoft.com/office/drawing/2014/main" id="{24D118B8-E7BE-49C9-9032-7A59F633F75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2" name="Text Box 17">
          <a:extLst>
            <a:ext uri="{FF2B5EF4-FFF2-40B4-BE49-F238E27FC236}">
              <a16:creationId xmlns:a16="http://schemas.microsoft.com/office/drawing/2014/main" id="{57EEF380-C462-485A-ACBC-F60BC85D1E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43" name="Text Box 18">
          <a:extLst>
            <a:ext uri="{FF2B5EF4-FFF2-40B4-BE49-F238E27FC236}">
              <a16:creationId xmlns:a16="http://schemas.microsoft.com/office/drawing/2014/main" id="{5710EDEC-07EE-4390-833C-B2F21BA553D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4" name="Text Box 16">
          <a:extLst>
            <a:ext uri="{FF2B5EF4-FFF2-40B4-BE49-F238E27FC236}">
              <a16:creationId xmlns:a16="http://schemas.microsoft.com/office/drawing/2014/main" id="{42F138F0-28A2-4D8E-9256-CFE3BF65443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5" name="Text Box 17">
          <a:extLst>
            <a:ext uri="{FF2B5EF4-FFF2-40B4-BE49-F238E27FC236}">
              <a16:creationId xmlns:a16="http://schemas.microsoft.com/office/drawing/2014/main" id="{F26395EC-FCAE-4E54-A4FD-989DD254ED4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6" name="Text Box 18">
          <a:extLst>
            <a:ext uri="{FF2B5EF4-FFF2-40B4-BE49-F238E27FC236}">
              <a16:creationId xmlns:a16="http://schemas.microsoft.com/office/drawing/2014/main" id="{8AD7F451-845C-48A4-A765-3B2F46806D8F}"/>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7" name="Text Box 19">
          <a:extLst>
            <a:ext uri="{FF2B5EF4-FFF2-40B4-BE49-F238E27FC236}">
              <a16:creationId xmlns:a16="http://schemas.microsoft.com/office/drawing/2014/main" id="{BF011834-CA17-4A6B-8646-D173B3D707E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8" name="Text Box 16">
          <a:extLst>
            <a:ext uri="{FF2B5EF4-FFF2-40B4-BE49-F238E27FC236}">
              <a16:creationId xmlns:a16="http://schemas.microsoft.com/office/drawing/2014/main" id="{5337B35E-C666-422A-9F73-A0054EB285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49" name="Text Box 17">
          <a:extLst>
            <a:ext uri="{FF2B5EF4-FFF2-40B4-BE49-F238E27FC236}">
              <a16:creationId xmlns:a16="http://schemas.microsoft.com/office/drawing/2014/main" id="{A7176325-818C-4FE4-948B-C64F2B12488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50" name="Text Box 18">
          <a:extLst>
            <a:ext uri="{FF2B5EF4-FFF2-40B4-BE49-F238E27FC236}">
              <a16:creationId xmlns:a16="http://schemas.microsoft.com/office/drawing/2014/main" id="{F0656ACB-4C79-4342-AD61-19573974C1B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51" name="Text Box 15">
          <a:extLst>
            <a:ext uri="{FF2B5EF4-FFF2-40B4-BE49-F238E27FC236}">
              <a16:creationId xmlns:a16="http://schemas.microsoft.com/office/drawing/2014/main" id="{9F75B3E2-7E72-48C6-BCFA-C5A2391D162F}"/>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2" name="Text Box 16">
          <a:extLst>
            <a:ext uri="{FF2B5EF4-FFF2-40B4-BE49-F238E27FC236}">
              <a16:creationId xmlns:a16="http://schemas.microsoft.com/office/drawing/2014/main" id="{405A169A-F556-4B9C-AB51-3480F51226E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3" name="Text Box 17">
          <a:extLst>
            <a:ext uri="{FF2B5EF4-FFF2-40B4-BE49-F238E27FC236}">
              <a16:creationId xmlns:a16="http://schemas.microsoft.com/office/drawing/2014/main" id="{D4A34DB7-AD61-44D8-A74F-38255D287BC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4" name="Text Box 18">
          <a:extLst>
            <a:ext uri="{FF2B5EF4-FFF2-40B4-BE49-F238E27FC236}">
              <a16:creationId xmlns:a16="http://schemas.microsoft.com/office/drawing/2014/main" id="{AF387BCE-B8BB-498D-94E2-065A6B83A35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55" name="Text Box 19">
          <a:extLst>
            <a:ext uri="{FF2B5EF4-FFF2-40B4-BE49-F238E27FC236}">
              <a16:creationId xmlns:a16="http://schemas.microsoft.com/office/drawing/2014/main" id="{4698D181-9F67-4E32-93AC-CD9065089F0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6" name="Text Box 16">
          <a:extLst>
            <a:ext uri="{FF2B5EF4-FFF2-40B4-BE49-F238E27FC236}">
              <a16:creationId xmlns:a16="http://schemas.microsoft.com/office/drawing/2014/main" id="{D94835D2-51EF-4D73-924B-DAF6EE89D3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7" name="Text Box 17">
          <a:extLst>
            <a:ext uri="{FF2B5EF4-FFF2-40B4-BE49-F238E27FC236}">
              <a16:creationId xmlns:a16="http://schemas.microsoft.com/office/drawing/2014/main" id="{A1510E47-04EA-447C-BB28-6E115D8E208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8" name="Text Box 18">
          <a:extLst>
            <a:ext uri="{FF2B5EF4-FFF2-40B4-BE49-F238E27FC236}">
              <a16:creationId xmlns:a16="http://schemas.microsoft.com/office/drawing/2014/main" id="{83FEE3C1-EF88-4282-9254-F58FA47355B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59" name="Text Box 19">
          <a:extLst>
            <a:ext uri="{FF2B5EF4-FFF2-40B4-BE49-F238E27FC236}">
              <a16:creationId xmlns:a16="http://schemas.microsoft.com/office/drawing/2014/main" id="{E967C4A5-9457-4B84-A9A6-C4EF5EA51FF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0" name="Text Box 16">
          <a:extLst>
            <a:ext uri="{FF2B5EF4-FFF2-40B4-BE49-F238E27FC236}">
              <a16:creationId xmlns:a16="http://schemas.microsoft.com/office/drawing/2014/main" id="{4E0BD90C-9414-4C31-AE6A-33F4607EC28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1" name="Text Box 17">
          <a:extLst>
            <a:ext uri="{FF2B5EF4-FFF2-40B4-BE49-F238E27FC236}">
              <a16:creationId xmlns:a16="http://schemas.microsoft.com/office/drawing/2014/main" id="{DD236846-1DFD-44E8-B97E-BD7B9D09F485}"/>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2" name="Text Box 18">
          <a:extLst>
            <a:ext uri="{FF2B5EF4-FFF2-40B4-BE49-F238E27FC236}">
              <a16:creationId xmlns:a16="http://schemas.microsoft.com/office/drawing/2014/main" id="{4EA03181-C41C-4680-B6E7-6C573787CC0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159</xdr:row>
      <xdr:rowOff>0</xdr:rowOff>
    </xdr:from>
    <xdr:ext cx="95250" cy="171450"/>
    <xdr:sp macro="" textlink="">
      <xdr:nvSpPr>
        <xdr:cNvPr id="7263" name="Text Box 19">
          <a:extLst>
            <a:ext uri="{FF2B5EF4-FFF2-40B4-BE49-F238E27FC236}">
              <a16:creationId xmlns:a16="http://schemas.microsoft.com/office/drawing/2014/main" id="{BD3625A6-B9CE-47C4-A2FD-0FFA6D5940C8}"/>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014"/>
    <xdr:sp macro="" textlink="">
      <xdr:nvSpPr>
        <xdr:cNvPr id="7264" name="Text Box 15">
          <a:extLst>
            <a:ext uri="{FF2B5EF4-FFF2-40B4-BE49-F238E27FC236}">
              <a16:creationId xmlns:a16="http://schemas.microsoft.com/office/drawing/2014/main" id="{0E1DB20F-E056-42A8-B3CB-B151C3897BF0}"/>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5" name="Text Box 16">
          <a:extLst>
            <a:ext uri="{FF2B5EF4-FFF2-40B4-BE49-F238E27FC236}">
              <a16:creationId xmlns:a16="http://schemas.microsoft.com/office/drawing/2014/main" id="{97448B89-9E4E-40B1-8C24-CDC8EB04DC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6" name="Text Box 17">
          <a:extLst>
            <a:ext uri="{FF2B5EF4-FFF2-40B4-BE49-F238E27FC236}">
              <a16:creationId xmlns:a16="http://schemas.microsoft.com/office/drawing/2014/main" id="{E94D914B-8A48-42F3-AF69-DD0AAA55ADF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7" name="Text Box 18">
          <a:extLst>
            <a:ext uri="{FF2B5EF4-FFF2-40B4-BE49-F238E27FC236}">
              <a16:creationId xmlns:a16="http://schemas.microsoft.com/office/drawing/2014/main" id="{DF48A302-DC1B-441D-80F4-11609BACFE7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0</xdr:rowOff>
    </xdr:from>
    <xdr:ext cx="95250" cy="171450"/>
    <xdr:sp macro="" textlink="">
      <xdr:nvSpPr>
        <xdr:cNvPr id="7268" name="Text Box 19">
          <a:extLst>
            <a:ext uri="{FF2B5EF4-FFF2-40B4-BE49-F238E27FC236}">
              <a16:creationId xmlns:a16="http://schemas.microsoft.com/office/drawing/2014/main" id="{563BC549-383E-4C13-8EE3-7684D257343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69" name="Text Box 16">
          <a:extLst>
            <a:ext uri="{FF2B5EF4-FFF2-40B4-BE49-F238E27FC236}">
              <a16:creationId xmlns:a16="http://schemas.microsoft.com/office/drawing/2014/main" id="{63143B36-61C4-4457-AB0A-261D04BD80E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0</xdr:rowOff>
    </xdr:from>
    <xdr:ext cx="95250" cy="171450"/>
    <xdr:sp macro="" textlink="">
      <xdr:nvSpPr>
        <xdr:cNvPr id="7270" name="Text Box 17">
          <a:extLst>
            <a:ext uri="{FF2B5EF4-FFF2-40B4-BE49-F238E27FC236}">
              <a16:creationId xmlns:a16="http://schemas.microsoft.com/office/drawing/2014/main" id="{A0602C30-A837-4A4E-B081-692023D014D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164</xdr:row>
      <xdr:rowOff>15875</xdr:rowOff>
    </xdr:from>
    <xdr:ext cx="95250" cy="171450"/>
    <xdr:sp macro="" textlink="">
      <xdr:nvSpPr>
        <xdr:cNvPr id="7271" name="Text Box 18">
          <a:extLst>
            <a:ext uri="{FF2B5EF4-FFF2-40B4-BE49-F238E27FC236}">
              <a16:creationId xmlns:a16="http://schemas.microsoft.com/office/drawing/2014/main" id="{19BD3074-866D-42F1-B532-EBB97EC0B947}"/>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2" name="Text Box 16">
          <a:extLst>
            <a:ext uri="{FF2B5EF4-FFF2-40B4-BE49-F238E27FC236}">
              <a16:creationId xmlns:a16="http://schemas.microsoft.com/office/drawing/2014/main" id="{D533F672-15DD-4068-A986-4475EA9857D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3" name="Text Box 17">
          <a:extLst>
            <a:ext uri="{FF2B5EF4-FFF2-40B4-BE49-F238E27FC236}">
              <a16:creationId xmlns:a16="http://schemas.microsoft.com/office/drawing/2014/main" id="{DBB152ED-2F02-4357-A102-2BDF1AAC44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4" name="Text Box 18">
          <a:extLst>
            <a:ext uri="{FF2B5EF4-FFF2-40B4-BE49-F238E27FC236}">
              <a16:creationId xmlns:a16="http://schemas.microsoft.com/office/drawing/2014/main" id="{766A92D1-B29E-4D49-8C27-366FBA1EECE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5" name="Text Box 19">
          <a:extLst>
            <a:ext uri="{FF2B5EF4-FFF2-40B4-BE49-F238E27FC236}">
              <a16:creationId xmlns:a16="http://schemas.microsoft.com/office/drawing/2014/main" id="{B80660F6-7F46-41C3-AF4E-6721532C958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164</xdr:row>
      <xdr:rowOff>0</xdr:rowOff>
    </xdr:from>
    <xdr:ext cx="95250" cy="171450"/>
    <xdr:sp macro="" textlink="">
      <xdr:nvSpPr>
        <xdr:cNvPr id="7276" name="Text Box 16">
          <a:extLst>
            <a:ext uri="{FF2B5EF4-FFF2-40B4-BE49-F238E27FC236}">
              <a16:creationId xmlns:a16="http://schemas.microsoft.com/office/drawing/2014/main" id="{474374DB-ABF2-4E3C-9FD3-D676E6DA44A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77" name="Text Box 15">
          <a:extLst>
            <a:ext uri="{FF2B5EF4-FFF2-40B4-BE49-F238E27FC236}">
              <a16:creationId xmlns:a16="http://schemas.microsoft.com/office/drawing/2014/main" id="{D9983C78-19F5-4C1B-88A7-8B4ABC05BC2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278" name="Text Box 15">
          <a:extLst>
            <a:ext uri="{FF2B5EF4-FFF2-40B4-BE49-F238E27FC236}">
              <a16:creationId xmlns:a16="http://schemas.microsoft.com/office/drawing/2014/main" id="{C37C7100-1730-4BB1-A56D-7A8F94387D1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279" name="Text Box 15">
          <a:extLst>
            <a:ext uri="{FF2B5EF4-FFF2-40B4-BE49-F238E27FC236}">
              <a16:creationId xmlns:a16="http://schemas.microsoft.com/office/drawing/2014/main" id="{4BEEB556-20A5-4830-BA41-B1D8C8B4E4C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280" name="Text Box 15">
          <a:extLst>
            <a:ext uri="{FF2B5EF4-FFF2-40B4-BE49-F238E27FC236}">
              <a16:creationId xmlns:a16="http://schemas.microsoft.com/office/drawing/2014/main" id="{85931313-41CA-4B6C-B744-4F7B3C00127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281" name="Text Box 15">
          <a:extLst>
            <a:ext uri="{FF2B5EF4-FFF2-40B4-BE49-F238E27FC236}">
              <a16:creationId xmlns:a16="http://schemas.microsoft.com/office/drawing/2014/main" id="{58BD8563-3CDB-45DD-8929-85D44B83F46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2" name="Text Box 15">
          <a:extLst>
            <a:ext uri="{FF2B5EF4-FFF2-40B4-BE49-F238E27FC236}">
              <a16:creationId xmlns:a16="http://schemas.microsoft.com/office/drawing/2014/main" id="{9C1A5176-0942-4ADE-83AF-3C935947418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3" name="Text Box 15">
          <a:extLst>
            <a:ext uri="{FF2B5EF4-FFF2-40B4-BE49-F238E27FC236}">
              <a16:creationId xmlns:a16="http://schemas.microsoft.com/office/drawing/2014/main" id="{301C24A1-3EB8-48E0-90D9-6993AC94605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4" name="Text Box 15">
          <a:extLst>
            <a:ext uri="{FF2B5EF4-FFF2-40B4-BE49-F238E27FC236}">
              <a16:creationId xmlns:a16="http://schemas.microsoft.com/office/drawing/2014/main" id="{941AF74C-CB90-44CD-AB62-A19E12F457B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5" name="Text Box 15">
          <a:extLst>
            <a:ext uri="{FF2B5EF4-FFF2-40B4-BE49-F238E27FC236}">
              <a16:creationId xmlns:a16="http://schemas.microsoft.com/office/drawing/2014/main" id="{DE93C816-58F9-4275-BBC9-81C6A81AADF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6" name="Text Box 15">
          <a:extLst>
            <a:ext uri="{FF2B5EF4-FFF2-40B4-BE49-F238E27FC236}">
              <a16:creationId xmlns:a16="http://schemas.microsoft.com/office/drawing/2014/main" id="{CDE78C4E-1C6A-4EF7-9D05-916603F8CD26}"/>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158</xdr:row>
      <xdr:rowOff>504825</xdr:rowOff>
    </xdr:from>
    <xdr:ext cx="95250" cy="213632"/>
    <xdr:sp macro="" textlink="">
      <xdr:nvSpPr>
        <xdr:cNvPr id="7287" name="Text Box 15">
          <a:extLst>
            <a:ext uri="{FF2B5EF4-FFF2-40B4-BE49-F238E27FC236}">
              <a16:creationId xmlns:a16="http://schemas.microsoft.com/office/drawing/2014/main" id="{39582235-D3BC-424D-BFBB-66E56CB4CD1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8496"/>
    <xdr:sp macro="" textlink="">
      <xdr:nvSpPr>
        <xdr:cNvPr id="7288" name="Text Box 15">
          <a:extLst>
            <a:ext uri="{FF2B5EF4-FFF2-40B4-BE49-F238E27FC236}">
              <a16:creationId xmlns:a16="http://schemas.microsoft.com/office/drawing/2014/main" id="{3ABEFAB6-64D5-4178-87C0-ABF2134334D4}"/>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89" name="Text Box 15">
          <a:extLst>
            <a:ext uri="{FF2B5EF4-FFF2-40B4-BE49-F238E27FC236}">
              <a16:creationId xmlns:a16="http://schemas.microsoft.com/office/drawing/2014/main" id="{5543C92E-5583-43D8-A510-580ADE10382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4331"/>
    <xdr:sp macro="" textlink="">
      <xdr:nvSpPr>
        <xdr:cNvPr id="7290" name="Text Box 15">
          <a:extLst>
            <a:ext uri="{FF2B5EF4-FFF2-40B4-BE49-F238E27FC236}">
              <a16:creationId xmlns:a16="http://schemas.microsoft.com/office/drawing/2014/main" id="{27133044-4EBC-457A-864D-A21FD418E48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56743"/>
    <xdr:sp macro="" textlink="">
      <xdr:nvSpPr>
        <xdr:cNvPr id="7291" name="Text Box 15">
          <a:extLst>
            <a:ext uri="{FF2B5EF4-FFF2-40B4-BE49-F238E27FC236}">
              <a16:creationId xmlns:a16="http://schemas.microsoft.com/office/drawing/2014/main" id="{5D755C41-7990-42D5-98B3-74831DB094A4}"/>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2" name="Text Box 15">
          <a:extLst>
            <a:ext uri="{FF2B5EF4-FFF2-40B4-BE49-F238E27FC236}">
              <a16:creationId xmlns:a16="http://schemas.microsoft.com/office/drawing/2014/main" id="{40828B34-41D8-4775-A4D6-F7C7FF30EEA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444331"/>
    <xdr:sp macro="" textlink="">
      <xdr:nvSpPr>
        <xdr:cNvPr id="7293" name="Text Box 15">
          <a:extLst>
            <a:ext uri="{FF2B5EF4-FFF2-40B4-BE49-F238E27FC236}">
              <a16:creationId xmlns:a16="http://schemas.microsoft.com/office/drawing/2014/main" id="{708B16C9-C820-4DF1-98AD-15659C242F83}"/>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4" name="Text Box 15">
          <a:extLst>
            <a:ext uri="{FF2B5EF4-FFF2-40B4-BE49-F238E27FC236}">
              <a16:creationId xmlns:a16="http://schemas.microsoft.com/office/drawing/2014/main" id="{CABCB03D-2921-4C1C-AB1E-9333E14BD6A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5" name="Text Box 15">
          <a:extLst>
            <a:ext uri="{FF2B5EF4-FFF2-40B4-BE49-F238E27FC236}">
              <a16:creationId xmlns:a16="http://schemas.microsoft.com/office/drawing/2014/main" id="{A4EFDF6B-3D64-49D5-91E9-9B89986290C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6" name="Text Box 15">
          <a:extLst>
            <a:ext uri="{FF2B5EF4-FFF2-40B4-BE49-F238E27FC236}">
              <a16:creationId xmlns:a16="http://schemas.microsoft.com/office/drawing/2014/main" id="{CFC233B2-D6D7-4DF0-BA23-3D244FE7E09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7" name="Text Box 15">
          <a:extLst>
            <a:ext uri="{FF2B5EF4-FFF2-40B4-BE49-F238E27FC236}">
              <a16:creationId xmlns:a16="http://schemas.microsoft.com/office/drawing/2014/main" id="{1304486A-BFF2-4D82-8343-26CB362CE781}"/>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8" name="Text Box 15">
          <a:extLst>
            <a:ext uri="{FF2B5EF4-FFF2-40B4-BE49-F238E27FC236}">
              <a16:creationId xmlns:a16="http://schemas.microsoft.com/office/drawing/2014/main" id="{74F3287C-06F5-426F-8503-D11BE34E5B25}"/>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160</xdr:row>
      <xdr:rowOff>504825</xdr:rowOff>
    </xdr:from>
    <xdr:ext cx="95250" cy="213632"/>
    <xdr:sp macro="" textlink="">
      <xdr:nvSpPr>
        <xdr:cNvPr id="7299" name="Text Box 15">
          <a:extLst>
            <a:ext uri="{FF2B5EF4-FFF2-40B4-BE49-F238E27FC236}">
              <a16:creationId xmlns:a16="http://schemas.microsoft.com/office/drawing/2014/main" id="{D194CFCF-090A-49CC-AF83-DF2EF788699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8496"/>
    <xdr:sp macro="" textlink="">
      <xdr:nvSpPr>
        <xdr:cNvPr id="7300" name="Text Box 15">
          <a:extLst>
            <a:ext uri="{FF2B5EF4-FFF2-40B4-BE49-F238E27FC236}">
              <a16:creationId xmlns:a16="http://schemas.microsoft.com/office/drawing/2014/main" id="{A659F035-6181-45FF-8534-B6CECA62DA2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1" name="Text Box 15">
          <a:extLst>
            <a:ext uri="{FF2B5EF4-FFF2-40B4-BE49-F238E27FC236}">
              <a16:creationId xmlns:a16="http://schemas.microsoft.com/office/drawing/2014/main" id="{5CE51BCF-2065-46B5-8FD6-0C4738D13F74}"/>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331"/>
    <xdr:sp macro="" textlink="">
      <xdr:nvSpPr>
        <xdr:cNvPr id="7302" name="Text Box 15">
          <a:extLst>
            <a:ext uri="{FF2B5EF4-FFF2-40B4-BE49-F238E27FC236}">
              <a16:creationId xmlns:a16="http://schemas.microsoft.com/office/drawing/2014/main" id="{14A3989B-942A-4BDD-A0EF-8C7AC5B7393A}"/>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56743"/>
    <xdr:sp macro="" textlink="">
      <xdr:nvSpPr>
        <xdr:cNvPr id="7303" name="Text Box 15">
          <a:extLst>
            <a:ext uri="{FF2B5EF4-FFF2-40B4-BE49-F238E27FC236}">
              <a16:creationId xmlns:a16="http://schemas.microsoft.com/office/drawing/2014/main" id="{90D40F50-7F84-4CF9-8BA9-8CAE204819EE}"/>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4" name="Text Box 15">
          <a:extLst>
            <a:ext uri="{FF2B5EF4-FFF2-40B4-BE49-F238E27FC236}">
              <a16:creationId xmlns:a16="http://schemas.microsoft.com/office/drawing/2014/main" id="{1B5D6AF9-F66B-4CD5-9FB6-208A2F86D25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444331"/>
    <xdr:sp macro="" textlink="">
      <xdr:nvSpPr>
        <xdr:cNvPr id="7305" name="Text Box 15">
          <a:extLst>
            <a:ext uri="{FF2B5EF4-FFF2-40B4-BE49-F238E27FC236}">
              <a16:creationId xmlns:a16="http://schemas.microsoft.com/office/drawing/2014/main" id="{3DA00D59-8663-4F5D-8FAE-2B22FD58C891}"/>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6" name="Text Box 15">
          <a:extLst>
            <a:ext uri="{FF2B5EF4-FFF2-40B4-BE49-F238E27FC236}">
              <a16:creationId xmlns:a16="http://schemas.microsoft.com/office/drawing/2014/main" id="{CBB8F1D3-984E-427F-95E9-0D8F65A21F3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7" name="Text Box 15">
          <a:extLst>
            <a:ext uri="{FF2B5EF4-FFF2-40B4-BE49-F238E27FC236}">
              <a16:creationId xmlns:a16="http://schemas.microsoft.com/office/drawing/2014/main" id="{A6012E60-0585-4651-8E5E-BC7CC7F7DEC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8" name="Text Box 15">
          <a:extLst>
            <a:ext uri="{FF2B5EF4-FFF2-40B4-BE49-F238E27FC236}">
              <a16:creationId xmlns:a16="http://schemas.microsoft.com/office/drawing/2014/main" id="{6E0EECC4-E88E-4512-8FD7-6E8CCCC6A040}"/>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09" name="Text Box 15">
          <a:extLst>
            <a:ext uri="{FF2B5EF4-FFF2-40B4-BE49-F238E27FC236}">
              <a16:creationId xmlns:a16="http://schemas.microsoft.com/office/drawing/2014/main" id="{78CC520F-9363-477F-8CC7-F54FCF5B0C3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10" name="Text Box 15">
          <a:extLst>
            <a:ext uri="{FF2B5EF4-FFF2-40B4-BE49-F238E27FC236}">
              <a16:creationId xmlns:a16="http://schemas.microsoft.com/office/drawing/2014/main" id="{104F0C2C-5BCA-4E08-B11E-1756F2BE498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162</xdr:row>
      <xdr:rowOff>504825</xdr:rowOff>
    </xdr:from>
    <xdr:ext cx="95250" cy="213632"/>
    <xdr:sp macro="" textlink="">
      <xdr:nvSpPr>
        <xdr:cNvPr id="7311" name="Text Box 15">
          <a:extLst>
            <a:ext uri="{FF2B5EF4-FFF2-40B4-BE49-F238E27FC236}">
              <a16:creationId xmlns:a16="http://schemas.microsoft.com/office/drawing/2014/main" id="{B84A4F6D-EC40-4C25-B8DF-A898691AE3DB}"/>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2" name="Text Box 15">
          <a:extLst>
            <a:ext uri="{FF2B5EF4-FFF2-40B4-BE49-F238E27FC236}">
              <a16:creationId xmlns:a16="http://schemas.microsoft.com/office/drawing/2014/main" id="{CAF8727D-5B66-4AE4-BF30-AE4527DADC0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3" name="Text Box 15">
          <a:extLst>
            <a:ext uri="{FF2B5EF4-FFF2-40B4-BE49-F238E27FC236}">
              <a16:creationId xmlns:a16="http://schemas.microsoft.com/office/drawing/2014/main" id="{90C14B17-2122-490C-8F33-A22BB31EAA7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4" name="Text Box 15">
          <a:extLst>
            <a:ext uri="{FF2B5EF4-FFF2-40B4-BE49-F238E27FC236}">
              <a16:creationId xmlns:a16="http://schemas.microsoft.com/office/drawing/2014/main" id="{1AF1A666-F482-4A9E-9310-AC32910B72C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5" name="Text Box 15">
          <a:extLst>
            <a:ext uri="{FF2B5EF4-FFF2-40B4-BE49-F238E27FC236}">
              <a16:creationId xmlns:a16="http://schemas.microsoft.com/office/drawing/2014/main" id="{D95BCF2A-2A5D-4E30-883E-1EFB2AD6E37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6" name="Text Box 15">
          <a:extLst>
            <a:ext uri="{FF2B5EF4-FFF2-40B4-BE49-F238E27FC236}">
              <a16:creationId xmlns:a16="http://schemas.microsoft.com/office/drawing/2014/main" id="{F543575B-92BC-4659-AEC7-0424FD36D92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7" name="Text Box 15">
          <a:extLst>
            <a:ext uri="{FF2B5EF4-FFF2-40B4-BE49-F238E27FC236}">
              <a16:creationId xmlns:a16="http://schemas.microsoft.com/office/drawing/2014/main" id="{591493A0-2F91-49A8-9BBC-5E525DBB572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8" name="Text Box 15">
          <a:extLst>
            <a:ext uri="{FF2B5EF4-FFF2-40B4-BE49-F238E27FC236}">
              <a16:creationId xmlns:a16="http://schemas.microsoft.com/office/drawing/2014/main" id="{1A4F2818-644C-4E66-A230-BD3001CA5E8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19" name="Text Box 15">
          <a:extLst>
            <a:ext uri="{FF2B5EF4-FFF2-40B4-BE49-F238E27FC236}">
              <a16:creationId xmlns:a16="http://schemas.microsoft.com/office/drawing/2014/main" id="{AA2AD94F-4A82-4526-85E5-D8564FB0282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0" name="Text Box 15">
          <a:extLst>
            <a:ext uri="{FF2B5EF4-FFF2-40B4-BE49-F238E27FC236}">
              <a16:creationId xmlns:a16="http://schemas.microsoft.com/office/drawing/2014/main" id="{ED99C5F3-F457-4B78-BF65-72CF787F7B7B}"/>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1" name="Text Box 15">
          <a:extLst>
            <a:ext uri="{FF2B5EF4-FFF2-40B4-BE49-F238E27FC236}">
              <a16:creationId xmlns:a16="http://schemas.microsoft.com/office/drawing/2014/main" id="{09A0FA85-5CD6-4FCB-A290-34571181679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2" name="Text Box 15">
          <a:extLst>
            <a:ext uri="{FF2B5EF4-FFF2-40B4-BE49-F238E27FC236}">
              <a16:creationId xmlns:a16="http://schemas.microsoft.com/office/drawing/2014/main" id="{2D2CEE9D-8B88-4708-AE67-CBAF42FA41F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23" name="Text Box 15">
          <a:extLst>
            <a:ext uri="{FF2B5EF4-FFF2-40B4-BE49-F238E27FC236}">
              <a16:creationId xmlns:a16="http://schemas.microsoft.com/office/drawing/2014/main" id="{50275FBC-9AC9-4393-BCC3-7A4D31404E8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4" name="Text Box 15">
          <a:extLst>
            <a:ext uri="{FF2B5EF4-FFF2-40B4-BE49-F238E27FC236}">
              <a16:creationId xmlns:a16="http://schemas.microsoft.com/office/drawing/2014/main" id="{A6F1045D-F4DC-4D74-A857-E862DD3200F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325" name="Text Box 15">
          <a:extLst>
            <a:ext uri="{FF2B5EF4-FFF2-40B4-BE49-F238E27FC236}">
              <a16:creationId xmlns:a16="http://schemas.microsoft.com/office/drawing/2014/main" id="{3E521176-2064-41F2-B536-0AFA7095C512}"/>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6" name="Text Box 15">
          <a:extLst>
            <a:ext uri="{FF2B5EF4-FFF2-40B4-BE49-F238E27FC236}">
              <a16:creationId xmlns:a16="http://schemas.microsoft.com/office/drawing/2014/main" id="{C1D0E457-C43A-444A-80A0-3A5CB690C61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7" name="Text Box 15">
          <a:extLst>
            <a:ext uri="{FF2B5EF4-FFF2-40B4-BE49-F238E27FC236}">
              <a16:creationId xmlns:a16="http://schemas.microsoft.com/office/drawing/2014/main" id="{EEFBDFEA-04A4-49C4-894B-1867E163099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8" name="Text Box 15">
          <a:extLst>
            <a:ext uri="{FF2B5EF4-FFF2-40B4-BE49-F238E27FC236}">
              <a16:creationId xmlns:a16="http://schemas.microsoft.com/office/drawing/2014/main" id="{0F0F748E-8B33-430C-A8D8-BE162ED6B56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29" name="Text Box 15">
          <a:extLst>
            <a:ext uri="{FF2B5EF4-FFF2-40B4-BE49-F238E27FC236}">
              <a16:creationId xmlns:a16="http://schemas.microsoft.com/office/drawing/2014/main" id="{EA7AC547-C3CD-4D9E-BD9C-C1DD56A34B1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30" name="Text Box 15">
          <a:extLst>
            <a:ext uri="{FF2B5EF4-FFF2-40B4-BE49-F238E27FC236}">
              <a16:creationId xmlns:a16="http://schemas.microsoft.com/office/drawing/2014/main" id="{A416152B-2AB7-4C22-B5A2-CD3429B6901E}"/>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31" name="Text Box 15">
          <a:extLst>
            <a:ext uri="{FF2B5EF4-FFF2-40B4-BE49-F238E27FC236}">
              <a16:creationId xmlns:a16="http://schemas.microsoft.com/office/drawing/2014/main" id="{3178F61B-3FD7-4255-BDA3-791FFD72707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2" name="Text Box 16">
          <a:extLst>
            <a:ext uri="{FF2B5EF4-FFF2-40B4-BE49-F238E27FC236}">
              <a16:creationId xmlns:a16="http://schemas.microsoft.com/office/drawing/2014/main" id="{8F02AFE0-4F50-43A5-8310-827EB6E55FF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3" name="Text Box 17">
          <a:extLst>
            <a:ext uri="{FF2B5EF4-FFF2-40B4-BE49-F238E27FC236}">
              <a16:creationId xmlns:a16="http://schemas.microsoft.com/office/drawing/2014/main" id="{463FB636-1CB1-45B9-A212-08560E5A633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4" name="Text Box 18">
          <a:extLst>
            <a:ext uri="{FF2B5EF4-FFF2-40B4-BE49-F238E27FC236}">
              <a16:creationId xmlns:a16="http://schemas.microsoft.com/office/drawing/2014/main" id="{3D871651-36FC-4EDC-BAA2-17B66513FB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35" name="Text Box 19">
          <a:extLst>
            <a:ext uri="{FF2B5EF4-FFF2-40B4-BE49-F238E27FC236}">
              <a16:creationId xmlns:a16="http://schemas.microsoft.com/office/drawing/2014/main" id="{3F883BB3-9596-4915-889A-243D9A36F2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6" name="Text Box 16">
          <a:extLst>
            <a:ext uri="{FF2B5EF4-FFF2-40B4-BE49-F238E27FC236}">
              <a16:creationId xmlns:a16="http://schemas.microsoft.com/office/drawing/2014/main" id="{98047938-C01A-4FD6-B0BF-376616D374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7" name="Text Box 17">
          <a:extLst>
            <a:ext uri="{FF2B5EF4-FFF2-40B4-BE49-F238E27FC236}">
              <a16:creationId xmlns:a16="http://schemas.microsoft.com/office/drawing/2014/main" id="{CDD5A861-0F7D-42BC-B11C-1327F9047F6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8" name="Text Box 18">
          <a:extLst>
            <a:ext uri="{FF2B5EF4-FFF2-40B4-BE49-F238E27FC236}">
              <a16:creationId xmlns:a16="http://schemas.microsoft.com/office/drawing/2014/main" id="{45DA41FB-65A1-4AED-9BDF-FC6C238CB4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39" name="Text Box 19">
          <a:extLst>
            <a:ext uri="{FF2B5EF4-FFF2-40B4-BE49-F238E27FC236}">
              <a16:creationId xmlns:a16="http://schemas.microsoft.com/office/drawing/2014/main" id="{7FF8C172-C84B-43CA-A832-921FFAB75C4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0" name="Text Box 16">
          <a:extLst>
            <a:ext uri="{FF2B5EF4-FFF2-40B4-BE49-F238E27FC236}">
              <a16:creationId xmlns:a16="http://schemas.microsoft.com/office/drawing/2014/main" id="{EE5F7783-2BC7-45E5-B861-B7E3B004CC04}"/>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1" name="Text Box 17">
          <a:extLst>
            <a:ext uri="{FF2B5EF4-FFF2-40B4-BE49-F238E27FC236}">
              <a16:creationId xmlns:a16="http://schemas.microsoft.com/office/drawing/2014/main" id="{6B0B0D89-78DC-453D-A878-A71C52382FE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2" name="Text Box 18">
          <a:extLst>
            <a:ext uri="{FF2B5EF4-FFF2-40B4-BE49-F238E27FC236}">
              <a16:creationId xmlns:a16="http://schemas.microsoft.com/office/drawing/2014/main" id="{0CB4155C-87C8-4FA5-8421-9FE4D610EE6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43" name="Text Box 19">
          <a:extLst>
            <a:ext uri="{FF2B5EF4-FFF2-40B4-BE49-F238E27FC236}">
              <a16:creationId xmlns:a16="http://schemas.microsoft.com/office/drawing/2014/main" id="{11104B44-192F-4905-9DC4-1B74B2B7A400}"/>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169</xdr:row>
      <xdr:rowOff>504825</xdr:rowOff>
    </xdr:from>
    <xdr:ext cx="95250" cy="444014"/>
    <xdr:sp macro="" textlink="">
      <xdr:nvSpPr>
        <xdr:cNvPr id="7344" name="Text Box 15">
          <a:extLst>
            <a:ext uri="{FF2B5EF4-FFF2-40B4-BE49-F238E27FC236}">
              <a16:creationId xmlns:a16="http://schemas.microsoft.com/office/drawing/2014/main" id="{33462201-D557-4903-B352-CB115DCF0583}"/>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5" name="Text Box 16">
          <a:extLst>
            <a:ext uri="{FF2B5EF4-FFF2-40B4-BE49-F238E27FC236}">
              <a16:creationId xmlns:a16="http://schemas.microsoft.com/office/drawing/2014/main" id="{CBAD1E78-615C-4C82-BC7A-85A783CE20B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6" name="Text Box 17">
          <a:extLst>
            <a:ext uri="{FF2B5EF4-FFF2-40B4-BE49-F238E27FC236}">
              <a16:creationId xmlns:a16="http://schemas.microsoft.com/office/drawing/2014/main" id="{5E4CD507-685E-4267-9F9B-6009534DAA7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7" name="Text Box 18">
          <a:extLst>
            <a:ext uri="{FF2B5EF4-FFF2-40B4-BE49-F238E27FC236}">
              <a16:creationId xmlns:a16="http://schemas.microsoft.com/office/drawing/2014/main" id="{C4488A31-1B4C-42BD-AD9E-FD7B676112A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48" name="Text Box 19">
          <a:extLst>
            <a:ext uri="{FF2B5EF4-FFF2-40B4-BE49-F238E27FC236}">
              <a16:creationId xmlns:a16="http://schemas.microsoft.com/office/drawing/2014/main" id="{DCD07F8D-5E76-4911-955C-0A2E8F6B4A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349" name="Text Box 15">
          <a:extLst>
            <a:ext uri="{FF2B5EF4-FFF2-40B4-BE49-F238E27FC236}">
              <a16:creationId xmlns:a16="http://schemas.microsoft.com/office/drawing/2014/main" id="{78A9146A-5FE8-4FF6-87CD-A14C686A7CD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169</xdr:row>
      <xdr:rowOff>504825</xdr:rowOff>
    </xdr:from>
    <xdr:ext cx="95250" cy="442269"/>
    <xdr:sp macro="" textlink="">
      <xdr:nvSpPr>
        <xdr:cNvPr id="7350" name="Text Box 15">
          <a:extLst>
            <a:ext uri="{FF2B5EF4-FFF2-40B4-BE49-F238E27FC236}">
              <a16:creationId xmlns:a16="http://schemas.microsoft.com/office/drawing/2014/main" id="{69812A4C-982D-46DD-8A16-077DBDDBA16B}"/>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1" name="Text Box 16">
          <a:extLst>
            <a:ext uri="{FF2B5EF4-FFF2-40B4-BE49-F238E27FC236}">
              <a16:creationId xmlns:a16="http://schemas.microsoft.com/office/drawing/2014/main" id="{283F2152-5779-4DBF-BF47-17245598954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2" name="Text Box 17">
          <a:extLst>
            <a:ext uri="{FF2B5EF4-FFF2-40B4-BE49-F238E27FC236}">
              <a16:creationId xmlns:a16="http://schemas.microsoft.com/office/drawing/2014/main" id="{82B167F1-F424-4A9B-B467-E4B9E2D6F8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53" name="Text Box 18">
          <a:extLst>
            <a:ext uri="{FF2B5EF4-FFF2-40B4-BE49-F238E27FC236}">
              <a16:creationId xmlns:a16="http://schemas.microsoft.com/office/drawing/2014/main" id="{C1DEA114-5FDC-417E-B8E2-FC8493E1584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354" name="Text Box 15">
          <a:extLst>
            <a:ext uri="{FF2B5EF4-FFF2-40B4-BE49-F238E27FC236}">
              <a16:creationId xmlns:a16="http://schemas.microsoft.com/office/drawing/2014/main" id="{C5DD55C0-4F4C-4387-8CB7-1A3A4665762D}"/>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5" name="Text Box 16">
          <a:extLst>
            <a:ext uri="{FF2B5EF4-FFF2-40B4-BE49-F238E27FC236}">
              <a16:creationId xmlns:a16="http://schemas.microsoft.com/office/drawing/2014/main" id="{5842B5A3-CB04-434C-BD60-B1D69F742B4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6" name="Text Box 17">
          <a:extLst>
            <a:ext uri="{FF2B5EF4-FFF2-40B4-BE49-F238E27FC236}">
              <a16:creationId xmlns:a16="http://schemas.microsoft.com/office/drawing/2014/main" id="{1E3AAFF6-C909-4EC9-A47F-643D996D25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7" name="Text Box 18">
          <a:extLst>
            <a:ext uri="{FF2B5EF4-FFF2-40B4-BE49-F238E27FC236}">
              <a16:creationId xmlns:a16="http://schemas.microsoft.com/office/drawing/2014/main" id="{264A6F14-9556-4FD0-BD23-74185DB9FA2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8" name="Text Box 19">
          <a:extLst>
            <a:ext uri="{FF2B5EF4-FFF2-40B4-BE49-F238E27FC236}">
              <a16:creationId xmlns:a16="http://schemas.microsoft.com/office/drawing/2014/main" id="{3E34B9BF-D06B-4F11-827C-6C385D3AD10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59" name="Text Box 16">
          <a:extLst>
            <a:ext uri="{FF2B5EF4-FFF2-40B4-BE49-F238E27FC236}">
              <a16:creationId xmlns:a16="http://schemas.microsoft.com/office/drawing/2014/main" id="{49F9E217-EE37-41AE-BF4D-7A388079D69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0" name="Text Box 17">
          <a:extLst>
            <a:ext uri="{FF2B5EF4-FFF2-40B4-BE49-F238E27FC236}">
              <a16:creationId xmlns:a16="http://schemas.microsoft.com/office/drawing/2014/main" id="{C4D256EA-071B-402A-B835-1247F30489A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1" name="Text Box 18">
          <a:extLst>
            <a:ext uri="{FF2B5EF4-FFF2-40B4-BE49-F238E27FC236}">
              <a16:creationId xmlns:a16="http://schemas.microsoft.com/office/drawing/2014/main" id="{BEEB8129-6E94-45E3-85C7-DF26F8E5BC8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62" name="Text Box 19">
          <a:extLst>
            <a:ext uri="{FF2B5EF4-FFF2-40B4-BE49-F238E27FC236}">
              <a16:creationId xmlns:a16="http://schemas.microsoft.com/office/drawing/2014/main" id="{A61BD5B4-6E0F-4D58-B992-9AB183E9A0C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63" name="Text Box 15">
          <a:extLst>
            <a:ext uri="{FF2B5EF4-FFF2-40B4-BE49-F238E27FC236}">
              <a16:creationId xmlns:a16="http://schemas.microsoft.com/office/drawing/2014/main" id="{573BEA69-B10B-483E-8F04-8A17E75F167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64" name="Text Box 15">
          <a:extLst>
            <a:ext uri="{FF2B5EF4-FFF2-40B4-BE49-F238E27FC236}">
              <a16:creationId xmlns:a16="http://schemas.microsoft.com/office/drawing/2014/main" id="{EEBE1788-9F7C-4E47-8ADE-FAE7884453E1}"/>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8496"/>
    <xdr:sp macro="" textlink="">
      <xdr:nvSpPr>
        <xdr:cNvPr id="7365" name="Text Box 15">
          <a:extLst>
            <a:ext uri="{FF2B5EF4-FFF2-40B4-BE49-F238E27FC236}">
              <a16:creationId xmlns:a16="http://schemas.microsoft.com/office/drawing/2014/main" id="{6BDFDE5A-DD45-4762-A03B-45E05C5CC87E}"/>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442269"/>
    <xdr:sp macro="" textlink="">
      <xdr:nvSpPr>
        <xdr:cNvPr id="7366" name="Text Box 15">
          <a:extLst>
            <a:ext uri="{FF2B5EF4-FFF2-40B4-BE49-F238E27FC236}">
              <a16:creationId xmlns:a16="http://schemas.microsoft.com/office/drawing/2014/main" id="{031574AA-E4C9-4BB9-8942-4464251CF460}"/>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504825</xdr:rowOff>
    </xdr:from>
    <xdr:ext cx="95250" cy="442269"/>
    <xdr:sp macro="" textlink="">
      <xdr:nvSpPr>
        <xdr:cNvPr id="7367" name="Text Box 15">
          <a:extLst>
            <a:ext uri="{FF2B5EF4-FFF2-40B4-BE49-F238E27FC236}">
              <a16:creationId xmlns:a16="http://schemas.microsoft.com/office/drawing/2014/main" id="{503703B0-C72E-4730-AED2-B209827BE683}"/>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368" name="Text Box 15">
          <a:extLst>
            <a:ext uri="{FF2B5EF4-FFF2-40B4-BE49-F238E27FC236}">
              <a16:creationId xmlns:a16="http://schemas.microsoft.com/office/drawing/2014/main" id="{40A5D50B-D433-435C-962C-C2F260DD831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4331"/>
    <xdr:sp macro="" textlink="">
      <xdr:nvSpPr>
        <xdr:cNvPr id="7369" name="Text Box 15">
          <a:extLst>
            <a:ext uri="{FF2B5EF4-FFF2-40B4-BE49-F238E27FC236}">
              <a16:creationId xmlns:a16="http://schemas.microsoft.com/office/drawing/2014/main" id="{5AD43358-7F10-407A-9D4D-2AD238637E60}"/>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164</xdr:row>
      <xdr:rowOff>170392</xdr:rowOff>
    </xdr:from>
    <xdr:ext cx="95250" cy="213632"/>
    <xdr:sp macro="" textlink="">
      <xdr:nvSpPr>
        <xdr:cNvPr id="7370" name="Text Box 15">
          <a:extLst>
            <a:ext uri="{FF2B5EF4-FFF2-40B4-BE49-F238E27FC236}">
              <a16:creationId xmlns:a16="http://schemas.microsoft.com/office/drawing/2014/main" id="{5AA6C398-EEE1-457B-A550-36DE1B1277CC}"/>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1" name="Text Box 16">
          <a:extLst>
            <a:ext uri="{FF2B5EF4-FFF2-40B4-BE49-F238E27FC236}">
              <a16:creationId xmlns:a16="http://schemas.microsoft.com/office/drawing/2014/main" id="{701C6D4B-7390-45C4-BC27-95F285A3288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2" name="Text Box 17">
          <a:extLst>
            <a:ext uri="{FF2B5EF4-FFF2-40B4-BE49-F238E27FC236}">
              <a16:creationId xmlns:a16="http://schemas.microsoft.com/office/drawing/2014/main" id="{D91B0350-886C-4368-B901-B51E7730B2E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3" name="Text Box 18">
          <a:extLst>
            <a:ext uri="{FF2B5EF4-FFF2-40B4-BE49-F238E27FC236}">
              <a16:creationId xmlns:a16="http://schemas.microsoft.com/office/drawing/2014/main" id="{10BEF337-4E20-4BC4-B2F8-19716DBC5B3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74" name="Text Box 19">
          <a:extLst>
            <a:ext uri="{FF2B5EF4-FFF2-40B4-BE49-F238E27FC236}">
              <a16:creationId xmlns:a16="http://schemas.microsoft.com/office/drawing/2014/main" id="{B0484803-BB2F-4647-A455-21BF291BBBF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5" name="Text Box 16">
          <a:extLst>
            <a:ext uri="{FF2B5EF4-FFF2-40B4-BE49-F238E27FC236}">
              <a16:creationId xmlns:a16="http://schemas.microsoft.com/office/drawing/2014/main" id="{267EE0DF-94F9-4E75-9CED-70C155C162D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6" name="Text Box 17">
          <a:extLst>
            <a:ext uri="{FF2B5EF4-FFF2-40B4-BE49-F238E27FC236}">
              <a16:creationId xmlns:a16="http://schemas.microsoft.com/office/drawing/2014/main" id="{5E8122D0-7D2D-4541-B1DC-C7F6911A7DB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7" name="Text Box 18">
          <a:extLst>
            <a:ext uri="{FF2B5EF4-FFF2-40B4-BE49-F238E27FC236}">
              <a16:creationId xmlns:a16="http://schemas.microsoft.com/office/drawing/2014/main" id="{3FF89E90-EBF1-4B10-A6F5-F75AA06699C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78" name="Text Box 19">
          <a:extLst>
            <a:ext uri="{FF2B5EF4-FFF2-40B4-BE49-F238E27FC236}">
              <a16:creationId xmlns:a16="http://schemas.microsoft.com/office/drawing/2014/main" id="{7CA9D50B-8224-44AE-B260-E6E6B8AD159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79" name="Text Box 16">
          <a:extLst>
            <a:ext uri="{FF2B5EF4-FFF2-40B4-BE49-F238E27FC236}">
              <a16:creationId xmlns:a16="http://schemas.microsoft.com/office/drawing/2014/main" id="{DB431F7E-CAB7-4046-94EA-894F979588E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0" name="Text Box 17">
          <a:extLst>
            <a:ext uri="{FF2B5EF4-FFF2-40B4-BE49-F238E27FC236}">
              <a16:creationId xmlns:a16="http://schemas.microsoft.com/office/drawing/2014/main" id="{48917744-CBEB-4BB4-92C5-2487137F676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1" name="Text Box 18">
          <a:extLst>
            <a:ext uri="{FF2B5EF4-FFF2-40B4-BE49-F238E27FC236}">
              <a16:creationId xmlns:a16="http://schemas.microsoft.com/office/drawing/2014/main" id="{3D941D89-F4EF-4543-92E6-581FACCC9F0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382" name="Text Box 19">
          <a:extLst>
            <a:ext uri="{FF2B5EF4-FFF2-40B4-BE49-F238E27FC236}">
              <a16:creationId xmlns:a16="http://schemas.microsoft.com/office/drawing/2014/main" id="{5384C6ED-DC08-45C4-B8DB-CB48A2F1379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383" name="Text Box 15">
          <a:extLst>
            <a:ext uri="{FF2B5EF4-FFF2-40B4-BE49-F238E27FC236}">
              <a16:creationId xmlns:a16="http://schemas.microsoft.com/office/drawing/2014/main" id="{A0A502FC-179D-4EA3-B50A-1F0CEAB5A38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4" name="Text Box 16">
          <a:extLst>
            <a:ext uri="{FF2B5EF4-FFF2-40B4-BE49-F238E27FC236}">
              <a16:creationId xmlns:a16="http://schemas.microsoft.com/office/drawing/2014/main" id="{3B3C7B7C-1D63-4B27-BF7A-F07E721477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5" name="Text Box 17">
          <a:extLst>
            <a:ext uri="{FF2B5EF4-FFF2-40B4-BE49-F238E27FC236}">
              <a16:creationId xmlns:a16="http://schemas.microsoft.com/office/drawing/2014/main" id="{882868F1-4A8F-40B3-AB41-05A73A472ED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6" name="Text Box 18">
          <a:extLst>
            <a:ext uri="{FF2B5EF4-FFF2-40B4-BE49-F238E27FC236}">
              <a16:creationId xmlns:a16="http://schemas.microsoft.com/office/drawing/2014/main" id="{441889FD-DCA0-4586-8DFB-BEB731E732F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387" name="Text Box 19">
          <a:extLst>
            <a:ext uri="{FF2B5EF4-FFF2-40B4-BE49-F238E27FC236}">
              <a16:creationId xmlns:a16="http://schemas.microsoft.com/office/drawing/2014/main" id="{CB5B4BCF-0819-45EF-B5ED-79C9F12C6F1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88" name="Text Box 16">
          <a:extLst>
            <a:ext uri="{FF2B5EF4-FFF2-40B4-BE49-F238E27FC236}">
              <a16:creationId xmlns:a16="http://schemas.microsoft.com/office/drawing/2014/main" id="{20F3FDB8-E7A4-4E9E-8BA5-91AF40D75E5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89" name="Text Box 17">
          <a:extLst>
            <a:ext uri="{FF2B5EF4-FFF2-40B4-BE49-F238E27FC236}">
              <a16:creationId xmlns:a16="http://schemas.microsoft.com/office/drawing/2014/main" id="{D5397990-F2E9-4D32-AA02-83FDA178FF5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390" name="Text Box 18">
          <a:extLst>
            <a:ext uri="{FF2B5EF4-FFF2-40B4-BE49-F238E27FC236}">
              <a16:creationId xmlns:a16="http://schemas.microsoft.com/office/drawing/2014/main" id="{BA7CF0AC-4282-4277-91D3-1FA15BFFF30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1" name="Text Box 16">
          <a:extLst>
            <a:ext uri="{FF2B5EF4-FFF2-40B4-BE49-F238E27FC236}">
              <a16:creationId xmlns:a16="http://schemas.microsoft.com/office/drawing/2014/main" id="{832F2693-DC73-4683-BCF9-B505AF4799F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2" name="Text Box 17">
          <a:extLst>
            <a:ext uri="{FF2B5EF4-FFF2-40B4-BE49-F238E27FC236}">
              <a16:creationId xmlns:a16="http://schemas.microsoft.com/office/drawing/2014/main" id="{954CF81A-B842-4F02-948F-1C54DA82543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3" name="Text Box 18">
          <a:extLst>
            <a:ext uri="{FF2B5EF4-FFF2-40B4-BE49-F238E27FC236}">
              <a16:creationId xmlns:a16="http://schemas.microsoft.com/office/drawing/2014/main" id="{A6DBF11D-D674-4578-8A8A-F271019455F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4" name="Text Box 19">
          <a:extLst>
            <a:ext uri="{FF2B5EF4-FFF2-40B4-BE49-F238E27FC236}">
              <a16:creationId xmlns:a16="http://schemas.microsoft.com/office/drawing/2014/main" id="{4BCFB8E6-10BF-40B8-B62E-57CB54A33A2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5" name="Text Box 16">
          <a:extLst>
            <a:ext uri="{FF2B5EF4-FFF2-40B4-BE49-F238E27FC236}">
              <a16:creationId xmlns:a16="http://schemas.microsoft.com/office/drawing/2014/main" id="{59F27FA2-76C9-4954-8654-9DAF2CBF95B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6" name="Text Box 17">
          <a:extLst>
            <a:ext uri="{FF2B5EF4-FFF2-40B4-BE49-F238E27FC236}">
              <a16:creationId xmlns:a16="http://schemas.microsoft.com/office/drawing/2014/main" id="{1F3B975B-AF18-4DF1-954E-345C0EE1E0B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7" name="Text Box 18">
          <a:extLst>
            <a:ext uri="{FF2B5EF4-FFF2-40B4-BE49-F238E27FC236}">
              <a16:creationId xmlns:a16="http://schemas.microsoft.com/office/drawing/2014/main" id="{8924637F-3756-446A-AF3F-28861F4DBEA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398" name="Text Box 19">
          <a:extLst>
            <a:ext uri="{FF2B5EF4-FFF2-40B4-BE49-F238E27FC236}">
              <a16:creationId xmlns:a16="http://schemas.microsoft.com/office/drawing/2014/main" id="{6718FE6B-8AC4-4430-AB44-71C1B060473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56743"/>
    <xdr:sp macro="" textlink="">
      <xdr:nvSpPr>
        <xdr:cNvPr id="7399" name="Text Box 15">
          <a:extLst>
            <a:ext uri="{FF2B5EF4-FFF2-40B4-BE49-F238E27FC236}">
              <a16:creationId xmlns:a16="http://schemas.microsoft.com/office/drawing/2014/main" id="{F13746DF-D66A-4D05-BA66-FE77C3FED569}"/>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442269"/>
    <xdr:sp macro="" textlink="">
      <xdr:nvSpPr>
        <xdr:cNvPr id="7400" name="Text Box 15">
          <a:extLst>
            <a:ext uri="{FF2B5EF4-FFF2-40B4-BE49-F238E27FC236}">
              <a16:creationId xmlns:a16="http://schemas.microsoft.com/office/drawing/2014/main" id="{E27208FD-8583-40B7-90AB-D247C431DDC4}"/>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164</xdr:row>
      <xdr:rowOff>504825</xdr:rowOff>
    </xdr:from>
    <xdr:ext cx="95250" cy="442269"/>
    <xdr:sp macro="" textlink="">
      <xdr:nvSpPr>
        <xdr:cNvPr id="7401" name="Text Box 15">
          <a:extLst>
            <a:ext uri="{FF2B5EF4-FFF2-40B4-BE49-F238E27FC236}">
              <a16:creationId xmlns:a16="http://schemas.microsoft.com/office/drawing/2014/main" id="{7606B10E-0F7A-46F0-BE13-0C7EADA61BA8}"/>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02" name="Text Box 15">
          <a:extLst>
            <a:ext uri="{FF2B5EF4-FFF2-40B4-BE49-F238E27FC236}">
              <a16:creationId xmlns:a16="http://schemas.microsoft.com/office/drawing/2014/main" id="{ABEAEA49-3547-4BEB-AB63-2BB5185FD35E}"/>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444331"/>
    <xdr:sp macro="" textlink="">
      <xdr:nvSpPr>
        <xdr:cNvPr id="7403" name="Text Box 15">
          <a:extLst>
            <a:ext uri="{FF2B5EF4-FFF2-40B4-BE49-F238E27FC236}">
              <a16:creationId xmlns:a16="http://schemas.microsoft.com/office/drawing/2014/main" id="{7FC7C0B0-A3DF-40D5-903F-EDB4AA0CFD06}"/>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164</xdr:row>
      <xdr:rowOff>504825</xdr:rowOff>
    </xdr:from>
    <xdr:ext cx="95250" cy="213632"/>
    <xdr:sp macro="" textlink="">
      <xdr:nvSpPr>
        <xdr:cNvPr id="7404" name="Text Box 15">
          <a:extLst>
            <a:ext uri="{FF2B5EF4-FFF2-40B4-BE49-F238E27FC236}">
              <a16:creationId xmlns:a16="http://schemas.microsoft.com/office/drawing/2014/main" id="{356EA5F2-27AF-4B70-8BAA-F7854A16297C}"/>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5" name="Text Box 16">
          <a:extLst>
            <a:ext uri="{FF2B5EF4-FFF2-40B4-BE49-F238E27FC236}">
              <a16:creationId xmlns:a16="http://schemas.microsoft.com/office/drawing/2014/main" id="{FFF785C2-BE89-4D52-BE7E-452D3E8A6FB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6" name="Text Box 17">
          <a:extLst>
            <a:ext uri="{FF2B5EF4-FFF2-40B4-BE49-F238E27FC236}">
              <a16:creationId xmlns:a16="http://schemas.microsoft.com/office/drawing/2014/main" id="{7902F1BB-0BA6-4436-B398-8D42F87D8CC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7" name="Text Box 18">
          <a:extLst>
            <a:ext uri="{FF2B5EF4-FFF2-40B4-BE49-F238E27FC236}">
              <a16:creationId xmlns:a16="http://schemas.microsoft.com/office/drawing/2014/main" id="{695990CB-9424-45C7-BD61-65FDF68C0CAB}"/>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08" name="Text Box 19">
          <a:extLst>
            <a:ext uri="{FF2B5EF4-FFF2-40B4-BE49-F238E27FC236}">
              <a16:creationId xmlns:a16="http://schemas.microsoft.com/office/drawing/2014/main" id="{C7BE8D8F-4A12-4527-8A65-DB4B96E9B4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09" name="Text Box 16">
          <a:extLst>
            <a:ext uri="{FF2B5EF4-FFF2-40B4-BE49-F238E27FC236}">
              <a16:creationId xmlns:a16="http://schemas.microsoft.com/office/drawing/2014/main" id="{C03F5B7D-5AD4-47A7-BA1A-A5A803750C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0" name="Text Box 17">
          <a:extLst>
            <a:ext uri="{FF2B5EF4-FFF2-40B4-BE49-F238E27FC236}">
              <a16:creationId xmlns:a16="http://schemas.microsoft.com/office/drawing/2014/main" id="{17895171-71CC-4D82-8EA1-E0987F76053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1" name="Text Box 18">
          <a:extLst>
            <a:ext uri="{FF2B5EF4-FFF2-40B4-BE49-F238E27FC236}">
              <a16:creationId xmlns:a16="http://schemas.microsoft.com/office/drawing/2014/main" id="{D76A01A0-D0B0-419C-9370-02B5FC4D52E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12" name="Text Box 19">
          <a:extLst>
            <a:ext uri="{FF2B5EF4-FFF2-40B4-BE49-F238E27FC236}">
              <a16:creationId xmlns:a16="http://schemas.microsoft.com/office/drawing/2014/main" id="{D87CFBD2-427E-44A5-B5E9-0F8503B2CC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3" name="Text Box 16">
          <a:extLst>
            <a:ext uri="{FF2B5EF4-FFF2-40B4-BE49-F238E27FC236}">
              <a16:creationId xmlns:a16="http://schemas.microsoft.com/office/drawing/2014/main" id="{6EE06565-C8BC-4B22-B1FE-B39F6D09F41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4" name="Text Box 17">
          <a:extLst>
            <a:ext uri="{FF2B5EF4-FFF2-40B4-BE49-F238E27FC236}">
              <a16:creationId xmlns:a16="http://schemas.microsoft.com/office/drawing/2014/main" id="{2FEB5A3D-2DEE-41FF-A11C-A2B40914189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5" name="Text Box 18">
          <a:extLst>
            <a:ext uri="{FF2B5EF4-FFF2-40B4-BE49-F238E27FC236}">
              <a16:creationId xmlns:a16="http://schemas.microsoft.com/office/drawing/2014/main" id="{53BA7F08-A12E-4141-BF4A-BC2F9D4EE92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0</xdr:rowOff>
    </xdr:from>
    <xdr:ext cx="95250" cy="171450"/>
    <xdr:sp macro="" textlink="">
      <xdr:nvSpPr>
        <xdr:cNvPr id="7416" name="Text Box 19">
          <a:extLst>
            <a:ext uri="{FF2B5EF4-FFF2-40B4-BE49-F238E27FC236}">
              <a16:creationId xmlns:a16="http://schemas.microsoft.com/office/drawing/2014/main" id="{D7B90424-6B73-46B0-9187-D7E6FB273CF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417" name="Text Box 15">
          <a:extLst>
            <a:ext uri="{FF2B5EF4-FFF2-40B4-BE49-F238E27FC236}">
              <a16:creationId xmlns:a16="http://schemas.microsoft.com/office/drawing/2014/main" id="{016E4ABC-486C-4601-8225-D43470989DD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18" name="Text Box 16">
          <a:extLst>
            <a:ext uri="{FF2B5EF4-FFF2-40B4-BE49-F238E27FC236}">
              <a16:creationId xmlns:a16="http://schemas.microsoft.com/office/drawing/2014/main" id="{7A53427A-F97B-4235-BA81-868AA27FEB4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19" name="Text Box 17">
          <a:extLst>
            <a:ext uri="{FF2B5EF4-FFF2-40B4-BE49-F238E27FC236}">
              <a16:creationId xmlns:a16="http://schemas.microsoft.com/office/drawing/2014/main" id="{50C14C99-2B63-46DF-92B4-31CBCB1A467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20" name="Text Box 18">
          <a:extLst>
            <a:ext uri="{FF2B5EF4-FFF2-40B4-BE49-F238E27FC236}">
              <a16:creationId xmlns:a16="http://schemas.microsoft.com/office/drawing/2014/main" id="{688F3D26-3AD1-4A61-AD63-8C0A67DDAB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21" name="Text Box 19">
          <a:extLst>
            <a:ext uri="{FF2B5EF4-FFF2-40B4-BE49-F238E27FC236}">
              <a16:creationId xmlns:a16="http://schemas.microsoft.com/office/drawing/2014/main" id="{63662F3D-F5F3-4F8F-9EA1-AD729E8D6D8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168</xdr:row>
      <xdr:rowOff>504825</xdr:rowOff>
    </xdr:from>
    <xdr:ext cx="95250" cy="442269"/>
    <xdr:sp macro="" textlink="">
      <xdr:nvSpPr>
        <xdr:cNvPr id="7422" name="Text Box 15">
          <a:extLst>
            <a:ext uri="{FF2B5EF4-FFF2-40B4-BE49-F238E27FC236}">
              <a16:creationId xmlns:a16="http://schemas.microsoft.com/office/drawing/2014/main" id="{1E3A29C3-94D7-4D93-80C1-B0C3185FCFF7}"/>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3" name="Text Box 16">
          <a:extLst>
            <a:ext uri="{FF2B5EF4-FFF2-40B4-BE49-F238E27FC236}">
              <a16:creationId xmlns:a16="http://schemas.microsoft.com/office/drawing/2014/main" id="{FC762282-0554-4FB7-A503-1450A4C077E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4" name="Text Box 17">
          <a:extLst>
            <a:ext uri="{FF2B5EF4-FFF2-40B4-BE49-F238E27FC236}">
              <a16:creationId xmlns:a16="http://schemas.microsoft.com/office/drawing/2014/main" id="{FACE5F9A-DA14-4C8A-9EEA-FF7582D1896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25" name="Text Box 18">
          <a:extLst>
            <a:ext uri="{FF2B5EF4-FFF2-40B4-BE49-F238E27FC236}">
              <a16:creationId xmlns:a16="http://schemas.microsoft.com/office/drawing/2014/main" id="{65B3E399-2BAA-4342-99DE-80286AA9AC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6" name="Text Box 16">
          <a:extLst>
            <a:ext uri="{FF2B5EF4-FFF2-40B4-BE49-F238E27FC236}">
              <a16:creationId xmlns:a16="http://schemas.microsoft.com/office/drawing/2014/main" id="{22AD701D-01B9-4BD8-A771-EBD44108C79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7" name="Text Box 17">
          <a:extLst>
            <a:ext uri="{FF2B5EF4-FFF2-40B4-BE49-F238E27FC236}">
              <a16:creationId xmlns:a16="http://schemas.microsoft.com/office/drawing/2014/main" id="{A28934B8-4D27-47A5-9FB2-494F44F30AD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8" name="Text Box 18">
          <a:extLst>
            <a:ext uri="{FF2B5EF4-FFF2-40B4-BE49-F238E27FC236}">
              <a16:creationId xmlns:a16="http://schemas.microsoft.com/office/drawing/2014/main" id="{44E0C3B0-F8B8-4BDB-B92B-4FDC720CBCD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29" name="Text Box 19">
          <a:extLst>
            <a:ext uri="{FF2B5EF4-FFF2-40B4-BE49-F238E27FC236}">
              <a16:creationId xmlns:a16="http://schemas.microsoft.com/office/drawing/2014/main" id="{3E7913F8-9D34-47A1-8A54-14F5EE89250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0" name="Text Box 16">
          <a:extLst>
            <a:ext uri="{FF2B5EF4-FFF2-40B4-BE49-F238E27FC236}">
              <a16:creationId xmlns:a16="http://schemas.microsoft.com/office/drawing/2014/main" id="{A9576E21-69D4-4172-A603-9C753C5441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1" name="Text Box 17">
          <a:extLst>
            <a:ext uri="{FF2B5EF4-FFF2-40B4-BE49-F238E27FC236}">
              <a16:creationId xmlns:a16="http://schemas.microsoft.com/office/drawing/2014/main" id="{F4A0371D-A902-49F9-B239-6BC180D9A54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32" name="Text Box 18">
          <a:extLst>
            <a:ext uri="{FF2B5EF4-FFF2-40B4-BE49-F238E27FC236}">
              <a16:creationId xmlns:a16="http://schemas.microsoft.com/office/drawing/2014/main" id="{7ADC9F41-0B0E-4345-8F32-241A9E577D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33" name="Text Box 15">
          <a:extLst>
            <a:ext uri="{FF2B5EF4-FFF2-40B4-BE49-F238E27FC236}">
              <a16:creationId xmlns:a16="http://schemas.microsoft.com/office/drawing/2014/main" id="{6C9CE9B7-9303-4E4E-A141-EC1E87122994}"/>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4" name="Text Box 16">
          <a:extLst>
            <a:ext uri="{FF2B5EF4-FFF2-40B4-BE49-F238E27FC236}">
              <a16:creationId xmlns:a16="http://schemas.microsoft.com/office/drawing/2014/main" id="{6BB55314-BE14-485A-A53C-75B06933B2F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5" name="Text Box 17">
          <a:extLst>
            <a:ext uri="{FF2B5EF4-FFF2-40B4-BE49-F238E27FC236}">
              <a16:creationId xmlns:a16="http://schemas.microsoft.com/office/drawing/2014/main" id="{F34D4E4C-1389-4B0F-86DF-B2B5B8F2110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6" name="Text Box 18">
          <a:extLst>
            <a:ext uri="{FF2B5EF4-FFF2-40B4-BE49-F238E27FC236}">
              <a16:creationId xmlns:a16="http://schemas.microsoft.com/office/drawing/2014/main" id="{482482DA-7E12-452F-B1C6-92B294E4770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37" name="Text Box 19">
          <a:extLst>
            <a:ext uri="{FF2B5EF4-FFF2-40B4-BE49-F238E27FC236}">
              <a16:creationId xmlns:a16="http://schemas.microsoft.com/office/drawing/2014/main" id="{97AE6535-B49D-4894-8112-790F46040D2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38" name="Text Box 16">
          <a:extLst>
            <a:ext uri="{FF2B5EF4-FFF2-40B4-BE49-F238E27FC236}">
              <a16:creationId xmlns:a16="http://schemas.microsoft.com/office/drawing/2014/main" id="{50F41DE2-A884-4436-B059-9A92E0AF82D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39" name="Text Box 17">
          <a:extLst>
            <a:ext uri="{FF2B5EF4-FFF2-40B4-BE49-F238E27FC236}">
              <a16:creationId xmlns:a16="http://schemas.microsoft.com/office/drawing/2014/main" id="{279FC746-1F6D-4056-91A1-964A03C3B7D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40" name="Text Box 18">
          <a:extLst>
            <a:ext uri="{FF2B5EF4-FFF2-40B4-BE49-F238E27FC236}">
              <a16:creationId xmlns:a16="http://schemas.microsoft.com/office/drawing/2014/main" id="{70333005-3B66-430C-B225-26F791B52A7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41" name="Text Box 19">
          <a:extLst>
            <a:ext uri="{FF2B5EF4-FFF2-40B4-BE49-F238E27FC236}">
              <a16:creationId xmlns:a16="http://schemas.microsoft.com/office/drawing/2014/main" id="{99DD3807-57C5-42D0-9878-AF78BB20E1B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2" name="Text Box 16">
          <a:extLst>
            <a:ext uri="{FF2B5EF4-FFF2-40B4-BE49-F238E27FC236}">
              <a16:creationId xmlns:a16="http://schemas.microsoft.com/office/drawing/2014/main" id="{6722BAF5-5CFB-49CB-AC8A-D9FACE41D3C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3" name="Text Box 17">
          <a:extLst>
            <a:ext uri="{FF2B5EF4-FFF2-40B4-BE49-F238E27FC236}">
              <a16:creationId xmlns:a16="http://schemas.microsoft.com/office/drawing/2014/main" id="{C6F9F87A-9C4E-439E-AAEB-C4BCC3157AC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4" name="Text Box 18">
          <a:extLst>
            <a:ext uri="{FF2B5EF4-FFF2-40B4-BE49-F238E27FC236}">
              <a16:creationId xmlns:a16="http://schemas.microsoft.com/office/drawing/2014/main" id="{40B29A9E-A6D2-493D-8697-7C1C204F16C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165</xdr:row>
      <xdr:rowOff>0</xdr:rowOff>
    </xdr:from>
    <xdr:ext cx="95250" cy="171450"/>
    <xdr:sp macro="" textlink="">
      <xdr:nvSpPr>
        <xdr:cNvPr id="7445" name="Text Box 19">
          <a:extLst>
            <a:ext uri="{FF2B5EF4-FFF2-40B4-BE49-F238E27FC236}">
              <a16:creationId xmlns:a16="http://schemas.microsoft.com/office/drawing/2014/main" id="{B6A4F94F-8633-4A78-B362-986386326A0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014"/>
    <xdr:sp macro="" textlink="">
      <xdr:nvSpPr>
        <xdr:cNvPr id="7446" name="Text Box 15">
          <a:extLst>
            <a:ext uri="{FF2B5EF4-FFF2-40B4-BE49-F238E27FC236}">
              <a16:creationId xmlns:a16="http://schemas.microsoft.com/office/drawing/2014/main" id="{700EF591-22BC-44A3-A58D-C0F076765D59}"/>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7" name="Text Box 16">
          <a:extLst>
            <a:ext uri="{FF2B5EF4-FFF2-40B4-BE49-F238E27FC236}">
              <a16:creationId xmlns:a16="http://schemas.microsoft.com/office/drawing/2014/main" id="{F11164B8-2031-4CEE-94FD-5363D760FD2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8" name="Text Box 17">
          <a:extLst>
            <a:ext uri="{FF2B5EF4-FFF2-40B4-BE49-F238E27FC236}">
              <a16:creationId xmlns:a16="http://schemas.microsoft.com/office/drawing/2014/main" id="{B4672851-FE79-4FC7-BB8F-7D282785B0A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49" name="Text Box 18">
          <a:extLst>
            <a:ext uri="{FF2B5EF4-FFF2-40B4-BE49-F238E27FC236}">
              <a16:creationId xmlns:a16="http://schemas.microsoft.com/office/drawing/2014/main" id="{50E27189-CCE8-4C0C-A89B-054C8A470B5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0</xdr:rowOff>
    </xdr:from>
    <xdr:ext cx="95250" cy="171450"/>
    <xdr:sp macro="" textlink="">
      <xdr:nvSpPr>
        <xdr:cNvPr id="7450" name="Text Box 19">
          <a:extLst>
            <a:ext uri="{FF2B5EF4-FFF2-40B4-BE49-F238E27FC236}">
              <a16:creationId xmlns:a16="http://schemas.microsoft.com/office/drawing/2014/main" id="{2B2E4835-F08F-4BEC-BF1A-C828A04BC28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51" name="Text Box 16">
          <a:extLst>
            <a:ext uri="{FF2B5EF4-FFF2-40B4-BE49-F238E27FC236}">
              <a16:creationId xmlns:a16="http://schemas.microsoft.com/office/drawing/2014/main" id="{C66AE01D-4A62-4426-AB86-50AB1A92D4F8}"/>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0</xdr:rowOff>
    </xdr:from>
    <xdr:ext cx="95250" cy="171450"/>
    <xdr:sp macro="" textlink="">
      <xdr:nvSpPr>
        <xdr:cNvPr id="7452" name="Text Box 17">
          <a:extLst>
            <a:ext uri="{FF2B5EF4-FFF2-40B4-BE49-F238E27FC236}">
              <a16:creationId xmlns:a16="http://schemas.microsoft.com/office/drawing/2014/main" id="{93983D0A-6DB1-4BE0-A046-039525D13B5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170</xdr:row>
      <xdr:rowOff>15875</xdr:rowOff>
    </xdr:from>
    <xdr:ext cx="95250" cy="171450"/>
    <xdr:sp macro="" textlink="">
      <xdr:nvSpPr>
        <xdr:cNvPr id="7453" name="Text Box 18">
          <a:extLst>
            <a:ext uri="{FF2B5EF4-FFF2-40B4-BE49-F238E27FC236}">
              <a16:creationId xmlns:a16="http://schemas.microsoft.com/office/drawing/2014/main" id="{0543EACD-8871-4B43-9323-A1899536D0AE}"/>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4" name="Text Box 16">
          <a:extLst>
            <a:ext uri="{FF2B5EF4-FFF2-40B4-BE49-F238E27FC236}">
              <a16:creationId xmlns:a16="http://schemas.microsoft.com/office/drawing/2014/main" id="{363FA3B3-E1BD-415E-91AF-0FA6837E9B9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5" name="Text Box 17">
          <a:extLst>
            <a:ext uri="{FF2B5EF4-FFF2-40B4-BE49-F238E27FC236}">
              <a16:creationId xmlns:a16="http://schemas.microsoft.com/office/drawing/2014/main" id="{B051589D-5B5B-4B65-99AA-0747AC42622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6" name="Text Box 18">
          <a:extLst>
            <a:ext uri="{FF2B5EF4-FFF2-40B4-BE49-F238E27FC236}">
              <a16:creationId xmlns:a16="http://schemas.microsoft.com/office/drawing/2014/main" id="{DB890863-DD54-47B3-958E-4A87104607C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7" name="Text Box 19">
          <a:extLst>
            <a:ext uri="{FF2B5EF4-FFF2-40B4-BE49-F238E27FC236}">
              <a16:creationId xmlns:a16="http://schemas.microsoft.com/office/drawing/2014/main" id="{A0321122-997D-451D-9957-BBAC8272AAE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170</xdr:row>
      <xdr:rowOff>0</xdr:rowOff>
    </xdr:from>
    <xdr:ext cx="95250" cy="171450"/>
    <xdr:sp macro="" textlink="">
      <xdr:nvSpPr>
        <xdr:cNvPr id="7458" name="Text Box 16">
          <a:extLst>
            <a:ext uri="{FF2B5EF4-FFF2-40B4-BE49-F238E27FC236}">
              <a16:creationId xmlns:a16="http://schemas.microsoft.com/office/drawing/2014/main" id="{D5AA061D-71A3-414E-8446-13245F8792F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59" name="Text Box 15">
          <a:extLst>
            <a:ext uri="{FF2B5EF4-FFF2-40B4-BE49-F238E27FC236}">
              <a16:creationId xmlns:a16="http://schemas.microsoft.com/office/drawing/2014/main" id="{38E159AB-956D-452F-8B10-6DC533EB0A9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60" name="Text Box 15">
          <a:extLst>
            <a:ext uri="{FF2B5EF4-FFF2-40B4-BE49-F238E27FC236}">
              <a16:creationId xmlns:a16="http://schemas.microsoft.com/office/drawing/2014/main" id="{D62A641C-4B9C-4889-B367-D8CDE6EDDE2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461" name="Text Box 15">
          <a:extLst>
            <a:ext uri="{FF2B5EF4-FFF2-40B4-BE49-F238E27FC236}">
              <a16:creationId xmlns:a16="http://schemas.microsoft.com/office/drawing/2014/main" id="{EB9F7846-5ADE-4714-BB70-D1F73BB5CE7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62" name="Text Box 15">
          <a:extLst>
            <a:ext uri="{FF2B5EF4-FFF2-40B4-BE49-F238E27FC236}">
              <a16:creationId xmlns:a16="http://schemas.microsoft.com/office/drawing/2014/main" id="{5F223DE4-91BC-46B5-8FA7-44AFE3F7BF4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463" name="Text Box 15">
          <a:extLst>
            <a:ext uri="{FF2B5EF4-FFF2-40B4-BE49-F238E27FC236}">
              <a16:creationId xmlns:a16="http://schemas.microsoft.com/office/drawing/2014/main" id="{9F988C07-41C8-46FC-92E3-96F1E64B5D4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4" name="Text Box 15">
          <a:extLst>
            <a:ext uri="{FF2B5EF4-FFF2-40B4-BE49-F238E27FC236}">
              <a16:creationId xmlns:a16="http://schemas.microsoft.com/office/drawing/2014/main" id="{52D1F0AB-4452-43F8-BF57-82CA460039B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5" name="Text Box 15">
          <a:extLst>
            <a:ext uri="{FF2B5EF4-FFF2-40B4-BE49-F238E27FC236}">
              <a16:creationId xmlns:a16="http://schemas.microsoft.com/office/drawing/2014/main" id="{EA8A56E1-A695-4EA1-96F5-955FAB0B48C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6" name="Text Box 15">
          <a:extLst>
            <a:ext uri="{FF2B5EF4-FFF2-40B4-BE49-F238E27FC236}">
              <a16:creationId xmlns:a16="http://schemas.microsoft.com/office/drawing/2014/main" id="{AB8835F9-22E2-4D66-9917-FCEFF58568C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7" name="Text Box 15">
          <a:extLst>
            <a:ext uri="{FF2B5EF4-FFF2-40B4-BE49-F238E27FC236}">
              <a16:creationId xmlns:a16="http://schemas.microsoft.com/office/drawing/2014/main" id="{7C3AEEC8-CBC1-4D0C-ACD9-9903A6588B9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8" name="Text Box 15">
          <a:extLst>
            <a:ext uri="{FF2B5EF4-FFF2-40B4-BE49-F238E27FC236}">
              <a16:creationId xmlns:a16="http://schemas.microsoft.com/office/drawing/2014/main" id="{AC6E4A49-2EA6-49ED-816E-821373E326D4}"/>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164</xdr:row>
      <xdr:rowOff>504825</xdr:rowOff>
    </xdr:from>
    <xdr:ext cx="95250" cy="213632"/>
    <xdr:sp macro="" textlink="">
      <xdr:nvSpPr>
        <xdr:cNvPr id="7469" name="Text Box 15">
          <a:extLst>
            <a:ext uri="{FF2B5EF4-FFF2-40B4-BE49-F238E27FC236}">
              <a16:creationId xmlns:a16="http://schemas.microsoft.com/office/drawing/2014/main" id="{073352DF-9878-4AA1-BE49-68DB3319680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8496"/>
    <xdr:sp macro="" textlink="">
      <xdr:nvSpPr>
        <xdr:cNvPr id="7470" name="Text Box 15">
          <a:extLst>
            <a:ext uri="{FF2B5EF4-FFF2-40B4-BE49-F238E27FC236}">
              <a16:creationId xmlns:a16="http://schemas.microsoft.com/office/drawing/2014/main" id="{6E6DABF3-6FCB-412A-9368-A96E555447C5}"/>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1" name="Text Box 15">
          <a:extLst>
            <a:ext uri="{FF2B5EF4-FFF2-40B4-BE49-F238E27FC236}">
              <a16:creationId xmlns:a16="http://schemas.microsoft.com/office/drawing/2014/main" id="{DD77F9FE-F1FC-48C3-A3CE-08A227BC8B0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4331"/>
    <xdr:sp macro="" textlink="">
      <xdr:nvSpPr>
        <xdr:cNvPr id="7472" name="Text Box 15">
          <a:extLst>
            <a:ext uri="{FF2B5EF4-FFF2-40B4-BE49-F238E27FC236}">
              <a16:creationId xmlns:a16="http://schemas.microsoft.com/office/drawing/2014/main" id="{5D6B881B-6445-433E-B60D-FECE84C64140}"/>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56743"/>
    <xdr:sp macro="" textlink="">
      <xdr:nvSpPr>
        <xdr:cNvPr id="7473" name="Text Box 15">
          <a:extLst>
            <a:ext uri="{FF2B5EF4-FFF2-40B4-BE49-F238E27FC236}">
              <a16:creationId xmlns:a16="http://schemas.microsoft.com/office/drawing/2014/main" id="{311F7F05-1B7C-40F4-9EAF-2253C67E15CB}"/>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4" name="Text Box 15">
          <a:extLst>
            <a:ext uri="{FF2B5EF4-FFF2-40B4-BE49-F238E27FC236}">
              <a16:creationId xmlns:a16="http://schemas.microsoft.com/office/drawing/2014/main" id="{B14E0104-2B21-486E-A401-6002AA691D50}"/>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444331"/>
    <xdr:sp macro="" textlink="">
      <xdr:nvSpPr>
        <xdr:cNvPr id="7475" name="Text Box 15">
          <a:extLst>
            <a:ext uri="{FF2B5EF4-FFF2-40B4-BE49-F238E27FC236}">
              <a16:creationId xmlns:a16="http://schemas.microsoft.com/office/drawing/2014/main" id="{3D5EA0EB-71B2-4955-B28D-37BD8A8441BA}"/>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6" name="Text Box 15">
          <a:extLst>
            <a:ext uri="{FF2B5EF4-FFF2-40B4-BE49-F238E27FC236}">
              <a16:creationId xmlns:a16="http://schemas.microsoft.com/office/drawing/2014/main" id="{1959BFC8-2B9F-495E-BC6D-76E098AC282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7" name="Text Box 15">
          <a:extLst>
            <a:ext uri="{FF2B5EF4-FFF2-40B4-BE49-F238E27FC236}">
              <a16:creationId xmlns:a16="http://schemas.microsoft.com/office/drawing/2014/main" id="{C9271CD1-CD3D-44FA-A252-FAC3F9BE248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8" name="Text Box 15">
          <a:extLst>
            <a:ext uri="{FF2B5EF4-FFF2-40B4-BE49-F238E27FC236}">
              <a16:creationId xmlns:a16="http://schemas.microsoft.com/office/drawing/2014/main" id="{E19BB6C0-0719-4365-8C0C-2D7F3DC9C05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79" name="Text Box 15">
          <a:extLst>
            <a:ext uri="{FF2B5EF4-FFF2-40B4-BE49-F238E27FC236}">
              <a16:creationId xmlns:a16="http://schemas.microsoft.com/office/drawing/2014/main" id="{54E5AD42-EEC4-439A-8402-C3B49D43E91E}"/>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80" name="Text Box 15">
          <a:extLst>
            <a:ext uri="{FF2B5EF4-FFF2-40B4-BE49-F238E27FC236}">
              <a16:creationId xmlns:a16="http://schemas.microsoft.com/office/drawing/2014/main" id="{8585853C-D200-40A4-A000-C1A14B3FC04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166</xdr:row>
      <xdr:rowOff>504825</xdr:rowOff>
    </xdr:from>
    <xdr:ext cx="95250" cy="213632"/>
    <xdr:sp macro="" textlink="">
      <xdr:nvSpPr>
        <xdr:cNvPr id="7481" name="Text Box 15">
          <a:extLst>
            <a:ext uri="{FF2B5EF4-FFF2-40B4-BE49-F238E27FC236}">
              <a16:creationId xmlns:a16="http://schemas.microsoft.com/office/drawing/2014/main" id="{78E4F472-1860-4524-ADD8-0203C77532C6}"/>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8496"/>
    <xdr:sp macro="" textlink="">
      <xdr:nvSpPr>
        <xdr:cNvPr id="7482" name="Text Box 15">
          <a:extLst>
            <a:ext uri="{FF2B5EF4-FFF2-40B4-BE49-F238E27FC236}">
              <a16:creationId xmlns:a16="http://schemas.microsoft.com/office/drawing/2014/main" id="{EF125EF9-06AD-42B9-A69D-6B665CAD4484}"/>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3" name="Text Box 15">
          <a:extLst>
            <a:ext uri="{FF2B5EF4-FFF2-40B4-BE49-F238E27FC236}">
              <a16:creationId xmlns:a16="http://schemas.microsoft.com/office/drawing/2014/main" id="{6FF21C0C-9652-4ED2-97E4-D2F2370030E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331"/>
    <xdr:sp macro="" textlink="">
      <xdr:nvSpPr>
        <xdr:cNvPr id="7484" name="Text Box 15">
          <a:extLst>
            <a:ext uri="{FF2B5EF4-FFF2-40B4-BE49-F238E27FC236}">
              <a16:creationId xmlns:a16="http://schemas.microsoft.com/office/drawing/2014/main" id="{DD81DAD1-945E-4491-BA17-D2478D559C36}"/>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56743"/>
    <xdr:sp macro="" textlink="">
      <xdr:nvSpPr>
        <xdr:cNvPr id="7485" name="Text Box 15">
          <a:extLst>
            <a:ext uri="{FF2B5EF4-FFF2-40B4-BE49-F238E27FC236}">
              <a16:creationId xmlns:a16="http://schemas.microsoft.com/office/drawing/2014/main" id="{52CC17EB-D5DA-4A63-901E-E0A29AC42B8B}"/>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6" name="Text Box 15">
          <a:extLst>
            <a:ext uri="{FF2B5EF4-FFF2-40B4-BE49-F238E27FC236}">
              <a16:creationId xmlns:a16="http://schemas.microsoft.com/office/drawing/2014/main" id="{D398EEA2-B0B3-4AD3-B871-095EEE841F9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444331"/>
    <xdr:sp macro="" textlink="">
      <xdr:nvSpPr>
        <xdr:cNvPr id="7487" name="Text Box 15">
          <a:extLst>
            <a:ext uri="{FF2B5EF4-FFF2-40B4-BE49-F238E27FC236}">
              <a16:creationId xmlns:a16="http://schemas.microsoft.com/office/drawing/2014/main" id="{93DFA362-F19D-41E9-BAA3-A5743E37AF15}"/>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8" name="Text Box 15">
          <a:extLst>
            <a:ext uri="{FF2B5EF4-FFF2-40B4-BE49-F238E27FC236}">
              <a16:creationId xmlns:a16="http://schemas.microsoft.com/office/drawing/2014/main" id="{4AB32DE1-A5A7-4693-949E-7BD06DF8B19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89" name="Text Box 15">
          <a:extLst>
            <a:ext uri="{FF2B5EF4-FFF2-40B4-BE49-F238E27FC236}">
              <a16:creationId xmlns:a16="http://schemas.microsoft.com/office/drawing/2014/main" id="{42BBD2AD-F8FA-44B5-ABCD-D14A306779B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0" name="Text Box 15">
          <a:extLst>
            <a:ext uri="{FF2B5EF4-FFF2-40B4-BE49-F238E27FC236}">
              <a16:creationId xmlns:a16="http://schemas.microsoft.com/office/drawing/2014/main" id="{F35623B8-AEF1-49D6-A7A8-0DD70862D6A1}"/>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1" name="Text Box 15">
          <a:extLst>
            <a:ext uri="{FF2B5EF4-FFF2-40B4-BE49-F238E27FC236}">
              <a16:creationId xmlns:a16="http://schemas.microsoft.com/office/drawing/2014/main" id="{05708936-8BF0-4C0A-84DC-021B6EB1E1D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2" name="Text Box 15">
          <a:extLst>
            <a:ext uri="{FF2B5EF4-FFF2-40B4-BE49-F238E27FC236}">
              <a16:creationId xmlns:a16="http://schemas.microsoft.com/office/drawing/2014/main" id="{F7DFD589-F185-4D07-859E-D2CDDBA5B0F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168</xdr:row>
      <xdr:rowOff>504825</xdr:rowOff>
    </xdr:from>
    <xdr:ext cx="95250" cy="213632"/>
    <xdr:sp macro="" textlink="">
      <xdr:nvSpPr>
        <xdr:cNvPr id="7493" name="Text Box 15">
          <a:extLst>
            <a:ext uri="{FF2B5EF4-FFF2-40B4-BE49-F238E27FC236}">
              <a16:creationId xmlns:a16="http://schemas.microsoft.com/office/drawing/2014/main" id="{0E23975C-7206-4D0F-8465-CB3793B4AE1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4" name="Text Box 15">
          <a:extLst>
            <a:ext uri="{FF2B5EF4-FFF2-40B4-BE49-F238E27FC236}">
              <a16:creationId xmlns:a16="http://schemas.microsoft.com/office/drawing/2014/main" id="{756021FB-01CA-4CD0-AFC8-0001C463EF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5" name="Text Box 15">
          <a:extLst>
            <a:ext uri="{FF2B5EF4-FFF2-40B4-BE49-F238E27FC236}">
              <a16:creationId xmlns:a16="http://schemas.microsoft.com/office/drawing/2014/main" id="{DC217CB1-DCB3-494E-8100-F2EF707CF78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6" name="Text Box 15">
          <a:extLst>
            <a:ext uri="{FF2B5EF4-FFF2-40B4-BE49-F238E27FC236}">
              <a16:creationId xmlns:a16="http://schemas.microsoft.com/office/drawing/2014/main" id="{D917570C-423F-4778-916C-085DF04473DA}"/>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7" name="Text Box 15">
          <a:extLst>
            <a:ext uri="{FF2B5EF4-FFF2-40B4-BE49-F238E27FC236}">
              <a16:creationId xmlns:a16="http://schemas.microsoft.com/office/drawing/2014/main" id="{5333D406-D175-4BB6-8CBD-49E72779998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8" name="Text Box 15">
          <a:extLst>
            <a:ext uri="{FF2B5EF4-FFF2-40B4-BE49-F238E27FC236}">
              <a16:creationId xmlns:a16="http://schemas.microsoft.com/office/drawing/2014/main" id="{B19DF14A-4ADF-4C2A-B290-0584A079E89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499" name="Text Box 15">
          <a:extLst>
            <a:ext uri="{FF2B5EF4-FFF2-40B4-BE49-F238E27FC236}">
              <a16:creationId xmlns:a16="http://schemas.microsoft.com/office/drawing/2014/main" id="{B788A26F-354B-4171-947E-E9074D012B7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0" name="Text Box 15">
          <a:extLst>
            <a:ext uri="{FF2B5EF4-FFF2-40B4-BE49-F238E27FC236}">
              <a16:creationId xmlns:a16="http://schemas.microsoft.com/office/drawing/2014/main" id="{A20CB019-4C32-46CB-BBD0-578DECEF3C4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1" name="Text Box 15">
          <a:extLst>
            <a:ext uri="{FF2B5EF4-FFF2-40B4-BE49-F238E27FC236}">
              <a16:creationId xmlns:a16="http://schemas.microsoft.com/office/drawing/2014/main" id="{81156678-0773-4B19-97AD-D6760CE33D7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2" name="Text Box 15">
          <a:extLst>
            <a:ext uri="{FF2B5EF4-FFF2-40B4-BE49-F238E27FC236}">
              <a16:creationId xmlns:a16="http://schemas.microsoft.com/office/drawing/2014/main" id="{E0D74C1A-E88E-4A6B-ABD5-797E67392FC5}"/>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3" name="Text Box 15">
          <a:extLst>
            <a:ext uri="{FF2B5EF4-FFF2-40B4-BE49-F238E27FC236}">
              <a16:creationId xmlns:a16="http://schemas.microsoft.com/office/drawing/2014/main" id="{52D8FE5D-1A6F-49C2-8525-DBD2B1043BAC}"/>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4" name="Text Box 15">
          <a:extLst>
            <a:ext uri="{FF2B5EF4-FFF2-40B4-BE49-F238E27FC236}">
              <a16:creationId xmlns:a16="http://schemas.microsoft.com/office/drawing/2014/main" id="{1679F326-6432-489C-B665-2BAAADCF636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05" name="Text Box 15">
          <a:extLst>
            <a:ext uri="{FF2B5EF4-FFF2-40B4-BE49-F238E27FC236}">
              <a16:creationId xmlns:a16="http://schemas.microsoft.com/office/drawing/2014/main" id="{27A11B73-6FAB-40E9-A50F-5D3D336F5192}"/>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6" name="Text Box 15">
          <a:extLst>
            <a:ext uri="{FF2B5EF4-FFF2-40B4-BE49-F238E27FC236}">
              <a16:creationId xmlns:a16="http://schemas.microsoft.com/office/drawing/2014/main" id="{FDCA786E-759C-4E09-B254-12F108C407E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507" name="Text Box 15">
          <a:extLst>
            <a:ext uri="{FF2B5EF4-FFF2-40B4-BE49-F238E27FC236}">
              <a16:creationId xmlns:a16="http://schemas.microsoft.com/office/drawing/2014/main" id="{1A4490E3-C07C-4519-A6BF-C750A6748082}"/>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8" name="Text Box 15">
          <a:extLst>
            <a:ext uri="{FF2B5EF4-FFF2-40B4-BE49-F238E27FC236}">
              <a16:creationId xmlns:a16="http://schemas.microsoft.com/office/drawing/2014/main" id="{625A168E-D648-4AAB-843C-8897D1F8007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09" name="Text Box 15">
          <a:extLst>
            <a:ext uri="{FF2B5EF4-FFF2-40B4-BE49-F238E27FC236}">
              <a16:creationId xmlns:a16="http://schemas.microsoft.com/office/drawing/2014/main" id="{33574C15-A9F5-4F65-83B9-91C6357B617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0" name="Text Box 15">
          <a:extLst>
            <a:ext uri="{FF2B5EF4-FFF2-40B4-BE49-F238E27FC236}">
              <a16:creationId xmlns:a16="http://schemas.microsoft.com/office/drawing/2014/main" id="{53C84C60-EB73-4370-98B7-8E56FD51ACA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1" name="Text Box 15">
          <a:extLst>
            <a:ext uri="{FF2B5EF4-FFF2-40B4-BE49-F238E27FC236}">
              <a16:creationId xmlns:a16="http://schemas.microsoft.com/office/drawing/2014/main" id="{31CFD64A-5D47-4B94-816D-6C1FC3A261B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2" name="Text Box 15">
          <a:extLst>
            <a:ext uri="{FF2B5EF4-FFF2-40B4-BE49-F238E27FC236}">
              <a16:creationId xmlns:a16="http://schemas.microsoft.com/office/drawing/2014/main" id="{8DD03A69-9D3A-4F58-9CEA-1F5E46E217A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13" name="Text Box 15">
          <a:extLst>
            <a:ext uri="{FF2B5EF4-FFF2-40B4-BE49-F238E27FC236}">
              <a16:creationId xmlns:a16="http://schemas.microsoft.com/office/drawing/2014/main" id="{8F77BFDB-A92B-497E-BB39-AE54F948D3B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4" name="Text Box 16">
          <a:extLst>
            <a:ext uri="{FF2B5EF4-FFF2-40B4-BE49-F238E27FC236}">
              <a16:creationId xmlns:a16="http://schemas.microsoft.com/office/drawing/2014/main" id="{2DC57BFF-9AC9-4023-9FE6-ADB5B561D84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5" name="Text Box 17">
          <a:extLst>
            <a:ext uri="{FF2B5EF4-FFF2-40B4-BE49-F238E27FC236}">
              <a16:creationId xmlns:a16="http://schemas.microsoft.com/office/drawing/2014/main" id="{8457249F-BA78-40CE-8B40-0C7B2F2A4BB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6" name="Text Box 18">
          <a:extLst>
            <a:ext uri="{FF2B5EF4-FFF2-40B4-BE49-F238E27FC236}">
              <a16:creationId xmlns:a16="http://schemas.microsoft.com/office/drawing/2014/main" id="{8A2172C4-D938-40C9-957B-E1795940CB9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17" name="Text Box 19">
          <a:extLst>
            <a:ext uri="{FF2B5EF4-FFF2-40B4-BE49-F238E27FC236}">
              <a16:creationId xmlns:a16="http://schemas.microsoft.com/office/drawing/2014/main" id="{FC56598A-0529-4967-8E44-D4AF8E6BA018}"/>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18" name="Text Box 16">
          <a:extLst>
            <a:ext uri="{FF2B5EF4-FFF2-40B4-BE49-F238E27FC236}">
              <a16:creationId xmlns:a16="http://schemas.microsoft.com/office/drawing/2014/main" id="{31ECC4D5-359F-4A8A-8A6E-F49A241F25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19" name="Text Box 17">
          <a:extLst>
            <a:ext uri="{FF2B5EF4-FFF2-40B4-BE49-F238E27FC236}">
              <a16:creationId xmlns:a16="http://schemas.microsoft.com/office/drawing/2014/main" id="{AA5229D5-9EC3-49CF-B413-90ADDD1DA4A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20" name="Text Box 18">
          <a:extLst>
            <a:ext uri="{FF2B5EF4-FFF2-40B4-BE49-F238E27FC236}">
              <a16:creationId xmlns:a16="http://schemas.microsoft.com/office/drawing/2014/main" id="{770F9C5B-4F4F-4B04-B512-28765FF20A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21" name="Text Box 19">
          <a:extLst>
            <a:ext uri="{FF2B5EF4-FFF2-40B4-BE49-F238E27FC236}">
              <a16:creationId xmlns:a16="http://schemas.microsoft.com/office/drawing/2014/main" id="{6B71DFD4-ABC5-4962-BC72-5EBDB407D7A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2" name="Text Box 16">
          <a:extLst>
            <a:ext uri="{FF2B5EF4-FFF2-40B4-BE49-F238E27FC236}">
              <a16:creationId xmlns:a16="http://schemas.microsoft.com/office/drawing/2014/main" id="{BA65CA1C-D38F-4A95-99F4-B236E328B52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3" name="Text Box 17">
          <a:extLst>
            <a:ext uri="{FF2B5EF4-FFF2-40B4-BE49-F238E27FC236}">
              <a16:creationId xmlns:a16="http://schemas.microsoft.com/office/drawing/2014/main" id="{709D4A8E-033E-4D68-BA48-2A8C29F9012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4" name="Text Box 18">
          <a:extLst>
            <a:ext uri="{FF2B5EF4-FFF2-40B4-BE49-F238E27FC236}">
              <a16:creationId xmlns:a16="http://schemas.microsoft.com/office/drawing/2014/main" id="{773E9965-326B-43EC-9F4F-FD60C33FA7B6}"/>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25" name="Text Box 19">
          <a:extLst>
            <a:ext uri="{FF2B5EF4-FFF2-40B4-BE49-F238E27FC236}">
              <a16:creationId xmlns:a16="http://schemas.microsoft.com/office/drawing/2014/main" id="{23DD1116-AEB1-40BC-A9FF-946778D2B3DF}"/>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175</xdr:row>
      <xdr:rowOff>504825</xdr:rowOff>
    </xdr:from>
    <xdr:ext cx="95250" cy="444014"/>
    <xdr:sp macro="" textlink="">
      <xdr:nvSpPr>
        <xdr:cNvPr id="7526" name="Text Box 15">
          <a:extLst>
            <a:ext uri="{FF2B5EF4-FFF2-40B4-BE49-F238E27FC236}">
              <a16:creationId xmlns:a16="http://schemas.microsoft.com/office/drawing/2014/main" id="{7DDE9707-159A-444E-8403-B5806C584164}"/>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7" name="Text Box 16">
          <a:extLst>
            <a:ext uri="{FF2B5EF4-FFF2-40B4-BE49-F238E27FC236}">
              <a16:creationId xmlns:a16="http://schemas.microsoft.com/office/drawing/2014/main" id="{23B38FD2-3299-4F48-908E-2951C84F58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8" name="Text Box 17">
          <a:extLst>
            <a:ext uri="{FF2B5EF4-FFF2-40B4-BE49-F238E27FC236}">
              <a16:creationId xmlns:a16="http://schemas.microsoft.com/office/drawing/2014/main" id="{4D41BA22-4CCD-4606-8E10-8C8FFEF40F0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29" name="Text Box 18">
          <a:extLst>
            <a:ext uri="{FF2B5EF4-FFF2-40B4-BE49-F238E27FC236}">
              <a16:creationId xmlns:a16="http://schemas.microsoft.com/office/drawing/2014/main" id="{581C7C3A-39A4-40FB-BDA8-8F277CAF69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30" name="Text Box 19">
          <a:extLst>
            <a:ext uri="{FF2B5EF4-FFF2-40B4-BE49-F238E27FC236}">
              <a16:creationId xmlns:a16="http://schemas.microsoft.com/office/drawing/2014/main" id="{E405A5CA-6BB4-4587-A91E-B4334A25E68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531" name="Text Box 15">
          <a:extLst>
            <a:ext uri="{FF2B5EF4-FFF2-40B4-BE49-F238E27FC236}">
              <a16:creationId xmlns:a16="http://schemas.microsoft.com/office/drawing/2014/main" id="{6CE9B93A-7920-4EFE-B23A-D39AE9AF7C2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175</xdr:row>
      <xdr:rowOff>504825</xdr:rowOff>
    </xdr:from>
    <xdr:ext cx="95250" cy="442269"/>
    <xdr:sp macro="" textlink="">
      <xdr:nvSpPr>
        <xdr:cNvPr id="7532" name="Text Box 15">
          <a:extLst>
            <a:ext uri="{FF2B5EF4-FFF2-40B4-BE49-F238E27FC236}">
              <a16:creationId xmlns:a16="http://schemas.microsoft.com/office/drawing/2014/main" id="{E9430541-18BA-41AE-B938-BD31962A0C2D}"/>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3" name="Text Box 16">
          <a:extLst>
            <a:ext uri="{FF2B5EF4-FFF2-40B4-BE49-F238E27FC236}">
              <a16:creationId xmlns:a16="http://schemas.microsoft.com/office/drawing/2014/main" id="{9966D040-B0AF-46C2-B76B-43448DF5F58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4" name="Text Box 17">
          <a:extLst>
            <a:ext uri="{FF2B5EF4-FFF2-40B4-BE49-F238E27FC236}">
              <a16:creationId xmlns:a16="http://schemas.microsoft.com/office/drawing/2014/main" id="{DEEECF3D-5A5B-41C2-889A-EAF0B8B564F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35" name="Text Box 18">
          <a:extLst>
            <a:ext uri="{FF2B5EF4-FFF2-40B4-BE49-F238E27FC236}">
              <a16:creationId xmlns:a16="http://schemas.microsoft.com/office/drawing/2014/main" id="{8A9544D7-5B46-4DB9-AA7F-0815146EFE9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536" name="Text Box 15">
          <a:extLst>
            <a:ext uri="{FF2B5EF4-FFF2-40B4-BE49-F238E27FC236}">
              <a16:creationId xmlns:a16="http://schemas.microsoft.com/office/drawing/2014/main" id="{140F22EA-49EB-4963-A4DF-684C9E15F490}"/>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7" name="Text Box 16">
          <a:extLst>
            <a:ext uri="{FF2B5EF4-FFF2-40B4-BE49-F238E27FC236}">
              <a16:creationId xmlns:a16="http://schemas.microsoft.com/office/drawing/2014/main" id="{20CB9931-1556-45E6-93B1-FDC509B4194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8" name="Text Box 17">
          <a:extLst>
            <a:ext uri="{FF2B5EF4-FFF2-40B4-BE49-F238E27FC236}">
              <a16:creationId xmlns:a16="http://schemas.microsoft.com/office/drawing/2014/main" id="{7CB644EB-E0AB-41DC-86C5-37C3A218C1F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39" name="Text Box 18">
          <a:extLst>
            <a:ext uri="{FF2B5EF4-FFF2-40B4-BE49-F238E27FC236}">
              <a16:creationId xmlns:a16="http://schemas.microsoft.com/office/drawing/2014/main" id="{CC28C685-F00B-4548-8CA4-549CBE5A0CD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0" name="Text Box 19">
          <a:extLst>
            <a:ext uri="{FF2B5EF4-FFF2-40B4-BE49-F238E27FC236}">
              <a16:creationId xmlns:a16="http://schemas.microsoft.com/office/drawing/2014/main" id="{A355EC0D-7DC5-4A56-A135-681A3DD138D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1" name="Text Box 16">
          <a:extLst>
            <a:ext uri="{FF2B5EF4-FFF2-40B4-BE49-F238E27FC236}">
              <a16:creationId xmlns:a16="http://schemas.microsoft.com/office/drawing/2014/main" id="{872BBB9C-1A25-4D11-AAB1-3D5FBDEA9C3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2" name="Text Box 17">
          <a:extLst>
            <a:ext uri="{FF2B5EF4-FFF2-40B4-BE49-F238E27FC236}">
              <a16:creationId xmlns:a16="http://schemas.microsoft.com/office/drawing/2014/main" id="{F27B558E-A2E9-4FC3-B685-49CC419DF6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3" name="Text Box 18">
          <a:extLst>
            <a:ext uri="{FF2B5EF4-FFF2-40B4-BE49-F238E27FC236}">
              <a16:creationId xmlns:a16="http://schemas.microsoft.com/office/drawing/2014/main" id="{C27DE7E1-EF09-4EE1-AE06-F2B34109EA77}"/>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44" name="Text Box 19">
          <a:extLst>
            <a:ext uri="{FF2B5EF4-FFF2-40B4-BE49-F238E27FC236}">
              <a16:creationId xmlns:a16="http://schemas.microsoft.com/office/drawing/2014/main" id="{2D2ACC72-F12D-45C6-8D3D-A287923C95B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45" name="Text Box 15">
          <a:extLst>
            <a:ext uri="{FF2B5EF4-FFF2-40B4-BE49-F238E27FC236}">
              <a16:creationId xmlns:a16="http://schemas.microsoft.com/office/drawing/2014/main" id="{C7BA77C6-A384-41FA-BED3-3F690C5C33F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46" name="Text Box 15">
          <a:extLst>
            <a:ext uri="{FF2B5EF4-FFF2-40B4-BE49-F238E27FC236}">
              <a16:creationId xmlns:a16="http://schemas.microsoft.com/office/drawing/2014/main" id="{5B5CD99C-19FA-447F-9643-D2AD37ABED15}"/>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8496"/>
    <xdr:sp macro="" textlink="">
      <xdr:nvSpPr>
        <xdr:cNvPr id="7547" name="Text Box 15">
          <a:extLst>
            <a:ext uri="{FF2B5EF4-FFF2-40B4-BE49-F238E27FC236}">
              <a16:creationId xmlns:a16="http://schemas.microsoft.com/office/drawing/2014/main" id="{80CC9C40-30A0-49D1-828E-E2AFB0866628}"/>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442269"/>
    <xdr:sp macro="" textlink="">
      <xdr:nvSpPr>
        <xdr:cNvPr id="7548" name="Text Box 15">
          <a:extLst>
            <a:ext uri="{FF2B5EF4-FFF2-40B4-BE49-F238E27FC236}">
              <a16:creationId xmlns:a16="http://schemas.microsoft.com/office/drawing/2014/main" id="{789239FA-A4E8-4C06-9423-76AB3B37FC38}"/>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504825</xdr:rowOff>
    </xdr:from>
    <xdr:ext cx="95250" cy="442269"/>
    <xdr:sp macro="" textlink="">
      <xdr:nvSpPr>
        <xdr:cNvPr id="7549" name="Text Box 15">
          <a:extLst>
            <a:ext uri="{FF2B5EF4-FFF2-40B4-BE49-F238E27FC236}">
              <a16:creationId xmlns:a16="http://schemas.microsoft.com/office/drawing/2014/main" id="{58454F54-76B4-4495-A51A-B93FE6F43C5A}"/>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50" name="Text Box 15">
          <a:extLst>
            <a:ext uri="{FF2B5EF4-FFF2-40B4-BE49-F238E27FC236}">
              <a16:creationId xmlns:a16="http://schemas.microsoft.com/office/drawing/2014/main" id="{5BE8B9A9-5EA8-4432-956D-F846D84091B7}"/>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4331"/>
    <xdr:sp macro="" textlink="">
      <xdr:nvSpPr>
        <xdr:cNvPr id="7551" name="Text Box 15">
          <a:extLst>
            <a:ext uri="{FF2B5EF4-FFF2-40B4-BE49-F238E27FC236}">
              <a16:creationId xmlns:a16="http://schemas.microsoft.com/office/drawing/2014/main" id="{2513EB89-5437-42B3-837F-6203C403BC24}"/>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170</xdr:row>
      <xdr:rowOff>170392</xdr:rowOff>
    </xdr:from>
    <xdr:ext cx="95250" cy="213632"/>
    <xdr:sp macro="" textlink="">
      <xdr:nvSpPr>
        <xdr:cNvPr id="7552" name="Text Box 15">
          <a:extLst>
            <a:ext uri="{FF2B5EF4-FFF2-40B4-BE49-F238E27FC236}">
              <a16:creationId xmlns:a16="http://schemas.microsoft.com/office/drawing/2014/main" id="{CB27D458-1089-445B-A892-F717D899698D}"/>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3" name="Text Box 16">
          <a:extLst>
            <a:ext uri="{FF2B5EF4-FFF2-40B4-BE49-F238E27FC236}">
              <a16:creationId xmlns:a16="http://schemas.microsoft.com/office/drawing/2014/main" id="{AFFDC714-B01F-49DA-8E2E-E18E376DB4C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4" name="Text Box 17">
          <a:extLst>
            <a:ext uri="{FF2B5EF4-FFF2-40B4-BE49-F238E27FC236}">
              <a16:creationId xmlns:a16="http://schemas.microsoft.com/office/drawing/2014/main" id="{196AEF96-70E4-48E6-9EAF-9FEDA880F01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5" name="Text Box 18">
          <a:extLst>
            <a:ext uri="{FF2B5EF4-FFF2-40B4-BE49-F238E27FC236}">
              <a16:creationId xmlns:a16="http://schemas.microsoft.com/office/drawing/2014/main" id="{D5A543A2-097A-4489-BA06-B8E277D2BDA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56" name="Text Box 19">
          <a:extLst>
            <a:ext uri="{FF2B5EF4-FFF2-40B4-BE49-F238E27FC236}">
              <a16:creationId xmlns:a16="http://schemas.microsoft.com/office/drawing/2014/main" id="{97469C7F-2DF1-4E18-9AD6-39A2A3B2AE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7" name="Text Box 16">
          <a:extLst>
            <a:ext uri="{FF2B5EF4-FFF2-40B4-BE49-F238E27FC236}">
              <a16:creationId xmlns:a16="http://schemas.microsoft.com/office/drawing/2014/main" id="{831A122C-CAE3-429B-A944-11AD6788023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8" name="Text Box 17">
          <a:extLst>
            <a:ext uri="{FF2B5EF4-FFF2-40B4-BE49-F238E27FC236}">
              <a16:creationId xmlns:a16="http://schemas.microsoft.com/office/drawing/2014/main" id="{4F469838-ADE6-4FAA-B165-A09278FE5FA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59" name="Text Box 18">
          <a:extLst>
            <a:ext uri="{FF2B5EF4-FFF2-40B4-BE49-F238E27FC236}">
              <a16:creationId xmlns:a16="http://schemas.microsoft.com/office/drawing/2014/main" id="{FD2DE9CC-74A6-4F5A-8E4B-FEC0DD17EDF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60" name="Text Box 19">
          <a:extLst>
            <a:ext uri="{FF2B5EF4-FFF2-40B4-BE49-F238E27FC236}">
              <a16:creationId xmlns:a16="http://schemas.microsoft.com/office/drawing/2014/main" id="{68978191-7F4C-4E82-A27B-44963F793E1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1" name="Text Box 16">
          <a:extLst>
            <a:ext uri="{FF2B5EF4-FFF2-40B4-BE49-F238E27FC236}">
              <a16:creationId xmlns:a16="http://schemas.microsoft.com/office/drawing/2014/main" id="{67D21E86-A73A-46ED-AA0A-F243D302B4F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2" name="Text Box 17">
          <a:extLst>
            <a:ext uri="{FF2B5EF4-FFF2-40B4-BE49-F238E27FC236}">
              <a16:creationId xmlns:a16="http://schemas.microsoft.com/office/drawing/2014/main" id="{4D298E53-B535-4446-84AC-D9CE1FBCE8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3" name="Text Box 18">
          <a:extLst>
            <a:ext uri="{FF2B5EF4-FFF2-40B4-BE49-F238E27FC236}">
              <a16:creationId xmlns:a16="http://schemas.microsoft.com/office/drawing/2014/main" id="{0CDF61B1-CAE8-46A1-9C61-3728DB74FDE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64" name="Text Box 19">
          <a:extLst>
            <a:ext uri="{FF2B5EF4-FFF2-40B4-BE49-F238E27FC236}">
              <a16:creationId xmlns:a16="http://schemas.microsoft.com/office/drawing/2014/main" id="{9545AB0B-A637-4981-830B-398B5B776DE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565" name="Text Box 15">
          <a:extLst>
            <a:ext uri="{FF2B5EF4-FFF2-40B4-BE49-F238E27FC236}">
              <a16:creationId xmlns:a16="http://schemas.microsoft.com/office/drawing/2014/main" id="{484EA7F2-9764-442D-B33F-648F65532FD4}"/>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6" name="Text Box 16">
          <a:extLst>
            <a:ext uri="{FF2B5EF4-FFF2-40B4-BE49-F238E27FC236}">
              <a16:creationId xmlns:a16="http://schemas.microsoft.com/office/drawing/2014/main" id="{06736498-F2B4-4F83-B84D-97FCA5B19F5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7" name="Text Box 17">
          <a:extLst>
            <a:ext uri="{FF2B5EF4-FFF2-40B4-BE49-F238E27FC236}">
              <a16:creationId xmlns:a16="http://schemas.microsoft.com/office/drawing/2014/main" id="{32ACA1D0-8F5A-432A-9543-598F2E70141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8" name="Text Box 18">
          <a:extLst>
            <a:ext uri="{FF2B5EF4-FFF2-40B4-BE49-F238E27FC236}">
              <a16:creationId xmlns:a16="http://schemas.microsoft.com/office/drawing/2014/main" id="{C3D8EFFC-E187-4B68-AC8C-B3BE6D7BD9E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69" name="Text Box 19">
          <a:extLst>
            <a:ext uri="{FF2B5EF4-FFF2-40B4-BE49-F238E27FC236}">
              <a16:creationId xmlns:a16="http://schemas.microsoft.com/office/drawing/2014/main" id="{75107839-EB6E-4F0D-BA9B-DF9D77D3FB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0" name="Text Box 16">
          <a:extLst>
            <a:ext uri="{FF2B5EF4-FFF2-40B4-BE49-F238E27FC236}">
              <a16:creationId xmlns:a16="http://schemas.microsoft.com/office/drawing/2014/main" id="{EE9DFB44-DBF2-49CC-B8B8-0BBB68E952C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1" name="Text Box 17">
          <a:extLst>
            <a:ext uri="{FF2B5EF4-FFF2-40B4-BE49-F238E27FC236}">
              <a16:creationId xmlns:a16="http://schemas.microsoft.com/office/drawing/2014/main" id="{8CF899F0-69CB-4196-BE1B-DBEE0EF1F3B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72" name="Text Box 18">
          <a:extLst>
            <a:ext uri="{FF2B5EF4-FFF2-40B4-BE49-F238E27FC236}">
              <a16:creationId xmlns:a16="http://schemas.microsoft.com/office/drawing/2014/main" id="{22685CD2-CC44-4F26-B4D7-E9827D4B9FB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3" name="Text Box 16">
          <a:extLst>
            <a:ext uri="{FF2B5EF4-FFF2-40B4-BE49-F238E27FC236}">
              <a16:creationId xmlns:a16="http://schemas.microsoft.com/office/drawing/2014/main" id="{C37314A1-4BDF-49D3-8956-7DD5CA5B549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4" name="Text Box 17">
          <a:extLst>
            <a:ext uri="{FF2B5EF4-FFF2-40B4-BE49-F238E27FC236}">
              <a16:creationId xmlns:a16="http://schemas.microsoft.com/office/drawing/2014/main" id="{3923FA9E-5840-4E4F-BF0E-3617845C3E0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5" name="Text Box 18">
          <a:extLst>
            <a:ext uri="{FF2B5EF4-FFF2-40B4-BE49-F238E27FC236}">
              <a16:creationId xmlns:a16="http://schemas.microsoft.com/office/drawing/2014/main" id="{FACFC897-AACF-43FA-BABA-D3158409C3D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6" name="Text Box 19">
          <a:extLst>
            <a:ext uri="{FF2B5EF4-FFF2-40B4-BE49-F238E27FC236}">
              <a16:creationId xmlns:a16="http://schemas.microsoft.com/office/drawing/2014/main" id="{FA80271C-F81A-4F3B-A73A-7FDB018EF6E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7" name="Text Box 16">
          <a:extLst>
            <a:ext uri="{FF2B5EF4-FFF2-40B4-BE49-F238E27FC236}">
              <a16:creationId xmlns:a16="http://schemas.microsoft.com/office/drawing/2014/main" id="{8218533F-BA0E-49F0-B56C-94A0F37887B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8" name="Text Box 17">
          <a:extLst>
            <a:ext uri="{FF2B5EF4-FFF2-40B4-BE49-F238E27FC236}">
              <a16:creationId xmlns:a16="http://schemas.microsoft.com/office/drawing/2014/main" id="{9886E497-ED2F-429F-913D-E6EDD459AFA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79" name="Text Box 18">
          <a:extLst>
            <a:ext uri="{FF2B5EF4-FFF2-40B4-BE49-F238E27FC236}">
              <a16:creationId xmlns:a16="http://schemas.microsoft.com/office/drawing/2014/main" id="{5F2E7F16-D456-42BA-9DCE-2CB0F6F0BE7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580" name="Text Box 19">
          <a:extLst>
            <a:ext uri="{FF2B5EF4-FFF2-40B4-BE49-F238E27FC236}">
              <a16:creationId xmlns:a16="http://schemas.microsoft.com/office/drawing/2014/main" id="{22BF4AB4-5004-4F41-B58A-A142AD75A79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56743"/>
    <xdr:sp macro="" textlink="">
      <xdr:nvSpPr>
        <xdr:cNvPr id="7581" name="Text Box 15">
          <a:extLst>
            <a:ext uri="{FF2B5EF4-FFF2-40B4-BE49-F238E27FC236}">
              <a16:creationId xmlns:a16="http://schemas.microsoft.com/office/drawing/2014/main" id="{7A50117F-FFBD-4CFD-A954-BED1A1C9AA70}"/>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442269"/>
    <xdr:sp macro="" textlink="">
      <xdr:nvSpPr>
        <xdr:cNvPr id="7582" name="Text Box 15">
          <a:extLst>
            <a:ext uri="{FF2B5EF4-FFF2-40B4-BE49-F238E27FC236}">
              <a16:creationId xmlns:a16="http://schemas.microsoft.com/office/drawing/2014/main" id="{2EC025FC-ECCC-42C7-B72C-8CC5AD2F5756}"/>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170</xdr:row>
      <xdr:rowOff>504825</xdr:rowOff>
    </xdr:from>
    <xdr:ext cx="95250" cy="442269"/>
    <xdr:sp macro="" textlink="">
      <xdr:nvSpPr>
        <xdr:cNvPr id="7583" name="Text Box 15">
          <a:extLst>
            <a:ext uri="{FF2B5EF4-FFF2-40B4-BE49-F238E27FC236}">
              <a16:creationId xmlns:a16="http://schemas.microsoft.com/office/drawing/2014/main" id="{1BA6DC2F-A527-4ACD-B015-60BF5E60F91E}"/>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584" name="Text Box 15">
          <a:extLst>
            <a:ext uri="{FF2B5EF4-FFF2-40B4-BE49-F238E27FC236}">
              <a16:creationId xmlns:a16="http://schemas.microsoft.com/office/drawing/2014/main" id="{3963592C-E94F-4A9D-A950-429B4FA4A97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444331"/>
    <xdr:sp macro="" textlink="">
      <xdr:nvSpPr>
        <xdr:cNvPr id="7585" name="Text Box 15">
          <a:extLst>
            <a:ext uri="{FF2B5EF4-FFF2-40B4-BE49-F238E27FC236}">
              <a16:creationId xmlns:a16="http://schemas.microsoft.com/office/drawing/2014/main" id="{3AC766E2-0D8E-44F1-B15B-C04CF8E73CB7}"/>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170</xdr:row>
      <xdr:rowOff>504825</xdr:rowOff>
    </xdr:from>
    <xdr:ext cx="95250" cy="213632"/>
    <xdr:sp macro="" textlink="">
      <xdr:nvSpPr>
        <xdr:cNvPr id="7586" name="Text Box 15">
          <a:extLst>
            <a:ext uri="{FF2B5EF4-FFF2-40B4-BE49-F238E27FC236}">
              <a16:creationId xmlns:a16="http://schemas.microsoft.com/office/drawing/2014/main" id="{CA1603A8-8FF0-4D28-8E45-17BBD696F134}"/>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7" name="Text Box 16">
          <a:extLst>
            <a:ext uri="{FF2B5EF4-FFF2-40B4-BE49-F238E27FC236}">
              <a16:creationId xmlns:a16="http://schemas.microsoft.com/office/drawing/2014/main" id="{CB2B7318-B57F-4ABD-9A94-647DB41F22A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8" name="Text Box 17">
          <a:extLst>
            <a:ext uri="{FF2B5EF4-FFF2-40B4-BE49-F238E27FC236}">
              <a16:creationId xmlns:a16="http://schemas.microsoft.com/office/drawing/2014/main" id="{5B66C168-E50A-4EDA-A074-196B44B6565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89" name="Text Box 18">
          <a:extLst>
            <a:ext uri="{FF2B5EF4-FFF2-40B4-BE49-F238E27FC236}">
              <a16:creationId xmlns:a16="http://schemas.microsoft.com/office/drawing/2014/main" id="{90C15DA2-76F7-485F-B97F-AB1DC828A9C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590" name="Text Box 19">
          <a:extLst>
            <a:ext uri="{FF2B5EF4-FFF2-40B4-BE49-F238E27FC236}">
              <a16:creationId xmlns:a16="http://schemas.microsoft.com/office/drawing/2014/main" id="{E7D34DDA-DA09-46DA-903E-643933C38631}"/>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1" name="Text Box 16">
          <a:extLst>
            <a:ext uri="{FF2B5EF4-FFF2-40B4-BE49-F238E27FC236}">
              <a16:creationId xmlns:a16="http://schemas.microsoft.com/office/drawing/2014/main" id="{5E38A38A-6629-498A-AFB8-E3DF809C053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2" name="Text Box 17">
          <a:extLst>
            <a:ext uri="{FF2B5EF4-FFF2-40B4-BE49-F238E27FC236}">
              <a16:creationId xmlns:a16="http://schemas.microsoft.com/office/drawing/2014/main" id="{15094D25-B323-40F4-B505-5028C80FB76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3" name="Text Box 18">
          <a:extLst>
            <a:ext uri="{FF2B5EF4-FFF2-40B4-BE49-F238E27FC236}">
              <a16:creationId xmlns:a16="http://schemas.microsoft.com/office/drawing/2014/main" id="{BF38899F-631C-473C-9A7A-FAE57196A02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594" name="Text Box 19">
          <a:extLst>
            <a:ext uri="{FF2B5EF4-FFF2-40B4-BE49-F238E27FC236}">
              <a16:creationId xmlns:a16="http://schemas.microsoft.com/office/drawing/2014/main" id="{42C2DFF6-55AD-4E83-9247-B1D1A6F1FF9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5" name="Text Box 16">
          <a:extLst>
            <a:ext uri="{FF2B5EF4-FFF2-40B4-BE49-F238E27FC236}">
              <a16:creationId xmlns:a16="http://schemas.microsoft.com/office/drawing/2014/main" id="{290A575B-0297-41D0-AB12-615764720B3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6" name="Text Box 17">
          <a:extLst>
            <a:ext uri="{FF2B5EF4-FFF2-40B4-BE49-F238E27FC236}">
              <a16:creationId xmlns:a16="http://schemas.microsoft.com/office/drawing/2014/main" id="{D3349903-7508-496B-95E9-3207F120C68C}"/>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7" name="Text Box 18">
          <a:extLst>
            <a:ext uri="{FF2B5EF4-FFF2-40B4-BE49-F238E27FC236}">
              <a16:creationId xmlns:a16="http://schemas.microsoft.com/office/drawing/2014/main" id="{C39E00EA-2436-4F6A-9F18-29C7D5548AB2}"/>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0</xdr:rowOff>
    </xdr:from>
    <xdr:ext cx="95250" cy="171450"/>
    <xdr:sp macro="" textlink="">
      <xdr:nvSpPr>
        <xdr:cNvPr id="7598" name="Text Box 19">
          <a:extLst>
            <a:ext uri="{FF2B5EF4-FFF2-40B4-BE49-F238E27FC236}">
              <a16:creationId xmlns:a16="http://schemas.microsoft.com/office/drawing/2014/main" id="{57DDF8BA-2072-4002-93F1-0C57813178B3}"/>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599" name="Text Box 15">
          <a:extLst>
            <a:ext uri="{FF2B5EF4-FFF2-40B4-BE49-F238E27FC236}">
              <a16:creationId xmlns:a16="http://schemas.microsoft.com/office/drawing/2014/main" id="{C75D7D52-F3AC-4E20-9517-902FB2E0973F}"/>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0" name="Text Box 16">
          <a:extLst>
            <a:ext uri="{FF2B5EF4-FFF2-40B4-BE49-F238E27FC236}">
              <a16:creationId xmlns:a16="http://schemas.microsoft.com/office/drawing/2014/main" id="{7A1858CC-67BC-4622-A16C-041A8D9BAE3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1" name="Text Box 17">
          <a:extLst>
            <a:ext uri="{FF2B5EF4-FFF2-40B4-BE49-F238E27FC236}">
              <a16:creationId xmlns:a16="http://schemas.microsoft.com/office/drawing/2014/main" id="{6603B573-9450-486C-90F0-1746B4FD30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2" name="Text Box 18">
          <a:extLst>
            <a:ext uri="{FF2B5EF4-FFF2-40B4-BE49-F238E27FC236}">
              <a16:creationId xmlns:a16="http://schemas.microsoft.com/office/drawing/2014/main" id="{8BB8D895-AED8-4E85-8A50-E8C33458F8B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03" name="Text Box 19">
          <a:extLst>
            <a:ext uri="{FF2B5EF4-FFF2-40B4-BE49-F238E27FC236}">
              <a16:creationId xmlns:a16="http://schemas.microsoft.com/office/drawing/2014/main" id="{B41BCFE9-3E52-4B5E-9B8E-CB548B8ECA9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174</xdr:row>
      <xdr:rowOff>504825</xdr:rowOff>
    </xdr:from>
    <xdr:ext cx="95250" cy="442269"/>
    <xdr:sp macro="" textlink="">
      <xdr:nvSpPr>
        <xdr:cNvPr id="7604" name="Text Box 15">
          <a:extLst>
            <a:ext uri="{FF2B5EF4-FFF2-40B4-BE49-F238E27FC236}">
              <a16:creationId xmlns:a16="http://schemas.microsoft.com/office/drawing/2014/main" id="{84736976-B159-48C7-8A25-06463433D7BF}"/>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5" name="Text Box 16">
          <a:extLst>
            <a:ext uri="{FF2B5EF4-FFF2-40B4-BE49-F238E27FC236}">
              <a16:creationId xmlns:a16="http://schemas.microsoft.com/office/drawing/2014/main" id="{4F8D2EEF-3205-4976-A794-34EC425AB2E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6" name="Text Box 17">
          <a:extLst>
            <a:ext uri="{FF2B5EF4-FFF2-40B4-BE49-F238E27FC236}">
              <a16:creationId xmlns:a16="http://schemas.microsoft.com/office/drawing/2014/main" id="{E6E6E871-7F66-4A0C-B6DC-057DEB75091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07" name="Text Box 18">
          <a:extLst>
            <a:ext uri="{FF2B5EF4-FFF2-40B4-BE49-F238E27FC236}">
              <a16:creationId xmlns:a16="http://schemas.microsoft.com/office/drawing/2014/main" id="{2EA19226-4B2F-4C12-9CCA-A51B802730A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08" name="Text Box 16">
          <a:extLst>
            <a:ext uri="{FF2B5EF4-FFF2-40B4-BE49-F238E27FC236}">
              <a16:creationId xmlns:a16="http://schemas.microsoft.com/office/drawing/2014/main" id="{1A904A2F-5E85-4653-8C7D-CE708060831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09" name="Text Box 17">
          <a:extLst>
            <a:ext uri="{FF2B5EF4-FFF2-40B4-BE49-F238E27FC236}">
              <a16:creationId xmlns:a16="http://schemas.microsoft.com/office/drawing/2014/main" id="{8F0CFD2A-1D98-46BB-8A99-CFD8EC773ED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0" name="Text Box 18">
          <a:extLst>
            <a:ext uri="{FF2B5EF4-FFF2-40B4-BE49-F238E27FC236}">
              <a16:creationId xmlns:a16="http://schemas.microsoft.com/office/drawing/2014/main" id="{68B2DD68-3E4B-4BFF-AF6A-C82E32BBF7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1" name="Text Box 19">
          <a:extLst>
            <a:ext uri="{FF2B5EF4-FFF2-40B4-BE49-F238E27FC236}">
              <a16:creationId xmlns:a16="http://schemas.microsoft.com/office/drawing/2014/main" id="{D0B66DCD-2201-4E97-8861-216987C209C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2" name="Text Box 16">
          <a:extLst>
            <a:ext uri="{FF2B5EF4-FFF2-40B4-BE49-F238E27FC236}">
              <a16:creationId xmlns:a16="http://schemas.microsoft.com/office/drawing/2014/main" id="{CAC2BB11-96AC-47AF-B9DC-E414B52DDB8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3" name="Text Box 17">
          <a:extLst>
            <a:ext uri="{FF2B5EF4-FFF2-40B4-BE49-F238E27FC236}">
              <a16:creationId xmlns:a16="http://schemas.microsoft.com/office/drawing/2014/main" id="{2EBAE5EB-4F8F-437C-96CA-452B8ED0212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14" name="Text Box 18">
          <a:extLst>
            <a:ext uri="{FF2B5EF4-FFF2-40B4-BE49-F238E27FC236}">
              <a16:creationId xmlns:a16="http://schemas.microsoft.com/office/drawing/2014/main" id="{D666BE6F-635B-480E-8D4B-0B657C75A3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15" name="Text Box 15">
          <a:extLst>
            <a:ext uri="{FF2B5EF4-FFF2-40B4-BE49-F238E27FC236}">
              <a16:creationId xmlns:a16="http://schemas.microsoft.com/office/drawing/2014/main" id="{4ED230C3-3EA8-4807-A9FA-5CE03BE5AFE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6" name="Text Box 16">
          <a:extLst>
            <a:ext uri="{FF2B5EF4-FFF2-40B4-BE49-F238E27FC236}">
              <a16:creationId xmlns:a16="http://schemas.microsoft.com/office/drawing/2014/main" id="{7EBD9636-5BBC-498D-9CC1-E1AF77139BF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7" name="Text Box 17">
          <a:extLst>
            <a:ext uri="{FF2B5EF4-FFF2-40B4-BE49-F238E27FC236}">
              <a16:creationId xmlns:a16="http://schemas.microsoft.com/office/drawing/2014/main" id="{0FF94C70-AFF7-4DEB-9658-CA6A727C4CF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8" name="Text Box 18">
          <a:extLst>
            <a:ext uri="{FF2B5EF4-FFF2-40B4-BE49-F238E27FC236}">
              <a16:creationId xmlns:a16="http://schemas.microsoft.com/office/drawing/2014/main" id="{BDC0192E-5A94-4D5E-92FB-3D046466C13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19" name="Text Box 19">
          <a:extLst>
            <a:ext uri="{FF2B5EF4-FFF2-40B4-BE49-F238E27FC236}">
              <a16:creationId xmlns:a16="http://schemas.microsoft.com/office/drawing/2014/main" id="{A51FE7AF-D811-4D30-A18C-2543CC46F9C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0" name="Text Box 16">
          <a:extLst>
            <a:ext uri="{FF2B5EF4-FFF2-40B4-BE49-F238E27FC236}">
              <a16:creationId xmlns:a16="http://schemas.microsoft.com/office/drawing/2014/main" id="{C6968ABE-DDA2-4AD2-AA72-DA7BFE1F052E}"/>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1" name="Text Box 17">
          <a:extLst>
            <a:ext uri="{FF2B5EF4-FFF2-40B4-BE49-F238E27FC236}">
              <a16:creationId xmlns:a16="http://schemas.microsoft.com/office/drawing/2014/main" id="{00C7485F-528C-4ABA-A7EC-175E0ADCA37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2" name="Text Box 18">
          <a:extLst>
            <a:ext uri="{FF2B5EF4-FFF2-40B4-BE49-F238E27FC236}">
              <a16:creationId xmlns:a16="http://schemas.microsoft.com/office/drawing/2014/main" id="{73533521-E3BE-4974-9DFA-4F13C88B97C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23" name="Text Box 19">
          <a:extLst>
            <a:ext uri="{FF2B5EF4-FFF2-40B4-BE49-F238E27FC236}">
              <a16:creationId xmlns:a16="http://schemas.microsoft.com/office/drawing/2014/main" id="{788C1301-F879-4DE3-B871-7430F427C049}"/>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4" name="Text Box 16">
          <a:extLst>
            <a:ext uri="{FF2B5EF4-FFF2-40B4-BE49-F238E27FC236}">
              <a16:creationId xmlns:a16="http://schemas.microsoft.com/office/drawing/2014/main" id="{F785B3B8-D215-46F4-8126-6228FFF194B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5" name="Text Box 17">
          <a:extLst>
            <a:ext uri="{FF2B5EF4-FFF2-40B4-BE49-F238E27FC236}">
              <a16:creationId xmlns:a16="http://schemas.microsoft.com/office/drawing/2014/main" id="{04FF0C39-6CFD-49FF-AF30-231CD289F337}"/>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6" name="Text Box 18">
          <a:extLst>
            <a:ext uri="{FF2B5EF4-FFF2-40B4-BE49-F238E27FC236}">
              <a16:creationId xmlns:a16="http://schemas.microsoft.com/office/drawing/2014/main" id="{C10A9CD6-4A92-4DDC-8B4D-C2805D8FB229}"/>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171</xdr:row>
      <xdr:rowOff>0</xdr:rowOff>
    </xdr:from>
    <xdr:ext cx="95250" cy="171450"/>
    <xdr:sp macro="" textlink="">
      <xdr:nvSpPr>
        <xdr:cNvPr id="7627" name="Text Box 19">
          <a:extLst>
            <a:ext uri="{FF2B5EF4-FFF2-40B4-BE49-F238E27FC236}">
              <a16:creationId xmlns:a16="http://schemas.microsoft.com/office/drawing/2014/main" id="{1967C856-1B94-42B1-8D6D-9F74F54D6F8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014"/>
    <xdr:sp macro="" textlink="">
      <xdr:nvSpPr>
        <xdr:cNvPr id="7628" name="Text Box 15">
          <a:extLst>
            <a:ext uri="{FF2B5EF4-FFF2-40B4-BE49-F238E27FC236}">
              <a16:creationId xmlns:a16="http://schemas.microsoft.com/office/drawing/2014/main" id="{992791D4-6ADE-40AE-9A38-B58E84E533D3}"/>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29" name="Text Box 16">
          <a:extLst>
            <a:ext uri="{FF2B5EF4-FFF2-40B4-BE49-F238E27FC236}">
              <a16:creationId xmlns:a16="http://schemas.microsoft.com/office/drawing/2014/main" id="{415F0062-8DB8-4F7C-85B2-E5A6C8238C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0" name="Text Box 17">
          <a:extLst>
            <a:ext uri="{FF2B5EF4-FFF2-40B4-BE49-F238E27FC236}">
              <a16:creationId xmlns:a16="http://schemas.microsoft.com/office/drawing/2014/main" id="{F0A90B9E-3035-4D3A-828A-53695D6A61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1" name="Text Box 18">
          <a:extLst>
            <a:ext uri="{FF2B5EF4-FFF2-40B4-BE49-F238E27FC236}">
              <a16:creationId xmlns:a16="http://schemas.microsoft.com/office/drawing/2014/main" id="{7050BAB5-A232-4CC2-B4BE-9C5CFA4569E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0</xdr:rowOff>
    </xdr:from>
    <xdr:ext cx="95250" cy="171450"/>
    <xdr:sp macro="" textlink="">
      <xdr:nvSpPr>
        <xdr:cNvPr id="7632" name="Text Box 19">
          <a:extLst>
            <a:ext uri="{FF2B5EF4-FFF2-40B4-BE49-F238E27FC236}">
              <a16:creationId xmlns:a16="http://schemas.microsoft.com/office/drawing/2014/main" id="{F3E49823-02B3-4207-B4F4-EC53EC153D4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33" name="Text Box 16">
          <a:extLst>
            <a:ext uri="{FF2B5EF4-FFF2-40B4-BE49-F238E27FC236}">
              <a16:creationId xmlns:a16="http://schemas.microsoft.com/office/drawing/2014/main" id="{D11B863F-5C79-4284-B726-C96CA097C7B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0</xdr:rowOff>
    </xdr:from>
    <xdr:ext cx="95250" cy="171450"/>
    <xdr:sp macro="" textlink="">
      <xdr:nvSpPr>
        <xdr:cNvPr id="7634" name="Text Box 17">
          <a:extLst>
            <a:ext uri="{FF2B5EF4-FFF2-40B4-BE49-F238E27FC236}">
              <a16:creationId xmlns:a16="http://schemas.microsoft.com/office/drawing/2014/main" id="{BBF41E26-226D-4204-9467-77D59137FF5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176</xdr:row>
      <xdr:rowOff>15875</xdr:rowOff>
    </xdr:from>
    <xdr:ext cx="95250" cy="171450"/>
    <xdr:sp macro="" textlink="">
      <xdr:nvSpPr>
        <xdr:cNvPr id="7635" name="Text Box 18">
          <a:extLst>
            <a:ext uri="{FF2B5EF4-FFF2-40B4-BE49-F238E27FC236}">
              <a16:creationId xmlns:a16="http://schemas.microsoft.com/office/drawing/2014/main" id="{DFED8F4E-6E6E-44A9-8154-AB2106C1066C}"/>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6" name="Text Box 16">
          <a:extLst>
            <a:ext uri="{FF2B5EF4-FFF2-40B4-BE49-F238E27FC236}">
              <a16:creationId xmlns:a16="http://schemas.microsoft.com/office/drawing/2014/main" id="{E4B075A2-3CC2-4194-829C-44EF603286A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7" name="Text Box 17">
          <a:extLst>
            <a:ext uri="{FF2B5EF4-FFF2-40B4-BE49-F238E27FC236}">
              <a16:creationId xmlns:a16="http://schemas.microsoft.com/office/drawing/2014/main" id="{46C8D43E-24C0-4933-B10B-07BDBD4D848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8" name="Text Box 18">
          <a:extLst>
            <a:ext uri="{FF2B5EF4-FFF2-40B4-BE49-F238E27FC236}">
              <a16:creationId xmlns:a16="http://schemas.microsoft.com/office/drawing/2014/main" id="{630A3B19-1D0E-4CAF-BFF8-285457F937D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39" name="Text Box 19">
          <a:extLst>
            <a:ext uri="{FF2B5EF4-FFF2-40B4-BE49-F238E27FC236}">
              <a16:creationId xmlns:a16="http://schemas.microsoft.com/office/drawing/2014/main" id="{CCE058D2-EA30-4EA2-B427-FD9E762C6053}"/>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176</xdr:row>
      <xdr:rowOff>0</xdr:rowOff>
    </xdr:from>
    <xdr:ext cx="95250" cy="171450"/>
    <xdr:sp macro="" textlink="">
      <xdr:nvSpPr>
        <xdr:cNvPr id="7640" name="Text Box 16">
          <a:extLst>
            <a:ext uri="{FF2B5EF4-FFF2-40B4-BE49-F238E27FC236}">
              <a16:creationId xmlns:a16="http://schemas.microsoft.com/office/drawing/2014/main" id="{DAFD560E-1C9F-4FB6-9499-AE6868212CA6}"/>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41" name="Text Box 15">
          <a:extLst>
            <a:ext uri="{FF2B5EF4-FFF2-40B4-BE49-F238E27FC236}">
              <a16:creationId xmlns:a16="http://schemas.microsoft.com/office/drawing/2014/main" id="{D01A3220-BA34-4C8A-809A-A83F1177DF7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42" name="Text Box 15">
          <a:extLst>
            <a:ext uri="{FF2B5EF4-FFF2-40B4-BE49-F238E27FC236}">
              <a16:creationId xmlns:a16="http://schemas.microsoft.com/office/drawing/2014/main" id="{1CBCB94F-2D15-4EC0-A74F-8E9B92CF0EF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43" name="Text Box 15">
          <a:extLst>
            <a:ext uri="{FF2B5EF4-FFF2-40B4-BE49-F238E27FC236}">
              <a16:creationId xmlns:a16="http://schemas.microsoft.com/office/drawing/2014/main" id="{AEB9A32E-58BE-4D8F-958B-304C74FCDF5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44" name="Text Box 15">
          <a:extLst>
            <a:ext uri="{FF2B5EF4-FFF2-40B4-BE49-F238E27FC236}">
              <a16:creationId xmlns:a16="http://schemas.microsoft.com/office/drawing/2014/main" id="{17396B80-537A-4198-B91B-D5DAE873A12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645" name="Text Box 15">
          <a:extLst>
            <a:ext uri="{FF2B5EF4-FFF2-40B4-BE49-F238E27FC236}">
              <a16:creationId xmlns:a16="http://schemas.microsoft.com/office/drawing/2014/main" id="{98A3D9AC-B9A1-4B50-BC5F-E1F70C31DB4B}"/>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6" name="Text Box 15">
          <a:extLst>
            <a:ext uri="{FF2B5EF4-FFF2-40B4-BE49-F238E27FC236}">
              <a16:creationId xmlns:a16="http://schemas.microsoft.com/office/drawing/2014/main" id="{A5DF5BC0-4604-415C-94F3-C51B92EA4E4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7" name="Text Box 15">
          <a:extLst>
            <a:ext uri="{FF2B5EF4-FFF2-40B4-BE49-F238E27FC236}">
              <a16:creationId xmlns:a16="http://schemas.microsoft.com/office/drawing/2014/main" id="{90476892-93E2-44E0-9710-697FB62F280D}"/>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8" name="Text Box 15">
          <a:extLst>
            <a:ext uri="{FF2B5EF4-FFF2-40B4-BE49-F238E27FC236}">
              <a16:creationId xmlns:a16="http://schemas.microsoft.com/office/drawing/2014/main" id="{8BA188B2-9EAE-4993-BDE5-8BF39DB0ECC0}"/>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49" name="Text Box 15">
          <a:extLst>
            <a:ext uri="{FF2B5EF4-FFF2-40B4-BE49-F238E27FC236}">
              <a16:creationId xmlns:a16="http://schemas.microsoft.com/office/drawing/2014/main" id="{5AA3AC5A-B373-4B6B-876D-C42A0596CE39}"/>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50" name="Text Box 15">
          <a:extLst>
            <a:ext uri="{FF2B5EF4-FFF2-40B4-BE49-F238E27FC236}">
              <a16:creationId xmlns:a16="http://schemas.microsoft.com/office/drawing/2014/main" id="{6A1D9B79-CCDE-4C08-932B-3513D4BD287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170</xdr:row>
      <xdr:rowOff>504825</xdr:rowOff>
    </xdr:from>
    <xdr:ext cx="95250" cy="213632"/>
    <xdr:sp macro="" textlink="">
      <xdr:nvSpPr>
        <xdr:cNvPr id="7651" name="Text Box 15">
          <a:extLst>
            <a:ext uri="{FF2B5EF4-FFF2-40B4-BE49-F238E27FC236}">
              <a16:creationId xmlns:a16="http://schemas.microsoft.com/office/drawing/2014/main" id="{72948C45-3894-438A-AA46-3A1341642822}"/>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8496"/>
    <xdr:sp macro="" textlink="">
      <xdr:nvSpPr>
        <xdr:cNvPr id="7652" name="Text Box 15">
          <a:extLst>
            <a:ext uri="{FF2B5EF4-FFF2-40B4-BE49-F238E27FC236}">
              <a16:creationId xmlns:a16="http://schemas.microsoft.com/office/drawing/2014/main" id="{18A7E3F9-E8C3-497C-B27C-80E93904AF67}"/>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3" name="Text Box 15">
          <a:extLst>
            <a:ext uri="{FF2B5EF4-FFF2-40B4-BE49-F238E27FC236}">
              <a16:creationId xmlns:a16="http://schemas.microsoft.com/office/drawing/2014/main" id="{5FC36211-F764-4104-9200-9B6770CC872F}"/>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4331"/>
    <xdr:sp macro="" textlink="">
      <xdr:nvSpPr>
        <xdr:cNvPr id="7654" name="Text Box 15">
          <a:extLst>
            <a:ext uri="{FF2B5EF4-FFF2-40B4-BE49-F238E27FC236}">
              <a16:creationId xmlns:a16="http://schemas.microsoft.com/office/drawing/2014/main" id="{BDD98C3E-88BA-45E6-8428-5ABB7133E213}"/>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56743"/>
    <xdr:sp macro="" textlink="">
      <xdr:nvSpPr>
        <xdr:cNvPr id="7655" name="Text Box 15">
          <a:extLst>
            <a:ext uri="{FF2B5EF4-FFF2-40B4-BE49-F238E27FC236}">
              <a16:creationId xmlns:a16="http://schemas.microsoft.com/office/drawing/2014/main" id="{5B418C18-1C09-43B4-B4DE-9BFCB12067EB}"/>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6" name="Text Box 15">
          <a:extLst>
            <a:ext uri="{FF2B5EF4-FFF2-40B4-BE49-F238E27FC236}">
              <a16:creationId xmlns:a16="http://schemas.microsoft.com/office/drawing/2014/main" id="{6417B53D-852B-4DC0-94E5-20DFD3BA4842}"/>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444331"/>
    <xdr:sp macro="" textlink="">
      <xdr:nvSpPr>
        <xdr:cNvPr id="7657" name="Text Box 15">
          <a:extLst>
            <a:ext uri="{FF2B5EF4-FFF2-40B4-BE49-F238E27FC236}">
              <a16:creationId xmlns:a16="http://schemas.microsoft.com/office/drawing/2014/main" id="{BC28FD13-9414-4548-AD43-A7A6BF61CDC1}"/>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8" name="Text Box 15">
          <a:extLst>
            <a:ext uri="{FF2B5EF4-FFF2-40B4-BE49-F238E27FC236}">
              <a16:creationId xmlns:a16="http://schemas.microsoft.com/office/drawing/2014/main" id="{A630CDBA-112B-4A5A-B00C-9B9B4B27231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59" name="Text Box 15">
          <a:extLst>
            <a:ext uri="{FF2B5EF4-FFF2-40B4-BE49-F238E27FC236}">
              <a16:creationId xmlns:a16="http://schemas.microsoft.com/office/drawing/2014/main" id="{4106A94E-3CAA-4CDA-85F2-382D302C0D1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0" name="Text Box 15">
          <a:extLst>
            <a:ext uri="{FF2B5EF4-FFF2-40B4-BE49-F238E27FC236}">
              <a16:creationId xmlns:a16="http://schemas.microsoft.com/office/drawing/2014/main" id="{28DC0139-FF68-416F-BF17-B1D8CF5A1D67}"/>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1" name="Text Box 15">
          <a:extLst>
            <a:ext uri="{FF2B5EF4-FFF2-40B4-BE49-F238E27FC236}">
              <a16:creationId xmlns:a16="http://schemas.microsoft.com/office/drawing/2014/main" id="{C2FB58F9-CEB3-4F7C-864A-FB063F78A20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2" name="Text Box 15">
          <a:extLst>
            <a:ext uri="{FF2B5EF4-FFF2-40B4-BE49-F238E27FC236}">
              <a16:creationId xmlns:a16="http://schemas.microsoft.com/office/drawing/2014/main" id="{276D1229-F9A6-4553-811E-CBB01DF4050C}"/>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172</xdr:row>
      <xdr:rowOff>504825</xdr:rowOff>
    </xdr:from>
    <xdr:ext cx="95250" cy="213632"/>
    <xdr:sp macro="" textlink="">
      <xdr:nvSpPr>
        <xdr:cNvPr id="7663" name="Text Box 15">
          <a:extLst>
            <a:ext uri="{FF2B5EF4-FFF2-40B4-BE49-F238E27FC236}">
              <a16:creationId xmlns:a16="http://schemas.microsoft.com/office/drawing/2014/main" id="{D73FA7FC-ECC6-4756-994A-97693F32E29D}"/>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8496"/>
    <xdr:sp macro="" textlink="">
      <xdr:nvSpPr>
        <xdr:cNvPr id="7664" name="Text Box 15">
          <a:extLst>
            <a:ext uri="{FF2B5EF4-FFF2-40B4-BE49-F238E27FC236}">
              <a16:creationId xmlns:a16="http://schemas.microsoft.com/office/drawing/2014/main" id="{4FBCC536-7FAF-4BF3-BFF4-B2EFD419DD97}"/>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65" name="Text Box 15">
          <a:extLst>
            <a:ext uri="{FF2B5EF4-FFF2-40B4-BE49-F238E27FC236}">
              <a16:creationId xmlns:a16="http://schemas.microsoft.com/office/drawing/2014/main" id="{091CC10E-6643-4EAE-8DF1-01EC85D28A85}"/>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331"/>
    <xdr:sp macro="" textlink="">
      <xdr:nvSpPr>
        <xdr:cNvPr id="7666" name="Text Box 15">
          <a:extLst>
            <a:ext uri="{FF2B5EF4-FFF2-40B4-BE49-F238E27FC236}">
              <a16:creationId xmlns:a16="http://schemas.microsoft.com/office/drawing/2014/main" id="{FAC552D0-C878-4255-B0D7-B209E24D35C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56743"/>
    <xdr:sp macro="" textlink="">
      <xdr:nvSpPr>
        <xdr:cNvPr id="7667" name="Text Box 15">
          <a:extLst>
            <a:ext uri="{FF2B5EF4-FFF2-40B4-BE49-F238E27FC236}">
              <a16:creationId xmlns:a16="http://schemas.microsoft.com/office/drawing/2014/main" id="{EC667A16-1E1F-4DA7-928B-6DA95CE4A8B3}"/>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68" name="Text Box 15">
          <a:extLst>
            <a:ext uri="{FF2B5EF4-FFF2-40B4-BE49-F238E27FC236}">
              <a16:creationId xmlns:a16="http://schemas.microsoft.com/office/drawing/2014/main" id="{F221BBA2-E580-4C32-9CD7-3644F4E303D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444331"/>
    <xdr:sp macro="" textlink="">
      <xdr:nvSpPr>
        <xdr:cNvPr id="7669" name="Text Box 15">
          <a:extLst>
            <a:ext uri="{FF2B5EF4-FFF2-40B4-BE49-F238E27FC236}">
              <a16:creationId xmlns:a16="http://schemas.microsoft.com/office/drawing/2014/main" id="{383C5A5F-A175-4F16-AB6E-62CD0B4135E2}"/>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0" name="Text Box 15">
          <a:extLst>
            <a:ext uri="{FF2B5EF4-FFF2-40B4-BE49-F238E27FC236}">
              <a16:creationId xmlns:a16="http://schemas.microsoft.com/office/drawing/2014/main" id="{2A69E816-C64F-4E55-9857-6A39894F3FBA}"/>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1" name="Text Box 15">
          <a:extLst>
            <a:ext uri="{FF2B5EF4-FFF2-40B4-BE49-F238E27FC236}">
              <a16:creationId xmlns:a16="http://schemas.microsoft.com/office/drawing/2014/main" id="{8AEFDD73-E7B9-49D9-94B5-B8D320AF7B98}"/>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2" name="Text Box 15">
          <a:extLst>
            <a:ext uri="{FF2B5EF4-FFF2-40B4-BE49-F238E27FC236}">
              <a16:creationId xmlns:a16="http://schemas.microsoft.com/office/drawing/2014/main" id="{B972D5F7-D9E8-47C9-8BDF-32EFAF6A3FC9}"/>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3" name="Text Box 15">
          <a:extLst>
            <a:ext uri="{FF2B5EF4-FFF2-40B4-BE49-F238E27FC236}">
              <a16:creationId xmlns:a16="http://schemas.microsoft.com/office/drawing/2014/main" id="{38524870-F63F-45B2-A833-BB838299E6B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4" name="Text Box 15">
          <a:extLst>
            <a:ext uri="{FF2B5EF4-FFF2-40B4-BE49-F238E27FC236}">
              <a16:creationId xmlns:a16="http://schemas.microsoft.com/office/drawing/2014/main" id="{F7FCDF65-1671-47B2-92E6-608251989602}"/>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174</xdr:row>
      <xdr:rowOff>504825</xdr:rowOff>
    </xdr:from>
    <xdr:ext cx="95250" cy="213632"/>
    <xdr:sp macro="" textlink="">
      <xdr:nvSpPr>
        <xdr:cNvPr id="7675" name="Text Box 15">
          <a:extLst>
            <a:ext uri="{FF2B5EF4-FFF2-40B4-BE49-F238E27FC236}">
              <a16:creationId xmlns:a16="http://schemas.microsoft.com/office/drawing/2014/main" id="{789CBE53-8169-4F4A-9B9C-8B97D54D448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6" name="Text Box 15">
          <a:extLst>
            <a:ext uri="{FF2B5EF4-FFF2-40B4-BE49-F238E27FC236}">
              <a16:creationId xmlns:a16="http://schemas.microsoft.com/office/drawing/2014/main" id="{0884F288-274A-417C-B63A-13DC5574565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7" name="Text Box 15">
          <a:extLst>
            <a:ext uri="{FF2B5EF4-FFF2-40B4-BE49-F238E27FC236}">
              <a16:creationId xmlns:a16="http://schemas.microsoft.com/office/drawing/2014/main" id="{66A1986C-EC39-4567-95DC-FB1C44ADAA3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8" name="Text Box 15">
          <a:extLst>
            <a:ext uri="{FF2B5EF4-FFF2-40B4-BE49-F238E27FC236}">
              <a16:creationId xmlns:a16="http://schemas.microsoft.com/office/drawing/2014/main" id="{C900D184-E862-4B29-9D71-573E9908924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79" name="Text Box 15">
          <a:extLst>
            <a:ext uri="{FF2B5EF4-FFF2-40B4-BE49-F238E27FC236}">
              <a16:creationId xmlns:a16="http://schemas.microsoft.com/office/drawing/2014/main" id="{9285713F-EC44-4C72-9720-06F8A8A3A9A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0" name="Text Box 15">
          <a:extLst>
            <a:ext uri="{FF2B5EF4-FFF2-40B4-BE49-F238E27FC236}">
              <a16:creationId xmlns:a16="http://schemas.microsoft.com/office/drawing/2014/main" id="{CA9F63A3-D66F-4E0D-8A7C-3448EFF8C39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1" name="Text Box 15">
          <a:extLst>
            <a:ext uri="{FF2B5EF4-FFF2-40B4-BE49-F238E27FC236}">
              <a16:creationId xmlns:a16="http://schemas.microsoft.com/office/drawing/2014/main" id="{A6BB533B-FE0C-4C2A-92A6-A1B2974769D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2" name="Text Box 15">
          <a:extLst>
            <a:ext uri="{FF2B5EF4-FFF2-40B4-BE49-F238E27FC236}">
              <a16:creationId xmlns:a16="http://schemas.microsoft.com/office/drawing/2014/main" id="{BBA20395-1171-4206-9065-4E8FD95C103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3" name="Text Box 15">
          <a:extLst>
            <a:ext uri="{FF2B5EF4-FFF2-40B4-BE49-F238E27FC236}">
              <a16:creationId xmlns:a16="http://schemas.microsoft.com/office/drawing/2014/main" id="{F51BBDBB-743B-4BED-9325-5876CD18545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4" name="Text Box 15">
          <a:extLst>
            <a:ext uri="{FF2B5EF4-FFF2-40B4-BE49-F238E27FC236}">
              <a16:creationId xmlns:a16="http://schemas.microsoft.com/office/drawing/2014/main" id="{9A335ECB-F565-498C-AC83-5C14DECDA04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5" name="Text Box 15">
          <a:extLst>
            <a:ext uri="{FF2B5EF4-FFF2-40B4-BE49-F238E27FC236}">
              <a16:creationId xmlns:a16="http://schemas.microsoft.com/office/drawing/2014/main" id="{057DA94C-5223-4AAF-A0BF-CBE51F25D3EE}"/>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6" name="Text Box 15">
          <a:extLst>
            <a:ext uri="{FF2B5EF4-FFF2-40B4-BE49-F238E27FC236}">
              <a16:creationId xmlns:a16="http://schemas.microsoft.com/office/drawing/2014/main" id="{08CFD653-757B-4ECE-B318-1A2E54317A2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687" name="Text Box 15">
          <a:extLst>
            <a:ext uri="{FF2B5EF4-FFF2-40B4-BE49-F238E27FC236}">
              <a16:creationId xmlns:a16="http://schemas.microsoft.com/office/drawing/2014/main" id="{B1CED790-7E46-446C-A302-FCAE36666B69}"/>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88" name="Text Box 15">
          <a:extLst>
            <a:ext uri="{FF2B5EF4-FFF2-40B4-BE49-F238E27FC236}">
              <a16:creationId xmlns:a16="http://schemas.microsoft.com/office/drawing/2014/main" id="{9D17D376-FB80-432B-8C27-11FFA1FE95C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689" name="Text Box 15">
          <a:extLst>
            <a:ext uri="{FF2B5EF4-FFF2-40B4-BE49-F238E27FC236}">
              <a16:creationId xmlns:a16="http://schemas.microsoft.com/office/drawing/2014/main" id="{016BD1BC-5D6F-4406-B47F-05BE76FFA00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0" name="Text Box 15">
          <a:extLst>
            <a:ext uri="{FF2B5EF4-FFF2-40B4-BE49-F238E27FC236}">
              <a16:creationId xmlns:a16="http://schemas.microsoft.com/office/drawing/2014/main" id="{B47CC219-D142-46C2-B080-2563B0BA7CB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1" name="Text Box 15">
          <a:extLst>
            <a:ext uri="{FF2B5EF4-FFF2-40B4-BE49-F238E27FC236}">
              <a16:creationId xmlns:a16="http://schemas.microsoft.com/office/drawing/2014/main" id="{B0889463-02D9-4928-9F9F-09E3C9D4AF0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2" name="Text Box 15">
          <a:extLst>
            <a:ext uri="{FF2B5EF4-FFF2-40B4-BE49-F238E27FC236}">
              <a16:creationId xmlns:a16="http://schemas.microsoft.com/office/drawing/2014/main" id="{C0823ED9-D6BE-4F86-A826-7FAB8C934515}"/>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3" name="Text Box 15">
          <a:extLst>
            <a:ext uri="{FF2B5EF4-FFF2-40B4-BE49-F238E27FC236}">
              <a16:creationId xmlns:a16="http://schemas.microsoft.com/office/drawing/2014/main" id="{0148B257-5A02-47FC-9648-9D1BBC0033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4" name="Text Box 15">
          <a:extLst>
            <a:ext uri="{FF2B5EF4-FFF2-40B4-BE49-F238E27FC236}">
              <a16:creationId xmlns:a16="http://schemas.microsoft.com/office/drawing/2014/main" id="{C6F4CC35-E827-41CB-8B34-7B007204404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695" name="Text Box 15">
          <a:extLst>
            <a:ext uri="{FF2B5EF4-FFF2-40B4-BE49-F238E27FC236}">
              <a16:creationId xmlns:a16="http://schemas.microsoft.com/office/drawing/2014/main" id="{C5A8DBF9-9E68-4D0A-B860-497FBD008349}"/>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6" name="Text Box 16">
          <a:extLst>
            <a:ext uri="{FF2B5EF4-FFF2-40B4-BE49-F238E27FC236}">
              <a16:creationId xmlns:a16="http://schemas.microsoft.com/office/drawing/2014/main" id="{7D44C2A1-FF82-4428-8CBA-89A8F4AF13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7" name="Text Box 17">
          <a:extLst>
            <a:ext uri="{FF2B5EF4-FFF2-40B4-BE49-F238E27FC236}">
              <a16:creationId xmlns:a16="http://schemas.microsoft.com/office/drawing/2014/main" id="{58EC30F3-0FAF-4559-A3CD-C1FBDDF5D272}"/>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8" name="Text Box 18">
          <a:extLst>
            <a:ext uri="{FF2B5EF4-FFF2-40B4-BE49-F238E27FC236}">
              <a16:creationId xmlns:a16="http://schemas.microsoft.com/office/drawing/2014/main" id="{F65ACCEF-D17B-40E3-8A2E-21276E0F10EA}"/>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699" name="Text Box 19">
          <a:extLst>
            <a:ext uri="{FF2B5EF4-FFF2-40B4-BE49-F238E27FC236}">
              <a16:creationId xmlns:a16="http://schemas.microsoft.com/office/drawing/2014/main" id="{BB486B21-3E08-4673-95F2-280A6D69BF9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0" name="Text Box 16">
          <a:extLst>
            <a:ext uri="{FF2B5EF4-FFF2-40B4-BE49-F238E27FC236}">
              <a16:creationId xmlns:a16="http://schemas.microsoft.com/office/drawing/2014/main" id="{C87A4086-2AA1-4F46-97A8-0ADE06E46CF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1" name="Text Box 17">
          <a:extLst>
            <a:ext uri="{FF2B5EF4-FFF2-40B4-BE49-F238E27FC236}">
              <a16:creationId xmlns:a16="http://schemas.microsoft.com/office/drawing/2014/main" id="{6B0FB1A0-FB8C-40D7-8991-942E6D99BDD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2" name="Text Box 18">
          <a:extLst>
            <a:ext uri="{FF2B5EF4-FFF2-40B4-BE49-F238E27FC236}">
              <a16:creationId xmlns:a16="http://schemas.microsoft.com/office/drawing/2014/main" id="{76C864E3-0500-409D-AD76-430ED7F2019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03" name="Text Box 19">
          <a:extLst>
            <a:ext uri="{FF2B5EF4-FFF2-40B4-BE49-F238E27FC236}">
              <a16:creationId xmlns:a16="http://schemas.microsoft.com/office/drawing/2014/main" id="{CE83674E-B342-46E4-BFC7-D517E955160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4" name="Text Box 16">
          <a:extLst>
            <a:ext uri="{FF2B5EF4-FFF2-40B4-BE49-F238E27FC236}">
              <a16:creationId xmlns:a16="http://schemas.microsoft.com/office/drawing/2014/main" id="{9242E8C9-AADC-4BCC-BFE0-096066F3A4B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5" name="Text Box 17">
          <a:extLst>
            <a:ext uri="{FF2B5EF4-FFF2-40B4-BE49-F238E27FC236}">
              <a16:creationId xmlns:a16="http://schemas.microsoft.com/office/drawing/2014/main" id="{FC243D29-87D9-4393-9BDA-A88ABF6F50A8}"/>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6" name="Text Box 18">
          <a:extLst>
            <a:ext uri="{FF2B5EF4-FFF2-40B4-BE49-F238E27FC236}">
              <a16:creationId xmlns:a16="http://schemas.microsoft.com/office/drawing/2014/main" id="{34FFD414-DBCA-4548-B5D4-B6D7A7AB4C6D}"/>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07" name="Text Box 19">
          <a:extLst>
            <a:ext uri="{FF2B5EF4-FFF2-40B4-BE49-F238E27FC236}">
              <a16:creationId xmlns:a16="http://schemas.microsoft.com/office/drawing/2014/main" id="{5E43980A-5546-4A1D-B72D-357503AEB4D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181</xdr:row>
      <xdr:rowOff>504825</xdr:rowOff>
    </xdr:from>
    <xdr:ext cx="95250" cy="444014"/>
    <xdr:sp macro="" textlink="">
      <xdr:nvSpPr>
        <xdr:cNvPr id="7708" name="Text Box 15">
          <a:extLst>
            <a:ext uri="{FF2B5EF4-FFF2-40B4-BE49-F238E27FC236}">
              <a16:creationId xmlns:a16="http://schemas.microsoft.com/office/drawing/2014/main" id="{11C0A6CD-E53C-41EA-905F-84A347A4CBCD}"/>
            </a:ext>
          </a:extLst>
        </xdr:cNvPr>
        <xdr:cNvSpPr txBox="1">
          <a:spLocks noChangeArrowheads="1"/>
        </xdr:cNvSpPr>
      </xdr:nvSpPr>
      <xdr:spPr bwMode="auto">
        <a:xfrm>
          <a:off x="4972050" y="460152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09" name="Text Box 16">
          <a:extLst>
            <a:ext uri="{FF2B5EF4-FFF2-40B4-BE49-F238E27FC236}">
              <a16:creationId xmlns:a16="http://schemas.microsoft.com/office/drawing/2014/main" id="{5DFAB43C-EE08-41AB-8192-15F1B283C0E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0" name="Text Box 17">
          <a:extLst>
            <a:ext uri="{FF2B5EF4-FFF2-40B4-BE49-F238E27FC236}">
              <a16:creationId xmlns:a16="http://schemas.microsoft.com/office/drawing/2014/main" id="{BC4F8AED-0C58-4648-881E-0C13FF4983C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1" name="Text Box 18">
          <a:extLst>
            <a:ext uri="{FF2B5EF4-FFF2-40B4-BE49-F238E27FC236}">
              <a16:creationId xmlns:a16="http://schemas.microsoft.com/office/drawing/2014/main" id="{9643DE30-3411-4387-85C8-013FC9C3A2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12" name="Text Box 19">
          <a:extLst>
            <a:ext uri="{FF2B5EF4-FFF2-40B4-BE49-F238E27FC236}">
              <a16:creationId xmlns:a16="http://schemas.microsoft.com/office/drawing/2014/main" id="{2306E1B7-F973-4D82-8B5A-23AADF44804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713" name="Text Box 15">
          <a:extLst>
            <a:ext uri="{FF2B5EF4-FFF2-40B4-BE49-F238E27FC236}">
              <a16:creationId xmlns:a16="http://schemas.microsoft.com/office/drawing/2014/main" id="{F1EAE523-CFB9-430D-A700-F1EB7DFB5F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181</xdr:row>
      <xdr:rowOff>504825</xdr:rowOff>
    </xdr:from>
    <xdr:ext cx="95250" cy="442269"/>
    <xdr:sp macro="" textlink="">
      <xdr:nvSpPr>
        <xdr:cNvPr id="7714" name="Text Box 15">
          <a:extLst>
            <a:ext uri="{FF2B5EF4-FFF2-40B4-BE49-F238E27FC236}">
              <a16:creationId xmlns:a16="http://schemas.microsoft.com/office/drawing/2014/main" id="{F67F3814-3567-41B2-BA44-3213EF06448A}"/>
            </a:ext>
          </a:extLst>
        </xdr:cNvPr>
        <xdr:cNvSpPr txBox="1">
          <a:spLocks noChangeArrowheads="1"/>
        </xdr:cNvSpPr>
      </xdr:nvSpPr>
      <xdr:spPr bwMode="auto">
        <a:xfrm>
          <a:off x="17402175" y="460152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5" name="Text Box 16">
          <a:extLst>
            <a:ext uri="{FF2B5EF4-FFF2-40B4-BE49-F238E27FC236}">
              <a16:creationId xmlns:a16="http://schemas.microsoft.com/office/drawing/2014/main" id="{50B89A88-8C33-489C-82B5-FFA73F5FAB0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6" name="Text Box 17">
          <a:extLst>
            <a:ext uri="{FF2B5EF4-FFF2-40B4-BE49-F238E27FC236}">
              <a16:creationId xmlns:a16="http://schemas.microsoft.com/office/drawing/2014/main" id="{41BDA929-62AB-4C8D-A4C6-F62C1E4AFC76}"/>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17" name="Text Box 18">
          <a:extLst>
            <a:ext uri="{FF2B5EF4-FFF2-40B4-BE49-F238E27FC236}">
              <a16:creationId xmlns:a16="http://schemas.microsoft.com/office/drawing/2014/main" id="{8A480AD1-5D9F-4390-87C2-44E867604D4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718" name="Text Box 15">
          <a:extLst>
            <a:ext uri="{FF2B5EF4-FFF2-40B4-BE49-F238E27FC236}">
              <a16:creationId xmlns:a16="http://schemas.microsoft.com/office/drawing/2014/main" id="{F5B31757-89AB-4A64-8988-61DC895D91F1}"/>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19" name="Text Box 16">
          <a:extLst>
            <a:ext uri="{FF2B5EF4-FFF2-40B4-BE49-F238E27FC236}">
              <a16:creationId xmlns:a16="http://schemas.microsoft.com/office/drawing/2014/main" id="{6A96B894-5568-4DFF-91CE-0EF7943F8F4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0" name="Text Box 17">
          <a:extLst>
            <a:ext uri="{FF2B5EF4-FFF2-40B4-BE49-F238E27FC236}">
              <a16:creationId xmlns:a16="http://schemas.microsoft.com/office/drawing/2014/main" id="{BE255F41-F37D-469A-A8B8-666BB24E062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1" name="Text Box 18">
          <a:extLst>
            <a:ext uri="{FF2B5EF4-FFF2-40B4-BE49-F238E27FC236}">
              <a16:creationId xmlns:a16="http://schemas.microsoft.com/office/drawing/2014/main" id="{57FCCEA5-9D2E-4766-9B70-5F0658B4711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2" name="Text Box 19">
          <a:extLst>
            <a:ext uri="{FF2B5EF4-FFF2-40B4-BE49-F238E27FC236}">
              <a16:creationId xmlns:a16="http://schemas.microsoft.com/office/drawing/2014/main" id="{9B9CCB26-723C-42E6-B35C-8B9D427D8A4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3" name="Text Box 16">
          <a:extLst>
            <a:ext uri="{FF2B5EF4-FFF2-40B4-BE49-F238E27FC236}">
              <a16:creationId xmlns:a16="http://schemas.microsoft.com/office/drawing/2014/main" id="{4E9B83DD-B23B-4825-B29F-693746B69F3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4" name="Text Box 17">
          <a:extLst>
            <a:ext uri="{FF2B5EF4-FFF2-40B4-BE49-F238E27FC236}">
              <a16:creationId xmlns:a16="http://schemas.microsoft.com/office/drawing/2014/main" id="{B78616B0-A2E4-4691-9B0C-B408CA6D1F40}"/>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5" name="Text Box 18">
          <a:extLst>
            <a:ext uri="{FF2B5EF4-FFF2-40B4-BE49-F238E27FC236}">
              <a16:creationId xmlns:a16="http://schemas.microsoft.com/office/drawing/2014/main" id="{B1C015EE-40B6-4639-8B35-50223D852D9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26" name="Text Box 19">
          <a:extLst>
            <a:ext uri="{FF2B5EF4-FFF2-40B4-BE49-F238E27FC236}">
              <a16:creationId xmlns:a16="http://schemas.microsoft.com/office/drawing/2014/main" id="{DDE4C36F-2C1E-4CB0-B176-9FBEFB3251C9}"/>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27" name="Text Box 15">
          <a:extLst>
            <a:ext uri="{FF2B5EF4-FFF2-40B4-BE49-F238E27FC236}">
              <a16:creationId xmlns:a16="http://schemas.microsoft.com/office/drawing/2014/main" id="{97AC279A-B550-472E-A5B5-78B73E8FBA29}"/>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28" name="Text Box 15">
          <a:extLst>
            <a:ext uri="{FF2B5EF4-FFF2-40B4-BE49-F238E27FC236}">
              <a16:creationId xmlns:a16="http://schemas.microsoft.com/office/drawing/2014/main" id="{B47EA19E-D392-4B31-9AB0-123F06C8403F}"/>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8496"/>
    <xdr:sp macro="" textlink="">
      <xdr:nvSpPr>
        <xdr:cNvPr id="7729" name="Text Box 15">
          <a:extLst>
            <a:ext uri="{FF2B5EF4-FFF2-40B4-BE49-F238E27FC236}">
              <a16:creationId xmlns:a16="http://schemas.microsoft.com/office/drawing/2014/main" id="{6A81DDA9-5CFD-41BD-BE8F-2AB44DEBDD06}"/>
            </a:ext>
          </a:extLst>
        </xdr:cNvPr>
        <xdr:cNvSpPr txBox="1">
          <a:spLocks noChangeArrowheads="1"/>
        </xdr:cNvSpPr>
      </xdr:nvSpPr>
      <xdr:spPr bwMode="auto">
        <a:xfrm>
          <a:off x="4972050" y="44142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442269"/>
    <xdr:sp macro="" textlink="">
      <xdr:nvSpPr>
        <xdr:cNvPr id="7730" name="Text Box 15">
          <a:extLst>
            <a:ext uri="{FF2B5EF4-FFF2-40B4-BE49-F238E27FC236}">
              <a16:creationId xmlns:a16="http://schemas.microsoft.com/office/drawing/2014/main" id="{54A99C40-ECCD-41BC-AC88-07F4CE81CEC2}"/>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504825</xdr:rowOff>
    </xdr:from>
    <xdr:ext cx="95250" cy="442269"/>
    <xdr:sp macro="" textlink="">
      <xdr:nvSpPr>
        <xdr:cNvPr id="7731" name="Text Box 15">
          <a:extLst>
            <a:ext uri="{FF2B5EF4-FFF2-40B4-BE49-F238E27FC236}">
              <a16:creationId xmlns:a16="http://schemas.microsoft.com/office/drawing/2014/main" id="{72D82C7D-5FA4-457F-A294-A3DB74DA4515}"/>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732" name="Text Box 15">
          <a:extLst>
            <a:ext uri="{FF2B5EF4-FFF2-40B4-BE49-F238E27FC236}">
              <a16:creationId xmlns:a16="http://schemas.microsoft.com/office/drawing/2014/main" id="{814857CE-3F01-44A1-AE70-6413993983AC}"/>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4331"/>
    <xdr:sp macro="" textlink="">
      <xdr:nvSpPr>
        <xdr:cNvPr id="7733" name="Text Box 15">
          <a:extLst>
            <a:ext uri="{FF2B5EF4-FFF2-40B4-BE49-F238E27FC236}">
              <a16:creationId xmlns:a16="http://schemas.microsoft.com/office/drawing/2014/main" id="{8BC28B74-9D88-475A-B282-B7E243AE6101}"/>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176</xdr:row>
      <xdr:rowOff>170392</xdr:rowOff>
    </xdr:from>
    <xdr:ext cx="95250" cy="213632"/>
    <xdr:sp macro="" textlink="">
      <xdr:nvSpPr>
        <xdr:cNvPr id="7734" name="Text Box 15">
          <a:extLst>
            <a:ext uri="{FF2B5EF4-FFF2-40B4-BE49-F238E27FC236}">
              <a16:creationId xmlns:a16="http://schemas.microsoft.com/office/drawing/2014/main" id="{59BF417D-AA93-44E6-8994-EE44EB22126A}"/>
            </a:ext>
          </a:extLst>
        </xdr:cNvPr>
        <xdr:cNvSpPr txBox="1">
          <a:spLocks noChangeArrowheads="1"/>
        </xdr:cNvSpPr>
      </xdr:nvSpPr>
      <xdr:spPr bwMode="auto">
        <a:xfrm>
          <a:off x="17554575" y="439409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5" name="Text Box 16">
          <a:extLst>
            <a:ext uri="{FF2B5EF4-FFF2-40B4-BE49-F238E27FC236}">
              <a16:creationId xmlns:a16="http://schemas.microsoft.com/office/drawing/2014/main" id="{0C2B1459-62AD-4C4B-BABA-92F6D2B49BB4}"/>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6" name="Text Box 17">
          <a:extLst>
            <a:ext uri="{FF2B5EF4-FFF2-40B4-BE49-F238E27FC236}">
              <a16:creationId xmlns:a16="http://schemas.microsoft.com/office/drawing/2014/main" id="{5D91FFCC-7328-43DA-8D0F-AC7508CC08C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7" name="Text Box 18">
          <a:extLst>
            <a:ext uri="{FF2B5EF4-FFF2-40B4-BE49-F238E27FC236}">
              <a16:creationId xmlns:a16="http://schemas.microsoft.com/office/drawing/2014/main" id="{1E94C1CE-7367-43D3-B864-BC960EF5D0D5}"/>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38" name="Text Box 19">
          <a:extLst>
            <a:ext uri="{FF2B5EF4-FFF2-40B4-BE49-F238E27FC236}">
              <a16:creationId xmlns:a16="http://schemas.microsoft.com/office/drawing/2014/main" id="{51610279-9CE8-44A3-A7E7-DAE2B820754C}"/>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39" name="Text Box 16">
          <a:extLst>
            <a:ext uri="{FF2B5EF4-FFF2-40B4-BE49-F238E27FC236}">
              <a16:creationId xmlns:a16="http://schemas.microsoft.com/office/drawing/2014/main" id="{DFDE8EA8-0BA6-4288-8101-8BC2E89E1CB2}"/>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0" name="Text Box 17">
          <a:extLst>
            <a:ext uri="{FF2B5EF4-FFF2-40B4-BE49-F238E27FC236}">
              <a16:creationId xmlns:a16="http://schemas.microsoft.com/office/drawing/2014/main" id="{BAA6764E-815A-4303-ABDC-5BC4AABD377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1" name="Text Box 18">
          <a:extLst>
            <a:ext uri="{FF2B5EF4-FFF2-40B4-BE49-F238E27FC236}">
              <a16:creationId xmlns:a16="http://schemas.microsoft.com/office/drawing/2014/main" id="{96DFD956-CE0F-435A-BA95-AE3C22719605}"/>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42" name="Text Box 19">
          <a:extLst>
            <a:ext uri="{FF2B5EF4-FFF2-40B4-BE49-F238E27FC236}">
              <a16:creationId xmlns:a16="http://schemas.microsoft.com/office/drawing/2014/main" id="{C1997F60-B11A-4382-A7C0-6A69D9C2A8D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3" name="Text Box 16">
          <a:extLst>
            <a:ext uri="{FF2B5EF4-FFF2-40B4-BE49-F238E27FC236}">
              <a16:creationId xmlns:a16="http://schemas.microsoft.com/office/drawing/2014/main" id="{70164380-EB83-44E8-B131-6F1ED18505D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4" name="Text Box 17">
          <a:extLst>
            <a:ext uri="{FF2B5EF4-FFF2-40B4-BE49-F238E27FC236}">
              <a16:creationId xmlns:a16="http://schemas.microsoft.com/office/drawing/2014/main" id="{CEC7B0BA-3B44-46FB-9B63-9407D1DA481B}"/>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5" name="Text Box 18">
          <a:extLst>
            <a:ext uri="{FF2B5EF4-FFF2-40B4-BE49-F238E27FC236}">
              <a16:creationId xmlns:a16="http://schemas.microsoft.com/office/drawing/2014/main" id="{25AF47E6-785E-448E-ACC6-2F20331C1D01}"/>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46" name="Text Box 19">
          <a:extLst>
            <a:ext uri="{FF2B5EF4-FFF2-40B4-BE49-F238E27FC236}">
              <a16:creationId xmlns:a16="http://schemas.microsoft.com/office/drawing/2014/main" id="{99B71739-3EA8-4790-B42E-FCD2988531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747" name="Text Box 15">
          <a:extLst>
            <a:ext uri="{FF2B5EF4-FFF2-40B4-BE49-F238E27FC236}">
              <a16:creationId xmlns:a16="http://schemas.microsoft.com/office/drawing/2014/main" id="{40269099-35AA-461F-8521-7FF75A8C9166}"/>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48" name="Text Box 16">
          <a:extLst>
            <a:ext uri="{FF2B5EF4-FFF2-40B4-BE49-F238E27FC236}">
              <a16:creationId xmlns:a16="http://schemas.microsoft.com/office/drawing/2014/main" id="{79C7D018-4298-437E-BFF9-49664845CC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49" name="Text Box 17">
          <a:extLst>
            <a:ext uri="{FF2B5EF4-FFF2-40B4-BE49-F238E27FC236}">
              <a16:creationId xmlns:a16="http://schemas.microsoft.com/office/drawing/2014/main" id="{5830E441-DB5F-44C0-B6A9-43F39109A736}"/>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50" name="Text Box 18">
          <a:extLst>
            <a:ext uri="{FF2B5EF4-FFF2-40B4-BE49-F238E27FC236}">
              <a16:creationId xmlns:a16="http://schemas.microsoft.com/office/drawing/2014/main" id="{750FFB1B-3A39-4CF7-8117-B531A4D7C5F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51" name="Text Box 19">
          <a:extLst>
            <a:ext uri="{FF2B5EF4-FFF2-40B4-BE49-F238E27FC236}">
              <a16:creationId xmlns:a16="http://schemas.microsoft.com/office/drawing/2014/main" id="{BEBB3AE4-756F-4ECE-9B92-1EC9396EE09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2" name="Text Box 16">
          <a:extLst>
            <a:ext uri="{FF2B5EF4-FFF2-40B4-BE49-F238E27FC236}">
              <a16:creationId xmlns:a16="http://schemas.microsoft.com/office/drawing/2014/main" id="{9E018697-754F-4B4D-A29E-86DBA84E8581}"/>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3" name="Text Box 17">
          <a:extLst>
            <a:ext uri="{FF2B5EF4-FFF2-40B4-BE49-F238E27FC236}">
              <a16:creationId xmlns:a16="http://schemas.microsoft.com/office/drawing/2014/main" id="{1AEE7C7C-32D6-485C-9B9B-574B4503058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54" name="Text Box 18">
          <a:extLst>
            <a:ext uri="{FF2B5EF4-FFF2-40B4-BE49-F238E27FC236}">
              <a16:creationId xmlns:a16="http://schemas.microsoft.com/office/drawing/2014/main" id="{AEA8DF99-2155-4BA1-AB33-D04A10FFCC7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5" name="Text Box 16">
          <a:extLst>
            <a:ext uri="{FF2B5EF4-FFF2-40B4-BE49-F238E27FC236}">
              <a16:creationId xmlns:a16="http://schemas.microsoft.com/office/drawing/2014/main" id="{ADCA22E2-262B-4939-9434-1AA41BFB250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6" name="Text Box 17">
          <a:extLst>
            <a:ext uri="{FF2B5EF4-FFF2-40B4-BE49-F238E27FC236}">
              <a16:creationId xmlns:a16="http://schemas.microsoft.com/office/drawing/2014/main" id="{62BC0E27-B2B8-4630-BABB-13E315D7BB4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7" name="Text Box 18">
          <a:extLst>
            <a:ext uri="{FF2B5EF4-FFF2-40B4-BE49-F238E27FC236}">
              <a16:creationId xmlns:a16="http://schemas.microsoft.com/office/drawing/2014/main" id="{4D38A48E-8C6A-43FF-B1FB-0EAE4E743C4A}"/>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8" name="Text Box 19">
          <a:extLst>
            <a:ext uri="{FF2B5EF4-FFF2-40B4-BE49-F238E27FC236}">
              <a16:creationId xmlns:a16="http://schemas.microsoft.com/office/drawing/2014/main" id="{3170A745-BCCB-40C7-8722-2614D2FE893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59" name="Text Box 16">
          <a:extLst>
            <a:ext uri="{FF2B5EF4-FFF2-40B4-BE49-F238E27FC236}">
              <a16:creationId xmlns:a16="http://schemas.microsoft.com/office/drawing/2014/main" id="{21811E6F-B82F-4D09-98F1-62C7F631014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0" name="Text Box 17">
          <a:extLst>
            <a:ext uri="{FF2B5EF4-FFF2-40B4-BE49-F238E27FC236}">
              <a16:creationId xmlns:a16="http://schemas.microsoft.com/office/drawing/2014/main" id="{6EE578E4-6236-461E-B3EB-D1735C3291B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1" name="Text Box 18">
          <a:extLst>
            <a:ext uri="{FF2B5EF4-FFF2-40B4-BE49-F238E27FC236}">
              <a16:creationId xmlns:a16="http://schemas.microsoft.com/office/drawing/2014/main" id="{9CA97887-7420-43B1-90CF-5CD3CCF8304C}"/>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62" name="Text Box 19">
          <a:extLst>
            <a:ext uri="{FF2B5EF4-FFF2-40B4-BE49-F238E27FC236}">
              <a16:creationId xmlns:a16="http://schemas.microsoft.com/office/drawing/2014/main" id="{15B4D29D-1189-4379-9C9E-2E77007BAD0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56743"/>
    <xdr:sp macro="" textlink="">
      <xdr:nvSpPr>
        <xdr:cNvPr id="7763" name="Text Box 15">
          <a:extLst>
            <a:ext uri="{FF2B5EF4-FFF2-40B4-BE49-F238E27FC236}">
              <a16:creationId xmlns:a16="http://schemas.microsoft.com/office/drawing/2014/main" id="{971320F7-FA5B-42C0-A814-B30359A71E54}"/>
            </a:ext>
          </a:extLst>
        </xdr:cNvPr>
        <xdr:cNvSpPr txBox="1">
          <a:spLocks noChangeArrowheads="1"/>
        </xdr:cNvSpPr>
      </xdr:nvSpPr>
      <xdr:spPr bwMode="auto">
        <a:xfrm>
          <a:off x="4972050" y="44142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442269"/>
    <xdr:sp macro="" textlink="">
      <xdr:nvSpPr>
        <xdr:cNvPr id="7764" name="Text Box 15">
          <a:extLst>
            <a:ext uri="{FF2B5EF4-FFF2-40B4-BE49-F238E27FC236}">
              <a16:creationId xmlns:a16="http://schemas.microsoft.com/office/drawing/2014/main" id="{2F438626-D1DF-447E-BD25-CF19A83E9176}"/>
            </a:ext>
          </a:extLst>
        </xdr:cNvPr>
        <xdr:cNvSpPr txBox="1">
          <a:spLocks noChangeArrowheads="1"/>
        </xdr:cNvSpPr>
      </xdr:nvSpPr>
      <xdr:spPr bwMode="auto">
        <a:xfrm>
          <a:off x="17402175"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176</xdr:row>
      <xdr:rowOff>504825</xdr:rowOff>
    </xdr:from>
    <xdr:ext cx="95250" cy="442269"/>
    <xdr:sp macro="" textlink="">
      <xdr:nvSpPr>
        <xdr:cNvPr id="7765" name="Text Box 15">
          <a:extLst>
            <a:ext uri="{FF2B5EF4-FFF2-40B4-BE49-F238E27FC236}">
              <a16:creationId xmlns:a16="http://schemas.microsoft.com/office/drawing/2014/main" id="{2FBD42FC-AB82-4F58-8DA5-7764A61A9C77}"/>
            </a:ext>
          </a:extLst>
        </xdr:cNvPr>
        <xdr:cNvSpPr txBox="1">
          <a:spLocks noChangeArrowheads="1"/>
        </xdr:cNvSpPr>
      </xdr:nvSpPr>
      <xdr:spPr bwMode="auto">
        <a:xfrm>
          <a:off x="29851350" y="441420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766" name="Text Box 15">
          <a:extLst>
            <a:ext uri="{FF2B5EF4-FFF2-40B4-BE49-F238E27FC236}">
              <a16:creationId xmlns:a16="http://schemas.microsoft.com/office/drawing/2014/main" id="{B0A36D7E-13D8-4955-B12C-850BD03B6D2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444331"/>
    <xdr:sp macro="" textlink="">
      <xdr:nvSpPr>
        <xdr:cNvPr id="7767" name="Text Box 15">
          <a:extLst>
            <a:ext uri="{FF2B5EF4-FFF2-40B4-BE49-F238E27FC236}">
              <a16:creationId xmlns:a16="http://schemas.microsoft.com/office/drawing/2014/main" id="{0CAED8B7-9FD7-4AD0-A705-3A682E3459CD}"/>
            </a:ext>
          </a:extLst>
        </xdr:cNvPr>
        <xdr:cNvSpPr txBox="1">
          <a:spLocks noChangeArrowheads="1"/>
        </xdr:cNvSpPr>
      </xdr:nvSpPr>
      <xdr:spPr bwMode="auto">
        <a:xfrm>
          <a:off x="4972050" y="44142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176</xdr:row>
      <xdr:rowOff>504825</xdr:rowOff>
    </xdr:from>
    <xdr:ext cx="95250" cy="213632"/>
    <xdr:sp macro="" textlink="">
      <xdr:nvSpPr>
        <xdr:cNvPr id="7768" name="Text Box 15">
          <a:extLst>
            <a:ext uri="{FF2B5EF4-FFF2-40B4-BE49-F238E27FC236}">
              <a16:creationId xmlns:a16="http://schemas.microsoft.com/office/drawing/2014/main" id="{ABA761EE-8499-4361-A08B-D11840B44CFE}"/>
            </a:ext>
          </a:extLst>
        </xdr:cNvPr>
        <xdr:cNvSpPr txBox="1">
          <a:spLocks noChangeArrowheads="1"/>
        </xdr:cNvSpPr>
      </xdr:nvSpPr>
      <xdr:spPr bwMode="auto">
        <a:xfrm>
          <a:off x="17402175"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69" name="Text Box 16">
          <a:extLst>
            <a:ext uri="{FF2B5EF4-FFF2-40B4-BE49-F238E27FC236}">
              <a16:creationId xmlns:a16="http://schemas.microsoft.com/office/drawing/2014/main" id="{A6928F6E-BE27-4E86-BA61-DEC185D2893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0" name="Text Box 17">
          <a:extLst>
            <a:ext uri="{FF2B5EF4-FFF2-40B4-BE49-F238E27FC236}">
              <a16:creationId xmlns:a16="http://schemas.microsoft.com/office/drawing/2014/main" id="{11FD3CC0-511D-4B02-81E2-A55DA8FDEE27}"/>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1" name="Text Box 18">
          <a:extLst>
            <a:ext uri="{FF2B5EF4-FFF2-40B4-BE49-F238E27FC236}">
              <a16:creationId xmlns:a16="http://schemas.microsoft.com/office/drawing/2014/main" id="{8CC5EA8C-8EDE-423C-85B0-3A55DAADB74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72" name="Text Box 19">
          <a:extLst>
            <a:ext uri="{FF2B5EF4-FFF2-40B4-BE49-F238E27FC236}">
              <a16:creationId xmlns:a16="http://schemas.microsoft.com/office/drawing/2014/main" id="{96F0F803-00E8-4F95-8C78-1A25E1408163}"/>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3" name="Text Box 16">
          <a:extLst>
            <a:ext uri="{FF2B5EF4-FFF2-40B4-BE49-F238E27FC236}">
              <a16:creationId xmlns:a16="http://schemas.microsoft.com/office/drawing/2014/main" id="{86EC6A0D-B3FB-46CE-B484-4F21D22672B4}"/>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4" name="Text Box 17">
          <a:extLst>
            <a:ext uri="{FF2B5EF4-FFF2-40B4-BE49-F238E27FC236}">
              <a16:creationId xmlns:a16="http://schemas.microsoft.com/office/drawing/2014/main" id="{344B0B38-EF56-4EFE-A051-1F13FDBA7D0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5" name="Text Box 18">
          <a:extLst>
            <a:ext uri="{FF2B5EF4-FFF2-40B4-BE49-F238E27FC236}">
              <a16:creationId xmlns:a16="http://schemas.microsoft.com/office/drawing/2014/main" id="{4329A58B-AA00-4437-963B-AE15DC7EF9F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76" name="Text Box 19">
          <a:extLst>
            <a:ext uri="{FF2B5EF4-FFF2-40B4-BE49-F238E27FC236}">
              <a16:creationId xmlns:a16="http://schemas.microsoft.com/office/drawing/2014/main" id="{5EE5119C-7E59-4950-BC5D-A6811FC0E2E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7" name="Text Box 16">
          <a:extLst>
            <a:ext uri="{FF2B5EF4-FFF2-40B4-BE49-F238E27FC236}">
              <a16:creationId xmlns:a16="http://schemas.microsoft.com/office/drawing/2014/main" id="{091FC402-15E0-4FBE-84B0-6E95372C8587}"/>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8" name="Text Box 17">
          <a:extLst>
            <a:ext uri="{FF2B5EF4-FFF2-40B4-BE49-F238E27FC236}">
              <a16:creationId xmlns:a16="http://schemas.microsoft.com/office/drawing/2014/main" id="{03FD5A91-8732-4124-AC57-DB2A6A79CAB9}"/>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79" name="Text Box 18">
          <a:extLst>
            <a:ext uri="{FF2B5EF4-FFF2-40B4-BE49-F238E27FC236}">
              <a16:creationId xmlns:a16="http://schemas.microsoft.com/office/drawing/2014/main" id="{746577D9-F76E-4A10-A24D-DC79B22D9935}"/>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182</xdr:row>
      <xdr:rowOff>0</xdr:rowOff>
    </xdr:from>
    <xdr:ext cx="95250" cy="171450"/>
    <xdr:sp macro="" textlink="">
      <xdr:nvSpPr>
        <xdr:cNvPr id="7780" name="Text Box 19">
          <a:extLst>
            <a:ext uri="{FF2B5EF4-FFF2-40B4-BE49-F238E27FC236}">
              <a16:creationId xmlns:a16="http://schemas.microsoft.com/office/drawing/2014/main" id="{42E67B5C-C8E4-4033-A27B-43A49715DADE}"/>
            </a:ext>
          </a:extLst>
        </xdr:cNvPr>
        <xdr:cNvSpPr txBox="1">
          <a:spLocks noChangeArrowheads="1"/>
        </xdr:cNvSpPr>
      </xdr:nvSpPr>
      <xdr:spPr bwMode="auto">
        <a:xfrm>
          <a:off x="298513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781" name="Text Box 15">
          <a:extLst>
            <a:ext uri="{FF2B5EF4-FFF2-40B4-BE49-F238E27FC236}">
              <a16:creationId xmlns:a16="http://schemas.microsoft.com/office/drawing/2014/main" id="{BA786CA6-A061-4407-B204-673CB757F417}"/>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2" name="Text Box 16">
          <a:extLst>
            <a:ext uri="{FF2B5EF4-FFF2-40B4-BE49-F238E27FC236}">
              <a16:creationId xmlns:a16="http://schemas.microsoft.com/office/drawing/2014/main" id="{71D4523C-D601-4029-A586-99F256B8FC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3" name="Text Box 17">
          <a:extLst>
            <a:ext uri="{FF2B5EF4-FFF2-40B4-BE49-F238E27FC236}">
              <a16:creationId xmlns:a16="http://schemas.microsoft.com/office/drawing/2014/main" id="{FA3B7F3F-9FD4-4214-8C1B-0089185E56F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4" name="Text Box 18">
          <a:extLst>
            <a:ext uri="{FF2B5EF4-FFF2-40B4-BE49-F238E27FC236}">
              <a16:creationId xmlns:a16="http://schemas.microsoft.com/office/drawing/2014/main" id="{7E10DB10-6449-411E-A50C-53696917956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85" name="Text Box 19">
          <a:extLst>
            <a:ext uri="{FF2B5EF4-FFF2-40B4-BE49-F238E27FC236}">
              <a16:creationId xmlns:a16="http://schemas.microsoft.com/office/drawing/2014/main" id="{DC88D138-48F5-47B9-8017-2E4FA071220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180</xdr:row>
      <xdr:rowOff>504825</xdr:rowOff>
    </xdr:from>
    <xdr:ext cx="95250" cy="442269"/>
    <xdr:sp macro="" textlink="">
      <xdr:nvSpPr>
        <xdr:cNvPr id="7786" name="Text Box 15">
          <a:extLst>
            <a:ext uri="{FF2B5EF4-FFF2-40B4-BE49-F238E27FC236}">
              <a16:creationId xmlns:a16="http://schemas.microsoft.com/office/drawing/2014/main" id="{1C3AE29D-8342-43ED-BD78-16B021BBC0EE}"/>
            </a:ext>
          </a:extLst>
        </xdr:cNvPr>
        <xdr:cNvSpPr txBox="1">
          <a:spLocks noChangeArrowheads="1"/>
        </xdr:cNvSpPr>
      </xdr:nvSpPr>
      <xdr:spPr bwMode="auto">
        <a:xfrm>
          <a:off x="17402175" y="456406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7" name="Text Box 16">
          <a:extLst>
            <a:ext uri="{FF2B5EF4-FFF2-40B4-BE49-F238E27FC236}">
              <a16:creationId xmlns:a16="http://schemas.microsoft.com/office/drawing/2014/main" id="{1E1FDD27-B71E-4FDD-8CD6-AF678371A1FD}"/>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8" name="Text Box 17">
          <a:extLst>
            <a:ext uri="{FF2B5EF4-FFF2-40B4-BE49-F238E27FC236}">
              <a16:creationId xmlns:a16="http://schemas.microsoft.com/office/drawing/2014/main" id="{6BFC47CB-1C81-4F71-BDD0-23118EFB7FE7}"/>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789" name="Text Box 18">
          <a:extLst>
            <a:ext uri="{FF2B5EF4-FFF2-40B4-BE49-F238E27FC236}">
              <a16:creationId xmlns:a16="http://schemas.microsoft.com/office/drawing/2014/main" id="{94411E23-3BA5-4919-9BC0-EE6AF804C4A3}"/>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0" name="Text Box 16">
          <a:extLst>
            <a:ext uri="{FF2B5EF4-FFF2-40B4-BE49-F238E27FC236}">
              <a16:creationId xmlns:a16="http://schemas.microsoft.com/office/drawing/2014/main" id="{A02E4E68-ACA4-434C-88D0-FE5CC25D3F9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1" name="Text Box 17">
          <a:extLst>
            <a:ext uri="{FF2B5EF4-FFF2-40B4-BE49-F238E27FC236}">
              <a16:creationId xmlns:a16="http://schemas.microsoft.com/office/drawing/2014/main" id="{5875F569-8EC6-4EA7-A5A5-2661FE9101E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2" name="Text Box 18">
          <a:extLst>
            <a:ext uri="{FF2B5EF4-FFF2-40B4-BE49-F238E27FC236}">
              <a16:creationId xmlns:a16="http://schemas.microsoft.com/office/drawing/2014/main" id="{5EEE75C1-1D31-4A0E-AA86-8A742CE1B4AD}"/>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3" name="Text Box 19">
          <a:extLst>
            <a:ext uri="{FF2B5EF4-FFF2-40B4-BE49-F238E27FC236}">
              <a16:creationId xmlns:a16="http://schemas.microsoft.com/office/drawing/2014/main" id="{B91993C8-F740-4754-AFC4-E58365D4824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4" name="Text Box 16">
          <a:extLst>
            <a:ext uri="{FF2B5EF4-FFF2-40B4-BE49-F238E27FC236}">
              <a16:creationId xmlns:a16="http://schemas.microsoft.com/office/drawing/2014/main" id="{E30506DF-8FEB-469C-9E43-B4BD97E2B1C1}"/>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5" name="Text Box 17">
          <a:extLst>
            <a:ext uri="{FF2B5EF4-FFF2-40B4-BE49-F238E27FC236}">
              <a16:creationId xmlns:a16="http://schemas.microsoft.com/office/drawing/2014/main" id="{5F493839-9FE2-4FDA-BD45-1EF8C66732EB}"/>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796" name="Text Box 18">
          <a:extLst>
            <a:ext uri="{FF2B5EF4-FFF2-40B4-BE49-F238E27FC236}">
              <a16:creationId xmlns:a16="http://schemas.microsoft.com/office/drawing/2014/main" id="{EE525911-240F-438E-858F-47C7AEBD7B65}"/>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797" name="Text Box 15">
          <a:extLst>
            <a:ext uri="{FF2B5EF4-FFF2-40B4-BE49-F238E27FC236}">
              <a16:creationId xmlns:a16="http://schemas.microsoft.com/office/drawing/2014/main" id="{F1FF388C-5DD0-4BBB-8C7D-6FA4E7D4DBF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98" name="Text Box 16">
          <a:extLst>
            <a:ext uri="{FF2B5EF4-FFF2-40B4-BE49-F238E27FC236}">
              <a16:creationId xmlns:a16="http://schemas.microsoft.com/office/drawing/2014/main" id="{4A34E2F8-D214-4240-AE61-EBBEBC98F96E}"/>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799" name="Text Box 17">
          <a:extLst>
            <a:ext uri="{FF2B5EF4-FFF2-40B4-BE49-F238E27FC236}">
              <a16:creationId xmlns:a16="http://schemas.microsoft.com/office/drawing/2014/main" id="{9E14E4BF-0B25-4502-91E3-5C623F903FB0}"/>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00" name="Text Box 18">
          <a:extLst>
            <a:ext uri="{FF2B5EF4-FFF2-40B4-BE49-F238E27FC236}">
              <a16:creationId xmlns:a16="http://schemas.microsoft.com/office/drawing/2014/main" id="{168EC057-7625-4FE9-8926-E35F64AF635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01" name="Text Box 19">
          <a:extLst>
            <a:ext uri="{FF2B5EF4-FFF2-40B4-BE49-F238E27FC236}">
              <a16:creationId xmlns:a16="http://schemas.microsoft.com/office/drawing/2014/main" id="{CBAD791B-70B9-411F-B2C7-460D4485F23D}"/>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2" name="Text Box 16">
          <a:extLst>
            <a:ext uri="{FF2B5EF4-FFF2-40B4-BE49-F238E27FC236}">
              <a16:creationId xmlns:a16="http://schemas.microsoft.com/office/drawing/2014/main" id="{B281F3E7-055D-4BCB-97A9-5223A53EDC1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3" name="Text Box 17">
          <a:extLst>
            <a:ext uri="{FF2B5EF4-FFF2-40B4-BE49-F238E27FC236}">
              <a16:creationId xmlns:a16="http://schemas.microsoft.com/office/drawing/2014/main" id="{14096E28-E2F0-4F2F-BE4B-DACAC1C2E410}"/>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4" name="Text Box 18">
          <a:extLst>
            <a:ext uri="{FF2B5EF4-FFF2-40B4-BE49-F238E27FC236}">
              <a16:creationId xmlns:a16="http://schemas.microsoft.com/office/drawing/2014/main" id="{9BF93AAF-2F62-4B3A-8E7E-C28C9EB6E6BC}"/>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05" name="Text Box 19">
          <a:extLst>
            <a:ext uri="{FF2B5EF4-FFF2-40B4-BE49-F238E27FC236}">
              <a16:creationId xmlns:a16="http://schemas.microsoft.com/office/drawing/2014/main" id="{DC0D398A-840F-406B-8CA8-0C9F13CB271B}"/>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6" name="Text Box 16">
          <a:extLst>
            <a:ext uri="{FF2B5EF4-FFF2-40B4-BE49-F238E27FC236}">
              <a16:creationId xmlns:a16="http://schemas.microsoft.com/office/drawing/2014/main" id="{C0392FA3-C6AD-415A-8808-BB2DE258324D}"/>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7" name="Text Box 17">
          <a:extLst>
            <a:ext uri="{FF2B5EF4-FFF2-40B4-BE49-F238E27FC236}">
              <a16:creationId xmlns:a16="http://schemas.microsoft.com/office/drawing/2014/main" id="{7CAD8036-6234-447E-A11B-2712628C6C44}"/>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8" name="Text Box 18">
          <a:extLst>
            <a:ext uri="{FF2B5EF4-FFF2-40B4-BE49-F238E27FC236}">
              <a16:creationId xmlns:a16="http://schemas.microsoft.com/office/drawing/2014/main" id="{9498B1FE-BD10-4358-BF0C-81B3E449B166}"/>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177</xdr:row>
      <xdr:rowOff>0</xdr:rowOff>
    </xdr:from>
    <xdr:ext cx="95250" cy="171450"/>
    <xdr:sp macro="" textlink="">
      <xdr:nvSpPr>
        <xdr:cNvPr id="7809" name="Text Box 19">
          <a:extLst>
            <a:ext uri="{FF2B5EF4-FFF2-40B4-BE49-F238E27FC236}">
              <a16:creationId xmlns:a16="http://schemas.microsoft.com/office/drawing/2014/main" id="{BC4A458C-5E45-4FE7-B89C-823A4C86E6B0}"/>
            </a:ext>
          </a:extLst>
        </xdr:cNvPr>
        <xdr:cNvSpPr txBox="1">
          <a:spLocks noChangeArrowheads="1"/>
        </xdr:cNvSpPr>
      </xdr:nvSpPr>
      <xdr:spPr bwMode="auto">
        <a:xfrm>
          <a:off x="29851350" y="441452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014"/>
    <xdr:sp macro="" textlink="">
      <xdr:nvSpPr>
        <xdr:cNvPr id="7810" name="Text Box 15">
          <a:extLst>
            <a:ext uri="{FF2B5EF4-FFF2-40B4-BE49-F238E27FC236}">
              <a16:creationId xmlns:a16="http://schemas.microsoft.com/office/drawing/2014/main" id="{A59055BB-531D-4D98-8142-8D832FE3D361}"/>
            </a:ext>
          </a:extLst>
        </xdr:cNvPr>
        <xdr:cNvSpPr txBox="1">
          <a:spLocks noChangeArrowheads="1"/>
        </xdr:cNvSpPr>
      </xdr:nvSpPr>
      <xdr:spPr bwMode="auto">
        <a:xfrm>
          <a:off x="4972050" y="456406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1" name="Text Box 16">
          <a:extLst>
            <a:ext uri="{FF2B5EF4-FFF2-40B4-BE49-F238E27FC236}">
              <a16:creationId xmlns:a16="http://schemas.microsoft.com/office/drawing/2014/main" id="{B21ECFDC-58F7-4AFE-8B8F-7F82E3C32329}"/>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2" name="Text Box 17">
          <a:extLst>
            <a:ext uri="{FF2B5EF4-FFF2-40B4-BE49-F238E27FC236}">
              <a16:creationId xmlns:a16="http://schemas.microsoft.com/office/drawing/2014/main" id="{9536C1DB-CC1D-4916-87A1-3B0FABCEC51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3" name="Text Box 18">
          <a:extLst>
            <a:ext uri="{FF2B5EF4-FFF2-40B4-BE49-F238E27FC236}">
              <a16:creationId xmlns:a16="http://schemas.microsoft.com/office/drawing/2014/main" id="{061F371B-3FC1-4C8E-AD24-361E1928AD6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0</xdr:rowOff>
    </xdr:from>
    <xdr:ext cx="95250" cy="171450"/>
    <xdr:sp macro="" textlink="">
      <xdr:nvSpPr>
        <xdr:cNvPr id="7814" name="Text Box 19">
          <a:extLst>
            <a:ext uri="{FF2B5EF4-FFF2-40B4-BE49-F238E27FC236}">
              <a16:creationId xmlns:a16="http://schemas.microsoft.com/office/drawing/2014/main" id="{BC6BA8E5-3732-478B-8D7F-F3898D1A4EBF}"/>
            </a:ext>
          </a:extLst>
        </xdr:cNvPr>
        <xdr:cNvSpPr txBox="1">
          <a:spLocks noChangeArrowheads="1"/>
        </xdr:cNvSpPr>
      </xdr:nvSpPr>
      <xdr:spPr bwMode="auto">
        <a:xfrm>
          <a:off x="4972050"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15" name="Text Box 16">
          <a:extLst>
            <a:ext uri="{FF2B5EF4-FFF2-40B4-BE49-F238E27FC236}">
              <a16:creationId xmlns:a16="http://schemas.microsoft.com/office/drawing/2014/main" id="{663860BD-DD52-4BFB-B58C-AE0E660E6E8A}"/>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0</xdr:rowOff>
    </xdr:from>
    <xdr:ext cx="95250" cy="171450"/>
    <xdr:sp macro="" textlink="">
      <xdr:nvSpPr>
        <xdr:cNvPr id="7816" name="Text Box 17">
          <a:extLst>
            <a:ext uri="{FF2B5EF4-FFF2-40B4-BE49-F238E27FC236}">
              <a16:creationId xmlns:a16="http://schemas.microsoft.com/office/drawing/2014/main" id="{3E88D071-DE2A-4A02-B1A8-A53409213A3F}"/>
            </a:ext>
          </a:extLst>
        </xdr:cNvPr>
        <xdr:cNvSpPr txBox="1">
          <a:spLocks noChangeArrowheads="1"/>
        </xdr:cNvSpPr>
      </xdr:nvSpPr>
      <xdr:spPr bwMode="auto">
        <a:xfrm>
          <a:off x="1740217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182</xdr:row>
      <xdr:rowOff>15875</xdr:rowOff>
    </xdr:from>
    <xdr:ext cx="95250" cy="171450"/>
    <xdr:sp macro="" textlink="">
      <xdr:nvSpPr>
        <xdr:cNvPr id="7817" name="Text Box 18">
          <a:extLst>
            <a:ext uri="{FF2B5EF4-FFF2-40B4-BE49-F238E27FC236}">
              <a16:creationId xmlns:a16="http://schemas.microsoft.com/office/drawing/2014/main" id="{D9D875A0-17D2-4AAD-B280-78C5E2D91EA1}"/>
            </a:ext>
          </a:extLst>
        </xdr:cNvPr>
        <xdr:cNvSpPr txBox="1">
          <a:spLocks noChangeArrowheads="1"/>
        </xdr:cNvSpPr>
      </xdr:nvSpPr>
      <xdr:spPr bwMode="auto">
        <a:xfrm>
          <a:off x="17270412" y="460343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18" name="Text Box 16">
          <a:extLst>
            <a:ext uri="{FF2B5EF4-FFF2-40B4-BE49-F238E27FC236}">
              <a16:creationId xmlns:a16="http://schemas.microsoft.com/office/drawing/2014/main" id="{7E98393B-4485-4A82-8A52-BE30938EC522}"/>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19" name="Text Box 17">
          <a:extLst>
            <a:ext uri="{FF2B5EF4-FFF2-40B4-BE49-F238E27FC236}">
              <a16:creationId xmlns:a16="http://schemas.microsoft.com/office/drawing/2014/main" id="{19CE38AD-5789-404B-923F-F4B242F7D164}"/>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0" name="Text Box 18">
          <a:extLst>
            <a:ext uri="{FF2B5EF4-FFF2-40B4-BE49-F238E27FC236}">
              <a16:creationId xmlns:a16="http://schemas.microsoft.com/office/drawing/2014/main" id="{693C40BB-945F-46E7-88F5-96328CE3D5C8}"/>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1" name="Text Box 19">
          <a:extLst>
            <a:ext uri="{FF2B5EF4-FFF2-40B4-BE49-F238E27FC236}">
              <a16:creationId xmlns:a16="http://schemas.microsoft.com/office/drawing/2014/main" id="{F8140924-74F6-4DAD-AB84-0961EAF3502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182</xdr:row>
      <xdr:rowOff>0</xdr:rowOff>
    </xdr:from>
    <xdr:ext cx="95250" cy="171450"/>
    <xdr:sp macro="" textlink="">
      <xdr:nvSpPr>
        <xdr:cNvPr id="7822" name="Text Box 16">
          <a:extLst>
            <a:ext uri="{FF2B5EF4-FFF2-40B4-BE49-F238E27FC236}">
              <a16:creationId xmlns:a16="http://schemas.microsoft.com/office/drawing/2014/main" id="{282A8C34-67EE-43D9-9B2A-C12D26E8CD6E}"/>
            </a:ext>
          </a:extLst>
        </xdr:cNvPr>
        <xdr:cNvSpPr txBox="1">
          <a:spLocks noChangeArrowheads="1"/>
        </xdr:cNvSpPr>
      </xdr:nvSpPr>
      <xdr:spPr bwMode="auto">
        <a:xfrm>
          <a:off x="21243925" y="460184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23" name="Text Box 15">
          <a:extLst>
            <a:ext uri="{FF2B5EF4-FFF2-40B4-BE49-F238E27FC236}">
              <a16:creationId xmlns:a16="http://schemas.microsoft.com/office/drawing/2014/main" id="{AAF826CB-1F55-4353-AC51-8E10862FBF03}"/>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24" name="Text Box 15">
          <a:extLst>
            <a:ext uri="{FF2B5EF4-FFF2-40B4-BE49-F238E27FC236}">
              <a16:creationId xmlns:a16="http://schemas.microsoft.com/office/drawing/2014/main" id="{9E331E44-1DB0-45E6-9F96-84B17C6D8BA6}"/>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25" name="Text Box 15">
          <a:extLst>
            <a:ext uri="{FF2B5EF4-FFF2-40B4-BE49-F238E27FC236}">
              <a16:creationId xmlns:a16="http://schemas.microsoft.com/office/drawing/2014/main" id="{5926316E-A29E-4966-89B9-72AC9390BA51}"/>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26" name="Text Box 15">
          <a:extLst>
            <a:ext uri="{FF2B5EF4-FFF2-40B4-BE49-F238E27FC236}">
              <a16:creationId xmlns:a16="http://schemas.microsoft.com/office/drawing/2014/main" id="{E649D6EA-BD82-432A-9D70-0D66EE07CF3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827" name="Text Box 15">
          <a:extLst>
            <a:ext uri="{FF2B5EF4-FFF2-40B4-BE49-F238E27FC236}">
              <a16:creationId xmlns:a16="http://schemas.microsoft.com/office/drawing/2014/main" id="{458EB980-3087-4B7D-A298-2BD11BD76365}"/>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28" name="Text Box 15">
          <a:extLst>
            <a:ext uri="{FF2B5EF4-FFF2-40B4-BE49-F238E27FC236}">
              <a16:creationId xmlns:a16="http://schemas.microsoft.com/office/drawing/2014/main" id="{4FE0EEBF-5F48-4EC6-8655-7E68AA57302A}"/>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29" name="Text Box 15">
          <a:extLst>
            <a:ext uri="{FF2B5EF4-FFF2-40B4-BE49-F238E27FC236}">
              <a16:creationId xmlns:a16="http://schemas.microsoft.com/office/drawing/2014/main" id="{2849F09E-0B3E-482C-A02D-A8F9EC75D575}"/>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0" name="Text Box 15">
          <a:extLst>
            <a:ext uri="{FF2B5EF4-FFF2-40B4-BE49-F238E27FC236}">
              <a16:creationId xmlns:a16="http://schemas.microsoft.com/office/drawing/2014/main" id="{608C500B-0465-4188-BF02-8479AF3ACF3F}"/>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1" name="Text Box 15">
          <a:extLst>
            <a:ext uri="{FF2B5EF4-FFF2-40B4-BE49-F238E27FC236}">
              <a16:creationId xmlns:a16="http://schemas.microsoft.com/office/drawing/2014/main" id="{4620389A-9409-4EF9-9B5B-8BA4FF45CFF1}"/>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2" name="Text Box 15">
          <a:extLst>
            <a:ext uri="{FF2B5EF4-FFF2-40B4-BE49-F238E27FC236}">
              <a16:creationId xmlns:a16="http://schemas.microsoft.com/office/drawing/2014/main" id="{336EF623-7F49-4040-8C88-3D57605690FB}"/>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176</xdr:row>
      <xdr:rowOff>504825</xdr:rowOff>
    </xdr:from>
    <xdr:ext cx="95250" cy="213632"/>
    <xdr:sp macro="" textlink="">
      <xdr:nvSpPr>
        <xdr:cNvPr id="7833" name="Text Box 15">
          <a:extLst>
            <a:ext uri="{FF2B5EF4-FFF2-40B4-BE49-F238E27FC236}">
              <a16:creationId xmlns:a16="http://schemas.microsoft.com/office/drawing/2014/main" id="{A87F8707-9EB6-40EA-9033-CF421B1AE518}"/>
            </a:ext>
          </a:extLst>
        </xdr:cNvPr>
        <xdr:cNvSpPr txBox="1">
          <a:spLocks noChangeArrowheads="1"/>
        </xdr:cNvSpPr>
      </xdr:nvSpPr>
      <xdr:spPr bwMode="auto">
        <a:xfrm>
          <a:off x="4972050" y="44142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8496"/>
    <xdr:sp macro="" textlink="">
      <xdr:nvSpPr>
        <xdr:cNvPr id="7834" name="Text Box 15">
          <a:extLst>
            <a:ext uri="{FF2B5EF4-FFF2-40B4-BE49-F238E27FC236}">
              <a16:creationId xmlns:a16="http://schemas.microsoft.com/office/drawing/2014/main" id="{CD130CD9-3466-4C3C-A115-903C3C62C681}"/>
            </a:ext>
          </a:extLst>
        </xdr:cNvPr>
        <xdr:cNvSpPr txBox="1">
          <a:spLocks noChangeArrowheads="1"/>
        </xdr:cNvSpPr>
      </xdr:nvSpPr>
      <xdr:spPr bwMode="auto">
        <a:xfrm>
          <a:off x="4972050" y="44891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35" name="Text Box 15">
          <a:extLst>
            <a:ext uri="{FF2B5EF4-FFF2-40B4-BE49-F238E27FC236}">
              <a16:creationId xmlns:a16="http://schemas.microsoft.com/office/drawing/2014/main" id="{078D8FBC-F043-4645-8F40-174127867793}"/>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4331"/>
    <xdr:sp macro="" textlink="">
      <xdr:nvSpPr>
        <xdr:cNvPr id="7836" name="Text Box 15">
          <a:extLst>
            <a:ext uri="{FF2B5EF4-FFF2-40B4-BE49-F238E27FC236}">
              <a16:creationId xmlns:a16="http://schemas.microsoft.com/office/drawing/2014/main" id="{85637FA3-2151-43F9-8C29-0B77FCCD542D}"/>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56743"/>
    <xdr:sp macro="" textlink="">
      <xdr:nvSpPr>
        <xdr:cNvPr id="7837" name="Text Box 15">
          <a:extLst>
            <a:ext uri="{FF2B5EF4-FFF2-40B4-BE49-F238E27FC236}">
              <a16:creationId xmlns:a16="http://schemas.microsoft.com/office/drawing/2014/main" id="{B892A500-DBE9-43FE-9401-D1F5954AF420}"/>
            </a:ext>
          </a:extLst>
        </xdr:cNvPr>
        <xdr:cNvSpPr txBox="1">
          <a:spLocks noChangeArrowheads="1"/>
        </xdr:cNvSpPr>
      </xdr:nvSpPr>
      <xdr:spPr bwMode="auto">
        <a:xfrm>
          <a:off x="4972050" y="44891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38" name="Text Box 15">
          <a:extLst>
            <a:ext uri="{FF2B5EF4-FFF2-40B4-BE49-F238E27FC236}">
              <a16:creationId xmlns:a16="http://schemas.microsoft.com/office/drawing/2014/main" id="{130C011C-C1CB-4F03-BADB-2529A4B41E5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444331"/>
    <xdr:sp macro="" textlink="">
      <xdr:nvSpPr>
        <xdr:cNvPr id="7839" name="Text Box 15">
          <a:extLst>
            <a:ext uri="{FF2B5EF4-FFF2-40B4-BE49-F238E27FC236}">
              <a16:creationId xmlns:a16="http://schemas.microsoft.com/office/drawing/2014/main" id="{444CAE06-9551-49F7-A40C-8A95E1F5CA42}"/>
            </a:ext>
          </a:extLst>
        </xdr:cNvPr>
        <xdr:cNvSpPr txBox="1">
          <a:spLocks noChangeArrowheads="1"/>
        </xdr:cNvSpPr>
      </xdr:nvSpPr>
      <xdr:spPr bwMode="auto">
        <a:xfrm>
          <a:off x="4972050" y="44891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0" name="Text Box 15">
          <a:extLst>
            <a:ext uri="{FF2B5EF4-FFF2-40B4-BE49-F238E27FC236}">
              <a16:creationId xmlns:a16="http://schemas.microsoft.com/office/drawing/2014/main" id="{89AADFA4-E864-4470-A31E-A32B7E5BDBE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1" name="Text Box 15">
          <a:extLst>
            <a:ext uri="{FF2B5EF4-FFF2-40B4-BE49-F238E27FC236}">
              <a16:creationId xmlns:a16="http://schemas.microsoft.com/office/drawing/2014/main" id="{AD0EB999-3DBB-4498-854E-A054A7A71FF4}"/>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2" name="Text Box 15">
          <a:extLst>
            <a:ext uri="{FF2B5EF4-FFF2-40B4-BE49-F238E27FC236}">
              <a16:creationId xmlns:a16="http://schemas.microsoft.com/office/drawing/2014/main" id="{BF7B288D-B8ED-4E29-9978-5C753187CD28}"/>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3" name="Text Box 15">
          <a:extLst>
            <a:ext uri="{FF2B5EF4-FFF2-40B4-BE49-F238E27FC236}">
              <a16:creationId xmlns:a16="http://schemas.microsoft.com/office/drawing/2014/main" id="{630E204C-4F35-43A8-B84B-A9887AD3A94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4" name="Text Box 15">
          <a:extLst>
            <a:ext uri="{FF2B5EF4-FFF2-40B4-BE49-F238E27FC236}">
              <a16:creationId xmlns:a16="http://schemas.microsoft.com/office/drawing/2014/main" id="{5224F4CB-8C3C-4B98-B84C-ACABD66EC28A}"/>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178</xdr:row>
      <xdr:rowOff>504825</xdr:rowOff>
    </xdr:from>
    <xdr:ext cx="95250" cy="213632"/>
    <xdr:sp macro="" textlink="">
      <xdr:nvSpPr>
        <xdr:cNvPr id="7845" name="Text Box 15">
          <a:extLst>
            <a:ext uri="{FF2B5EF4-FFF2-40B4-BE49-F238E27FC236}">
              <a16:creationId xmlns:a16="http://schemas.microsoft.com/office/drawing/2014/main" id="{4AC3EED4-6FEA-400B-8E0A-E5147A8FFF5B}"/>
            </a:ext>
          </a:extLst>
        </xdr:cNvPr>
        <xdr:cNvSpPr txBox="1">
          <a:spLocks noChangeArrowheads="1"/>
        </xdr:cNvSpPr>
      </xdr:nvSpPr>
      <xdr:spPr bwMode="auto">
        <a:xfrm>
          <a:off x="4972050" y="44891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8496"/>
    <xdr:sp macro="" textlink="">
      <xdr:nvSpPr>
        <xdr:cNvPr id="7846" name="Text Box 15">
          <a:extLst>
            <a:ext uri="{FF2B5EF4-FFF2-40B4-BE49-F238E27FC236}">
              <a16:creationId xmlns:a16="http://schemas.microsoft.com/office/drawing/2014/main" id="{A56DEEC6-3840-4C23-B41F-8CF3B73E0842}"/>
            </a:ext>
          </a:extLst>
        </xdr:cNvPr>
        <xdr:cNvSpPr txBox="1">
          <a:spLocks noChangeArrowheads="1"/>
        </xdr:cNvSpPr>
      </xdr:nvSpPr>
      <xdr:spPr bwMode="auto">
        <a:xfrm>
          <a:off x="4972050" y="45640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47" name="Text Box 15">
          <a:extLst>
            <a:ext uri="{FF2B5EF4-FFF2-40B4-BE49-F238E27FC236}">
              <a16:creationId xmlns:a16="http://schemas.microsoft.com/office/drawing/2014/main" id="{63B8BE5C-E8D7-4C63-A179-693668EA8A3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331"/>
    <xdr:sp macro="" textlink="">
      <xdr:nvSpPr>
        <xdr:cNvPr id="7848" name="Text Box 15">
          <a:extLst>
            <a:ext uri="{FF2B5EF4-FFF2-40B4-BE49-F238E27FC236}">
              <a16:creationId xmlns:a16="http://schemas.microsoft.com/office/drawing/2014/main" id="{3B4BA055-D388-4A4F-B321-F25D56637CEE}"/>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56743"/>
    <xdr:sp macro="" textlink="">
      <xdr:nvSpPr>
        <xdr:cNvPr id="7849" name="Text Box 15">
          <a:extLst>
            <a:ext uri="{FF2B5EF4-FFF2-40B4-BE49-F238E27FC236}">
              <a16:creationId xmlns:a16="http://schemas.microsoft.com/office/drawing/2014/main" id="{517A349C-3EF4-415E-8D60-FDA33050AA24}"/>
            </a:ext>
          </a:extLst>
        </xdr:cNvPr>
        <xdr:cNvSpPr txBox="1">
          <a:spLocks noChangeArrowheads="1"/>
        </xdr:cNvSpPr>
      </xdr:nvSpPr>
      <xdr:spPr bwMode="auto">
        <a:xfrm>
          <a:off x="4972050" y="45640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0" name="Text Box 15">
          <a:extLst>
            <a:ext uri="{FF2B5EF4-FFF2-40B4-BE49-F238E27FC236}">
              <a16:creationId xmlns:a16="http://schemas.microsoft.com/office/drawing/2014/main" id="{82181FFE-6282-481B-B44A-3C9CE5C9355D}"/>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444331"/>
    <xdr:sp macro="" textlink="">
      <xdr:nvSpPr>
        <xdr:cNvPr id="7851" name="Text Box 15">
          <a:extLst>
            <a:ext uri="{FF2B5EF4-FFF2-40B4-BE49-F238E27FC236}">
              <a16:creationId xmlns:a16="http://schemas.microsoft.com/office/drawing/2014/main" id="{B74E7C63-129A-4ED9-92E2-EAA5E830E9E9}"/>
            </a:ext>
          </a:extLst>
        </xdr:cNvPr>
        <xdr:cNvSpPr txBox="1">
          <a:spLocks noChangeArrowheads="1"/>
        </xdr:cNvSpPr>
      </xdr:nvSpPr>
      <xdr:spPr bwMode="auto">
        <a:xfrm>
          <a:off x="4972050" y="45640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2" name="Text Box 15">
          <a:extLst>
            <a:ext uri="{FF2B5EF4-FFF2-40B4-BE49-F238E27FC236}">
              <a16:creationId xmlns:a16="http://schemas.microsoft.com/office/drawing/2014/main" id="{1C61E67B-86B6-4004-AB0A-DC685462011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3" name="Text Box 15">
          <a:extLst>
            <a:ext uri="{FF2B5EF4-FFF2-40B4-BE49-F238E27FC236}">
              <a16:creationId xmlns:a16="http://schemas.microsoft.com/office/drawing/2014/main" id="{F74399DD-C6A4-4182-AD7B-88FA1EB6C513}"/>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4" name="Text Box 15">
          <a:extLst>
            <a:ext uri="{FF2B5EF4-FFF2-40B4-BE49-F238E27FC236}">
              <a16:creationId xmlns:a16="http://schemas.microsoft.com/office/drawing/2014/main" id="{85AA3D32-3F09-4231-A386-7E5B8933D07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5" name="Text Box 15">
          <a:extLst>
            <a:ext uri="{FF2B5EF4-FFF2-40B4-BE49-F238E27FC236}">
              <a16:creationId xmlns:a16="http://schemas.microsoft.com/office/drawing/2014/main" id="{74C96A22-CFAB-474C-8023-FB11A2DCE57F}"/>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6" name="Text Box 15">
          <a:extLst>
            <a:ext uri="{FF2B5EF4-FFF2-40B4-BE49-F238E27FC236}">
              <a16:creationId xmlns:a16="http://schemas.microsoft.com/office/drawing/2014/main" id="{C6986C88-47D2-4D9C-90F3-70F40ED50B4E}"/>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180</xdr:row>
      <xdr:rowOff>504825</xdr:rowOff>
    </xdr:from>
    <xdr:ext cx="95250" cy="213632"/>
    <xdr:sp macro="" textlink="">
      <xdr:nvSpPr>
        <xdr:cNvPr id="7857" name="Text Box 15">
          <a:extLst>
            <a:ext uri="{FF2B5EF4-FFF2-40B4-BE49-F238E27FC236}">
              <a16:creationId xmlns:a16="http://schemas.microsoft.com/office/drawing/2014/main" id="{362B5A4F-9F6F-42FC-9922-C2F73B855CE6}"/>
            </a:ext>
          </a:extLst>
        </xdr:cNvPr>
        <xdr:cNvSpPr txBox="1">
          <a:spLocks noChangeArrowheads="1"/>
        </xdr:cNvSpPr>
      </xdr:nvSpPr>
      <xdr:spPr bwMode="auto">
        <a:xfrm>
          <a:off x="4972050" y="45640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58" name="Text Box 15">
          <a:extLst>
            <a:ext uri="{FF2B5EF4-FFF2-40B4-BE49-F238E27FC236}">
              <a16:creationId xmlns:a16="http://schemas.microsoft.com/office/drawing/2014/main" id="{F13AA95D-2816-4427-9F32-207FBAD8BC9D}"/>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59" name="Text Box 15">
          <a:extLst>
            <a:ext uri="{FF2B5EF4-FFF2-40B4-BE49-F238E27FC236}">
              <a16:creationId xmlns:a16="http://schemas.microsoft.com/office/drawing/2014/main" id="{F7BD14B8-8154-453D-A6A4-662EF8AC484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0" name="Text Box 15">
          <a:extLst>
            <a:ext uri="{FF2B5EF4-FFF2-40B4-BE49-F238E27FC236}">
              <a16:creationId xmlns:a16="http://schemas.microsoft.com/office/drawing/2014/main" id="{E35CC817-3342-42C0-8D7E-ED69463B8462}"/>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1" name="Text Box 15">
          <a:extLst>
            <a:ext uri="{FF2B5EF4-FFF2-40B4-BE49-F238E27FC236}">
              <a16:creationId xmlns:a16="http://schemas.microsoft.com/office/drawing/2014/main" id="{02D25C9C-600B-4931-9DAB-5540F8BD2D41}"/>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2" name="Text Box 15">
          <a:extLst>
            <a:ext uri="{FF2B5EF4-FFF2-40B4-BE49-F238E27FC236}">
              <a16:creationId xmlns:a16="http://schemas.microsoft.com/office/drawing/2014/main" id="{A12482D1-D505-4160-87BE-7F5F8726DF4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3" name="Text Box 15">
          <a:extLst>
            <a:ext uri="{FF2B5EF4-FFF2-40B4-BE49-F238E27FC236}">
              <a16:creationId xmlns:a16="http://schemas.microsoft.com/office/drawing/2014/main" id="{05F66010-EF24-4AEE-AD69-8EB91BD189D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4" name="Text Box 15">
          <a:extLst>
            <a:ext uri="{FF2B5EF4-FFF2-40B4-BE49-F238E27FC236}">
              <a16:creationId xmlns:a16="http://schemas.microsoft.com/office/drawing/2014/main" id="{A4AF07F1-CCF8-4DC7-AF29-A41A03299E17}"/>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5" name="Text Box 15">
          <a:extLst>
            <a:ext uri="{FF2B5EF4-FFF2-40B4-BE49-F238E27FC236}">
              <a16:creationId xmlns:a16="http://schemas.microsoft.com/office/drawing/2014/main" id="{0924DA4E-64FC-476E-80CD-C22A22F262DC}"/>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6" name="Text Box 15">
          <a:extLst>
            <a:ext uri="{FF2B5EF4-FFF2-40B4-BE49-F238E27FC236}">
              <a16:creationId xmlns:a16="http://schemas.microsoft.com/office/drawing/2014/main" id="{B50BF3EF-B300-431B-82C8-5A98C18B291A}"/>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7" name="Text Box 15">
          <a:extLst>
            <a:ext uri="{FF2B5EF4-FFF2-40B4-BE49-F238E27FC236}">
              <a16:creationId xmlns:a16="http://schemas.microsoft.com/office/drawing/2014/main" id="{B27F4F27-5DAD-406C-85D6-9D0E445DCCD8}"/>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68" name="Text Box 15">
          <a:extLst>
            <a:ext uri="{FF2B5EF4-FFF2-40B4-BE49-F238E27FC236}">
              <a16:creationId xmlns:a16="http://schemas.microsoft.com/office/drawing/2014/main" id="{2C8F9F8C-7BA1-49F4-8B59-E6B433E6CBA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182</xdr:row>
      <xdr:rowOff>170392</xdr:rowOff>
    </xdr:from>
    <xdr:ext cx="95250" cy="213632"/>
    <xdr:sp macro="" textlink="">
      <xdr:nvSpPr>
        <xdr:cNvPr id="7869" name="Text Box 15">
          <a:extLst>
            <a:ext uri="{FF2B5EF4-FFF2-40B4-BE49-F238E27FC236}">
              <a16:creationId xmlns:a16="http://schemas.microsoft.com/office/drawing/2014/main" id="{546E2060-4F2E-46C1-A14B-1B660CA31007}"/>
            </a:ext>
          </a:extLst>
        </xdr:cNvPr>
        <xdr:cNvSpPr txBox="1">
          <a:spLocks noChangeArrowheads="1"/>
        </xdr:cNvSpPr>
      </xdr:nvSpPr>
      <xdr:spPr bwMode="auto">
        <a:xfrm>
          <a:off x="17554575" y="461888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0" name="Text Box 15">
          <a:extLst>
            <a:ext uri="{FF2B5EF4-FFF2-40B4-BE49-F238E27FC236}">
              <a16:creationId xmlns:a16="http://schemas.microsoft.com/office/drawing/2014/main" id="{6FA80CEC-0B9B-4BDB-8A21-7501B54B1E9F}"/>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182</xdr:row>
      <xdr:rowOff>504825</xdr:rowOff>
    </xdr:from>
    <xdr:ext cx="95250" cy="213632"/>
    <xdr:sp macro="" textlink="">
      <xdr:nvSpPr>
        <xdr:cNvPr id="7871" name="Text Box 15">
          <a:extLst>
            <a:ext uri="{FF2B5EF4-FFF2-40B4-BE49-F238E27FC236}">
              <a16:creationId xmlns:a16="http://schemas.microsoft.com/office/drawing/2014/main" id="{FB392739-3CA8-4135-9386-6304C6C83A7A}"/>
            </a:ext>
          </a:extLst>
        </xdr:cNvPr>
        <xdr:cNvSpPr txBox="1">
          <a:spLocks noChangeArrowheads="1"/>
        </xdr:cNvSpPr>
      </xdr:nvSpPr>
      <xdr:spPr bwMode="auto">
        <a:xfrm>
          <a:off x="17402175"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2" name="Text Box 15">
          <a:extLst>
            <a:ext uri="{FF2B5EF4-FFF2-40B4-BE49-F238E27FC236}">
              <a16:creationId xmlns:a16="http://schemas.microsoft.com/office/drawing/2014/main" id="{BCF50586-9C30-4135-AC5D-4D1FA1D3B504}"/>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3" name="Text Box 15">
          <a:extLst>
            <a:ext uri="{FF2B5EF4-FFF2-40B4-BE49-F238E27FC236}">
              <a16:creationId xmlns:a16="http://schemas.microsoft.com/office/drawing/2014/main" id="{31B6EC45-686F-4194-AD15-5772B95A58D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4" name="Text Box 15">
          <a:extLst>
            <a:ext uri="{FF2B5EF4-FFF2-40B4-BE49-F238E27FC236}">
              <a16:creationId xmlns:a16="http://schemas.microsoft.com/office/drawing/2014/main" id="{6AC57A43-1F5E-4786-93B0-FAB2200AC31B}"/>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5" name="Text Box 15">
          <a:extLst>
            <a:ext uri="{FF2B5EF4-FFF2-40B4-BE49-F238E27FC236}">
              <a16:creationId xmlns:a16="http://schemas.microsoft.com/office/drawing/2014/main" id="{33B03EA0-18E9-4115-8CB2-137C0AF5CA58}"/>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6" name="Text Box 15">
          <a:extLst>
            <a:ext uri="{FF2B5EF4-FFF2-40B4-BE49-F238E27FC236}">
              <a16:creationId xmlns:a16="http://schemas.microsoft.com/office/drawing/2014/main" id="{6E6FD478-448F-4CAB-A442-BDE5DA727E83}"/>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182</xdr:row>
      <xdr:rowOff>504825</xdr:rowOff>
    </xdr:from>
    <xdr:ext cx="95250" cy="213632"/>
    <xdr:sp macro="" textlink="">
      <xdr:nvSpPr>
        <xdr:cNvPr id="7877" name="Text Box 15">
          <a:extLst>
            <a:ext uri="{FF2B5EF4-FFF2-40B4-BE49-F238E27FC236}">
              <a16:creationId xmlns:a16="http://schemas.microsoft.com/office/drawing/2014/main" id="{D86E3E47-E1AE-4495-A222-A0AEDE5B5E10}"/>
            </a:ext>
          </a:extLst>
        </xdr:cNvPr>
        <xdr:cNvSpPr txBox="1">
          <a:spLocks noChangeArrowheads="1"/>
        </xdr:cNvSpPr>
      </xdr:nvSpPr>
      <xdr:spPr bwMode="auto">
        <a:xfrm>
          <a:off x="4972050" y="4638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29</xdr:row>
      <xdr:rowOff>186765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twoCellAnchor editAs="oneCell">
    <xdr:from>
      <xdr:col>4</xdr:col>
      <xdr:colOff>0</xdr:colOff>
      <xdr:row>39</xdr:row>
      <xdr:rowOff>0</xdr:rowOff>
    </xdr:from>
    <xdr:to>
      <xdr:col>4</xdr:col>
      <xdr:colOff>90438</xdr:colOff>
      <xdr:row>42</xdr:row>
      <xdr:rowOff>342522</xdr:rowOff>
    </xdr:to>
    <xdr:sp macro="" textlink="">
      <xdr:nvSpPr>
        <xdr:cNvPr id="844" name="Text Box 15">
          <a:extLst>
            <a:ext uri="{FF2B5EF4-FFF2-40B4-BE49-F238E27FC236}">
              <a16:creationId xmlns:a16="http://schemas.microsoft.com/office/drawing/2014/main" id="{FD1A3BB9-F905-4DCE-A6D3-A78FF53E1C60}"/>
            </a:ext>
          </a:extLst>
        </xdr:cNvPr>
        <xdr:cNvSpPr txBox="1">
          <a:spLocks noChangeArrowheads="1"/>
        </xdr:cNvSpPr>
      </xdr:nvSpPr>
      <xdr:spPr bwMode="auto">
        <a:xfrm>
          <a:off x="4972050" y="71183500"/>
          <a:ext cx="90438" cy="9304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39</xdr:row>
      <xdr:rowOff>0</xdr:rowOff>
    </xdr:from>
    <xdr:ext cx="95250" cy="213632"/>
    <xdr:sp macro="" textlink="">
      <xdr:nvSpPr>
        <xdr:cNvPr id="845" name="Text Box 15">
          <a:extLst>
            <a:ext uri="{FF2B5EF4-FFF2-40B4-BE49-F238E27FC236}">
              <a16:creationId xmlns:a16="http://schemas.microsoft.com/office/drawing/2014/main" id="{57779C93-617C-40FA-BCE2-5EA68E619D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6" name="Text Box 15">
          <a:extLst>
            <a:ext uri="{FF2B5EF4-FFF2-40B4-BE49-F238E27FC236}">
              <a16:creationId xmlns:a16="http://schemas.microsoft.com/office/drawing/2014/main" id="{FD1A284A-27B1-47DA-B516-60375B38D8F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7" name="Text Box 15">
          <a:extLst>
            <a:ext uri="{FF2B5EF4-FFF2-40B4-BE49-F238E27FC236}">
              <a16:creationId xmlns:a16="http://schemas.microsoft.com/office/drawing/2014/main" id="{A54772D9-C17B-4DA3-8134-1FDCAFB541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8" name="Text Box 15">
          <a:extLst>
            <a:ext uri="{FF2B5EF4-FFF2-40B4-BE49-F238E27FC236}">
              <a16:creationId xmlns:a16="http://schemas.microsoft.com/office/drawing/2014/main" id="{335BC840-3753-4727-AB2C-48562FEEB6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9" name="Text Box 15">
          <a:extLst>
            <a:ext uri="{FF2B5EF4-FFF2-40B4-BE49-F238E27FC236}">
              <a16:creationId xmlns:a16="http://schemas.microsoft.com/office/drawing/2014/main" id="{A97C5D61-007F-4A93-98C0-9FB802CFCA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0" name="Text Box 15">
          <a:extLst>
            <a:ext uri="{FF2B5EF4-FFF2-40B4-BE49-F238E27FC236}">
              <a16:creationId xmlns:a16="http://schemas.microsoft.com/office/drawing/2014/main" id="{4FDD1732-7B75-4A55-B286-A8B94F289E1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1" name="Text Box 15">
          <a:extLst>
            <a:ext uri="{FF2B5EF4-FFF2-40B4-BE49-F238E27FC236}">
              <a16:creationId xmlns:a16="http://schemas.microsoft.com/office/drawing/2014/main" id="{B18861B1-D366-4008-8098-0CE2DC12C81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2" name="Text Box 15">
          <a:extLst>
            <a:ext uri="{FF2B5EF4-FFF2-40B4-BE49-F238E27FC236}">
              <a16:creationId xmlns:a16="http://schemas.microsoft.com/office/drawing/2014/main" id="{F0C88AA0-8AA4-42E7-B105-F64AFBC98A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3" name="Text Box 15">
          <a:extLst>
            <a:ext uri="{FF2B5EF4-FFF2-40B4-BE49-F238E27FC236}">
              <a16:creationId xmlns:a16="http://schemas.microsoft.com/office/drawing/2014/main" id="{89223E3B-1805-451B-B241-580A36EB6FE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4" name="Text Box 15">
          <a:extLst>
            <a:ext uri="{FF2B5EF4-FFF2-40B4-BE49-F238E27FC236}">
              <a16:creationId xmlns:a16="http://schemas.microsoft.com/office/drawing/2014/main" id="{104BB93D-01D3-475C-92FA-3943D102047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5" name="Text Box 15">
          <a:extLst>
            <a:ext uri="{FF2B5EF4-FFF2-40B4-BE49-F238E27FC236}">
              <a16:creationId xmlns:a16="http://schemas.microsoft.com/office/drawing/2014/main" id="{FB6338BE-0D60-496B-ADC4-25C8D257CD4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6" name="Text Box 15">
          <a:extLst>
            <a:ext uri="{FF2B5EF4-FFF2-40B4-BE49-F238E27FC236}">
              <a16:creationId xmlns:a16="http://schemas.microsoft.com/office/drawing/2014/main" id="{5EA70E6E-39AB-4BB0-B0AE-4AEEDE04B14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7" name="Text Box 15">
          <a:extLst>
            <a:ext uri="{FF2B5EF4-FFF2-40B4-BE49-F238E27FC236}">
              <a16:creationId xmlns:a16="http://schemas.microsoft.com/office/drawing/2014/main" id="{0846F3A6-2574-46E2-840E-D3045E2AAA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8" name="Text Box 15">
          <a:extLst>
            <a:ext uri="{FF2B5EF4-FFF2-40B4-BE49-F238E27FC236}">
              <a16:creationId xmlns:a16="http://schemas.microsoft.com/office/drawing/2014/main" id="{FFF603C4-9D09-4B2F-BD92-93992DE7C0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859" name="Text Box 15">
          <a:extLst>
            <a:ext uri="{FF2B5EF4-FFF2-40B4-BE49-F238E27FC236}">
              <a16:creationId xmlns:a16="http://schemas.microsoft.com/office/drawing/2014/main" id="{7D117334-5347-4F14-B8A1-41762D26E3D7}"/>
            </a:ext>
          </a:extLst>
        </xdr:cNvPr>
        <xdr:cNvSpPr txBox="1">
          <a:spLocks noChangeArrowheads="1"/>
        </xdr:cNvSpPr>
      </xdr:nvSpPr>
      <xdr:spPr bwMode="auto">
        <a:xfrm>
          <a:off x="5682343"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0" name="Text Box 15">
          <a:extLst>
            <a:ext uri="{FF2B5EF4-FFF2-40B4-BE49-F238E27FC236}">
              <a16:creationId xmlns:a16="http://schemas.microsoft.com/office/drawing/2014/main" id="{D9CCBE9B-4EDB-4DAC-8F9A-765BA324CE7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1" name="Text Box 15">
          <a:extLst>
            <a:ext uri="{FF2B5EF4-FFF2-40B4-BE49-F238E27FC236}">
              <a16:creationId xmlns:a16="http://schemas.microsoft.com/office/drawing/2014/main" id="{CFD4EFC0-D51D-4356-9315-A0C90010BB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2" name="Text Box 15">
          <a:extLst>
            <a:ext uri="{FF2B5EF4-FFF2-40B4-BE49-F238E27FC236}">
              <a16:creationId xmlns:a16="http://schemas.microsoft.com/office/drawing/2014/main" id="{D6C10C5F-BBA1-4668-B0CA-E5CBF60D609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3" name="Text Box 15">
          <a:extLst>
            <a:ext uri="{FF2B5EF4-FFF2-40B4-BE49-F238E27FC236}">
              <a16:creationId xmlns:a16="http://schemas.microsoft.com/office/drawing/2014/main" id="{165EEE3E-A1C5-4287-B8B7-A1E36A9BE43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4" name="Text Box 15">
          <a:extLst>
            <a:ext uri="{FF2B5EF4-FFF2-40B4-BE49-F238E27FC236}">
              <a16:creationId xmlns:a16="http://schemas.microsoft.com/office/drawing/2014/main" id="{1F05419C-47D0-41D9-90B6-0D3F1807979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5" name="Text Box 15">
          <a:extLst>
            <a:ext uri="{FF2B5EF4-FFF2-40B4-BE49-F238E27FC236}">
              <a16:creationId xmlns:a16="http://schemas.microsoft.com/office/drawing/2014/main" id="{841916BA-B9EC-4E3B-8260-252847432E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6" name="Text Box 15">
          <a:extLst>
            <a:ext uri="{FF2B5EF4-FFF2-40B4-BE49-F238E27FC236}">
              <a16:creationId xmlns:a16="http://schemas.microsoft.com/office/drawing/2014/main" id="{B90CF522-2CDD-4082-B6B1-99EFC6B8FD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7" name="Text Box 15">
          <a:extLst>
            <a:ext uri="{FF2B5EF4-FFF2-40B4-BE49-F238E27FC236}">
              <a16:creationId xmlns:a16="http://schemas.microsoft.com/office/drawing/2014/main" id="{472E81AA-47E3-4BA1-9F67-67D6A713F5C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8" name="Text Box 15">
          <a:extLst>
            <a:ext uri="{FF2B5EF4-FFF2-40B4-BE49-F238E27FC236}">
              <a16:creationId xmlns:a16="http://schemas.microsoft.com/office/drawing/2014/main" id="{BEF80A2A-FD39-45D9-B2F3-EAF828589D0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9" name="Text Box 15">
          <a:extLst>
            <a:ext uri="{FF2B5EF4-FFF2-40B4-BE49-F238E27FC236}">
              <a16:creationId xmlns:a16="http://schemas.microsoft.com/office/drawing/2014/main" id="{5F03FDA4-11FA-4F60-9E03-8F00E922E7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0" name="Text Box 15">
          <a:extLst>
            <a:ext uri="{FF2B5EF4-FFF2-40B4-BE49-F238E27FC236}">
              <a16:creationId xmlns:a16="http://schemas.microsoft.com/office/drawing/2014/main" id="{D1294201-C8DF-4DD5-AE75-2E144A8A6F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1" name="Text Box 15">
          <a:extLst>
            <a:ext uri="{FF2B5EF4-FFF2-40B4-BE49-F238E27FC236}">
              <a16:creationId xmlns:a16="http://schemas.microsoft.com/office/drawing/2014/main" id="{E7033362-6419-46CD-A0FE-1128E492F34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2" name="Text Box 15">
          <a:extLst>
            <a:ext uri="{FF2B5EF4-FFF2-40B4-BE49-F238E27FC236}">
              <a16:creationId xmlns:a16="http://schemas.microsoft.com/office/drawing/2014/main" id="{F8FB4039-EE08-4D25-8B25-395421F6956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3" name="Text Box 15">
          <a:extLst>
            <a:ext uri="{FF2B5EF4-FFF2-40B4-BE49-F238E27FC236}">
              <a16:creationId xmlns:a16="http://schemas.microsoft.com/office/drawing/2014/main" id="{BBE43A86-F223-4D9A-BD1C-2DBDF77E0CE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4" name="Text Box 15">
          <a:extLst>
            <a:ext uri="{FF2B5EF4-FFF2-40B4-BE49-F238E27FC236}">
              <a16:creationId xmlns:a16="http://schemas.microsoft.com/office/drawing/2014/main" id="{42BD174F-BB6E-41C5-83C6-F63191B3E0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5" name="Text Box 15">
          <a:extLst>
            <a:ext uri="{FF2B5EF4-FFF2-40B4-BE49-F238E27FC236}">
              <a16:creationId xmlns:a16="http://schemas.microsoft.com/office/drawing/2014/main" id="{7B824257-4280-4F41-ACE6-1ADCCE8AD9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6" name="Text Box 15">
          <a:extLst>
            <a:ext uri="{FF2B5EF4-FFF2-40B4-BE49-F238E27FC236}">
              <a16:creationId xmlns:a16="http://schemas.microsoft.com/office/drawing/2014/main" id="{EB30631A-7799-4E67-9DD4-B7F3A197EA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7" name="Text Box 15">
          <a:extLst>
            <a:ext uri="{FF2B5EF4-FFF2-40B4-BE49-F238E27FC236}">
              <a16:creationId xmlns:a16="http://schemas.microsoft.com/office/drawing/2014/main" id="{7A66BA76-E268-4025-8D40-3A56B0CA3CB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8" name="Text Box 15">
          <a:extLst>
            <a:ext uri="{FF2B5EF4-FFF2-40B4-BE49-F238E27FC236}">
              <a16:creationId xmlns:a16="http://schemas.microsoft.com/office/drawing/2014/main" id="{ECF5B2C3-38A7-4C6F-87F7-1B34F75753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9" name="Text Box 15">
          <a:extLst>
            <a:ext uri="{FF2B5EF4-FFF2-40B4-BE49-F238E27FC236}">
              <a16:creationId xmlns:a16="http://schemas.microsoft.com/office/drawing/2014/main" id="{1D506DA2-8477-4896-A1E0-6773D48BCD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0" name="Text Box 15">
          <a:extLst>
            <a:ext uri="{FF2B5EF4-FFF2-40B4-BE49-F238E27FC236}">
              <a16:creationId xmlns:a16="http://schemas.microsoft.com/office/drawing/2014/main" id="{8FDBC35D-D6E5-4A6E-9027-0D0F4B82C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1" name="Text Box 15">
          <a:extLst>
            <a:ext uri="{FF2B5EF4-FFF2-40B4-BE49-F238E27FC236}">
              <a16:creationId xmlns:a16="http://schemas.microsoft.com/office/drawing/2014/main" id="{4B2032AE-6BDE-4D2B-AD8D-5DAAF34D337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2" name="Text Box 15">
          <a:extLst>
            <a:ext uri="{FF2B5EF4-FFF2-40B4-BE49-F238E27FC236}">
              <a16:creationId xmlns:a16="http://schemas.microsoft.com/office/drawing/2014/main" id="{F67F5DBC-6AF8-4503-95F6-EBD5C9A2C9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3" name="Text Box 15">
          <a:extLst>
            <a:ext uri="{FF2B5EF4-FFF2-40B4-BE49-F238E27FC236}">
              <a16:creationId xmlns:a16="http://schemas.microsoft.com/office/drawing/2014/main" id="{8E6040CC-6A81-406E-A3AB-7B794BA7A6A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4" name="Text Box 15">
          <a:extLst>
            <a:ext uri="{FF2B5EF4-FFF2-40B4-BE49-F238E27FC236}">
              <a16:creationId xmlns:a16="http://schemas.microsoft.com/office/drawing/2014/main" id="{C19FF0DF-2B46-4288-8AD9-7E212F522F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5" name="Text Box 15">
          <a:extLst>
            <a:ext uri="{FF2B5EF4-FFF2-40B4-BE49-F238E27FC236}">
              <a16:creationId xmlns:a16="http://schemas.microsoft.com/office/drawing/2014/main" id="{662DF051-8344-4719-8AEB-7F1A106842B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6" name="Text Box 15">
          <a:extLst>
            <a:ext uri="{FF2B5EF4-FFF2-40B4-BE49-F238E27FC236}">
              <a16:creationId xmlns:a16="http://schemas.microsoft.com/office/drawing/2014/main" id="{78D2EE8E-B3E3-48BD-8046-9F7BDF2D265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7" name="Text Box 15">
          <a:extLst>
            <a:ext uri="{FF2B5EF4-FFF2-40B4-BE49-F238E27FC236}">
              <a16:creationId xmlns:a16="http://schemas.microsoft.com/office/drawing/2014/main" id="{1168FB59-2007-4241-A26B-FC6ED201B6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8" name="Text Box 15">
          <a:extLst>
            <a:ext uri="{FF2B5EF4-FFF2-40B4-BE49-F238E27FC236}">
              <a16:creationId xmlns:a16="http://schemas.microsoft.com/office/drawing/2014/main" id="{421639D4-FAB7-40C9-AE64-AE5C23E75AC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9" name="Text Box 15">
          <a:extLst>
            <a:ext uri="{FF2B5EF4-FFF2-40B4-BE49-F238E27FC236}">
              <a16:creationId xmlns:a16="http://schemas.microsoft.com/office/drawing/2014/main" id="{A2F03678-BD35-4660-89BF-1571B531172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0" name="Text Box 15">
          <a:extLst>
            <a:ext uri="{FF2B5EF4-FFF2-40B4-BE49-F238E27FC236}">
              <a16:creationId xmlns:a16="http://schemas.microsoft.com/office/drawing/2014/main" id="{8339D636-A84B-420E-8F18-64F9B485CD5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1" name="Text Box 15">
          <a:extLst>
            <a:ext uri="{FF2B5EF4-FFF2-40B4-BE49-F238E27FC236}">
              <a16:creationId xmlns:a16="http://schemas.microsoft.com/office/drawing/2014/main" id="{F36395F1-3EA4-4BEA-8544-49560CA305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2" name="Text Box 15">
          <a:extLst>
            <a:ext uri="{FF2B5EF4-FFF2-40B4-BE49-F238E27FC236}">
              <a16:creationId xmlns:a16="http://schemas.microsoft.com/office/drawing/2014/main" id="{63867802-96CF-4A39-9D0D-DFE9948F7FD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3" name="Text Box 15">
          <a:extLst>
            <a:ext uri="{FF2B5EF4-FFF2-40B4-BE49-F238E27FC236}">
              <a16:creationId xmlns:a16="http://schemas.microsoft.com/office/drawing/2014/main" id="{8C9C1099-F4ED-40D6-A262-FA41476A73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4" name="Text Box 15">
          <a:extLst>
            <a:ext uri="{FF2B5EF4-FFF2-40B4-BE49-F238E27FC236}">
              <a16:creationId xmlns:a16="http://schemas.microsoft.com/office/drawing/2014/main" id="{6560AE4B-375C-4742-ACF2-231CE56264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5" name="Text Box 15">
          <a:extLst>
            <a:ext uri="{FF2B5EF4-FFF2-40B4-BE49-F238E27FC236}">
              <a16:creationId xmlns:a16="http://schemas.microsoft.com/office/drawing/2014/main" id="{430B27F0-FA82-495D-BC5E-CEA6445C58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6" name="Text Box 15">
          <a:extLst>
            <a:ext uri="{FF2B5EF4-FFF2-40B4-BE49-F238E27FC236}">
              <a16:creationId xmlns:a16="http://schemas.microsoft.com/office/drawing/2014/main" id="{92A1052A-9454-435F-8059-510F49D39F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7" name="Text Box 15">
          <a:extLst>
            <a:ext uri="{FF2B5EF4-FFF2-40B4-BE49-F238E27FC236}">
              <a16:creationId xmlns:a16="http://schemas.microsoft.com/office/drawing/2014/main" id="{1DF65D22-966C-4E29-BC29-5829F1FB11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8" name="Text Box 15">
          <a:extLst>
            <a:ext uri="{FF2B5EF4-FFF2-40B4-BE49-F238E27FC236}">
              <a16:creationId xmlns:a16="http://schemas.microsoft.com/office/drawing/2014/main" id="{23D8CD76-8268-4894-B61A-83C2D04FEF5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9" name="Text Box 15">
          <a:extLst>
            <a:ext uri="{FF2B5EF4-FFF2-40B4-BE49-F238E27FC236}">
              <a16:creationId xmlns:a16="http://schemas.microsoft.com/office/drawing/2014/main" id="{007D06E2-77CC-47C2-AA04-5CC66D82D49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0" name="Text Box 15">
          <a:extLst>
            <a:ext uri="{FF2B5EF4-FFF2-40B4-BE49-F238E27FC236}">
              <a16:creationId xmlns:a16="http://schemas.microsoft.com/office/drawing/2014/main" id="{CB29FA17-A736-4B4A-B61B-43A740C646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1" name="Text Box 15">
          <a:extLst>
            <a:ext uri="{FF2B5EF4-FFF2-40B4-BE49-F238E27FC236}">
              <a16:creationId xmlns:a16="http://schemas.microsoft.com/office/drawing/2014/main" id="{A6BC6B8C-6A86-4B32-BC44-2F95941B541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2" name="Text Box 15">
          <a:extLst>
            <a:ext uri="{FF2B5EF4-FFF2-40B4-BE49-F238E27FC236}">
              <a16:creationId xmlns:a16="http://schemas.microsoft.com/office/drawing/2014/main" id="{FBD06EE6-7D8A-4727-9D29-D880631FA27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3" name="Text Box 15">
          <a:extLst>
            <a:ext uri="{FF2B5EF4-FFF2-40B4-BE49-F238E27FC236}">
              <a16:creationId xmlns:a16="http://schemas.microsoft.com/office/drawing/2014/main" id="{47532B68-9B5F-4B9C-AF92-4314DC62593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4" name="Text Box 15">
          <a:extLst>
            <a:ext uri="{FF2B5EF4-FFF2-40B4-BE49-F238E27FC236}">
              <a16:creationId xmlns:a16="http://schemas.microsoft.com/office/drawing/2014/main" id="{A5B3F01D-FDDB-405C-9282-09C522206F3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5" name="Text Box 15">
          <a:extLst>
            <a:ext uri="{FF2B5EF4-FFF2-40B4-BE49-F238E27FC236}">
              <a16:creationId xmlns:a16="http://schemas.microsoft.com/office/drawing/2014/main" id="{D6187EA6-0876-41B9-AEF4-E179E20F08C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6" name="Text Box 15">
          <a:extLst>
            <a:ext uri="{FF2B5EF4-FFF2-40B4-BE49-F238E27FC236}">
              <a16:creationId xmlns:a16="http://schemas.microsoft.com/office/drawing/2014/main" id="{12691CB7-B463-43DA-A43E-17A1E2621F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7" name="Text Box 15">
          <a:extLst>
            <a:ext uri="{FF2B5EF4-FFF2-40B4-BE49-F238E27FC236}">
              <a16:creationId xmlns:a16="http://schemas.microsoft.com/office/drawing/2014/main" id="{9E3BC68D-DC13-4699-B2AF-56073EFDEC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8" name="Text Box 15">
          <a:extLst>
            <a:ext uri="{FF2B5EF4-FFF2-40B4-BE49-F238E27FC236}">
              <a16:creationId xmlns:a16="http://schemas.microsoft.com/office/drawing/2014/main" id="{67394917-DAAB-4FED-9E0C-CDAB2890203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9" name="Text Box 15">
          <a:extLst>
            <a:ext uri="{FF2B5EF4-FFF2-40B4-BE49-F238E27FC236}">
              <a16:creationId xmlns:a16="http://schemas.microsoft.com/office/drawing/2014/main" id="{29EFE047-3F4F-46AA-B777-9F34DFAE3F5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0" name="Text Box 15">
          <a:extLst>
            <a:ext uri="{FF2B5EF4-FFF2-40B4-BE49-F238E27FC236}">
              <a16:creationId xmlns:a16="http://schemas.microsoft.com/office/drawing/2014/main" id="{27A355AE-4B14-4C62-A46D-3A57813F5B4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1" name="Text Box 15">
          <a:extLst>
            <a:ext uri="{FF2B5EF4-FFF2-40B4-BE49-F238E27FC236}">
              <a16:creationId xmlns:a16="http://schemas.microsoft.com/office/drawing/2014/main" id="{40B1504F-BEE2-4CA6-8318-02167B8CED3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2" name="Text Box 15">
          <a:extLst>
            <a:ext uri="{FF2B5EF4-FFF2-40B4-BE49-F238E27FC236}">
              <a16:creationId xmlns:a16="http://schemas.microsoft.com/office/drawing/2014/main" id="{B7C1BF58-80DE-4A70-8DC1-B91C279768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3" name="Text Box 15">
          <a:extLst>
            <a:ext uri="{FF2B5EF4-FFF2-40B4-BE49-F238E27FC236}">
              <a16:creationId xmlns:a16="http://schemas.microsoft.com/office/drawing/2014/main" id="{B2A509A4-A715-4ACD-B243-1F96BEF016D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4" name="Text Box 15">
          <a:extLst>
            <a:ext uri="{FF2B5EF4-FFF2-40B4-BE49-F238E27FC236}">
              <a16:creationId xmlns:a16="http://schemas.microsoft.com/office/drawing/2014/main" id="{C9F5CB86-49CC-496D-94E0-FE2BB9100A9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5" name="Text Box 15">
          <a:extLst>
            <a:ext uri="{FF2B5EF4-FFF2-40B4-BE49-F238E27FC236}">
              <a16:creationId xmlns:a16="http://schemas.microsoft.com/office/drawing/2014/main" id="{E1AEA5B2-6183-451E-8285-05E819FDED8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6" name="Text Box 15">
          <a:extLst>
            <a:ext uri="{FF2B5EF4-FFF2-40B4-BE49-F238E27FC236}">
              <a16:creationId xmlns:a16="http://schemas.microsoft.com/office/drawing/2014/main" id="{16F0F2B8-6BD4-4233-A885-E3D645A6CF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7" name="Text Box 15">
          <a:extLst>
            <a:ext uri="{FF2B5EF4-FFF2-40B4-BE49-F238E27FC236}">
              <a16:creationId xmlns:a16="http://schemas.microsoft.com/office/drawing/2014/main" id="{C32E3033-68CE-4305-B729-ADE48A63BF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8" name="Text Box 15">
          <a:extLst>
            <a:ext uri="{FF2B5EF4-FFF2-40B4-BE49-F238E27FC236}">
              <a16:creationId xmlns:a16="http://schemas.microsoft.com/office/drawing/2014/main" id="{F5B4B165-1B79-46D5-8DE4-38E9994178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9" name="Text Box 15">
          <a:extLst>
            <a:ext uri="{FF2B5EF4-FFF2-40B4-BE49-F238E27FC236}">
              <a16:creationId xmlns:a16="http://schemas.microsoft.com/office/drawing/2014/main" id="{4109FAB4-2C52-488D-8118-D24E20D8624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0" name="Text Box 15">
          <a:extLst>
            <a:ext uri="{FF2B5EF4-FFF2-40B4-BE49-F238E27FC236}">
              <a16:creationId xmlns:a16="http://schemas.microsoft.com/office/drawing/2014/main" id="{25817F6A-7036-44AB-B8F5-DDB7B523776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1" name="Text Box 15">
          <a:extLst>
            <a:ext uri="{FF2B5EF4-FFF2-40B4-BE49-F238E27FC236}">
              <a16:creationId xmlns:a16="http://schemas.microsoft.com/office/drawing/2014/main" id="{BE8BB711-2E7B-46B3-8B9E-E425DA6280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2" name="Text Box 15">
          <a:extLst>
            <a:ext uri="{FF2B5EF4-FFF2-40B4-BE49-F238E27FC236}">
              <a16:creationId xmlns:a16="http://schemas.microsoft.com/office/drawing/2014/main" id="{D7A62074-2659-452F-A541-2315E4BD4E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3" name="Text Box 15">
          <a:extLst>
            <a:ext uri="{FF2B5EF4-FFF2-40B4-BE49-F238E27FC236}">
              <a16:creationId xmlns:a16="http://schemas.microsoft.com/office/drawing/2014/main" id="{26E471FF-6763-43BD-8412-30002801077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4" name="Text Box 15">
          <a:extLst>
            <a:ext uri="{FF2B5EF4-FFF2-40B4-BE49-F238E27FC236}">
              <a16:creationId xmlns:a16="http://schemas.microsoft.com/office/drawing/2014/main" id="{94C8DC93-DF92-4502-8911-A8C3CF9F5A4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5" name="Text Box 15">
          <a:extLst>
            <a:ext uri="{FF2B5EF4-FFF2-40B4-BE49-F238E27FC236}">
              <a16:creationId xmlns:a16="http://schemas.microsoft.com/office/drawing/2014/main" id="{91AD7DDE-8532-4CE2-98E4-9CE09C32F37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6" name="Text Box 15">
          <a:extLst>
            <a:ext uri="{FF2B5EF4-FFF2-40B4-BE49-F238E27FC236}">
              <a16:creationId xmlns:a16="http://schemas.microsoft.com/office/drawing/2014/main" id="{4E185158-0703-4EA3-B602-E584C280461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7" name="Text Box 15">
          <a:extLst>
            <a:ext uri="{FF2B5EF4-FFF2-40B4-BE49-F238E27FC236}">
              <a16:creationId xmlns:a16="http://schemas.microsoft.com/office/drawing/2014/main" id="{C198776B-3124-4520-B7A5-F8CAF9FA0F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8" name="Text Box 15">
          <a:extLst>
            <a:ext uri="{FF2B5EF4-FFF2-40B4-BE49-F238E27FC236}">
              <a16:creationId xmlns:a16="http://schemas.microsoft.com/office/drawing/2014/main" id="{A8236899-40C3-45DF-B25A-6359A66D6D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9" name="Text Box 15">
          <a:extLst>
            <a:ext uri="{FF2B5EF4-FFF2-40B4-BE49-F238E27FC236}">
              <a16:creationId xmlns:a16="http://schemas.microsoft.com/office/drawing/2014/main" id="{86ED8B05-4232-4568-AE5A-8ABC1CA9B4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0" name="Text Box 15">
          <a:extLst>
            <a:ext uri="{FF2B5EF4-FFF2-40B4-BE49-F238E27FC236}">
              <a16:creationId xmlns:a16="http://schemas.microsoft.com/office/drawing/2014/main" id="{1304E501-4353-4916-98F9-7C3E6F7655B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1" name="Text Box 15">
          <a:extLst>
            <a:ext uri="{FF2B5EF4-FFF2-40B4-BE49-F238E27FC236}">
              <a16:creationId xmlns:a16="http://schemas.microsoft.com/office/drawing/2014/main" id="{CCCADFB0-88ED-4A65-AB13-DD6C213D8CC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2" name="Text Box 15">
          <a:extLst>
            <a:ext uri="{FF2B5EF4-FFF2-40B4-BE49-F238E27FC236}">
              <a16:creationId xmlns:a16="http://schemas.microsoft.com/office/drawing/2014/main" id="{F20C0BED-66FC-4F7E-A3C7-662CB8D87F2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3" name="Text Box 15">
          <a:extLst>
            <a:ext uri="{FF2B5EF4-FFF2-40B4-BE49-F238E27FC236}">
              <a16:creationId xmlns:a16="http://schemas.microsoft.com/office/drawing/2014/main" id="{F27A3211-852B-4B9A-9862-0C9BE0362B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4" name="Text Box 15">
          <a:extLst>
            <a:ext uri="{FF2B5EF4-FFF2-40B4-BE49-F238E27FC236}">
              <a16:creationId xmlns:a16="http://schemas.microsoft.com/office/drawing/2014/main" id="{50ED9EA1-2739-4326-8F81-F28EEECC13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5" name="Text Box 15">
          <a:extLst>
            <a:ext uri="{FF2B5EF4-FFF2-40B4-BE49-F238E27FC236}">
              <a16:creationId xmlns:a16="http://schemas.microsoft.com/office/drawing/2014/main" id="{9EA9848D-BB38-4B11-9FD3-A17991CACE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6" name="Text Box 15">
          <a:extLst>
            <a:ext uri="{FF2B5EF4-FFF2-40B4-BE49-F238E27FC236}">
              <a16:creationId xmlns:a16="http://schemas.microsoft.com/office/drawing/2014/main" id="{96DFF0BD-B852-42BB-868C-9D461250B6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7" name="Text Box 15">
          <a:extLst>
            <a:ext uri="{FF2B5EF4-FFF2-40B4-BE49-F238E27FC236}">
              <a16:creationId xmlns:a16="http://schemas.microsoft.com/office/drawing/2014/main" id="{27F4DA6C-1DAB-4390-A933-923C36E9EAF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8" name="Text Box 15">
          <a:extLst>
            <a:ext uri="{FF2B5EF4-FFF2-40B4-BE49-F238E27FC236}">
              <a16:creationId xmlns:a16="http://schemas.microsoft.com/office/drawing/2014/main" id="{4A3B7923-D9CA-4011-973D-4021CDD4B8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9" name="Text Box 15">
          <a:extLst>
            <a:ext uri="{FF2B5EF4-FFF2-40B4-BE49-F238E27FC236}">
              <a16:creationId xmlns:a16="http://schemas.microsoft.com/office/drawing/2014/main" id="{BE869D1B-59E3-4FCF-8D7F-95C7B90A77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0" name="Text Box 15">
          <a:extLst>
            <a:ext uri="{FF2B5EF4-FFF2-40B4-BE49-F238E27FC236}">
              <a16:creationId xmlns:a16="http://schemas.microsoft.com/office/drawing/2014/main" id="{1B76A5FC-3F0C-48B0-8EFA-735A564889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1" name="Text Box 15">
          <a:extLst>
            <a:ext uri="{FF2B5EF4-FFF2-40B4-BE49-F238E27FC236}">
              <a16:creationId xmlns:a16="http://schemas.microsoft.com/office/drawing/2014/main" id="{FF9B1610-E447-4E02-9E2B-A68ACFED16B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2" name="Text Box 15">
          <a:extLst>
            <a:ext uri="{FF2B5EF4-FFF2-40B4-BE49-F238E27FC236}">
              <a16:creationId xmlns:a16="http://schemas.microsoft.com/office/drawing/2014/main" id="{053C6EF0-3F90-4A2A-9F80-B99F0A8BACA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3" name="Text Box 15">
          <a:extLst>
            <a:ext uri="{FF2B5EF4-FFF2-40B4-BE49-F238E27FC236}">
              <a16:creationId xmlns:a16="http://schemas.microsoft.com/office/drawing/2014/main" id="{272F2CFF-5F25-47FA-98B1-B47D48EB59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4" name="Text Box 15">
          <a:extLst>
            <a:ext uri="{FF2B5EF4-FFF2-40B4-BE49-F238E27FC236}">
              <a16:creationId xmlns:a16="http://schemas.microsoft.com/office/drawing/2014/main" id="{DC3561E8-8BB1-41A9-A98A-0447D0F4A7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5" name="Text Box 15">
          <a:extLst>
            <a:ext uri="{FF2B5EF4-FFF2-40B4-BE49-F238E27FC236}">
              <a16:creationId xmlns:a16="http://schemas.microsoft.com/office/drawing/2014/main" id="{65BEA708-A704-4F77-9880-4715C98726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6" name="Text Box 15">
          <a:extLst>
            <a:ext uri="{FF2B5EF4-FFF2-40B4-BE49-F238E27FC236}">
              <a16:creationId xmlns:a16="http://schemas.microsoft.com/office/drawing/2014/main" id="{41629930-4596-4284-901C-F632CFFC5E9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7" name="Text Box 15">
          <a:extLst>
            <a:ext uri="{FF2B5EF4-FFF2-40B4-BE49-F238E27FC236}">
              <a16:creationId xmlns:a16="http://schemas.microsoft.com/office/drawing/2014/main" id="{78E7ABEB-6D6C-4080-91DE-F87A4E5970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8" name="Text Box 15">
          <a:extLst>
            <a:ext uri="{FF2B5EF4-FFF2-40B4-BE49-F238E27FC236}">
              <a16:creationId xmlns:a16="http://schemas.microsoft.com/office/drawing/2014/main" id="{C218A493-B9D3-4D5A-BDFE-0C2A69D33F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9" name="Text Box 15">
          <a:extLst>
            <a:ext uri="{FF2B5EF4-FFF2-40B4-BE49-F238E27FC236}">
              <a16:creationId xmlns:a16="http://schemas.microsoft.com/office/drawing/2014/main" id="{7C7D62C6-FE6D-4BBF-A219-514FE45A773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0" name="Text Box 15">
          <a:extLst>
            <a:ext uri="{FF2B5EF4-FFF2-40B4-BE49-F238E27FC236}">
              <a16:creationId xmlns:a16="http://schemas.microsoft.com/office/drawing/2014/main" id="{FB7DA211-0F5E-42D1-BEB9-828BE7CE775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1" name="Text Box 15">
          <a:extLst>
            <a:ext uri="{FF2B5EF4-FFF2-40B4-BE49-F238E27FC236}">
              <a16:creationId xmlns:a16="http://schemas.microsoft.com/office/drawing/2014/main" id="{758A6180-CD9F-4AF0-AF84-039CCD3404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2" name="Text Box 15">
          <a:extLst>
            <a:ext uri="{FF2B5EF4-FFF2-40B4-BE49-F238E27FC236}">
              <a16:creationId xmlns:a16="http://schemas.microsoft.com/office/drawing/2014/main" id="{BDFDB4B1-7452-44D2-AC36-32877FF5759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3" name="Text Box 15">
          <a:extLst>
            <a:ext uri="{FF2B5EF4-FFF2-40B4-BE49-F238E27FC236}">
              <a16:creationId xmlns:a16="http://schemas.microsoft.com/office/drawing/2014/main" id="{13A67780-8B67-4419-A3B4-94AF64012F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4" name="Text Box 15">
          <a:extLst>
            <a:ext uri="{FF2B5EF4-FFF2-40B4-BE49-F238E27FC236}">
              <a16:creationId xmlns:a16="http://schemas.microsoft.com/office/drawing/2014/main" id="{EEA8EA5D-F8FD-4BA0-AE74-297472072E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5" name="Text Box 15">
          <a:extLst>
            <a:ext uri="{FF2B5EF4-FFF2-40B4-BE49-F238E27FC236}">
              <a16:creationId xmlns:a16="http://schemas.microsoft.com/office/drawing/2014/main" id="{EC0731C9-0CA4-43C2-AD55-89D178DC19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6" name="Text Box 15">
          <a:extLst>
            <a:ext uri="{FF2B5EF4-FFF2-40B4-BE49-F238E27FC236}">
              <a16:creationId xmlns:a16="http://schemas.microsoft.com/office/drawing/2014/main" id="{D25E2B33-D3A4-4F98-962C-119AD775FA2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7" name="Text Box 15">
          <a:extLst>
            <a:ext uri="{FF2B5EF4-FFF2-40B4-BE49-F238E27FC236}">
              <a16:creationId xmlns:a16="http://schemas.microsoft.com/office/drawing/2014/main" id="{63BE9A9F-9576-4023-A10A-66BE3AFE0D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8" name="Text Box 15">
          <a:extLst>
            <a:ext uri="{FF2B5EF4-FFF2-40B4-BE49-F238E27FC236}">
              <a16:creationId xmlns:a16="http://schemas.microsoft.com/office/drawing/2014/main" id="{F395666F-6394-4E3F-B239-E4FB164411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9" name="Text Box 15">
          <a:extLst>
            <a:ext uri="{FF2B5EF4-FFF2-40B4-BE49-F238E27FC236}">
              <a16:creationId xmlns:a16="http://schemas.microsoft.com/office/drawing/2014/main" id="{FBEE6A21-CECF-4F13-9EFE-E47AB540CAD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0" name="Text Box 15">
          <a:extLst>
            <a:ext uri="{FF2B5EF4-FFF2-40B4-BE49-F238E27FC236}">
              <a16:creationId xmlns:a16="http://schemas.microsoft.com/office/drawing/2014/main" id="{6C3A85B4-3BC5-42BD-B430-9A87A4FC95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1" name="Text Box 15">
          <a:extLst>
            <a:ext uri="{FF2B5EF4-FFF2-40B4-BE49-F238E27FC236}">
              <a16:creationId xmlns:a16="http://schemas.microsoft.com/office/drawing/2014/main" id="{6A4DE7C6-C413-46D6-8A15-E2BFFDCB2BD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2" name="Text Box 15">
          <a:extLst>
            <a:ext uri="{FF2B5EF4-FFF2-40B4-BE49-F238E27FC236}">
              <a16:creationId xmlns:a16="http://schemas.microsoft.com/office/drawing/2014/main" id="{0297F486-01C3-421A-894E-FA0F4D9CED3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3" name="Text Box 15">
          <a:extLst>
            <a:ext uri="{FF2B5EF4-FFF2-40B4-BE49-F238E27FC236}">
              <a16:creationId xmlns:a16="http://schemas.microsoft.com/office/drawing/2014/main" id="{E0BD37F5-6EA4-4676-B1F1-40E27135BC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4" name="Text Box 15">
          <a:extLst>
            <a:ext uri="{FF2B5EF4-FFF2-40B4-BE49-F238E27FC236}">
              <a16:creationId xmlns:a16="http://schemas.microsoft.com/office/drawing/2014/main" id="{B83E57A7-92CF-4B76-9ED8-D19DDB570A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5" name="Text Box 15">
          <a:extLst>
            <a:ext uri="{FF2B5EF4-FFF2-40B4-BE49-F238E27FC236}">
              <a16:creationId xmlns:a16="http://schemas.microsoft.com/office/drawing/2014/main" id="{1ED172C0-65A7-4E82-A898-E4B7C7E189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6" name="Text Box 15">
          <a:extLst>
            <a:ext uri="{FF2B5EF4-FFF2-40B4-BE49-F238E27FC236}">
              <a16:creationId xmlns:a16="http://schemas.microsoft.com/office/drawing/2014/main" id="{6C6E88D3-1D9E-44C7-8D41-37EF7309A1F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7" name="Text Box 15">
          <a:extLst>
            <a:ext uri="{FF2B5EF4-FFF2-40B4-BE49-F238E27FC236}">
              <a16:creationId xmlns:a16="http://schemas.microsoft.com/office/drawing/2014/main" id="{1EEBBA5B-E5BE-48EF-9422-6BFB1852891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8" name="Text Box 15">
          <a:extLst>
            <a:ext uri="{FF2B5EF4-FFF2-40B4-BE49-F238E27FC236}">
              <a16:creationId xmlns:a16="http://schemas.microsoft.com/office/drawing/2014/main" id="{E61F9486-BAFB-4312-869E-5F0353CC6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9" name="Text Box 15">
          <a:extLst>
            <a:ext uri="{FF2B5EF4-FFF2-40B4-BE49-F238E27FC236}">
              <a16:creationId xmlns:a16="http://schemas.microsoft.com/office/drawing/2014/main" id="{F69DF7E5-DE2D-46B8-87BB-8244CAB61D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0" name="Text Box 15">
          <a:extLst>
            <a:ext uri="{FF2B5EF4-FFF2-40B4-BE49-F238E27FC236}">
              <a16:creationId xmlns:a16="http://schemas.microsoft.com/office/drawing/2014/main" id="{E9144857-256F-4646-98D5-793B8112A2B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1" name="Text Box 15">
          <a:extLst>
            <a:ext uri="{FF2B5EF4-FFF2-40B4-BE49-F238E27FC236}">
              <a16:creationId xmlns:a16="http://schemas.microsoft.com/office/drawing/2014/main" id="{458995BC-DEBE-41C7-9EAC-200C6429A3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2" name="Text Box 15">
          <a:extLst>
            <a:ext uri="{FF2B5EF4-FFF2-40B4-BE49-F238E27FC236}">
              <a16:creationId xmlns:a16="http://schemas.microsoft.com/office/drawing/2014/main" id="{73C27F6C-85CA-4603-B891-7FB817B049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3" name="Text Box 15">
          <a:extLst>
            <a:ext uri="{FF2B5EF4-FFF2-40B4-BE49-F238E27FC236}">
              <a16:creationId xmlns:a16="http://schemas.microsoft.com/office/drawing/2014/main" id="{29AED93D-2FB4-4929-96FF-91AE18BAE0A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4" name="Text Box 15">
          <a:extLst>
            <a:ext uri="{FF2B5EF4-FFF2-40B4-BE49-F238E27FC236}">
              <a16:creationId xmlns:a16="http://schemas.microsoft.com/office/drawing/2014/main" id="{A078AB48-D923-4F61-BEBF-46C8270C658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5" name="Text Box 15">
          <a:extLst>
            <a:ext uri="{FF2B5EF4-FFF2-40B4-BE49-F238E27FC236}">
              <a16:creationId xmlns:a16="http://schemas.microsoft.com/office/drawing/2014/main" id="{C42B78FE-04AB-4E83-9FD8-F749ADE9A2F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6" name="Text Box 15">
          <a:extLst>
            <a:ext uri="{FF2B5EF4-FFF2-40B4-BE49-F238E27FC236}">
              <a16:creationId xmlns:a16="http://schemas.microsoft.com/office/drawing/2014/main" id="{0A1C4688-AF5A-4202-9A7B-671C186162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7" name="Text Box 15">
          <a:extLst>
            <a:ext uri="{FF2B5EF4-FFF2-40B4-BE49-F238E27FC236}">
              <a16:creationId xmlns:a16="http://schemas.microsoft.com/office/drawing/2014/main" id="{CEA094FF-C5FE-4D23-8161-3BCCCCFF647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8" name="Text Box 15">
          <a:extLst>
            <a:ext uri="{FF2B5EF4-FFF2-40B4-BE49-F238E27FC236}">
              <a16:creationId xmlns:a16="http://schemas.microsoft.com/office/drawing/2014/main" id="{26DFB66E-D9DC-4D1F-A8BC-581A14A366C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9" name="Text Box 15">
          <a:extLst>
            <a:ext uri="{FF2B5EF4-FFF2-40B4-BE49-F238E27FC236}">
              <a16:creationId xmlns:a16="http://schemas.microsoft.com/office/drawing/2014/main" id="{209872CE-0FC0-497D-A18E-DE881F57F91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0" name="Text Box 15">
          <a:extLst>
            <a:ext uri="{FF2B5EF4-FFF2-40B4-BE49-F238E27FC236}">
              <a16:creationId xmlns:a16="http://schemas.microsoft.com/office/drawing/2014/main" id="{546CCC0C-951B-4DF9-A0A2-852D5D0DAB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1" name="Text Box 15">
          <a:extLst>
            <a:ext uri="{FF2B5EF4-FFF2-40B4-BE49-F238E27FC236}">
              <a16:creationId xmlns:a16="http://schemas.microsoft.com/office/drawing/2014/main" id="{ED571D5B-D852-48F4-8759-9F7427FDF53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2" name="Text Box 15">
          <a:extLst>
            <a:ext uri="{FF2B5EF4-FFF2-40B4-BE49-F238E27FC236}">
              <a16:creationId xmlns:a16="http://schemas.microsoft.com/office/drawing/2014/main" id="{E4C0FAE3-77DA-41EC-BC81-DA334751D5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3" name="Text Box 15">
          <a:extLst>
            <a:ext uri="{FF2B5EF4-FFF2-40B4-BE49-F238E27FC236}">
              <a16:creationId xmlns:a16="http://schemas.microsoft.com/office/drawing/2014/main" id="{7C3CB029-AC7F-4B21-8BF1-38B604650A3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4" name="Text Box 15">
          <a:extLst>
            <a:ext uri="{FF2B5EF4-FFF2-40B4-BE49-F238E27FC236}">
              <a16:creationId xmlns:a16="http://schemas.microsoft.com/office/drawing/2014/main" id="{2073DD62-36CA-43B4-8AB8-77CEE1DB87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5" name="Text Box 15">
          <a:extLst>
            <a:ext uri="{FF2B5EF4-FFF2-40B4-BE49-F238E27FC236}">
              <a16:creationId xmlns:a16="http://schemas.microsoft.com/office/drawing/2014/main" id="{AD08F3BE-DF7C-4C81-A169-E6633B36F9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6" name="Text Box 15">
          <a:extLst>
            <a:ext uri="{FF2B5EF4-FFF2-40B4-BE49-F238E27FC236}">
              <a16:creationId xmlns:a16="http://schemas.microsoft.com/office/drawing/2014/main" id="{CECAC358-711C-488B-AD81-F03DD175C9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7" name="Text Box 15">
          <a:extLst>
            <a:ext uri="{FF2B5EF4-FFF2-40B4-BE49-F238E27FC236}">
              <a16:creationId xmlns:a16="http://schemas.microsoft.com/office/drawing/2014/main" id="{68AF436D-FCF1-4B19-892B-9EB6EA9757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8" name="Text Box 15">
          <a:extLst>
            <a:ext uri="{FF2B5EF4-FFF2-40B4-BE49-F238E27FC236}">
              <a16:creationId xmlns:a16="http://schemas.microsoft.com/office/drawing/2014/main" id="{3455E76A-E56F-40BF-843D-EFA5F38657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9" name="Text Box 15">
          <a:extLst>
            <a:ext uri="{FF2B5EF4-FFF2-40B4-BE49-F238E27FC236}">
              <a16:creationId xmlns:a16="http://schemas.microsoft.com/office/drawing/2014/main" id="{270A1A62-0886-44BD-B900-AA8CBDCC31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0" name="Text Box 15">
          <a:extLst>
            <a:ext uri="{FF2B5EF4-FFF2-40B4-BE49-F238E27FC236}">
              <a16:creationId xmlns:a16="http://schemas.microsoft.com/office/drawing/2014/main" id="{96BD9E76-7717-47E7-B969-DA8CE76F33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1" name="Text Box 15">
          <a:extLst>
            <a:ext uri="{FF2B5EF4-FFF2-40B4-BE49-F238E27FC236}">
              <a16:creationId xmlns:a16="http://schemas.microsoft.com/office/drawing/2014/main" id="{BC3D18BB-C61F-4355-92FA-3D954B4EBDC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2" name="Text Box 15">
          <a:extLst>
            <a:ext uri="{FF2B5EF4-FFF2-40B4-BE49-F238E27FC236}">
              <a16:creationId xmlns:a16="http://schemas.microsoft.com/office/drawing/2014/main" id="{5471AFAA-2478-4B86-8AD4-27E77CAC3F8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3" name="Text Box 15">
          <a:extLst>
            <a:ext uri="{FF2B5EF4-FFF2-40B4-BE49-F238E27FC236}">
              <a16:creationId xmlns:a16="http://schemas.microsoft.com/office/drawing/2014/main" id="{B32ADCD1-9CDF-47F4-A9E0-0CC5A409EB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4" name="Text Box 15">
          <a:extLst>
            <a:ext uri="{FF2B5EF4-FFF2-40B4-BE49-F238E27FC236}">
              <a16:creationId xmlns:a16="http://schemas.microsoft.com/office/drawing/2014/main" id="{59190B79-167A-48A8-B74B-7757D4FFA76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5" name="Text Box 15">
          <a:extLst>
            <a:ext uri="{FF2B5EF4-FFF2-40B4-BE49-F238E27FC236}">
              <a16:creationId xmlns:a16="http://schemas.microsoft.com/office/drawing/2014/main" id="{762A4385-460A-4F36-9240-27786BC3BBE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6" name="Text Box 15">
          <a:extLst>
            <a:ext uri="{FF2B5EF4-FFF2-40B4-BE49-F238E27FC236}">
              <a16:creationId xmlns:a16="http://schemas.microsoft.com/office/drawing/2014/main" id="{55061674-BD20-46FB-AF02-1B9A72C6E6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7" name="Text Box 15">
          <a:extLst>
            <a:ext uri="{FF2B5EF4-FFF2-40B4-BE49-F238E27FC236}">
              <a16:creationId xmlns:a16="http://schemas.microsoft.com/office/drawing/2014/main" id="{EAF1377C-A237-4405-88EA-40BA323FC69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8" name="Text Box 15">
          <a:extLst>
            <a:ext uri="{FF2B5EF4-FFF2-40B4-BE49-F238E27FC236}">
              <a16:creationId xmlns:a16="http://schemas.microsoft.com/office/drawing/2014/main" id="{403E0795-15FB-4C9A-BBE9-CC5568738ED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9" name="Text Box 15">
          <a:extLst>
            <a:ext uri="{FF2B5EF4-FFF2-40B4-BE49-F238E27FC236}">
              <a16:creationId xmlns:a16="http://schemas.microsoft.com/office/drawing/2014/main" id="{86D8E413-C748-4F39-8E67-770FD019421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0" name="Text Box 15">
          <a:extLst>
            <a:ext uri="{FF2B5EF4-FFF2-40B4-BE49-F238E27FC236}">
              <a16:creationId xmlns:a16="http://schemas.microsoft.com/office/drawing/2014/main" id="{C2469D93-2483-4056-8B22-32BA6640D5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1" name="Text Box 15">
          <a:extLst>
            <a:ext uri="{FF2B5EF4-FFF2-40B4-BE49-F238E27FC236}">
              <a16:creationId xmlns:a16="http://schemas.microsoft.com/office/drawing/2014/main" id="{105ABC50-5300-47F8-9BAF-D2BCDDEC3D7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2" name="Text Box 15">
          <a:extLst>
            <a:ext uri="{FF2B5EF4-FFF2-40B4-BE49-F238E27FC236}">
              <a16:creationId xmlns:a16="http://schemas.microsoft.com/office/drawing/2014/main" id="{527FD80B-49AE-4A84-95E3-9CF8FA2422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3" name="Text Box 15">
          <a:extLst>
            <a:ext uri="{FF2B5EF4-FFF2-40B4-BE49-F238E27FC236}">
              <a16:creationId xmlns:a16="http://schemas.microsoft.com/office/drawing/2014/main" id="{7E4B38EF-4BB0-4573-870A-954629D620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4" name="Text Box 15">
          <a:extLst>
            <a:ext uri="{FF2B5EF4-FFF2-40B4-BE49-F238E27FC236}">
              <a16:creationId xmlns:a16="http://schemas.microsoft.com/office/drawing/2014/main" id="{56540F5F-D6B7-4BF3-91B3-985983C22C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5" name="Text Box 15">
          <a:extLst>
            <a:ext uri="{FF2B5EF4-FFF2-40B4-BE49-F238E27FC236}">
              <a16:creationId xmlns:a16="http://schemas.microsoft.com/office/drawing/2014/main" id="{78C1C8E3-41E9-4471-A9CB-97B694DE17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6" name="Text Box 15">
          <a:extLst>
            <a:ext uri="{FF2B5EF4-FFF2-40B4-BE49-F238E27FC236}">
              <a16:creationId xmlns:a16="http://schemas.microsoft.com/office/drawing/2014/main" id="{E7E88F2C-B941-4677-9DE8-A154D260851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7" name="Text Box 15">
          <a:extLst>
            <a:ext uri="{FF2B5EF4-FFF2-40B4-BE49-F238E27FC236}">
              <a16:creationId xmlns:a16="http://schemas.microsoft.com/office/drawing/2014/main" id="{18304D0F-4C27-4AA1-B7F3-585E41C76A8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8" name="Text Box 15">
          <a:extLst>
            <a:ext uri="{FF2B5EF4-FFF2-40B4-BE49-F238E27FC236}">
              <a16:creationId xmlns:a16="http://schemas.microsoft.com/office/drawing/2014/main" id="{7F54588D-7AC0-4164-A4BB-C7232DE5E66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9" name="Text Box 15">
          <a:extLst>
            <a:ext uri="{FF2B5EF4-FFF2-40B4-BE49-F238E27FC236}">
              <a16:creationId xmlns:a16="http://schemas.microsoft.com/office/drawing/2014/main" id="{0F0AC934-8E6E-486C-BE7D-3FF5A7526F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0" name="Text Box 15">
          <a:extLst>
            <a:ext uri="{FF2B5EF4-FFF2-40B4-BE49-F238E27FC236}">
              <a16:creationId xmlns:a16="http://schemas.microsoft.com/office/drawing/2014/main" id="{A019D97F-303F-4DA5-B8E6-FA762075FB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1" name="Text Box 15">
          <a:extLst>
            <a:ext uri="{FF2B5EF4-FFF2-40B4-BE49-F238E27FC236}">
              <a16:creationId xmlns:a16="http://schemas.microsoft.com/office/drawing/2014/main" id="{E892E59C-FAC5-47D3-A778-709D848A333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2" name="Text Box 15">
          <a:extLst>
            <a:ext uri="{FF2B5EF4-FFF2-40B4-BE49-F238E27FC236}">
              <a16:creationId xmlns:a16="http://schemas.microsoft.com/office/drawing/2014/main" id="{48789FD9-8033-4C25-B4D7-0F62B3F85D9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3" name="Text Box 15">
          <a:extLst>
            <a:ext uri="{FF2B5EF4-FFF2-40B4-BE49-F238E27FC236}">
              <a16:creationId xmlns:a16="http://schemas.microsoft.com/office/drawing/2014/main" id="{D81A5855-ECC8-4F35-AF91-210F262A3C6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4" name="Text Box 15">
          <a:extLst>
            <a:ext uri="{FF2B5EF4-FFF2-40B4-BE49-F238E27FC236}">
              <a16:creationId xmlns:a16="http://schemas.microsoft.com/office/drawing/2014/main" id="{92311016-7322-4530-BDBC-A37505C207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5" name="Text Box 15">
          <a:extLst>
            <a:ext uri="{FF2B5EF4-FFF2-40B4-BE49-F238E27FC236}">
              <a16:creationId xmlns:a16="http://schemas.microsoft.com/office/drawing/2014/main" id="{4AD540C6-4919-4A94-9A82-9EBF904CCC2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6" name="Text Box 15">
          <a:extLst>
            <a:ext uri="{FF2B5EF4-FFF2-40B4-BE49-F238E27FC236}">
              <a16:creationId xmlns:a16="http://schemas.microsoft.com/office/drawing/2014/main" id="{58D9ED6A-5388-4002-BF2D-A0C5C2DED5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7" name="Text Box 15">
          <a:extLst>
            <a:ext uri="{FF2B5EF4-FFF2-40B4-BE49-F238E27FC236}">
              <a16:creationId xmlns:a16="http://schemas.microsoft.com/office/drawing/2014/main" id="{B3C98DAE-69E6-4BB0-9D6B-A15EAD310C5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8" name="Text Box 15">
          <a:extLst>
            <a:ext uri="{FF2B5EF4-FFF2-40B4-BE49-F238E27FC236}">
              <a16:creationId xmlns:a16="http://schemas.microsoft.com/office/drawing/2014/main" id="{23E8FE03-9D71-44CB-897F-DACD843F00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9" name="Text Box 15">
          <a:extLst>
            <a:ext uri="{FF2B5EF4-FFF2-40B4-BE49-F238E27FC236}">
              <a16:creationId xmlns:a16="http://schemas.microsoft.com/office/drawing/2014/main" id="{9CE22A3D-8A37-43DC-B401-9FBC114D8C0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0" name="Text Box 15">
          <a:extLst>
            <a:ext uri="{FF2B5EF4-FFF2-40B4-BE49-F238E27FC236}">
              <a16:creationId xmlns:a16="http://schemas.microsoft.com/office/drawing/2014/main" id="{419146F2-52FE-4253-BC64-A18F055081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1" name="Text Box 15">
          <a:extLst>
            <a:ext uri="{FF2B5EF4-FFF2-40B4-BE49-F238E27FC236}">
              <a16:creationId xmlns:a16="http://schemas.microsoft.com/office/drawing/2014/main" id="{DBA8752F-A300-4384-9BDC-B094FC9E40B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2" name="Text Box 15">
          <a:extLst>
            <a:ext uri="{FF2B5EF4-FFF2-40B4-BE49-F238E27FC236}">
              <a16:creationId xmlns:a16="http://schemas.microsoft.com/office/drawing/2014/main" id="{A918CD1C-1FB3-428C-8EEA-05601BC4EFA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3" name="Text Box 15">
          <a:extLst>
            <a:ext uri="{FF2B5EF4-FFF2-40B4-BE49-F238E27FC236}">
              <a16:creationId xmlns:a16="http://schemas.microsoft.com/office/drawing/2014/main" id="{C8C318C9-1D0E-415E-BD20-4FAC74F5ADA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4" name="Text Box 15">
          <a:extLst>
            <a:ext uri="{FF2B5EF4-FFF2-40B4-BE49-F238E27FC236}">
              <a16:creationId xmlns:a16="http://schemas.microsoft.com/office/drawing/2014/main" id="{FC8113F5-5ECF-45DD-940B-14098B7EE4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5" name="Text Box 15">
          <a:extLst>
            <a:ext uri="{FF2B5EF4-FFF2-40B4-BE49-F238E27FC236}">
              <a16:creationId xmlns:a16="http://schemas.microsoft.com/office/drawing/2014/main" id="{45D465F3-CA12-4EDF-ABE9-A8820C3E446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6" name="Text Box 15">
          <a:extLst>
            <a:ext uri="{FF2B5EF4-FFF2-40B4-BE49-F238E27FC236}">
              <a16:creationId xmlns:a16="http://schemas.microsoft.com/office/drawing/2014/main" id="{6906713D-28D7-4CAA-B894-E27CE5B931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7" name="Text Box 15">
          <a:extLst>
            <a:ext uri="{FF2B5EF4-FFF2-40B4-BE49-F238E27FC236}">
              <a16:creationId xmlns:a16="http://schemas.microsoft.com/office/drawing/2014/main" id="{DB681C2B-0F8F-463E-B8EF-FB0500C419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8" name="Text Box 15">
          <a:extLst>
            <a:ext uri="{FF2B5EF4-FFF2-40B4-BE49-F238E27FC236}">
              <a16:creationId xmlns:a16="http://schemas.microsoft.com/office/drawing/2014/main" id="{744D5051-E31C-4952-9C81-4B50EB2C56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9" name="Text Box 15">
          <a:extLst>
            <a:ext uri="{FF2B5EF4-FFF2-40B4-BE49-F238E27FC236}">
              <a16:creationId xmlns:a16="http://schemas.microsoft.com/office/drawing/2014/main" id="{20179445-50BE-44B7-AB03-1360B1DCB50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0" name="Text Box 15">
          <a:extLst>
            <a:ext uri="{FF2B5EF4-FFF2-40B4-BE49-F238E27FC236}">
              <a16:creationId xmlns:a16="http://schemas.microsoft.com/office/drawing/2014/main" id="{4C6300D5-EB3B-425A-93E6-FD57A2710D6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1" name="Text Box 15">
          <a:extLst>
            <a:ext uri="{FF2B5EF4-FFF2-40B4-BE49-F238E27FC236}">
              <a16:creationId xmlns:a16="http://schemas.microsoft.com/office/drawing/2014/main" id="{42F9661F-7EF4-47A6-8A25-44665A641BD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2" name="Text Box 15">
          <a:extLst>
            <a:ext uri="{FF2B5EF4-FFF2-40B4-BE49-F238E27FC236}">
              <a16:creationId xmlns:a16="http://schemas.microsoft.com/office/drawing/2014/main" id="{0336077C-000D-47E2-BB26-3B30EE012D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3" name="Text Box 15">
          <a:extLst>
            <a:ext uri="{FF2B5EF4-FFF2-40B4-BE49-F238E27FC236}">
              <a16:creationId xmlns:a16="http://schemas.microsoft.com/office/drawing/2014/main" id="{A6C313AF-1887-46B0-B792-30C331AEE8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4" name="Text Box 15">
          <a:extLst>
            <a:ext uri="{FF2B5EF4-FFF2-40B4-BE49-F238E27FC236}">
              <a16:creationId xmlns:a16="http://schemas.microsoft.com/office/drawing/2014/main" id="{8668004B-6B2F-4321-966E-3F00D6E088D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5" name="Text Box 15">
          <a:extLst>
            <a:ext uri="{FF2B5EF4-FFF2-40B4-BE49-F238E27FC236}">
              <a16:creationId xmlns:a16="http://schemas.microsoft.com/office/drawing/2014/main" id="{ABC02411-C8B6-4E3B-B3B8-2CEE7DF8766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6" name="Text Box 15">
          <a:extLst>
            <a:ext uri="{FF2B5EF4-FFF2-40B4-BE49-F238E27FC236}">
              <a16:creationId xmlns:a16="http://schemas.microsoft.com/office/drawing/2014/main" id="{73247016-F94A-4131-84C4-41C759E5C5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7" name="Text Box 15">
          <a:extLst>
            <a:ext uri="{FF2B5EF4-FFF2-40B4-BE49-F238E27FC236}">
              <a16:creationId xmlns:a16="http://schemas.microsoft.com/office/drawing/2014/main" id="{17A879C4-82F6-430A-B878-3566D7E02F8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8" name="Text Box 15">
          <a:extLst>
            <a:ext uri="{FF2B5EF4-FFF2-40B4-BE49-F238E27FC236}">
              <a16:creationId xmlns:a16="http://schemas.microsoft.com/office/drawing/2014/main" id="{44AD2C0E-1EBE-4B5B-ADAF-7D55D13D99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9" name="Text Box 15">
          <a:extLst>
            <a:ext uri="{FF2B5EF4-FFF2-40B4-BE49-F238E27FC236}">
              <a16:creationId xmlns:a16="http://schemas.microsoft.com/office/drawing/2014/main" id="{0DB507C2-3801-4424-9545-1321ED4247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0" name="Text Box 15">
          <a:extLst>
            <a:ext uri="{FF2B5EF4-FFF2-40B4-BE49-F238E27FC236}">
              <a16:creationId xmlns:a16="http://schemas.microsoft.com/office/drawing/2014/main" id="{9B303A3E-3301-48D6-90F5-8126F3A6DB2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1" name="Text Box 15">
          <a:extLst>
            <a:ext uri="{FF2B5EF4-FFF2-40B4-BE49-F238E27FC236}">
              <a16:creationId xmlns:a16="http://schemas.microsoft.com/office/drawing/2014/main" id="{16A06832-1F20-4B4F-B2BD-F250D8C404F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2" name="Text Box 15">
          <a:extLst>
            <a:ext uri="{FF2B5EF4-FFF2-40B4-BE49-F238E27FC236}">
              <a16:creationId xmlns:a16="http://schemas.microsoft.com/office/drawing/2014/main" id="{0ECA664A-595E-410F-9767-0E16198CE4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3" name="Text Box 15">
          <a:extLst>
            <a:ext uri="{FF2B5EF4-FFF2-40B4-BE49-F238E27FC236}">
              <a16:creationId xmlns:a16="http://schemas.microsoft.com/office/drawing/2014/main" id="{794EF9EA-77B2-4F93-8ABA-C948E3EE217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4" name="Text Box 15">
          <a:extLst>
            <a:ext uri="{FF2B5EF4-FFF2-40B4-BE49-F238E27FC236}">
              <a16:creationId xmlns:a16="http://schemas.microsoft.com/office/drawing/2014/main" id="{14ED1418-7CEF-4F82-A7B2-F9B12851D16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5" name="Text Box 15">
          <a:extLst>
            <a:ext uri="{FF2B5EF4-FFF2-40B4-BE49-F238E27FC236}">
              <a16:creationId xmlns:a16="http://schemas.microsoft.com/office/drawing/2014/main" id="{9C88E25B-6D72-4B14-8A26-F575930F31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6" name="Text Box 15">
          <a:extLst>
            <a:ext uri="{FF2B5EF4-FFF2-40B4-BE49-F238E27FC236}">
              <a16:creationId xmlns:a16="http://schemas.microsoft.com/office/drawing/2014/main" id="{F5AE29F2-88A5-4152-90E1-A040801A38C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7" name="Text Box 15">
          <a:extLst>
            <a:ext uri="{FF2B5EF4-FFF2-40B4-BE49-F238E27FC236}">
              <a16:creationId xmlns:a16="http://schemas.microsoft.com/office/drawing/2014/main" id="{0A932C5E-ED82-427A-AFB7-573A5D21345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8" name="Text Box 15">
          <a:extLst>
            <a:ext uri="{FF2B5EF4-FFF2-40B4-BE49-F238E27FC236}">
              <a16:creationId xmlns:a16="http://schemas.microsoft.com/office/drawing/2014/main" id="{A289A989-EAD3-45C2-A994-A1ECF366CA2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9" name="Text Box 15">
          <a:extLst>
            <a:ext uri="{FF2B5EF4-FFF2-40B4-BE49-F238E27FC236}">
              <a16:creationId xmlns:a16="http://schemas.microsoft.com/office/drawing/2014/main" id="{917A4ACB-EE05-4F43-BABD-BBFAD6E1FC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0" name="Text Box 15">
          <a:extLst>
            <a:ext uri="{FF2B5EF4-FFF2-40B4-BE49-F238E27FC236}">
              <a16:creationId xmlns:a16="http://schemas.microsoft.com/office/drawing/2014/main" id="{394D83C0-EDDB-4E5D-83F3-A9EFC3DC02F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1" name="Text Box 15">
          <a:extLst>
            <a:ext uri="{FF2B5EF4-FFF2-40B4-BE49-F238E27FC236}">
              <a16:creationId xmlns:a16="http://schemas.microsoft.com/office/drawing/2014/main" id="{C8E60033-F1D2-4B42-AA42-311E434B08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2" name="Text Box 15">
          <a:extLst>
            <a:ext uri="{FF2B5EF4-FFF2-40B4-BE49-F238E27FC236}">
              <a16:creationId xmlns:a16="http://schemas.microsoft.com/office/drawing/2014/main" id="{5DE68B44-E3AB-4363-B80D-70537B122B0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3" name="Text Box 15">
          <a:extLst>
            <a:ext uri="{FF2B5EF4-FFF2-40B4-BE49-F238E27FC236}">
              <a16:creationId xmlns:a16="http://schemas.microsoft.com/office/drawing/2014/main" id="{4EEE53E6-EF3B-4798-830E-9E8242CE937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4" name="Text Box 15">
          <a:extLst>
            <a:ext uri="{FF2B5EF4-FFF2-40B4-BE49-F238E27FC236}">
              <a16:creationId xmlns:a16="http://schemas.microsoft.com/office/drawing/2014/main" id="{31E615DE-0BD9-4303-860E-C32478237D2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5" name="Text Box 15">
          <a:extLst>
            <a:ext uri="{FF2B5EF4-FFF2-40B4-BE49-F238E27FC236}">
              <a16:creationId xmlns:a16="http://schemas.microsoft.com/office/drawing/2014/main" id="{EA24748E-7ADD-492B-9CEE-19BC491355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6" name="Text Box 15">
          <a:extLst>
            <a:ext uri="{FF2B5EF4-FFF2-40B4-BE49-F238E27FC236}">
              <a16:creationId xmlns:a16="http://schemas.microsoft.com/office/drawing/2014/main" id="{00913A48-F001-4B32-A155-A0CC8A17721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7" name="Text Box 15">
          <a:extLst>
            <a:ext uri="{FF2B5EF4-FFF2-40B4-BE49-F238E27FC236}">
              <a16:creationId xmlns:a16="http://schemas.microsoft.com/office/drawing/2014/main" id="{BFD32E8A-1990-4787-8B5B-850213F501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8" name="Text Box 15">
          <a:extLst>
            <a:ext uri="{FF2B5EF4-FFF2-40B4-BE49-F238E27FC236}">
              <a16:creationId xmlns:a16="http://schemas.microsoft.com/office/drawing/2014/main" id="{405CD626-3750-498E-85C7-845AAFD6E5D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9" name="Text Box 15">
          <a:extLst>
            <a:ext uri="{FF2B5EF4-FFF2-40B4-BE49-F238E27FC236}">
              <a16:creationId xmlns:a16="http://schemas.microsoft.com/office/drawing/2014/main" id="{A1F92A4C-A8D9-45A2-B93F-780EBD7341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0" name="Text Box 15">
          <a:extLst>
            <a:ext uri="{FF2B5EF4-FFF2-40B4-BE49-F238E27FC236}">
              <a16:creationId xmlns:a16="http://schemas.microsoft.com/office/drawing/2014/main" id="{005299E5-0230-45B0-A7A0-467506B9E8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1" name="Text Box 15">
          <a:extLst>
            <a:ext uri="{FF2B5EF4-FFF2-40B4-BE49-F238E27FC236}">
              <a16:creationId xmlns:a16="http://schemas.microsoft.com/office/drawing/2014/main" id="{18FA518D-9FDD-4374-A571-2DC9B9C599A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2" name="Text Box 15">
          <a:extLst>
            <a:ext uri="{FF2B5EF4-FFF2-40B4-BE49-F238E27FC236}">
              <a16:creationId xmlns:a16="http://schemas.microsoft.com/office/drawing/2014/main" id="{6007029B-6EAD-4F0F-8FE4-73E497DF44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3" name="Text Box 15">
          <a:extLst>
            <a:ext uri="{FF2B5EF4-FFF2-40B4-BE49-F238E27FC236}">
              <a16:creationId xmlns:a16="http://schemas.microsoft.com/office/drawing/2014/main" id="{5136F3BF-4AB8-4743-A745-5C4508C2B51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4" name="Text Box 15">
          <a:extLst>
            <a:ext uri="{FF2B5EF4-FFF2-40B4-BE49-F238E27FC236}">
              <a16:creationId xmlns:a16="http://schemas.microsoft.com/office/drawing/2014/main" id="{89F91279-1A7A-42D5-9F66-C3FD471D57A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5" name="Text Box 15">
          <a:extLst>
            <a:ext uri="{FF2B5EF4-FFF2-40B4-BE49-F238E27FC236}">
              <a16:creationId xmlns:a16="http://schemas.microsoft.com/office/drawing/2014/main" id="{B5404643-60FD-4301-9280-5F011B220D9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6" name="Text Box 15">
          <a:extLst>
            <a:ext uri="{FF2B5EF4-FFF2-40B4-BE49-F238E27FC236}">
              <a16:creationId xmlns:a16="http://schemas.microsoft.com/office/drawing/2014/main" id="{3F12E5C3-6408-4CF6-8110-2D0A175791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7" name="Text Box 15">
          <a:extLst>
            <a:ext uri="{FF2B5EF4-FFF2-40B4-BE49-F238E27FC236}">
              <a16:creationId xmlns:a16="http://schemas.microsoft.com/office/drawing/2014/main" id="{3670855E-EDB9-42C4-B033-4D7F3705590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8" name="Text Box 15">
          <a:extLst>
            <a:ext uri="{FF2B5EF4-FFF2-40B4-BE49-F238E27FC236}">
              <a16:creationId xmlns:a16="http://schemas.microsoft.com/office/drawing/2014/main" id="{9EFB79DE-C5EA-44D2-907C-E024EA31B4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9" name="Text Box 15">
          <a:extLst>
            <a:ext uri="{FF2B5EF4-FFF2-40B4-BE49-F238E27FC236}">
              <a16:creationId xmlns:a16="http://schemas.microsoft.com/office/drawing/2014/main" id="{0071957A-4991-4266-B18B-4159BBA12B0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0" name="Text Box 15">
          <a:extLst>
            <a:ext uri="{FF2B5EF4-FFF2-40B4-BE49-F238E27FC236}">
              <a16:creationId xmlns:a16="http://schemas.microsoft.com/office/drawing/2014/main" id="{6B370839-D509-4B51-8E2A-1DE7C37F9A3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1" name="Text Box 15">
          <a:extLst>
            <a:ext uri="{FF2B5EF4-FFF2-40B4-BE49-F238E27FC236}">
              <a16:creationId xmlns:a16="http://schemas.microsoft.com/office/drawing/2014/main" id="{D2A56CEB-3556-4643-9B4C-08D0F019E1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2" name="Text Box 15">
          <a:extLst>
            <a:ext uri="{FF2B5EF4-FFF2-40B4-BE49-F238E27FC236}">
              <a16:creationId xmlns:a16="http://schemas.microsoft.com/office/drawing/2014/main" id="{CE09DDB0-2BD7-49E8-B426-FF6A9F9F8BB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3" name="Text Box 15">
          <a:extLst>
            <a:ext uri="{FF2B5EF4-FFF2-40B4-BE49-F238E27FC236}">
              <a16:creationId xmlns:a16="http://schemas.microsoft.com/office/drawing/2014/main" id="{5869862F-55C4-4071-81A1-BA5D1A9B336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4" name="Text Box 15">
          <a:extLst>
            <a:ext uri="{FF2B5EF4-FFF2-40B4-BE49-F238E27FC236}">
              <a16:creationId xmlns:a16="http://schemas.microsoft.com/office/drawing/2014/main" id="{160BF5F9-CBC8-46C3-9A08-368B23ECB0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5" name="Text Box 15">
          <a:extLst>
            <a:ext uri="{FF2B5EF4-FFF2-40B4-BE49-F238E27FC236}">
              <a16:creationId xmlns:a16="http://schemas.microsoft.com/office/drawing/2014/main" id="{D61D9EFB-7B97-4B20-8D18-E8B837209B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6" name="Text Box 15">
          <a:extLst>
            <a:ext uri="{FF2B5EF4-FFF2-40B4-BE49-F238E27FC236}">
              <a16:creationId xmlns:a16="http://schemas.microsoft.com/office/drawing/2014/main" id="{42581ABA-8A54-4FDF-B473-1C39B716BC3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7" name="Text Box 15">
          <a:extLst>
            <a:ext uri="{FF2B5EF4-FFF2-40B4-BE49-F238E27FC236}">
              <a16:creationId xmlns:a16="http://schemas.microsoft.com/office/drawing/2014/main" id="{E93CD379-6136-493E-8935-B83DD61420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8" name="Text Box 15">
          <a:extLst>
            <a:ext uri="{FF2B5EF4-FFF2-40B4-BE49-F238E27FC236}">
              <a16:creationId xmlns:a16="http://schemas.microsoft.com/office/drawing/2014/main" id="{AE7333E0-D312-49B6-A422-6037C092F2C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9" name="Text Box 15">
          <a:extLst>
            <a:ext uri="{FF2B5EF4-FFF2-40B4-BE49-F238E27FC236}">
              <a16:creationId xmlns:a16="http://schemas.microsoft.com/office/drawing/2014/main" id="{F7910C7C-C1E6-4EEE-9B58-7C41E33C4B3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0" name="Text Box 15">
          <a:extLst>
            <a:ext uri="{FF2B5EF4-FFF2-40B4-BE49-F238E27FC236}">
              <a16:creationId xmlns:a16="http://schemas.microsoft.com/office/drawing/2014/main" id="{917A8808-324E-42D0-8F20-88BB057A120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1" name="Text Box 15">
          <a:extLst>
            <a:ext uri="{FF2B5EF4-FFF2-40B4-BE49-F238E27FC236}">
              <a16:creationId xmlns:a16="http://schemas.microsoft.com/office/drawing/2014/main" id="{DF464855-0C92-4B84-86A4-3BB0CD6F828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2" name="Text Box 15">
          <a:extLst>
            <a:ext uri="{FF2B5EF4-FFF2-40B4-BE49-F238E27FC236}">
              <a16:creationId xmlns:a16="http://schemas.microsoft.com/office/drawing/2014/main" id="{E6672E3F-CE7F-4E8A-8C5F-502FECE9C79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3" name="Text Box 15">
          <a:extLst>
            <a:ext uri="{FF2B5EF4-FFF2-40B4-BE49-F238E27FC236}">
              <a16:creationId xmlns:a16="http://schemas.microsoft.com/office/drawing/2014/main" id="{9DEBD3F4-746C-41F7-AE70-B0F3DEBC555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4" name="Text Box 15">
          <a:extLst>
            <a:ext uri="{FF2B5EF4-FFF2-40B4-BE49-F238E27FC236}">
              <a16:creationId xmlns:a16="http://schemas.microsoft.com/office/drawing/2014/main" id="{21DEDB8B-5364-46E0-866C-FB0BC747FFE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5" name="Text Box 15">
          <a:extLst>
            <a:ext uri="{FF2B5EF4-FFF2-40B4-BE49-F238E27FC236}">
              <a16:creationId xmlns:a16="http://schemas.microsoft.com/office/drawing/2014/main" id="{E71EDC3F-54B0-4448-91C0-8763D59437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6" name="Text Box 15">
          <a:extLst>
            <a:ext uri="{FF2B5EF4-FFF2-40B4-BE49-F238E27FC236}">
              <a16:creationId xmlns:a16="http://schemas.microsoft.com/office/drawing/2014/main" id="{DFFFE9E1-CFFC-4343-BF3B-90731A03875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7" name="Text Box 15">
          <a:extLst>
            <a:ext uri="{FF2B5EF4-FFF2-40B4-BE49-F238E27FC236}">
              <a16:creationId xmlns:a16="http://schemas.microsoft.com/office/drawing/2014/main" id="{0462336A-12E0-4973-AE3E-5A729387A7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8" name="Text Box 15">
          <a:extLst>
            <a:ext uri="{FF2B5EF4-FFF2-40B4-BE49-F238E27FC236}">
              <a16:creationId xmlns:a16="http://schemas.microsoft.com/office/drawing/2014/main" id="{B7418451-A9D7-4A43-A785-4EF776C932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9" name="Text Box 15">
          <a:extLst>
            <a:ext uri="{FF2B5EF4-FFF2-40B4-BE49-F238E27FC236}">
              <a16:creationId xmlns:a16="http://schemas.microsoft.com/office/drawing/2014/main" id="{0F341EDB-3A25-471E-B92D-7E6F0E943C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0" name="Text Box 15">
          <a:extLst>
            <a:ext uri="{FF2B5EF4-FFF2-40B4-BE49-F238E27FC236}">
              <a16:creationId xmlns:a16="http://schemas.microsoft.com/office/drawing/2014/main" id="{0B078A94-6AAC-4C3F-959F-929F323928D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1" name="Text Box 15">
          <a:extLst>
            <a:ext uri="{FF2B5EF4-FFF2-40B4-BE49-F238E27FC236}">
              <a16:creationId xmlns:a16="http://schemas.microsoft.com/office/drawing/2014/main" id="{BA8BB492-B9C3-403B-9F0F-0E87AC27569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2" name="Text Box 15">
          <a:extLst>
            <a:ext uri="{FF2B5EF4-FFF2-40B4-BE49-F238E27FC236}">
              <a16:creationId xmlns:a16="http://schemas.microsoft.com/office/drawing/2014/main" id="{7DEA1305-E05B-4378-9758-A95A9CCCA4B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3" name="Text Box 15">
          <a:extLst>
            <a:ext uri="{FF2B5EF4-FFF2-40B4-BE49-F238E27FC236}">
              <a16:creationId xmlns:a16="http://schemas.microsoft.com/office/drawing/2014/main" id="{11FA437F-04DA-467A-BDAF-7171CFC3DF9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4" name="Text Box 15">
          <a:extLst>
            <a:ext uri="{FF2B5EF4-FFF2-40B4-BE49-F238E27FC236}">
              <a16:creationId xmlns:a16="http://schemas.microsoft.com/office/drawing/2014/main" id="{EAE22AD6-DCDD-4F00-9235-B19227E6CF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5" name="Text Box 15">
          <a:extLst>
            <a:ext uri="{FF2B5EF4-FFF2-40B4-BE49-F238E27FC236}">
              <a16:creationId xmlns:a16="http://schemas.microsoft.com/office/drawing/2014/main" id="{B70D63C7-5007-48CC-9C31-3D5A2E1978A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6" name="Text Box 15">
          <a:extLst>
            <a:ext uri="{FF2B5EF4-FFF2-40B4-BE49-F238E27FC236}">
              <a16:creationId xmlns:a16="http://schemas.microsoft.com/office/drawing/2014/main" id="{46063290-5455-4957-94BC-DA1F10B3443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7" name="Text Box 15">
          <a:extLst>
            <a:ext uri="{FF2B5EF4-FFF2-40B4-BE49-F238E27FC236}">
              <a16:creationId xmlns:a16="http://schemas.microsoft.com/office/drawing/2014/main" id="{A5B07E5A-34DF-4FB7-BFB2-FCFF10680DB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8" name="Text Box 15">
          <a:extLst>
            <a:ext uri="{FF2B5EF4-FFF2-40B4-BE49-F238E27FC236}">
              <a16:creationId xmlns:a16="http://schemas.microsoft.com/office/drawing/2014/main" id="{DDA173EA-15B6-4C87-A89C-523D20CD0BB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9" name="Text Box 15">
          <a:extLst>
            <a:ext uri="{FF2B5EF4-FFF2-40B4-BE49-F238E27FC236}">
              <a16:creationId xmlns:a16="http://schemas.microsoft.com/office/drawing/2014/main" id="{CCA75E20-DDBB-4A53-978B-313A10B4A1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0" name="Text Box 15">
          <a:extLst>
            <a:ext uri="{FF2B5EF4-FFF2-40B4-BE49-F238E27FC236}">
              <a16:creationId xmlns:a16="http://schemas.microsoft.com/office/drawing/2014/main" id="{EC23B517-C2F8-447D-88ED-8753352F9D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1" name="Text Box 15">
          <a:extLst>
            <a:ext uri="{FF2B5EF4-FFF2-40B4-BE49-F238E27FC236}">
              <a16:creationId xmlns:a16="http://schemas.microsoft.com/office/drawing/2014/main" id="{A00ABD45-C91A-4F0F-997D-17788F1C288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2" name="Text Box 15">
          <a:extLst>
            <a:ext uri="{FF2B5EF4-FFF2-40B4-BE49-F238E27FC236}">
              <a16:creationId xmlns:a16="http://schemas.microsoft.com/office/drawing/2014/main" id="{03D7B730-9566-43A6-899F-A68055EE64C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3" name="Text Box 15">
          <a:extLst>
            <a:ext uri="{FF2B5EF4-FFF2-40B4-BE49-F238E27FC236}">
              <a16:creationId xmlns:a16="http://schemas.microsoft.com/office/drawing/2014/main" id="{C1E0F5A9-7484-4021-BE0A-A044314B3CA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4" name="Text Box 15">
          <a:extLst>
            <a:ext uri="{FF2B5EF4-FFF2-40B4-BE49-F238E27FC236}">
              <a16:creationId xmlns:a16="http://schemas.microsoft.com/office/drawing/2014/main" id="{26D0C76C-AF13-457D-A99F-468F88D4C84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5" name="Text Box 15">
          <a:extLst>
            <a:ext uri="{FF2B5EF4-FFF2-40B4-BE49-F238E27FC236}">
              <a16:creationId xmlns:a16="http://schemas.microsoft.com/office/drawing/2014/main" id="{D6DD4DC7-FF9F-4F22-BE5E-FC8E7A97FD3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6" name="Text Box 15">
          <a:extLst>
            <a:ext uri="{FF2B5EF4-FFF2-40B4-BE49-F238E27FC236}">
              <a16:creationId xmlns:a16="http://schemas.microsoft.com/office/drawing/2014/main" id="{6970FE17-1143-4A98-9B85-AC52395B25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7" name="Text Box 15">
          <a:extLst>
            <a:ext uri="{FF2B5EF4-FFF2-40B4-BE49-F238E27FC236}">
              <a16:creationId xmlns:a16="http://schemas.microsoft.com/office/drawing/2014/main" id="{618856D0-D891-43CC-8191-4DE1358A05C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8" name="Text Box 15">
          <a:extLst>
            <a:ext uri="{FF2B5EF4-FFF2-40B4-BE49-F238E27FC236}">
              <a16:creationId xmlns:a16="http://schemas.microsoft.com/office/drawing/2014/main" id="{81391954-CD44-4C4A-A66F-7B516FC5F12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9" name="Text Box 15">
          <a:extLst>
            <a:ext uri="{FF2B5EF4-FFF2-40B4-BE49-F238E27FC236}">
              <a16:creationId xmlns:a16="http://schemas.microsoft.com/office/drawing/2014/main" id="{EF4B76A8-522A-4A1F-8478-4C8EC1B1045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0" name="Text Box 15">
          <a:extLst>
            <a:ext uri="{FF2B5EF4-FFF2-40B4-BE49-F238E27FC236}">
              <a16:creationId xmlns:a16="http://schemas.microsoft.com/office/drawing/2014/main" id="{B61E7749-7909-4ABF-A1ED-90C1201A6F7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1" name="Text Box 15">
          <a:extLst>
            <a:ext uri="{FF2B5EF4-FFF2-40B4-BE49-F238E27FC236}">
              <a16:creationId xmlns:a16="http://schemas.microsoft.com/office/drawing/2014/main" id="{99718B1B-C077-4E64-90CB-21478A63FF8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2" name="Text Box 15">
          <a:extLst>
            <a:ext uri="{FF2B5EF4-FFF2-40B4-BE49-F238E27FC236}">
              <a16:creationId xmlns:a16="http://schemas.microsoft.com/office/drawing/2014/main" id="{A559391D-EDB1-4DC9-A678-D24E6A15FD9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3" name="Text Box 15">
          <a:extLst>
            <a:ext uri="{FF2B5EF4-FFF2-40B4-BE49-F238E27FC236}">
              <a16:creationId xmlns:a16="http://schemas.microsoft.com/office/drawing/2014/main" id="{45CF7AD6-959D-4178-A113-56310211F6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4" name="Text Box 15">
          <a:extLst>
            <a:ext uri="{FF2B5EF4-FFF2-40B4-BE49-F238E27FC236}">
              <a16:creationId xmlns:a16="http://schemas.microsoft.com/office/drawing/2014/main" id="{81324E79-E97A-4551-A4FA-FB33845340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5" name="Text Box 15">
          <a:extLst>
            <a:ext uri="{FF2B5EF4-FFF2-40B4-BE49-F238E27FC236}">
              <a16:creationId xmlns:a16="http://schemas.microsoft.com/office/drawing/2014/main" id="{B0A0B72E-7CAC-40EF-B9EC-2A029A94DF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6" name="Text Box 15">
          <a:extLst>
            <a:ext uri="{FF2B5EF4-FFF2-40B4-BE49-F238E27FC236}">
              <a16:creationId xmlns:a16="http://schemas.microsoft.com/office/drawing/2014/main" id="{535B7189-3E05-4AE1-ADEC-98258DA02C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7" name="Text Box 15">
          <a:extLst>
            <a:ext uri="{FF2B5EF4-FFF2-40B4-BE49-F238E27FC236}">
              <a16:creationId xmlns:a16="http://schemas.microsoft.com/office/drawing/2014/main" id="{D1F78676-7F90-40C8-96E8-78336A6C222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8" name="Text Box 15">
          <a:extLst>
            <a:ext uri="{FF2B5EF4-FFF2-40B4-BE49-F238E27FC236}">
              <a16:creationId xmlns:a16="http://schemas.microsoft.com/office/drawing/2014/main" id="{DE754CF6-D27F-45CB-90F6-658C6111061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9" name="Text Box 15">
          <a:extLst>
            <a:ext uri="{FF2B5EF4-FFF2-40B4-BE49-F238E27FC236}">
              <a16:creationId xmlns:a16="http://schemas.microsoft.com/office/drawing/2014/main" id="{EC94984A-92BF-4442-95FE-3B0D68DD78C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0" name="Text Box 15">
          <a:extLst>
            <a:ext uri="{FF2B5EF4-FFF2-40B4-BE49-F238E27FC236}">
              <a16:creationId xmlns:a16="http://schemas.microsoft.com/office/drawing/2014/main" id="{1FF6669A-CC51-4966-AA5D-8EA37F77BA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1" name="Text Box 15">
          <a:extLst>
            <a:ext uri="{FF2B5EF4-FFF2-40B4-BE49-F238E27FC236}">
              <a16:creationId xmlns:a16="http://schemas.microsoft.com/office/drawing/2014/main" id="{921B7105-B4FB-4F19-BCFB-D8DD35A8E52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2" name="Text Box 15">
          <a:extLst>
            <a:ext uri="{FF2B5EF4-FFF2-40B4-BE49-F238E27FC236}">
              <a16:creationId xmlns:a16="http://schemas.microsoft.com/office/drawing/2014/main" id="{0445AEBE-26FC-4963-A334-1DE1F9470AC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3" name="Text Box 15">
          <a:extLst>
            <a:ext uri="{FF2B5EF4-FFF2-40B4-BE49-F238E27FC236}">
              <a16:creationId xmlns:a16="http://schemas.microsoft.com/office/drawing/2014/main" id="{2FC83D6C-B002-4134-8ECA-A9003A5A45B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4" name="Text Box 15">
          <a:extLst>
            <a:ext uri="{FF2B5EF4-FFF2-40B4-BE49-F238E27FC236}">
              <a16:creationId xmlns:a16="http://schemas.microsoft.com/office/drawing/2014/main" id="{1535FEA5-D96E-4B43-A74E-9B74C0B828A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5" name="Text Box 15">
          <a:extLst>
            <a:ext uri="{FF2B5EF4-FFF2-40B4-BE49-F238E27FC236}">
              <a16:creationId xmlns:a16="http://schemas.microsoft.com/office/drawing/2014/main" id="{4C22BB41-D80B-4875-B3CA-9E179D84C16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6" name="Text Box 15">
          <a:extLst>
            <a:ext uri="{FF2B5EF4-FFF2-40B4-BE49-F238E27FC236}">
              <a16:creationId xmlns:a16="http://schemas.microsoft.com/office/drawing/2014/main" id="{730F1826-A037-49FA-BDAD-5CAD7DE04E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7" name="Text Box 15">
          <a:extLst>
            <a:ext uri="{FF2B5EF4-FFF2-40B4-BE49-F238E27FC236}">
              <a16:creationId xmlns:a16="http://schemas.microsoft.com/office/drawing/2014/main" id="{096AA1DB-8710-4370-8094-D7B8B249E00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8" name="Text Box 15">
          <a:extLst>
            <a:ext uri="{FF2B5EF4-FFF2-40B4-BE49-F238E27FC236}">
              <a16:creationId xmlns:a16="http://schemas.microsoft.com/office/drawing/2014/main" id="{A7A75829-04E2-4532-8D57-3951A877F45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9" name="Text Box 15">
          <a:extLst>
            <a:ext uri="{FF2B5EF4-FFF2-40B4-BE49-F238E27FC236}">
              <a16:creationId xmlns:a16="http://schemas.microsoft.com/office/drawing/2014/main" id="{436C9262-E9B5-40D5-8005-46EEB97ACF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0" name="Text Box 15">
          <a:extLst>
            <a:ext uri="{FF2B5EF4-FFF2-40B4-BE49-F238E27FC236}">
              <a16:creationId xmlns:a16="http://schemas.microsoft.com/office/drawing/2014/main" id="{D54353FB-261E-467E-8276-95C8455073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1" name="Text Box 15">
          <a:extLst>
            <a:ext uri="{FF2B5EF4-FFF2-40B4-BE49-F238E27FC236}">
              <a16:creationId xmlns:a16="http://schemas.microsoft.com/office/drawing/2014/main" id="{D2F8878B-0C5D-413D-9BC1-502266DF0A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2" name="Text Box 15">
          <a:extLst>
            <a:ext uri="{FF2B5EF4-FFF2-40B4-BE49-F238E27FC236}">
              <a16:creationId xmlns:a16="http://schemas.microsoft.com/office/drawing/2014/main" id="{92BF3BF3-508E-4F45-9E96-4B74371FE6B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3" name="Text Box 15">
          <a:extLst>
            <a:ext uri="{FF2B5EF4-FFF2-40B4-BE49-F238E27FC236}">
              <a16:creationId xmlns:a16="http://schemas.microsoft.com/office/drawing/2014/main" id="{985ED5B2-C71B-44D2-962A-01F37C6FE43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4" name="Text Box 15">
          <a:extLst>
            <a:ext uri="{FF2B5EF4-FFF2-40B4-BE49-F238E27FC236}">
              <a16:creationId xmlns:a16="http://schemas.microsoft.com/office/drawing/2014/main" id="{33EF3796-60AC-4782-8A1A-D789ACA1127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5" name="Text Box 15">
          <a:extLst>
            <a:ext uri="{FF2B5EF4-FFF2-40B4-BE49-F238E27FC236}">
              <a16:creationId xmlns:a16="http://schemas.microsoft.com/office/drawing/2014/main" id="{1C151A6E-AD8F-45FD-A5B4-5C4EAF89B96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6" name="Text Box 15">
          <a:extLst>
            <a:ext uri="{FF2B5EF4-FFF2-40B4-BE49-F238E27FC236}">
              <a16:creationId xmlns:a16="http://schemas.microsoft.com/office/drawing/2014/main" id="{8363F4B7-B72F-47E7-B4A2-63306F6B46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7" name="Text Box 15">
          <a:extLst>
            <a:ext uri="{FF2B5EF4-FFF2-40B4-BE49-F238E27FC236}">
              <a16:creationId xmlns:a16="http://schemas.microsoft.com/office/drawing/2014/main" id="{4C3CE6E3-84A7-407B-B8E9-72E5617317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8" name="Text Box 15">
          <a:extLst>
            <a:ext uri="{FF2B5EF4-FFF2-40B4-BE49-F238E27FC236}">
              <a16:creationId xmlns:a16="http://schemas.microsoft.com/office/drawing/2014/main" id="{5A927983-E09C-4C87-86B3-4257280A54A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9" name="Text Box 15">
          <a:extLst>
            <a:ext uri="{FF2B5EF4-FFF2-40B4-BE49-F238E27FC236}">
              <a16:creationId xmlns:a16="http://schemas.microsoft.com/office/drawing/2014/main" id="{5F65C100-95CB-4332-B190-6F9D1ADD0B0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0" name="Text Box 15">
          <a:extLst>
            <a:ext uri="{FF2B5EF4-FFF2-40B4-BE49-F238E27FC236}">
              <a16:creationId xmlns:a16="http://schemas.microsoft.com/office/drawing/2014/main" id="{3A760D64-9E3B-407B-8F0B-C9782923474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1" name="Text Box 15">
          <a:extLst>
            <a:ext uri="{FF2B5EF4-FFF2-40B4-BE49-F238E27FC236}">
              <a16:creationId xmlns:a16="http://schemas.microsoft.com/office/drawing/2014/main" id="{12258EDA-375D-4AE9-BDE4-C530001015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2" name="Text Box 15">
          <a:extLst>
            <a:ext uri="{FF2B5EF4-FFF2-40B4-BE49-F238E27FC236}">
              <a16:creationId xmlns:a16="http://schemas.microsoft.com/office/drawing/2014/main" id="{71C1C0D2-84B5-4373-B994-CAA59AFC88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3" name="Text Box 15">
          <a:extLst>
            <a:ext uri="{FF2B5EF4-FFF2-40B4-BE49-F238E27FC236}">
              <a16:creationId xmlns:a16="http://schemas.microsoft.com/office/drawing/2014/main" id="{8562C7AB-25C2-4FA5-AE0B-516833ECB0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4" name="Text Box 15">
          <a:extLst>
            <a:ext uri="{FF2B5EF4-FFF2-40B4-BE49-F238E27FC236}">
              <a16:creationId xmlns:a16="http://schemas.microsoft.com/office/drawing/2014/main" id="{DAAFB389-B471-440D-A6BB-F8B83316971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5" name="Text Box 15">
          <a:extLst>
            <a:ext uri="{FF2B5EF4-FFF2-40B4-BE49-F238E27FC236}">
              <a16:creationId xmlns:a16="http://schemas.microsoft.com/office/drawing/2014/main" id="{C69F9520-7407-4C8C-A661-5E53BD9F16A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6" name="Text Box 15">
          <a:extLst>
            <a:ext uri="{FF2B5EF4-FFF2-40B4-BE49-F238E27FC236}">
              <a16:creationId xmlns:a16="http://schemas.microsoft.com/office/drawing/2014/main" id="{31CEE411-E5D0-45C3-B47B-02833848467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7" name="Text Box 15">
          <a:extLst>
            <a:ext uri="{FF2B5EF4-FFF2-40B4-BE49-F238E27FC236}">
              <a16:creationId xmlns:a16="http://schemas.microsoft.com/office/drawing/2014/main" id="{D39B5E46-8455-4F7E-AB87-B7022A1BCFD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8" name="Text Box 15">
          <a:extLst>
            <a:ext uri="{FF2B5EF4-FFF2-40B4-BE49-F238E27FC236}">
              <a16:creationId xmlns:a16="http://schemas.microsoft.com/office/drawing/2014/main" id="{C7F55D3C-01B0-48ED-93FC-7E880FF3877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9" name="Text Box 15">
          <a:extLst>
            <a:ext uri="{FF2B5EF4-FFF2-40B4-BE49-F238E27FC236}">
              <a16:creationId xmlns:a16="http://schemas.microsoft.com/office/drawing/2014/main" id="{6A68367F-3F58-4E08-873D-95F74F64F25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0" name="Text Box 15">
          <a:extLst>
            <a:ext uri="{FF2B5EF4-FFF2-40B4-BE49-F238E27FC236}">
              <a16:creationId xmlns:a16="http://schemas.microsoft.com/office/drawing/2014/main" id="{8D365F53-F2B0-45DE-A150-C27A75E8D86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1" name="Text Box 15">
          <a:extLst>
            <a:ext uri="{FF2B5EF4-FFF2-40B4-BE49-F238E27FC236}">
              <a16:creationId xmlns:a16="http://schemas.microsoft.com/office/drawing/2014/main" id="{C13AC2D2-8890-4943-93C9-7744333166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2" name="Text Box 15">
          <a:extLst>
            <a:ext uri="{FF2B5EF4-FFF2-40B4-BE49-F238E27FC236}">
              <a16:creationId xmlns:a16="http://schemas.microsoft.com/office/drawing/2014/main" id="{816337F7-44AD-4689-A8F8-E6C3089844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3" name="Text Box 15">
          <a:extLst>
            <a:ext uri="{FF2B5EF4-FFF2-40B4-BE49-F238E27FC236}">
              <a16:creationId xmlns:a16="http://schemas.microsoft.com/office/drawing/2014/main" id="{6756AF57-6066-4590-9AEF-2AABA6C955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4" name="Text Box 15">
          <a:extLst>
            <a:ext uri="{FF2B5EF4-FFF2-40B4-BE49-F238E27FC236}">
              <a16:creationId xmlns:a16="http://schemas.microsoft.com/office/drawing/2014/main" id="{ADD8CA2C-8B74-4FFC-85BC-C62220AE9D1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5" name="Text Box 15">
          <a:extLst>
            <a:ext uri="{FF2B5EF4-FFF2-40B4-BE49-F238E27FC236}">
              <a16:creationId xmlns:a16="http://schemas.microsoft.com/office/drawing/2014/main" id="{8B011237-9491-475E-A6CD-506FA6F4F54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6" name="Text Box 15">
          <a:extLst>
            <a:ext uri="{FF2B5EF4-FFF2-40B4-BE49-F238E27FC236}">
              <a16:creationId xmlns:a16="http://schemas.microsoft.com/office/drawing/2014/main" id="{926FE182-6993-4822-9D1F-3A11D7D2BCA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7" name="Text Box 15">
          <a:extLst>
            <a:ext uri="{FF2B5EF4-FFF2-40B4-BE49-F238E27FC236}">
              <a16:creationId xmlns:a16="http://schemas.microsoft.com/office/drawing/2014/main" id="{037DC4A8-E76A-4C37-8911-285FA858F3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8" name="Text Box 15">
          <a:extLst>
            <a:ext uri="{FF2B5EF4-FFF2-40B4-BE49-F238E27FC236}">
              <a16:creationId xmlns:a16="http://schemas.microsoft.com/office/drawing/2014/main" id="{A8378CD3-5EA6-4716-B476-E27F1F8DF3A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1159" name="Text Box 15">
          <a:extLst>
            <a:ext uri="{FF2B5EF4-FFF2-40B4-BE49-F238E27FC236}">
              <a16:creationId xmlns:a16="http://schemas.microsoft.com/office/drawing/2014/main" id="{65E3EE2F-5D28-4C49-8208-65BB62C11E66}"/>
            </a:ext>
          </a:extLst>
        </xdr:cNvPr>
        <xdr:cNvSpPr txBox="1">
          <a:spLocks noChangeArrowheads="1"/>
        </xdr:cNvSpPr>
      </xdr:nvSpPr>
      <xdr:spPr bwMode="auto">
        <a:xfrm>
          <a:off x="4972050" y="71183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0" name="Text Box 15">
          <a:extLst>
            <a:ext uri="{FF2B5EF4-FFF2-40B4-BE49-F238E27FC236}">
              <a16:creationId xmlns:a16="http://schemas.microsoft.com/office/drawing/2014/main" id="{3C6FD820-6F53-4FC4-A63F-43E88F1636E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1" name="Text Box 15">
          <a:extLst>
            <a:ext uri="{FF2B5EF4-FFF2-40B4-BE49-F238E27FC236}">
              <a16:creationId xmlns:a16="http://schemas.microsoft.com/office/drawing/2014/main" id="{FFE88B40-ECCA-4793-99B6-B1E8AD9F904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2" name="Text Box 15">
          <a:extLst>
            <a:ext uri="{FF2B5EF4-FFF2-40B4-BE49-F238E27FC236}">
              <a16:creationId xmlns:a16="http://schemas.microsoft.com/office/drawing/2014/main" id="{7B2FE9FC-6BE4-43A9-B31B-B6D5F5F7A05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3" name="Text Box 15">
          <a:extLst>
            <a:ext uri="{FF2B5EF4-FFF2-40B4-BE49-F238E27FC236}">
              <a16:creationId xmlns:a16="http://schemas.microsoft.com/office/drawing/2014/main" id="{C54D7575-50EF-49AD-BF31-47569B80EF4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4" name="Text Box 15">
          <a:extLst>
            <a:ext uri="{FF2B5EF4-FFF2-40B4-BE49-F238E27FC236}">
              <a16:creationId xmlns:a16="http://schemas.microsoft.com/office/drawing/2014/main" id="{013DE565-F341-4B2B-975D-1FB903D8C13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5" name="Text Box 15">
          <a:extLst>
            <a:ext uri="{FF2B5EF4-FFF2-40B4-BE49-F238E27FC236}">
              <a16:creationId xmlns:a16="http://schemas.microsoft.com/office/drawing/2014/main" id="{446F310F-4F3B-444A-B519-2D6C5C0260F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6" name="Text Box 15">
          <a:extLst>
            <a:ext uri="{FF2B5EF4-FFF2-40B4-BE49-F238E27FC236}">
              <a16:creationId xmlns:a16="http://schemas.microsoft.com/office/drawing/2014/main" id="{51E570A7-4C9D-4318-854B-A0D41F8F5FE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7" name="Text Box 15">
          <a:extLst>
            <a:ext uri="{FF2B5EF4-FFF2-40B4-BE49-F238E27FC236}">
              <a16:creationId xmlns:a16="http://schemas.microsoft.com/office/drawing/2014/main" id="{C8BB3A60-063C-4F5B-9B05-6C31607709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8" name="Text Box 15">
          <a:extLst>
            <a:ext uri="{FF2B5EF4-FFF2-40B4-BE49-F238E27FC236}">
              <a16:creationId xmlns:a16="http://schemas.microsoft.com/office/drawing/2014/main" id="{6461796A-D398-4A44-A54C-8A6B717F7DB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9" name="Text Box 15">
          <a:extLst>
            <a:ext uri="{FF2B5EF4-FFF2-40B4-BE49-F238E27FC236}">
              <a16:creationId xmlns:a16="http://schemas.microsoft.com/office/drawing/2014/main" id="{A7D5438E-21A2-454D-9B00-2A81FF91588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0" name="Text Box 15">
          <a:extLst>
            <a:ext uri="{FF2B5EF4-FFF2-40B4-BE49-F238E27FC236}">
              <a16:creationId xmlns:a16="http://schemas.microsoft.com/office/drawing/2014/main" id="{06594373-D069-4048-B6D1-DEB83CF5950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1" name="Text Box 15">
          <a:extLst>
            <a:ext uri="{FF2B5EF4-FFF2-40B4-BE49-F238E27FC236}">
              <a16:creationId xmlns:a16="http://schemas.microsoft.com/office/drawing/2014/main" id="{2ACAD0D1-F2A1-488F-B17C-321A10CF42B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2" name="Text Box 15">
          <a:extLst>
            <a:ext uri="{FF2B5EF4-FFF2-40B4-BE49-F238E27FC236}">
              <a16:creationId xmlns:a16="http://schemas.microsoft.com/office/drawing/2014/main" id="{2412F053-E828-4B1E-BBB7-650A46249D5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3" name="Text Box 15">
          <a:extLst>
            <a:ext uri="{FF2B5EF4-FFF2-40B4-BE49-F238E27FC236}">
              <a16:creationId xmlns:a16="http://schemas.microsoft.com/office/drawing/2014/main" id="{6D091D71-3CF7-4668-AC0B-E61C532141E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4" name="Text Box 15">
          <a:extLst>
            <a:ext uri="{FF2B5EF4-FFF2-40B4-BE49-F238E27FC236}">
              <a16:creationId xmlns:a16="http://schemas.microsoft.com/office/drawing/2014/main" id="{38952C32-FDD5-41C8-BC79-7747379D6F0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5" name="Text Box 15">
          <a:extLst>
            <a:ext uri="{FF2B5EF4-FFF2-40B4-BE49-F238E27FC236}">
              <a16:creationId xmlns:a16="http://schemas.microsoft.com/office/drawing/2014/main" id="{0B1B5480-23D9-4BEB-8C5B-1F612F30F59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6" name="Text Box 15">
          <a:extLst>
            <a:ext uri="{FF2B5EF4-FFF2-40B4-BE49-F238E27FC236}">
              <a16:creationId xmlns:a16="http://schemas.microsoft.com/office/drawing/2014/main" id="{23BFBEE2-6970-4BDD-AC18-D1B9262B346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7" name="Text Box 15">
          <a:extLst>
            <a:ext uri="{FF2B5EF4-FFF2-40B4-BE49-F238E27FC236}">
              <a16:creationId xmlns:a16="http://schemas.microsoft.com/office/drawing/2014/main" id="{BA1AA601-C857-4BC7-B4C3-4E9146639A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8" name="Text Box 15">
          <a:extLst>
            <a:ext uri="{FF2B5EF4-FFF2-40B4-BE49-F238E27FC236}">
              <a16:creationId xmlns:a16="http://schemas.microsoft.com/office/drawing/2014/main" id="{B141F31B-A4C9-4D46-87F8-44E323372C0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9" name="Text Box 15">
          <a:extLst>
            <a:ext uri="{FF2B5EF4-FFF2-40B4-BE49-F238E27FC236}">
              <a16:creationId xmlns:a16="http://schemas.microsoft.com/office/drawing/2014/main" id="{D92E968C-F053-4361-B30C-B4BC12A86ED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0" name="Text Box 15">
          <a:extLst>
            <a:ext uri="{FF2B5EF4-FFF2-40B4-BE49-F238E27FC236}">
              <a16:creationId xmlns:a16="http://schemas.microsoft.com/office/drawing/2014/main" id="{7BF1DBFE-2D51-4FE5-9F3A-42DE02C0936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1" name="Text Box 15">
          <a:extLst>
            <a:ext uri="{FF2B5EF4-FFF2-40B4-BE49-F238E27FC236}">
              <a16:creationId xmlns:a16="http://schemas.microsoft.com/office/drawing/2014/main" id="{855EA0E1-A06B-4EF3-97B9-1F5172BDA9B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2" name="Text Box 15">
          <a:extLst>
            <a:ext uri="{FF2B5EF4-FFF2-40B4-BE49-F238E27FC236}">
              <a16:creationId xmlns:a16="http://schemas.microsoft.com/office/drawing/2014/main" id="{13E8B184-56BB-48C9-BA4D-1DE7A930B8C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3" name="Text Box 15">
          <a:extLst>
            <a:ext uri="{FF2B5EF4-FFF2-40B4-BE49-F238E27FC236}">
              <a16:creationId xmlns:a16="http://schemas.microsoft.com/office/drawing/2014/main" id="{B366EA84-2DA2-4B61-8399-5EC2E357FCD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4" name="Text Box 15">
          <a:extLst>
            <a:ext uri="{FF2B5EF4-FFF2-40B4-BE49-F238E27FC236}">
              <a16:creationId xmlns:a16="http://schemas.microsoft.com/office/drawing/2014/main" id="{30E4AA83-C7CA-4AA7-9E67-E77A656B35C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5" name="Text Box 15">
          <a:extLst>
            <a:ext uri="{FF2B5EF4-FFF2-40B4-BE49-F238E27FC236}">
              <a16:creationId xmlns:a16="http://schemas.microsoft.com/office/drawing/2014/main" id="{E95EC9C1-DB20-46B8-8330-4E7DAD09E42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6" name="Text Box 15">
          <a:extLst>
            <a:ext uri="{FF2B5EF4-FFF2-40B4-BE49-F238E27FC236}">
              <a16:creationId xmlns:a16="http://schemas.microsoft.com/office/drawing/2014/main" id="{CAC4F5E1-7552-455B-9E04-97B4246C44C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7" name="Text Box 15">
          <a:extLst>
            <a:ext uri="{FF2B5EF4-FFF2-40B4-BE49-F238E27FC236}">
              <a16:creationId xmlns:a16="http://schemas.microsoft.com/office/drawing/2014/main" id="{CC5270A0-3E9A-4808-9998-B25D14227DA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8" name="Text Box 15">
          <a:extLst>
            <a:ext uri="{FF2B5EF4-FFF2-40B4-BE49-F238E27FC236}">
              <a16:creationId xmlns:a16="http://schemas.microsoft.com/office/drawing/2014/main" id="{82C569D6-5424-4AC7-9484-C76AAFABD45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9" name="Text Box 15">
          <a:extLst>
            <a:ext uri="{FF2B5EF4-FFF2-40B4-BE49-F238E27FC236}">
              <a16:creationId xmlns:a16="http://schemas.microsoft.com/office/drawing/2014/main" id="{E111FB46-2F73-44F8-9BC4-5127C90C3B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0" name="Text Box 15">
          <a:extLst>
            <a:ext uri="{FF2B5EF4-FFF2-40B4-BE49-F238E27FC236}">
              <a16:creationId xmlns:a16="http://schemas.microsoft.com/office/drawing/2014/main" id="{7A096807-91F6-4005-91AC-B4E719177F4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1" name="Text Box 15">
          <a:extLst>
            <a:ext uri="{FF2B5EF4-FFF2-40B4-BE49-F238E27FC236}">
              <a16:creationId xmlns:a16="http://schemas.microsoft.com/office/drawing/2014/main" id="{938C1B42-134B-4DEF-80BF-34B54A9B5C1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2" name="Text Box 15">
          <a:extLst>
            <a:ext uri="{FF2B5EF4-FFF2-40B4-BE49-F238E27FC236}">
              <a16:creationId xmlns:a16="http://schemas.microsoft.com/office/drawing/2014/main" id="{B22333D1-7EC9-422E-8445-4AD6CE4DF9A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3" name="Text Box 15">
          <a:extLst>
            <a:ext uri="{FF2B5EF4-FFF2-40B4-BE49-F238E27FC236}">
              <a16:creationId xmlns:a16="http://schemas.microsoft.com/office/drawing/2014/main" id="{D965F044-D62E-42AD-9C22-E94FCA85252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4" name="Text Box 15">
          <a:extLst>
            <a:ext uri="{FF2B5EF4-FFF2-40B4-BE49-F238E27FC236}">
              <a16:creationId xmlns:a16="http://schemas.microsoft.com/office/drawing/2014/main" id="{AC4D74B2-AE0D-4FCA-A1AE-1721ADD7C44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5" name="Text Box 15">
          <a:extLst>
            <a:ext uri="{FF2B5EF4-FFF2-40B4-BE49-F238E27FC236}">
              <a16:creationId xmlns:a16="http://schemas.microsoft.com/office/drawing/2014/main" id="{6B5E4A24-BE2D-4C64-9143-A99E758EB7D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6" name="Text Box 15">
          <a:extLst>
            <a:ext uri="{FF2B5EF4-FFF2-40B4-BE49-F238E27FC236}">
              <a16:creationId xmlns:a16="http://schemas.microsoft.com/office/drawing/2014/main" id="{147FB110-3BEA-4FE4-BEA6-10F4D327895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7" name="Text Box 15">
          <a:extLst>
            <a:ext uri="{FF2B5EF4-FFF2-40B4-BE49-F238E27FC236}">
              <a16:creationId xmlns:a16="http://schemas.microsoft.com/office/drawing/2014/main" id="{9EC03B7F-8C7F-4313-A7D5-B9D83EC3A57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8" name="Text Box 15">
          <a:extLst>
            <a:ext uri="{FF2B5EF4-FFF2-40B4-BE49-F238E27FC236}">
              <a16:creationId xmlns:a16="http://schemas.microsoft.com/office/drawing/2014/main" id="{FB127DC8-F548-4D48-B974-86335434ED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9" name="Text Box 15">
          <a:extLst>
            <a:ext uri="{FF2B5EF4-FFF2-40B4-BE49-F238E27FC236}">
              <a16:creationId xmlns:a16="http://schemas.microsoft.com/office/drawing/2014/main" id="{3261A8AF-5258-4968-AC82-1AC80E8AD2E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0" name="Text Box 15">
          <a:extLst>
            <a:ext uri="{FF2B5EF4-FFF2-40B4-BE49-F238E27FC236}">
              <a16:creationId xmlns:a16="http://schemas.microsoft.com/office/drawing/2014/main" id="{2C1F2FFF-B2CF-4083-B376-527AECD22E1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1" name="Text Box 15">
          <a:extLst>
            <a:ext uri="{FF2B5EF4-FFF2-40B4-BE49-F238E27FC236}">
              <a16:creationId xmlns:a16="http://schemas.microsoft.com/office/drawing/2014/main" id="{664A2948-EADD-4A7F-9080-15E644651EF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2" name="Text Box 15">
          <a:extLst>
            <a:ext uri="{FF2B5EF4-FFF2-40B4-BE49-F238E27FC236}">
              <a16:creationId xmlns:a16="http://schemas.microsoft.com/office/drawing/2014/main" id="{27C7C978-19A9-4629-BC9F-5CFE2DA7D46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3" name="Text Box 15">
          <a:extLst>
            <a:ext uri="{FF2B5EF4-FFF2-40B4-BE49-F238E27FC236}">
              <a16:creationId xmlns:a16="http://schemas.microsoft.com/office/drawing/2014/main" id="{B3B04ACD-68B5-4612-BB39-A3B06A117F2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4" name="Text Box 15">
          <a:extLst>
            <a:ext uri="{FF2B5EF4-FFF2-40B4-BE49-F238E27FC236}">
              <a16:creationId xmlns:a16="http://schemas.microsoft.com/office/drawing/2014/main" id="{DC26E2B6-14C6-4BC5-8BEB-769CBE180C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5" name="Text Box 15">
          <a:extLst>
            <a:ext uri="{FF2B5EF4-FFF2-40B4-BE49-F238E27FC236}">
              <a16:creationId xmlns:a16="http://schemas.microsoft.com/office/drawing/2014/main" id="{A2F58222-550B-4855-B614-919C44FE40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6" name="Text Box 15">
          <a:extLst>
            <a:ext uri="{FF2B5EF4-FFF2-40B4-BE49-F238E27FC236}">
              <a16:creationId xmlns:a16="http://schemas.microsoft.com/office/drawing/2014/main" id="{D3371602-791A-4A22-B082-B77E59BBD09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7" name="Text Box 15">
          <a:extLst>
            <a:ext uri="{FF2B5EF4-FFF2-40B4-BE49-F238E27FC236}">
              <a16:creationId xmlns:a16="http://schemas.microsoft.com/office/drawing/2014/main" id="{BBE34926-301C-43E7-A83A-E89D82327D3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8" name="Text Box 15">
          <a:extLst>
            <a:ext uri="{FF2B5EF4-FFF2-40B4-BE49-F238E27FC236}">
              <a16:creationId xmlns:a16="http://schemas.microsoft.com/office/drawing/2014/main" id="{C41D2F11-4300-40FE-96A7-1AA6E91B1F2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9" name="Text Box 15">
          <a:extLst>
            <a:ext uri="{FF2B5EF4-FFF2-40B4-BE49-F238E27FC236}">
              <a16:creationId xmlns:a16="http://schemas.microsoft.com/office/drawing/2014/main" id="{02C938CC-5FE2-4140-B815-35B1BB5BDE0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0" name="Text Box 15">
          <a:extLst>
            <a:ext uri="{FF2B5EF4-FFF2-40B4-BE49-F238E27FC236}">
              <a16:creationId xmlns:a16="http://schemas.microsoft.com/office/drawing/2014/main" id="{910B8229-40E5-4686-BC79-F001BD217224}"/>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1" name="Text Box 15">
          <a:extLst>
            <a:ext uri="{FF2B5EF4-FFF2-40B4-BE49-F238E27FC236}">
              <a16:creationId xmlns:a16="http://schemas.microsoft.com/office/drawing/2014/main" id="{9F0B7051-5CBA-46E5-A206-EA14139097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2" name="Text Box 15">
          <a:extLst>
            <a:ext uri="{FF2B5EF4-FFF2-40B4-BE49-F238E27FC236}">
              <a16:creationId xmlns:a16="http://schemas.microsoft.com/office/drawing/2014/main" id="{D2BFECA6-1FB8-48D4-83F2-B0876D9EE77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3" name="Text Box 15">
          <a:extLst>
            <a:ext uri="{FF2B5EF4-FFF2-40B4-BE49-F238E27FC236}">
              <a16:creationId xmlns:a16="http://schemas.microsoft.com/office/drawing/2014/main" id="{DBE76FF4-812C-4B43-B056-AE7136378FE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4" name="Text Box 15">
          <a:extLst>
            <a:ext uri="{FF2B5EF4-FFF2-40B4-BE49-F238E27FC236}">
              <a16:creationId xmlns:a16="http://schemas.microsoft.com/office/drawing/2014/main" id="{840B58BD-1CD2-4504-B189-C2B202114F9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5" name="Text Box 15">
          <a:extLst>
            <a:ext uri="{FF2B5EF4-FFF2-40B4-BE49-F238E27FC236}">
              <a16:creationId xmlns:a16="http://schemas.microsoft.com/office/drawing/2014/main" id="{CB6D076B-592B-4845-853D-F8B34FCA6B1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6" name="Text Box 15">
          <a:extLst>
            <a:ext uri="{FF2B5EF4-FFF2-40B4-BE49-F238E27FC236}">
              <a16:creationId xmlns:a16="http://schemas.microsoft.com/office/drawing/2014/main" id="{86454A59-7105-45E3-B7C4-5AF8D4B2752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7" name="Text Box 15">
          <a:extLst>
            <a:ext uri="{FF2B5EF4-FFF2-40B4-BE49-F238E27FC236}">
              <a16:creationId xmlns:a16="http://schemas.microsoft.com/office/drawing/2014/main" id="{C990D53C-6215-4E7F-95E4-634B4ACBC7E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8" name="Text Box 15">
          <a:extLst>
            <a:ext uri="{FF2B5EF4-FFF2-40B4-BE49-F238E27FC236}">
              <a16:creationId xmlns:a16="http://schemas.microsoft.com/office/drawing/2014/main" id="{EC1E18B6-BC34-4993-9D66-622C100D89DD}"/>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9" name="Text Box 15">
          <a:extLst>
            <a:ext uri="{FF2B5EF4-FFF2-40B4-BE49-F238E27FC236}">
              <a16:creationId xmlns:a16="http://schemas.microsoft.com/office/drawing/2014/main" id="{A3ED6486-3824-46D0-8FB3-D2BBBD5E07E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0" name="Text Box 15">
          <a:extLst>
            <a:ext uri="{FF2B5EF4-FFF2-40B4-BE49-F238E27FC236}">
              <a16:creationId xmlns:a16="http://schemas.microsoft.com/office/drawing/2014/main" id="{7338ADB5-C026-4D80-8DBD-C0792A29A76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1" name="Text Box 15">
          <a:extLst>
            <a:ext uri="{FF2B5EF4-FFF2-40B4-BE49-F238E27FC236}">
              <a16:creationId xmlns:a16="http://schemas.microsoft.com/office/drawing/2014/main" id="{9A52EDF5-A075-4CB4-8C34-0363D26DF4E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2" name="Text Box 15">
          <a:extLst>
            <a:ext uri="{FF2B5EF4-FFF2-40B4-BE49-F238E27FC236}">
              <a16:creationId xmlns:a16="http://schemas.microsoft.com/office/drawing/2014/main" id="{6FE1CD53-87C4-4831-86C7-B4D8C2A851E5}"/>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3" name="Text Box 15">
          <a:extLst>
            <a:ext uri="{FF2B5EF4-FFF2-40B4-BE49-F238E27FC236}">
              <a16:creationId xmlns:a16="http://schemas.microsoft.com/office/drawing/2014/main" id="{CE52D23C-5661-4663-9125-6267CA70D76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4" name="Text Box 15">
          <a:extLst>
            <a:ext uri="{FF2B5EF4-FFF2-40B4-BE49-F238E27FC236}">
              <a16:creationId xmlns:a16="http://schemas.microsoft.com/office/drawing/2014/main" id="{85128877-BF31-4D85-9E9A-E447535F890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5" name="Text Box 15">
          <a:extLst>
            <a:ext uri="{FF2B5EF4-FFF2-40B4-BE49-F238E27FC236}">
              <a16:creationId xmlns:a16="http://schemas.microsoft.com/office/drawing/2014/main" id="{45015D7A-788B-47B9-A9E8-DFAED8C63D9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6" name="Text Box 15">
          <a:extLst>
            <a:ext uri="{FF2B5EF4-FFF2-40B4-BE49-F238E27FC236}">
              <a16:creationId xmlns:a16="http://schemas.microsoft.com/office/drawing/2014/main" id="{94A1AD1C-B327-4571-8D18-8E11FE9480D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7" name="Text Box 15">
          <a:extLst>
            <a:ext uri="{FF2B5EF4-FFF2-40B4-BE49-F238E27FC236}">
              <a16:creationId xmlns:a16="http://schemas.microsoft.com/office/drawing/2014/main" id="{125B9660-1910-443F-B472-ACAFEAF9E91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8" name="Text Box 15">
          <a:extLst>
            <a:ext uri="{FF2B5EF4-FFF2-40B4-BE49-F238E27FC236}">
              <a16:creationId xmlns:a16="http://schemas.microsoft.com/office/drawing/2014/main" id="{6E69C819-D9A7-4A50-8865-B1FCD5B529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9" name="Text Box 15">
          <a:extLst>
            <a:ext uri="{FF2B5EF4-FFF2-40B4-BE49-F238E27FC236}">
              <a16:creationId xmlns:a16="http://schemas.microsoft.com/office/drawing/2014/main" id="{CF2B9F22-5878-4BB7-9C60-6BAF5660A741}"/>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0" name="Text Box 15">
          <a:extLst>
            <a:ext uri="{FF2B5EF4-FFF2-40B4-BE49-F238E27FC236}">
              <a16:creationId xmlns:a16="http://schemas.microsoft.com/office/drawing/2014/main" id="{015A3514-A875-4031-921F-E5D48F0F183B}"/>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1" name="Text Box 15">
          <a:extLst>
            <a:ext uri="{FF2B5EF4-FFF2-40B4-BE49-F238E27FC236}">
              <a16:creationId xmlns:a16="http://schemas.microsoft.com/office/drawing/2014/main" id="{274D5680-1F75-4462-B752-9BCACB8538A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2" name="Text Box 15">
          <a:extLst>
            <a:ext uri="{FF2B5EF4-FFF2-40B4-BE49-F238E27FC236}">
              <a16:creationId xmlns:a16="http://schemas.microsoft.com/office/drawing/2014/main" id="{A01FB79A-E463-49D7-8F9A-21BE934D96F7}"/>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3" name="Text Box 15">
          <a:extLst>
            <a:ext uri="{FF2B5EF4-FFF2-40B4-BE49-F238E27FC236}">
              <a16:creationId xmlns:a16="http://schemas.microsoft.com/office/drawing/2014/main" id="{2CE591F3-FCC5-4D48-8B0E-97271C04495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4" name="Text Box 15">
          <a:extLst>
            <a:ext uri="{FF2B5EF4-FFF2-40B4-BE49-F238E27FC236}">
              <a16:creationId xmlns:a16="http://schemas.microsoft.com/office/drawing/2014/main" id="{899B3D0D-3AFC-426B-A241-753B0C0B39C2}"/>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5" name="Text Box 15">
          <a:extLst>
            <a:ext uri="{FF2B5EF4-FFF2-40B4-BE49-F238E27FC236}">
              <a16:creationId xmlns:a16="http://schemas.microsoft.com/office/drawing/2014/main" id="{9D8628E3-1819-4E81-A445-208A8D200C8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6" name="Text Box 15">
          <a:extLst>
            <a:ext uri="{FF2B5EF4-FFF2-40B4-BE49-F238E27FC236}">
              <a16:creationId xmlns:a16="http://schemas.microsoft.com/office/drawing/2014/main" id="{E67AAE97-DF90-41B9-A84E-49B200A502CC}"/>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7" name="Text Box 15">
          <a:extLst>
            <a:ext uri="{FF2B5EF4-FFF2-40B4-BE49-F238E27FC236}">
              <a16:creationId xmlns:a16="http://schemas.microsoft.com/office/drawing/2014/main" id="{2674B8E6-0B61-4A63-8C27-226ABA345E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8" name="Text Box 15">
          <a:extLst>
            <a:ext uri="{FF2B5EF4-FFF2-40B4-BE49-F238E27FC236}">
              <a16:creationId xmlns:a16="http://schemas.microsoft.com/office/drawing/2014/main" id="{950F296C-3EA3-45F1-9E63-D46D6D22CB8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9" name="Text Box 15">
          <a:extLst>
            <a:ext uri="{FF2B5EF4-FFF2-40B4-BE49-F238E27FC236}">
              <a16:creationId xmlns:a16="http://schemas.microsoft.com/office/drawing/2014/main" id="{302F91CE-89C0-4704-A90A-0B0A5EA6CA5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0" name="Text Box 15">
          <a:extLst>
            <a:ext uri="{FF2B5EF4-FFF2-40B4-BE49-F238E27FC236}">
              <a16:creationId xmlns:a16="http://schemas.microsoft.com/office/drawing/2014/main" id="{985B110F-442D-4990-BAF9-3673A3DE6AE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1" name="Text Box 15">
          <a:extLst>
            <a:ext uri="{FF2B5EF4-FFF2-40B4-BE49-F238E27FC236}">
              <a16:creationId xmlns:a16="http://schemas.microsoft.com/office/drawing/2014/main" id="{DEB03636-B80E-44E6-9CED-106E3313D7CF}"/>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2" name="Text Box 15">
          <a:extLst>
            <a:ext uri="{FF2B5EF4-FFF2-40B4-BE49-F238E27FC236}">
              <a16:creationId xmlns:a16="http://schemas.microsoft.com/office/drawing/2014/main" id="{92D0E773-BB4E-4D92-A107-623F68D78D8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3" name="Text Box 15">
          <a:extLst>
            <a:ext uri="{FF2B5EF4-FFF2-40B4-BE49-F238E27FC236}">
              <a16:creationId xmlns:a16="http://schemas.microsoft.com/office/drawing/2014/main" id="{07AB2EA1-CA0F-44E8-B35E-7660F87FC66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4" name="Text Box 15">
          <a:extLst>
            <a:ext uri="{FF2B5EF4-FFF2-40B4-BE49-F238E27FC236}">
              <a16:creationId xmlns:a16="http://schemas.microsoft.com/office/drawing/2014/main" id="{EE4DCC5D-E261-4DFD-8008-5F9C40BF49F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5" name="Text Box 15">
          <a:extLst>
            <a:ext uri="{FF2B5EF4-FFF2-40B4-BE49-F238E27FC236}">
              <a16:creationId xmlns:a16="http://schemas.microsoft.com/office/drawing/2014/main" id="{878FB4AA-86D3-4E85-83B5-64684B7C8D0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6" name="Text Box 15">
          <a:extLst>
            <a:ext uri="{FF2B5EF4-FFF2-40B4-BE49-F238E27FC236}">
              <a16:creationId xmlns:a16="http://schemas.microsoft.com/office/drawing/2014/main" id="{109B7191-3FF8-459F-92F1-CD6F621A4998}"/>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7" name="Text Box 15">
          <a:extLst>
            <a:ext uri="{FF2B5EF4-FFF2-40B4-BE49-F238E27FC236}">
              <a16:creationId xmlns:a16="http://schemas.microsoft.com/office/drawing/2014/main" id="{E78A07EF-B877-49B7-AC85-0D281E2A1A7A}"/>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35713"/>
    <xdr:sp macro="" textlink="">
      <xdr:nvSpPr>
        <xdr:cNvPr id="1248" name="Text Box 15">
          <a:extLst>
            <a:ext uri="{FF2B5EF4-FFF2-40B4-BE49-F238E27FC236}">
              <a16:creationId xmlns:a16="http://schemas.microsoft.com/office/drawing/2014/main" id="{F7671474-2C34-4DEE-8D9A-8A23A2209596}"/>
            </a:ext>
          </a:extLst>
        </xdr:cNvPr>
        <xdr:cNvSpPr txBox="1">
          <a:spLocks noChangeArrowheads="1"/>
        </xdr:cNvSpPr>
      </xdr:nvSpPr>
      <xdr:spPr bwMode="auto">
        <a:xfrm>
          <a:off x="4972050" y="711835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1249" name="Text Box 15">
          <a:extLst>
            <a:ext uri="{FF2B5EF4-FFF2-40B4-BE49-F238E27FC236}">
              <a16:creationId xmlns:a16="http://schemas.microsoft.com/office/drawing/2014/main" id="{89D1EABD-2641-40E7-B4A9-7E805F68434F}"/>
            </a:ext>
          </a:extLst>
        </xdr:cNvPr>
        <xdr:cNvSpPr txBox="1">
          <a:spLocks noChangeArrowheads="1"/>
        </xdr:cNvSpPr>
      </xdr:nvSpPr>
      <xdr:spPr bwMode="auto">
        <a:xfrm>
          <a:off x="5682343"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0" name="Text Box 15">
          <a:extLst>
            <a:ext uri="{FF2B5EF4-FFF2-40B4-BE49-F238E27FC236}">
              <a16:creationId xmlns:a16="http://schemas.microsoft.com/office/drawing/2014/main" id="{FFCCA213-DF80-40DF-8DC4-EB639BCA7A7B}"/>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1" name="Text Box 15">
          <a:extLst>
            <a:ext uri="{FF2B5EF4-FFF2-40B4-BE49-F238E27FC236}">
              <a16:creationId xmlns:a16="http://schemas.microsoft.com/office/drawing/2014/main" id="{FCB6E829-7554-4B06-B2E1-F9F0DD824EA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2" name="Text Box 15">
          <a:extLst>
            <a:ext uri="{FF2B5EF4-FFF2-40B4-BE49-F238E27FC236}">
              <a16:creationId xmlns:a16="http://schemas.microsoft.com/office/drawing/2014/main" id="{912F52DE-A664-4772-865E-701C1BA85256}"/>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3" name="Text Box 15">
          <a:extLst>
            <a:ext uri="{FF2B5EF4-FFF2-40B4-BE49-F238E27FC236}">
              <a16:creationId xmlns:a16="http://schemas.microsoft.com/office/drawing/2014/main" id="{4B130007-9085-4CC1-892B-9C486B53F2FE}"/>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1254" name="Text Box 15">
          <a:extLst>
            <a:ext uri="{FF2B5EF4-FFF2-40B4-BE49-F238E27FC236}">
              <a16:creationId xmlns:a16="http://schemas.microsoft.com/office/drawing/2014/main" id="{A6658566-349F-441E-8394-6A8853FFDA23}"/>
            </a:ext>
          </a:extLst>
        </xdr:cNvPr>
        <xdr:cNvSpPr txBox="1">
          <a:spLocks noChangeArrowheads="1"/>
        </xdr:cNvSpPr>
      </xdr:nvSpPr>
      <xdr:spPr bwMode="auto">
        <a:xfrm>
          <a:off x="4972050" y="711835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5" name="Text Box 15">
          <a:extLst>
            <a:ext uri="{FF2B5EF4-FFF2-40B4-BE49-F238E27FC236}">
              <a16:creationId xmlns:a16="http://schemas.microsoft.com/office/drawing/2014/main" id="{08242FC6-88AA-4164-AD55-352210049069}"/>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6" name="Text Box 15">
          <a:extLst>
            <a:ext uri="{FF2B5EF4-FFF2-40B4-BE49-F238E27FC236}">
              <a16:creationId xmlns:a16="http://schemas.microsoft.com/office/drawing/2014/main" id="{7FD29ECB-A457-448B-8718-6A7D6DFB6FFF}"/>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7" name="Text Box 15">
          <a:extLst>
            <a:ext uri="{FF2B5EF4-FFF2-40B4-BE49-F238E27FC236}">
              <a16:creationId xmlns:a16="http://schemas.microsoft.com/office/drawing/2014/main" id="{E757D566-0C70-43A4-93F1-23E14E2F4750}"/>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58" name="Text Box 15">
          <a:extLst>
            <a:ext uri="{FF2B5EF4-FFF2-40B4-BE49-F238E27FC236}">
              <a16:creationId xmlns:a16="http://schemas.microsoft.com/office/drawing/2014/main" id="{1CDF70BF-6C29-4485-9E5A-D3A04C4080F3}"/>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9" name="Text Box 15">
          <a:extLst>
            <a:ext uri="{FF2B5EF4-FFF2-40B4-BE49-F238E27FC236}">
              <a16:creationId xmlns:a16="http://schemas.microsoft.com/office/drawing/2014/main" id="{A61BF774-8089-42AE-94DD-9F1CD76F6D23}"/>
            </a:ext>
          </a:extLst>
        </xdr:cNvPr>
        <xdr:cNvSpPr txBox="1">
          <a:spLocks noChangeArrowheads="1"/>
        </xdr:cNvSpPr>
      </xdr:nvSpPr>
      <xdr:spPr bwMode="auto">
        <a:xfrm>
          <a:off x="4972050" y="711835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0" name="Text Box 15">
          <a:extLst>
            <a:ext uri="{FF2B5EF4-FFF2-40B4-BE49-F238E27FC236}">
              <a16:creationId xmlns:a16="http://schemas.microsoft.com/office/drawing/2014/main" id="{D066F436-3A97-42A1-9DE1-A60280D2B457}"/>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1" name="Text Box 15">
          <a:extLst>
            <a:ext uri="{FF2B5EF4-FFF2-40B4-BE49-F238E27FC236}">
              <a16:creationId xmlns:a16="http://schemas.microsoft.com/office/drawing/2014/main" id="{587DFD66-A404-4CA4-94DC-E4EFF30D09EE}"/>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1262" name="Text Box 15">
          <a:extLst>
            <a:ext uri="{FF2B5EF4-FFF2-40B4-BE49-F238E27FC236}">
              <a16:creationId xmlns:a16="http://schemas.microsoft.com/office/drawing/2014/main" id="{1A8C083E-BFCC-4D08-8CB6-FBA74E68DC72}"/>
            </a:ext>
          </a:extLst>
        </xdr:cNvPr>
        <xdr:cNvSpPr txBox="1">
          <a:spLocks noChangeArrowheads="1"/>
        </xdr:cNvSpPr>
      </xdr:nvSpPr>
      <xdr:spPr bwMode="auto">
        <a:xfrm>
          <a:off x="4972050" y="711835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twoCellAnchor editAs="oneCell">
    <xdr:from>
      <xdr:col>4</xdr:col>
      <xdr:colOff>0</xdr:colOff>
      <xdr:row>68</xdr:row>
      <xdr:rowOff>0</xdr:rowOff>
    </xdr:from>
    <xdr:to>
      <xdr:col>4</xdr:col>
      <xdr:colOff>90438</xdr:colOff>
      <xdr:row>71</xdr:row>
      <xdr:rowOff>330575</xdr:rowOff>
    </xdr:to>
    <xdr:sp macro="" textlink="">
      <xdr:nvSpPr>
        <xdr:cNvPr id="5" name="Text Box 15">
          <a:extLst>
            <a:ext uri="{FF2B5EF4-FFF2-40B4-BE49-F238E27FC236}">
              <a16:creationId xmlns:a16="http://schemas.microsoft.com/office/drawing/2014/main" id="{C0B6A711-85FD-4258-985E-C5D65A19F12C}"/>
            </a:ext>
          </a:extLst>
        </xdr:cNvPr>
        <xdr:cNvSpPr txBox="1">
          <a:spLocks noChangeArrowheads="1"/>
        </xdr:cNvSpPr>
      </xdr:nvSpPr>
      <xdr:spPr bwMode="auto">
        <a:xfrm>
          <a:off x="5200650" y="37731700"/>
          <a:ext cx="90438" cy="8632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68</xdr:row>
      <xdr:rowOff>0</xdr:rowOff>
    </xdr:from>
    <xdr:ext cx="95250" cy="213632"/>
    <xdr:sp macro="" textlink="">
      <xdr:nvSpPr>
        <xdr:cNvPr id="6" name="Text Box 15">
          <a:extLst>
            <a:ext uri="{FF2B5EF4-FFF2-40B4-BE49-F238E27FC236}">
              <a16:creationId xmlns:a16="http://schemas.microsoft.com/office/drawing/2014/main" id="{7677E544-9128-4CBF-8FB0-F91BA5F6887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 name="Text Box 15">
          <a:extLst>
            <a:ext uri="{FF2B5EF4-FFF2-40B4-BE49-F238E27FC236}">
              <a16:creationId xmlns:a16="http://schemas.microsoft.com/office/drawing/2014/main" id="{B00F9B0A-96D8-4A30-9D50-ADEE447950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 name="Text Box 15">
          <a:extLst>
            <a:ext uri="{FF2B5EF4-FFF2-40B4-BE49-F238E27FC236}">
              <a16:creationId xmlns:a16="http://schemas.microsoft.com/office/drawing/2014/main" id="{DF6365D4-45C8-42CE-9AD9-C56831B5A53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 name="Text Box 15">
          <a:extLst>
            <a:ext uri="{FF2B5EF4-FFF2-40B4-BE49-F238E27FC236}">
              <a16:creationId xmlns:a16="http://schemas.microsoft.com/office/drawing/2014/main" id="{AEFC38CA-FBBD-486D-8076-74C4ECF9CF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 name="Text Box 15">
          <a:extLst>
            <a:ext uri="{FF2B5EF4-FFF2-40B4-BE49-F238E27FC236}">
              <a16:creationId xmlns:a16="http://schemas.microsoft.com/office/drawing/2014/main" id="{9CE1F60B-52BE-4502-AFDA-B7348277207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 name="Text Box 15">
          <a:extLst>
            <a:ext uri="{FF2B5EF4-FFF2-40B4-BE49-F238E27FC236}">
              <a16:creationId xmlns:a16="http://schemas.microsoft.com/office/drawing/2014/main" id="{45BE82A1-EA9D-4DA5-9D43-B65CD1E069A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 name="Text Box 15">
          <a:extLst>
            <a:ext uri="{FF2B5EF4-FFF2-40B4-BE49-F238E27FC236}">
              <a16:creationId xmlns:a16="http://schemas.microsoft.com/office/drawing/2014/main" id="{6D9F1865-97D8-49DA-AD33-1A9CBFCA023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 name="Text Box 15">
          <a:extLst>
            <a:ext uri="{FF2B5EF4-FFF2-40B4-BE49-F238E27FC236}">
              <a16:creationId xmlns:a16="http://schemas.microsoft.com/office/drawing/2014/main" id="{3FA11AF5-8D88-46C2-9177-A7AB6EAEE7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 name="Text Box 15">
          <a:extLst>
            <a:ext uri="{FF2B5EF4-FFF2-40B4-BE49-F238E27FC236}">
              <a16:creationId xmlns:a16="http://schemas.microsoft.com/office/drawing/2014/main" id="{D8A8EDD8-5B29-44E1-9AA6-E97F4B1CCCE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 name="Text Box 15">
          <a:extLst>
            <a:ext uri="{FF2B5EF4-FFF2-40B4-BE49-F238E27FC236}">
              <a16:creationId xmlns:a16="http://schemas.microsoft.com/office/drawing/2014/main" id="{6201A98C-18E0-4E15-9F58-3B2D33F798B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 name="Text Box 15">
          <a:extLst>
            <a:ext uri="{FF2B5EF4-FFF2-40B4-BE49-F238E27FC236}">
              <a16:creationId xmlns:a16="http://schemas.microsoft.com/office/drawing/2014/main" id="{B127F805-4DB7-4569-B80B-07E8393188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 name="Text Box 15">
          <a:extLst>
            <a:ext uri="{FF2B5EF4-FFF2-40B4-BE49-F238E27FC236}">
              <a16:creationId xmlns:a16="http://schemas.microsoft.com/office/drawing/2014/main" id="{725C4651-365C-4FB5-B438-B19B5312A5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 name="Text Box 15">
          <a:extLst>
            <a:ext uri="{FF2B5EF4-FFF2-40B4-BE49-F238E27FC236}">
              <a16:creationId xmlns:a16="http://schemas.microsoft.com/office/drawing/2014/main" id="{0489A983-CA21-4EDC-BCE1-CF8673EB48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 name="Text Box 15">
          <a:extLst>
            <a:ext uri="{FF2B5EF4-FFF2-40B4-BE49-F238E27FC236}">
              <a16:creationId xmlns:a16="http://schemas.microsoft.com/office/drawing/2014/main" id="{2A95C8CD-C738-4DCF-A1E6-6600E548076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68</xdr:row>
      <xdr:rowOff>0</xdr:rowOff>
    </xdr:from>
    <xdr:ext cx="95250" cy="213632"/>
    <xdr:sp macro="" textlink="">
      <xdr:nvSpPr>
        <xdr:cNvPr id="20" name="Text Box 15">
          <a:extLst>
            <a:ext uri="{FF2B5EF4-FFF2-40B4-BE49-F238E27FC236}">
              <a16:creationId xmlns:a16="http://schemas.microsoft.com/office/drawing/2014/main" id="{1A7AEDF8-28DD-4F20-80CF-60ABBE5AA3C9}"/>
            </a:ext>
          </a:extLst>
        </xdr:cNvPr>
        <xdr:cNvSpPr txBox="1">
          <a:spLocks noChangeArrowheads="1"/>
        </xdr:cNvSpPr>
      </xdr:nvSpPr>
      <xdr:spPr bwMode="auto">
        <a:xfrm>
          <a:off x="6234793"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 name="Text Box 15">
          <a:extLst>
            <a:ext uri="{FF2B5EF4-FFF2-40B4-BE49-F238E27FC236}">
              <a16:creationId xmlns:a16="http://schemas.microsoft.com/office/drawing/2014/main" id="{DF2F893D-56EB-4F66-BD79-AD21191FBF5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 name="Text Box 15">
          <a:extLst>
            <a:ext uri="{FF2B5EF4-FFF2-40B4-BE49-F238E27FC236}">
              <a16:creationId xmlns:a16="http://schemas.microsoft.com/office/drawing/2014/main" id="{A32FFEDC-171F-4F73-9E98-1431225A26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 name="Text Box 15">
          <a:extLst>
            <a:ext uri="{FF2B5EF4-FFF2-40B4-BE49-F238E27FC236}">
              <a16:creationId xmlns:a16="http://schemas.microsoft.com/office/drawing/2014/main" id="{6B4B8CAD-496A-430E-A4FD-938E10D59B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 name="Text Box 15">
          <a:extLst>
            <a:ext uri="{FF2B5EF4-FFF2-40B4-BE49-F238E27FC236}">
              <a16:creationId xmlns:a16="http://schemas.microsoft.com/office/drawing/2014/main" id="{C453DB9B-AC97-467A-9BBB-F7EC34610C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 name="Text Box 15">
          <a:extLst>
            <a:ext uri="{FF2B5EF4-FFF2-40B4-BE49-F238E27FC236}">
              <a16:creationId xmlns:a16="http://schemas.microsoft.com/office/drawing/2014/main" id="{2F133F05-1A51-4FA0-B53C-FE6D2E2A2A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 name="Text Box 15">
          <a:extLst>
            <a:ext uri="{FF2B5EF4-FFF2-40B4-BE49-F238E27FC236}">
              <a16:creationId xmlns:a16="http://schemas.microsoft.com/office/drawing/2014/main" id="{A75B2D95-CBBE-4A4B-A5A1-A5B272DA05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 name="Text Box 15">
          <a:extLst>
            <a:ext uri="{FF2B5EF4-FFF2-40B4-BE49-F238E27FC236}">
              <a16:creationId xmlns:a16="http://schemas.microsoft.com/office/drawing/2014/main" id="{90E45A75-1EA2-48BF-BAD5-0F5B8931F5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 name="Text Box 15">
          <a:extLst>
            <a:ext uri="{FF2B5EF4-FFF2-40B4-BE49-F238E27FC236}">
              <a16:creationId xmlns:a16="http://schemas.microsoft.com/office/drawing/2014/main" id="{783B0301-568F-4E86-B0BD-52627EAC9F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 name="Text Box 15">
          <a:extLst>
            <a:ext uri="{FF2B5EF4-FFF2-40B4-BE49-F238E27FC236}">
              <a16:creationId xmlns:a16="http://schemas.microsoft.com/office/drawing/2014/main" id="{B63F68AD-4E34-45FF-86AB-6314BA9112D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 name="Text Box 15">
          <a:extLst>
            <a:ext uri="{FF2B5EF4-FFF2-40B4-BE49-F238E27FC236}">
              <a16:creationId xmlns:a16="http://schemas.microsoft.com/office/drawing/2014/main" id="{27380EE9-0ECA-4FF6-ACB6-F6713A57CF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 name="Text Box 15">
          <a:extLst>
            <a:ext uri="{FF2B5EF4-FFF2-40B4-BE49-F238E27FC236}">
              <a16:creationId xmlns:a16="http://schemas.microsoft.com/office/drawing/2014/main" id="{EBF627F6-5165-4C1A-9B4D-4D3D82B5B6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 name="Text Box 15">
          <a:extLst>
            <a:ext uri="{FF2B5EF4-FFF2-40B4-BE49-F238E27FC236}">
              <a16:creationId xmlns:a16="http://schemas.microsoft.com/office/drawing/2014/main" id="{C9DCE352-1BE4-4DE4-B4FE-3E60CD5DE51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 name="Text Box 15">
          <a:extLst>
            <a:ext uri="{FF2B5EF4-FFF2-40B4-BE49-F238E27FC236}">
              <a16:creationId xmlns:a16="http://schemas.microsoft.com/office/drawing/2014/main" id="{DFE2C5EA-3090-445C-BA39-44D6B168DF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 name="Text Box 15">
          <a:extLst>
            <a:ext uri="{FF2B5EF4-FFF2-40B4-BE49-F238E27FC236}">
              <a16:creationId xmlns:a16="http://schemas.microsoft.com/office/drawing/2014/main" id="{6D6AFCA1-868E-4498-A2B2-4D31440F27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 name="Text Box 15">
          <a:extLst>
            <a:ext uri="{FF2B5EF4-FFF2-40B4-BE49-F238E27FC236}">
              <a16:creationId xmlns:a16="http://schemas.microsoft.com/office/drawing/2014/main" id="{9F152546-011C-45C4-B773-42698947318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 name="Text Box 15">
          <a:extLst>
            <a:ext uri="{FF2B5EF4-FFF2-40B4-BE49-F238E27FC236}">
              <a16:creationId xmlns:a16="http://schemas.microsoft.com/office/drawing/2014/main" id="{4CB7DF81-1206-4C14-A1C8-FC2CF821074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 name="Text Box 15">
          <a:extLst>
            <a:ext uri="{FF2B5EF4-FFF2-40B4-BE49-F238E27FC236}">
              <a16:creationId xmlns:a16="http://schemas.microsoft.com/office/drawing/2014/main" id="{2D16146A-E053-4FD1-AB44-3126DFC95F8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 name="Text Box 15">
          <a:extLst>
            <a:ext uri="{FF2B5EF4-FFF2-40B4-BE49-F238E27FC236}">
              <a16:creationId xmlns:a16="http://schemas.microsoft.com/office/drawing/2014/main" id="{4AE7BF5F-3A13-4612-A5C2-F43D3660A05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 name="Text Box 15">
          <a:extLst>
            <a:ext uri="{FF2B5EF4-FFF2-40B4-BE49-F238E27FC236}">
              <a16:creationId xmlns:a16="http://schemas.microsoft.com/office/drawing/2014/main" id="{2ED3B0ED-2EBE-438C-9A30-8AA5236C38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 name="Text Box 15">
          <a:extLst>
            <a:ext uri="{FF2B5EF4-FFF2-40B4-BE49-F238E27FC236}">
              <a16:creationId xmlns:a16="http://schemas.microsoft.com/office/drawing/2014/main" id="{F94D73F7-1F98-451F-8779-1EBF7545534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 name="Text Box 15">
          <a:extLst>
            <a:ext uri="{FF2B5EF4-FFF2-40B4-BE49-F238E27FC236}">
              <a16:creationId xmlns:a16="http://schemas.microsoft.com/office/drawing/2014/main" id="{84492F45-5C4C-4DE6-8071-E0A3895C6B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2" name="Text Box 15">
          <a:extLst>
            <a:ext uri="{FF2B5EF4-FFF2-40B4-BE49-F238E27FC236}">
              <a16:creationId xmlns:a16="http://schemas.microsoft.com/office/drawing/2014/main" id="{A98E5F93-28C9-411A-9241-C6371A112B8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3" name="Text Box 15">
          <a:extLst>
            <a:ext uri="{FF2B5EF4-FFF2-40B4-BE49-F238E27FC236}">
              <a16:creationId xmlns:a16="http://schemas.microsoft.com/office/drawing/2014/main" id="{75F31A37-A920-4291-8954-13A3250F655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4" name="Text Box 15">
          <a:extLst>
            <a:ext uri="{FF2B5EF4-FFF2-40B4-BE49-F238E27FC236}">
              <a16:creationId xmlns:a16="http://schemas.microsoft.com/office/drawing/2014/main" id="{1B44A0C5-7FE0-4B17-83C8-BCCFE856830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5" name="Text Box 15">
          <a:extLst>
            <a:ext uri="{FF2B5EF4-FFF2-40B4-BE49-F238E27FC236}">
              <a16:creationId xmlns:a16="http://schemas.microsoft.com/office/drawing/2014/main" id="{B75C2655-26B7-4332-ACFA-5F7813A1D3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6" name="Text Box 15">
          <a:extLst>
            <a:ext uri="{FF2B5EF4-FFF2-40B4-BE49-F238E27FC236}">
              <a16:creationId xmlns:a16="http://schemas.microsoft.com/office/drawing/2014/main" id="{8FE2938E-45B3-4E65-A641-823977B03A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7" name="Text Box 15">
          <a:extLst>
            <a:ext uri="{FF2B5EF4-FFF2-40B4-BE49-F238E27FC236}">
              <a16:creationId xmlns:a16="http://schemas.microsoft.com/office/drawing/2014/main" id="{E4F8F28A-73D5-4315-AA31-DE254DAF0B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8" name="Text Box 15">
          <a:extLst>
            <a:ext uri="{FF2B5EF4-FFF2-40B4-BE49-F238E27FC236}">
              <a16:creationId xmlns:a16="http://schemas.microsoft.com/office/drawing/2014/main" id="{F13CB2C4-A603-4D91-B245-EA8A2763396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9" name="Text Box 15">
          <a:extLst>
            <a:ext uri="{FF2B5EF4-FFF2-40B4-BE49-F238E27FC236}">
              <a16:creationId xmlns:a16="http://schemas.microsoft.com/office/drawing/2014/main" id="{5B275103-31A3-4EC0-BA3A-818B7BC783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0" name="Text Box 15">
          <a:extLst>
            <a:ext uri="{FF2B5EF4-FFF2-40B4-BE49-F238E27FC236}">
              <a16:creationId xmlns:a16="http://schemas.microsoft.com/office/drawing/2014/main" id="{2B292750-D939-475A-A7EB-41A88A080C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1" name="Text Box 15">
          <a:extLst>
            <a:ext uri="{FF2B5EF4-FFF2-40B4-BE49-F238E27FC236}">
              <a16:creationId xmlns:a16="http://schemas.microsoft.com/office/drawing/2014/main" id="{A96F245D-5E0D-4EF8-8FEF-5C6E029BA2B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2" name="Text Box 15">
          <a:extLst>
            <a:ext uri="{FF2B5EF4-FFF2-40B4-BE49-F238E27FC236}">
              <a16:creationId xmlns:a16="http://schemas.microsoft.com/office/drawing/2014/main" id="{83405897-82EB-482A-B30D-378721642B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3" name="Text Box 15">
          <a:extLst>
            <a:ext uri="{FF2B5EF4-FFF2-40B4-BE49-F238E27FC236}">
              <a16:creationId xmlns:a16="http://schemas.microsoft.com/office/drawing/2014/main" id="{B869ACB0-449C-4BC0-94AC-221260A006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4" name="Text Box 15">
          <a:extLst>
            <a:ext uri="{FF2B5EF4-FFF2-40B4-BE49-F238E27FC236}">
              <a16:creationId xmlns:a16="http://schemas.microsoft.com/office/drawing/2014/main" id="{5879CAE4-39D0-4F73-A223-F802CAEFB18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5" name="Text Box 15">
          <a:extLst>
            <a:ext uri="{FF2B5EF4-FFF2-40B4-BE49-F238E27FC236}">
              <a16:creationId xmlns:a16="http://schemas.microsoft.com/office/drawing/2014/main" id="{5F84BDD3-38B3-4368-9527-98AAC17905E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6" name="Text Box 15">
          <a:extLst>
            <a:ext uri="{FF2B5EF4-FFF2-40B4-BE49-F238E27FC236}">
              <a16:creationId xmlns:a16="http://schemas.microsoft.com/office/drawing/2014/main" id="{F9E91DED-FC23-4151-9D4E-040E5123C0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7" name="Text Box 15">
          <a:extLst>
            <a:ext uri="{FF2B5EF4-FFF2-40B4-BE49-F238E27FC236}">
              <a16:creationId xmlns:a16="http://schemas.microsoft.com/office/drawing/2014/main" id="{D7A76680-49BA-4C77-8E45-42627A2BAE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8" name="Text Box 15">
          <a:extLst>
            <a:ext uri="{FF2B5EF4-FFF2-40B4-BE49-F238E27FC236}">
              <a16:creationId xmlns:a16="http://schemas.microsoft.com/office/drawing/2014/main" id="{25A67BD7-A8EB-4C69-A530-176BEE97EA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59" name="Text Box 15">
          <a:extLst>
            <a:ext uri="{FF2B5EF4-FFF2-40B4-BE49-F238E27FC236}">
              <a16:creationId xmlns:a16="http://schemas.microsoft.com/office/drawing/2014/main" id="{DAE10A90-EAA6-41BC-A451-148E4407756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0" name="Text Box 15">
          <a:extLst>
            <a:ext uri="{FF2B5EF4-FFF2-40B4-BE49-F238E27FC236}">
              <a16:creationId xmlns:a16="http://schemas.microsoft.com/office/drawing/2014/main" id="{D84078A6-E2D9-4172-8810-4D673601EF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1" name="Text Box 15">
          <a:extLst>
            <a:ext uri="{FF2B5EF4-FFF2-40B4-BE49-F238E27FC236}">
              <a16:creationId xmlns:a16="http://schemas.microsoft.com/office/drawing/2014/main" id="{BD7438FE-F6C8-442E-A326-98DBA6521F8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2" name="Text Box 15">
          <a:extLst>
            <a:ext uri="{FF2B5EF4-FFF2-40B4-BE49-F238E27FC236}">
              <a16:creationId xmlns:a16="http://schemas.microsoft.com/office/drawing/2014/main" id="{57A25EC6-D298-4923-9492-5442296709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3" name="Text Box 15">
          <a:extLst>
            <a:ext uri="{FF2B5EF4-FFF2-40B4-BE49-F238E27FC236}">
              <a16:creationId xmlns:a16="http://schemas.microsoft.com/office/drawing/2014/main" id="{9BF7AEEB-8C5A-4E4E-8D42-F0054285E2F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4" name="Text Box 15">
          <a:extLst>
            <a:ext uri="{FF2B5EF4-FFF2-40B4-BE49-F238E27FC236}">
              <a16:creationId xmlns:a16="http://schemas.microsoft.com/office/drawing/2014/main" id="{99D0210D-DEC2-4BEB-BA9A-31C9B1FD84F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5" name="Text Box 15">
          <a:extLst>
            <a:ext uri="{FF2B5EF4-FFF2-40B4-BE49-F238E27FC236}">
              <a16:creationId xmlns:a16="http://schemas.microsoft.com/office/drawing/2014/main" id="{0345DF5A-486C-483F-A381-388C1D9B477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6" name="Text Box 15">
          <a:extLst>
            <a:ext uri="{FF2B5EF4-FFF2-40B4-BE49-F238E27FC236}">
              <a16:creationId xmlns:a16="http://schemas.microsoft.com/office/drawing/2014/main" id="{82527FBB-B3D6-42F2-ACC5-F91E0A2DCF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7" name="Text Box 15">
          <a:extLst>
            <a:ext uri="{FF2B5EF4-FFF2-40B4-BE49-F238E27FC236}">
              <a16:creationId xmlns:a16="http://schemas.microsoft.com/office/drawing/2014/main" id="{1DC97E43-66FB-429E-ADC1-4DCCDDBA43A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8" name="Text Box 15">
          <a:extLst>
            <a:ext uri="{FF2B5EF4-FFF2-40B4-BE49-F238E27FC236}">
              <a16:creationId xmlns:a16="http://schemas.microsoft.com/office/drawing/2014/main" id="{90D03529-13ED-4A2F-AFB0-ABFBE02EF4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69" name="Text Box 15">
          <a:extLst>
            <a:ext uri="{FF2B5EF4-FFF2-40B4-BE49-F238E27FC236}">
              <a16:creationId xmlns:a16="http://schemas.microsoft.com/office/drawing/2014/main" id="{2F7568B0-E197-4AB3-B19D-14B8A23F00C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0" name="Text Box 15">
          <a:extLst>
            <a:ext uri="{FF2B5EF4-FFF2-40B4-BE49-F238E27FC236}">
              <a16:creationId xmlns:a16="http://schemas.microsoft.com/office/drawing/2014/main" id="{2ECA43AA-1F2B-4D55-AF46-CBC1EF29CE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1" name="Text Box 15">
          <a:extLst>
            <a:ext uri="{FF2B5EF4-FFF2-40B4-BE49-F238E27FC236}">
              <a16:creationId xmlns:a16="http://schemas.microsoft.com/office/drawing/2014/main" id="{808CABC1-2EEF-4D11-A7AB-3B13D375EBE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2" name="Text Box 15">
          <a:extLst>
            <a:ext uri="{FF2B5EF4-FFF2-40B4-BE49-F238E27FC236}">
              <a16:creationId xmlns:a16="http://schemas.microsoft.com/office/drawing/2014/main" id="{29E86824-885C-44DD-B08E-EF5C614831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3" name="Text Box 15">
          <a:extLst>
            <a:ext uri="{FF2B5EF4-FFF2-40B4-BE49-F238E27FC236}">
              <a16:creationId xmlns:a16="http://schemas.microsoft.com/office/drawing/2014/main" id="{82E6AB51-7DF8-4148-8F1C-6CB351A4B61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4" name="Text Box 15">
          <a:extLst>
            <a:ext uri="{FF2B5EF4-FFF2-40B4-BE49-F238E27FC236}">
              <a16:creationId xmlns:a16="http://schemas.microsoft.com/office/drawing/2014/main" id="{3703DA0F-1661-4C8E-A5F6-503D48B03D5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5" name="Text Box 15">
          <a:extLst>
            <a:ext uri="{FF2B5EF4-FFF2-40B4-BE49-F238E27FC236}">
              <a16:creationId xmlns:a16="http://schemas.microsoft.com/office/drawing/2014/main" id="{2BA294C3-0FE4-4BD8-A263-6540B1D2B6C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6" name="Text Box 15">
          <a:extLst>
            <a:ext uri="{FF2B5EF4-FFF2-40B4-BE49-F238E27FC236}">
              <a16:creationId xmlns:a16="http://schemas.microsoft.com/office/drawing/2014/main" id="{03BE84CC-B45D-4B8C-B6E2-314EF24FB0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7" name="Text Box 15">
          <a:extLst>
            <a:ext uri="{FF2B5EF4-FFF2-40B4-BE49-F238E27FC236}">
              <a16:creationId xmlns:a16="http://schemas.microsoft.com/office/drawing/2014/main" id="{DF0B74B4-A103-49B9-8ABE-08E6A2E392C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8" name="Text Box 15">
          <a:extLst>
            <a:ext uri="{FF2B5EF4-FFF2-40B4-BE49-F238E27FC236}">
              <a16:creationId xmlns:a16="http://schemas.microsoft.com/office/drawing/2014/main" id="{590578F7-A484-4321-ABE5-FCB0D3B9FDD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79" name="Text Box 15">
          <a:extLst>
            <a:ext uri="{FF2B5EF4-FFF2-40B4-BE49-F238E27FC236}">
              <a16:creationId xmlns:a16="http://schemas.microsoft.com/office/drawing/2014/main" id="{B51A77D6-F592-4691-A175-4BFC9FCFFAA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0" name="Text Box 15">
          <a:extLst>
            <a:ext uri="{FF2B5EF4-FFF2-40B4-BE49-F238E27FC236}">
              <a16:creationId xmlns:a16="http://schemas.microsoft.com/office/drawing/2014/main" id="{76AD2FBC-41A4-4ECF-AF25-0B4031CDA4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1" name="Text Box 15">
          <a:extLst>
            <a:ext uri="{FF2B5EF4-FFF2-40B4-BE49-F238E27FC236}">
              <a16:creationId xmlns:a16="http://schemas.microsoft.com/office/drawing/2014/main" id="{0E16D1E9-1C0A-47D5-B56C-C064BE75EF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2" name="Text Box 15">
          <a:extLst>
            <a:ext uri="{FF2B5EF4-FFF2-40B4-BE49-F238E27FC236}">
              <a16:creationId xmlns:a16="http://schemas.microsoft.com/office/drawing/2014/main" id="{672DFB4F-908C-4DE1-85BC-F3E69BB6F0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3" name="Text Box 15">
          <a:extLst>
            <a:ext uri="{FF2B5EF4-FFF2-40B4-BE49-F238E27FC236}">
              <a16:creationId xmlns:a16="http://schemas.microsoft.com/office/drawing/2014/main" id="{DB8C9685-5431-4786-A924-B270384093B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4" name="Text Box 15">
          <a:extLst>
            <a:ext uri="{FF2B5EF4-FFF2-40B4-BE49-F238E27FC236}">
              <a16:creationId xmlns:a16="http://schemas.microsoft.com/office/drawing/2014/main" id="{C2A22CDC-4277-46CB-9E49-DABA448833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5" name="Text Box 15">
          <a:extLst>
            <a:ext uri="{FF2B5EF4-FFF2-40B4-BE49-F238E27FC236}">
              <a16:creationId xmlns:a16="http://schemas.microsoft.com/office/drawing/2014/main" id="{5F28036A-1969-4983-A036-3FF58B7698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6" name="Text Box 15">
          <a:extLst>
            <a:ext uri="{FF2B5EF4-FFF2-40B4-BE49-F238E27FC236}">
              <a16:creationId xmlns:a16="http://schemas.microsoft.com/office/drawing/2014/main" id="{37297A9C-37FA-4CF7-8DF1-1CAA5B4919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7" name="Text Box 15">
          <a:extLst>
            <a:ext uri="{FF2B5EF4-FFF2-40B4-BE49-F238E27FC236}">
              <a16:creationId xmlns:a16="http://schemas.microsoft.com/office/drawing/2014/main" id="{98988C21-1E87-4E85-AE89-3928B0414E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8" name="Text Box 15">
          <a:extLst>
            <a:ext uri="{FF2B5EF4-FFF2-40B4-BE49-F238E27FC236}">
              <a16:creationId xmlns:a16="http://schemas.microsoft.com/office/drawing/2014/main" id="{AE053D17-C02D-4D5B-A5D9-65E9DC5BBE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89" name="Text Box 15">
          <a:extLst>
            <a:ext uri="{FF2B5EF4-FFF2-40B4-BE49-F238E27FC236}">
              <a16:creationId xmlns:a16="http://schemas.microsoft.com/office/drawing/2014/main" id="{269D5287-1096-4A58-86BD-7255567F486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0" name="Text Box 15">
          <a:extLst>
            <a:ext uri="{FF2B5EF4-FFF2-40B4-BE49-F238E27FC236}">
              <a16:creationId xmlns:a16="http://schemas.microsoft.com/office/drawing/2014/main" id="{9FE6D010-9E4A-4E83-96EC-0341680369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1" name="Text Box 15">
          <a:extLst>
            <a:ext uri="{FF2B5EF4-FFF2-40B4-BE49-F238E27FC236}">
              <a16:creationId xmlns:a16="http://schemas.microsoft.com/office/drawing/2014/main" id="{557F9163-1FCB-4306-97F6-8EF1427F7AE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2" name="Text Box 15">
          <a:extLst>
            <a:ext uri="{FF2B5EF4-FFF2-40B4-BE49-F238E27FC236}">
              <a16:creationId xmlns:a16="http://schemas.microsoft.com/office/drawing/2014/main" id="{8306CC7D-4B9E-473E-948C-F3AC0DB4621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3" name="Text Box 15">
          <a:extLst>
            <a:ext uri="{FF2B5EF4-FFF2-40B4-BE49-F238E27FC236}">
              <a16:creationId xmlns:a16="http://schemas.microsoft.com/office/drawing/2014/main" id="{6D0676C0-C564-49F2-8EA3-C41EBF16A6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4" name="Text Box 15">
          <a:extLst>
            <a:ext uri="{FF2B5EF4-FFF2-40B4-BE49-F238E27FC236}">
              <a16:creationId xmlns:a16="http://schemas.microsoft.com/office/drawing/2014/main" id="{52D4D052-A022-436A-97AF-470EC092B39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5" name="Text Box 15">
          <a:extLst>
            <a:ext uri="{FF2B5EF4-FFF2-40B4-BE49-F238E27FC236}">
              <a16:creationId xmlns:a16="http://schemas.microsoft.com/office/drawing/2014/main" id="{4A3905DA-D26A-4EA4-9517-EBC7807E2A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6" name="Text Box 15">
          <a:extLst>
            <a:ext uri="{FF2B5EF4-FFF2-40B4-BE49-F238E27FC236}">
              <a16:creationId xmlns:a16="http://schemas.microsoft.com/office/drawing/2014/main" id="{60CE3930-DC65-4B0E-960C-4458225BC1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7" name="Text Box 15">
          <a:extLst>
            <a:ext uri="{FF2B5EF4-FFF2-40B4-BE49-F238E27FC236}">
              <a16:creationId xmlns:a16="http://schemas.microsoft.com/office/drawing/2014/main" id="{890DAA0E-BCF8-45E6-8638-1A62D126CE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8" name="Text Box 15">
          <a:extLst>
            <a:ext uri="{FF2B5EF4-FFF2-40B4-BE49-F238E27FC236}">
              <a16:creationId xmlns:a16="http://schemas.microsoft.com/office/drawing/2014/main" id="{34ACAD11-62E4-4501-AAE7-AC5A41AD8D4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99" name="Text Box 15">
          <a:extLst>
            <a:ext uri="{FF2B5EF4-FFF2-40B4-BE49-F238E27FC236}">
              <a16:creationId xmlns:a16="http://schemas.microsoft.com/office/drawing/2014/main" id="{DEA7D4CD-29EF-4A08-9293-5C82A6D9F21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0" name="Text Box 15">
          <a:extLst>
            <a:ext uri="{FF2B5EF4-FFF2-40B4-BE49-F238E27FC236}">
              <a16:creationId xmlns:a16="http://schemas.microsoft.com/office/drawing/2014/main" id="{0502729F-3861-49C3-A3A4-C3F21591464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1" name="Text Box 15">
          <a:extLst>
            <a:ext uri="{FF2B5EF4-FFF2-40B4-BE49-F238E27FC236}">
              <a16:creationId xmlns:a16="http://schemas.microsoft.com/office/drawing/2014/main" id="{74701E27-67B6-4F35-A616-48A7A7254A2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2" name="Text Box 15">
          <a:extLst>
            <a:ext uri="{FF2B5EF4-FFF2-40B4-BE49-F238E27FC236}">
              <a16:creationId xmlns:a16="http://schemas.microsoft.com/office/drawing/2014/main" id="{2D05EA3B-4FFE-4CD9-8EFC-30BC48CE3EC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3" name="Text Box 15">
          <a:extLst>
            <a:ext uri="{FF2B5EF4-FFF2-40B4-BE49-F238E27FC236}">
              <a16:creationId xmlns:a16="http://schemas.microsoft.com/office/drawing/2014/main" id="{2E6C095D-8E9F-420D-930E-2B48E604A1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4" name="Text Box 15">
          <a:extLst>
            <a:ext uri="{FF2B5EF4-FFF2-40B4-BE49-F238E27FC236}">
              <a16:creationId xmlns:a16="http://schemas.microsoft.com/office/drawing/2014/main" id="{1617537E-6200-4C59-9A5C-246C9A0B304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5" name="Text Box 15">
          <a:extLst>
            <a:ext uri="{FF2B5EF4-FFF2-40B4-BE49-F238E27FC236}">
              <a16:creationId xmlns:a16="http://schemas.microsoft.com/office/drawing/2014/main" id="{16F4BA4C-F4B8-49C1-BAE6-F945428FE81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6" name="Text Box 15">
          <a:extLst>
            <a:ext uri="{FF2B5EF4-FFF2-40B4-BE49-F238E27FC236}">
              <a16:creationId xmlns:a16="http://schemas.microsoft.com/office/drawing/2014/main" id="{EF992879-4CE2-4BFA-B156-905E7733AB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7" name="Text Box 15">
          <a:extLst>
            <a:ext uri="{FF2B5EF4-FFF2-40B4-BE49-F238E27FC236}">
              <a16:creationId xmlns:a16="http://schemas.microsoft.com/office/drawing/2014/main" id="{8D5B4FC2-5D85-4133-8A19-417E1EF1C7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8" name="Text Box 15">
          <a:extLst>
            <a:ext uri="{FF2B5EF4-FFF2-40B4-BE49-F238E27FC236}">
              <a16:creationId xmlns:a16="http://schemas.microsoft.com/office/drawing/2014/main" id="{692B4352-4B58-4C8B-A701-B3C2177606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09" name="Text Box 15">
          <a:extLst>
            <a:ext uri="{FF2B5EF4-FFF2-40B4-BE49-F238E27FC236}">
              <a16:creationId xmlns:a16="http://schemas.microsoft.com/office/drawing/2014/main" id="{D2AD56F4-301B-4ADA-9CC4-60A06B9AE1D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0" name="Text Box 15">
          <a:extLst>
            <a:ext uri="{FF2B5EF4-FFF2-40B4-BE49-F238E27FC236}">
              <a16:creationId xmlns:a16="http://schemas.microsoft.com/office/drawing/2014/main" id="{8313C5CF-5D6B-4F07-842F-E582C4D690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1" name="Text Box 15">
          <a:extLst>
            <a:ext uri="{FF2B5EF4-FFF2-40B4-BE49-F238E27FC236}">
              <a16:creationId xmlns:a16="http://schemas.microsoft.com/office/drawing/2014/main" id="{C84829AD-AC8A-478D-94B0-CD88B6B33A9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2" name="Text Box 15">
          <a:extLst>
            <a:ext uri="{FF2B5EF4-FFF2-40B4-BE49-F238E27FC236}">
              <a16:creationId xmlns:a16="http://schemas.microsoft.com/office/drawing/2014/main" id="{B220D36E-DF4A-4F1B-81E0-6AB391B26F4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3" name="Text Box 15">
          <a:extLst>
            <a:ext uri="{FF2B5EF4-FFF2-40B4-BE49-F238E27FC236}">
              <a16:creationId xmlns:a16="http://schemas.microsoft.com/office/drawing/2014/main" id="{F5E62B2B-AA45-41E1-8077-C2F237325B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4" name="Text Box 15">
          <a:extLst>
            <a:ext uri="{FF2B5EF4-FFF2-40B4-BE49-F238E27FC236}">
              <a16:creationId xmlns:a16="http://schemas.microsoft.com/office/drawing/2014/main" id="{9AC7146E-EACC-4914-9FC2-A3E0B99F12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5" name="Text Box 15">
          <a:extLst>
            <a:ext uri="{FF2B5EF4-FFF2-40B4-BE49-F238E27FC236}">
              <a16:creationId xmlns:a16="http://schemas.microsoft.com/office/drawing/2014/main" id="{A3C04CCA-22D1-4514-8125-796FFBB1295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6" name="Text Box 15">
          <a:extLst>
            <a:ext uri="{FF2B5EF4-FFF2-40B4-BE49-F238E27FC236}">
              <a16:creationId xmlns:a16="http://schemas.microsoft.com/office/drawing/2014/main" id="{40F893CD-56BD-444D-8848-92A5ECB7F0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7" name="Text Box 15">
          <a:extLst>
            <a:ext uri="{FF2B5EF4-FFF2-40B4-BE49-F238E27FC236}">
              <a16:creationId xmlns:a16="http://schemas.microsoft.com/office/drawing/2014/main" id="{79B0C200-6C18-4F0A-A6F6-1B796D8988F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8" name="Text Box 15">
          <a:extLst>
            <a:ext uri="{FF2B5EF4-FFF2-40B4-BE49-F238E27FC236}">
              <a16:creationId xmlns:a16="http://schemas.microsoft.com/office/drawing/2014/main" id="{B98131D7-1B8F-40BA-BB42-92711836E6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19" name="Text Box 15">
          <a:extLst>
            <a:ext uri="{FF2B5EF4-FFF2-40B4-BE49-F238E27FC236}">
              <a16:creationId xmlns:a16="http://schemas.microsoft.com/office/drawing/2014/main" id="{C31C1B1E-7080-40AE-9E2B-897ABEC1F7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0" name="Text Box 15">
          <a:extLst>
            <a:ext uri="{FF2B5EF4-FFF2-40B4-BE49-F238E27FC236}">
              <a16:creationId xmlns:a16="http://schemas.microsoft.com/office/drawing/2014/main" id="{B1DED3CC-C57E-40D6-A385-F6A1623443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1" name="Text Box 15">
          <a:extLst>
            <a:ext uri="{FF2B5EF4-FFF2-40B4-BE49-F238E27FC236}">
              <a16:creationId xmlns:a16="http://schemas.microsoft.com/office/drawing/2014/main" id="{D47DD033-6FB9-44EB-AC6D-FBC98EC200C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2" name="Text Box 15">
          <a:extLst>
            <a:ext uri="{FF2B5EF4-FFF2-40B4-BE49-F238E27FC236}">
              <a16:creationId xmlns:a16="http://schemas.microsoft.com/office/drawing/2014/main" id="{09A69005-024D-4109-97E4-F7A01C8F7D7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3" name="Text Box 15">
          <a:extLst>
            <a:ext uri="{FF2B5EF4-FFF2-40B4-BE49-F238E27FC236}">
              <a16:creationId xmlns:a16="http://schemas.microsoft.com/office/drawing/2014/main" id="{D148EE29-CF96-4FD7-AD03-1D79FEAEE4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4" name="Text Box 15">
          <a:extLst>
            <a:ext uri="{FF2B5EF4-FFF2-40B4-BE49-F238E27FC236}">
              <a16:creationId xmlns:a16="http://schemas.microsoft.com/office/drawing/2014/main" id="{F085FE75-18D0-4962-A137-323152CF0B2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5" name="Text Box 15">
          <a:extLst>
            <a:ext uri="{FF2B5EF4-FFF2-40B4-BE49-F238E27FC236}">
              <a16:creationId xmlns:a16="http://schemas.microsoft.com/office/drawing/2014/main" id="{6F5F7035-A176-4AA2-A622-5B3D0515A60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6" name="Text Box 15">
          <a:extLst>
            <a:ext uri="{FF2B5EF4-FFF2-40B4-BE49-F238E27FC236}">
              <a16:creationId xmlns:a16="http://schemas.microsoft.com/office/drawing/2014/main" id="{F42F7AB5-59C7-4E59-BD4C-49C42192F9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7" name="Text Box 15">
          <a:extLst>
            <a:ext uri="{FF2B5EF4-FFF2-40B4-BE49-F238E27FC236}">
              <a16:creationId xmlns:a16="http://schemas.microsoft.com/office/drawing/2014/main" id="{5EE35E72-32C0-4D6F-B6E2-2EF01AA48E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8" name="Text Box 15">
          <a:extLst>
            <a:ext uri="{FF2B5EF4-FFF2-40B4-BE49-F238E27FC236}">
              <a16:creationId xmlns:a16="http://schemas.microsoft.com/office/drawing/2014/main" id="{8DBEB892-87F0-4755-9D36-97EC5B6D5E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29" name="Text Box 15">
          <a:extLst>
            <a:ext uri="{FF2B5EF4-FFF2-40B4-BE49-F238E27FC236}">
              <a16:creationId xmlns:a16="http://schemas.microsoft.com/office/drawing/2014/main" id="{EE653880-BD07-4C10-AD66-E628164E82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0" name="Text Box 15">
          <a:extLst>
            <a:ext uri="{FF2B5EF4-FFF2-40B4-BE49-F238E27FC236}">
              <a16:creationId xmlns:a16="http://schemas.microsoft.com/office/drawing/2014/main" id="{24833A24-4E5B-4208-97C4-E9CC24B239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1" name="Text Box 15">
          <a:extLst>
            <a:ext uri="{FF2B5EF4-FFF2-40B4-BE49-F238E27FC236}">
              <a16:creationId xmlns:a16="http://schemas.microsoft.com/office/drawing/2014/main" id="{A3067BB5-E80C-4083-9766-AFAB18525E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2" name="Text Box 15">
          <a:extLst>
            <a:ext uri="{FF2B5EF4-FFF2-40B4-BE49-F238E27FC236}">
              <a16:creationId xmlns:a16="http://schemas.microsoft.com/office/drawing/2014/main" id="{22180EAC-7FE6-4591-840E-A8F25BB68D5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3" name="Text Box 15">
          <a:extLst>
            <a:ext uri="{FF2B5EF4-FFF2-40B4-BE49-F238E27FC236}">
              <a16:creationId xmlns:a16="http://schemas.microsoft.com/office/drawing/2014/main" id="{8DFE8CE9-5487-4745-8ADE-694AB70A32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4" name="Text Box 15">
          <a:extLst>
            <a:ext uri="{FF2B5EF4-FFF2-40B4-BE49-F238E27FC236}">
              <a16:creationId xmlns:a16="http://schemas.microsoft.com/office/drawing/2014/main" id="{C3833C01-12B4-4687-BECE-27163B6FA6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5" name="Text Box 15">
          <a:extLst>
            <a:ext uri="{FF2B5EF4-FFF2-40B4-BE49-F238E27FC236}">
              <a16:creationId xmlns:a16="http://schemas.microsoft.com/office/drawing/2014/main" id="{838280CE-1623-4128-B26A-09C9BB572CD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6" name="Text Box 15">
          <a:extLst>
            <a:ext uri="{FF2B5EF4-FFF2-40B4-BE49-F238E27FC236}">
              <a16:creationId xmlns:a16="http://schemas.microsoft.com/office/drawing/2014/main" id="{C680B59B-D907-493F-9FD6-502B1E51668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7" name="Text Box 15">
          <a:extLst>
            <a:ext uri="{FF2B5EF4-FFF2-40B4-BE49-F238E27FC236}">
              <a16:creationId xmlns:a16="http://schemas.microsoft.com/office/drawing/2014/main" id="{EAF79656-5019-4336-9D7E-4F5878BE6E9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8" name="Text Box 15">
          <a:extLst>
            <a:ext uri="{FF2B5EF4-FFF2-40B4-BE49-F238E27FC236}">
              <a16:creationId xmlns:a16="http://schemas.microsoft.com/office/drawing/2014/main" id="{CF215E90-3296-447D-ADC9-D1BD1E80C2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39" name="Text Box 15">
          <a:extLst>
            <a:ext uri="{FF2B5EF4-FFF2-40B4-BE49-F238E27FC236}">
              <a16:creationId xmlns:a16="http://schemas.microsoft.com/office/drawing/2014/main" id="{4295C368-F545-443D-B7A3-8C3D7FCC16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0" name="Text Box 15">
          <a:extLst>
            <a:ext uri="{FF2B5EF4-FFF2-40B4-BE49-F238E27FC236}">
              <a16:creationId xmlns:a16="http://schemas.microsoft.com/office/drawing/2014/main" id="{4EC410FA-9E42-495C-9449-E1E88D290F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1" name="Text Box 15">
          <a:extLst>
            <a:ext uri="{FF2B5EF4-FFF2-40B4-BE49-F238E27FC236}">
              <a16:creationId xmlns:a16="http://schemas.microsoft.com/office/drawing/2014/main" id="{997EEF67-0011-4100-8011-9FA6604CAD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2" name="Text Box 15">
          <a:extLst>
            <a:ext uri="{FF2B5EF4-FFF2-40B4-BE49-F238E27FC236}">
              <a16:creationId xmlns:a16="http://schemas.microsoft.com/office/drawing/2014/main" id="{A7A0767F-B489-41F0-B16B-89E2038686D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3" name="Text Box 15">
          <a:extLst>
            <a:ext uri="{FF2B5EF4-FFF2-40B4-BE49-F238E27FC236}">
              <a16:creationId xmlns:a16="http://schemas.microsoft.com/office/drawing/2014/main" id="{94AB7E56-5A62-4F0D-97E3-81CB5655AB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4" name="Text Box 15">
          <a:extLst>
            <a:ext uri="{FF2B5EF4-FFF2-40B4-BE49-F238E27FC236}">
              <a16:creationId xmlns:a16="http://schemas.microsoft.com/office/drawing/2014/main" id="{2D28E649-8A03-4246-8B00-9749577352B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5" name="Text Box 15">
          <a:extLst>
            <a:ext uri="{FF2B5EF4-FFF2-40B4-BE49-F238E27FC236}">
              <a16:creationId xmlns:a16="http://schemas.microsoft.com/office/drawing/2014/main" id="{B7126097-1CF1-491A-B658-F0722951FB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6" name="Text Box 15">
          <a:extLst>
            <a:ext uri="{FF2B5EF4-FFF2-40B4-BE49-F238E27FC236}">
              <a16:creationId xmlns:a16="http://schemas.microsoft.com/office/drawing/2014/main" id="{2DF11115-99DE-48D7-9ED4-5BDDBAB3289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7" name="Text Box 15">
          <a:extLst>
            <a:ext uri="{FF2B5EF4-FFF2-40B4-BE49-F238E27FC236}">
              <a16:creationId xmlns:a16="http://schemas.microsoft.com/office/drawing/2014/main" id="{3C224FB6-25C7-4A79-8564-FD8834B267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8" name="Text Box 15">
          <a:extLst>
            <a:ext uri="{FF2B5EF4-FFF2-40B4-BE49-F238E27FC236}">
              <a16:creationId xmlns:a16="http://schemas.microsoft.com/office/drawing/2014/main" id="{B0EC0FD7-0A3C-4B80-8F74-61F56A991AC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49" name="Text Box 15">
          <a:extLst>
            <a:ext uri="{FF2B5EF4-FFF2-40B4-BE49-F238E27FC236}">
              <a16:creationId xmlns:a16="http://schemas.microsoft.com/office/drawing/2014/main" id="{AA0E93AF-FC7A-4824-9729-F0B05D19B8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0" name="Text Box 15">
          <a:extLst>
            <a:ext uri="{FF2B5EF4-FFF2-40B4-BE49-F238E27FC236}">
              <a16:creationId xmlns:a16="http://schemas.microsoft.com/office/drawing/2014/main" id="{6FB17F21-A27C-42D0-BF2D-F1685A6B27B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1" name="Text Box 15">
          <a:extLst>
            <a:ext uri="{FF2B5EF4-FFF2-40B4-BE49-F238E27FC236}">
              <a16:creationId xmlns:a16="http://schemas.microsoft.com/office/drawing/2014/main" id="{B9D1C6A7-8F44-4B97-AE99-CDDAF00964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2" name="Text Box 15">
          <a:extLst>
            <a:ext uri="{FF2B5EF4-FFF2-40B4-BE49-F238E27FC236}">
              <a16:creationId xmlns:a16="http://schemas.microsoft.com/office/drawing/2014/main" id="{479F5A95-993B-461F-8969-2A4A2548379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3" name="Text Box 15">
          <a:extLst>
            <a:ext uri="{FF2B5EF4-FFF2-40B4-BE49-F238E27FC236}">
              <a16:creationId xmlns:a16="http://schemas.microsoft.com/office/drawing/2014/main" id="{0CB81ADC-F303-4252-9B21-D76174BCDFC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4" name="Text Box 15">
          <a:extLst>
            <a:ext uri="{FF2B5EF4-FFF2-40B4-BE49-F238E27FC236}">
              <a16:creationId xmlns:a16="http://schemas.microsoft.com/office/drawing/2014/main" id="{B15AB085-9BBC-4B75-A483-C1D5D91B44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5" name="Text Box 15">
          <a:extLst>
            <a:ext uri="{FF2B5EF4-FFF2-40B4-BE49-F238E27FC236}">
              <a16:creationId xmlns:a16="http://schemas.microsoft.com/office/drawing/2014/main" id="{FDAB1745-B412-43E0-9971-4F7B4AF4A9D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6" name="Text Box 15">
          <a:extLst>
            <a:ext uri="{FF2B5EF4-FFF2-40B4-BE49-F238E27FC236}">
              <a16:creationId xmlns:a16="http://schemas.microsoft.com/office/drawing/2014/main" id="{CBDD783F-6DED-46F8-A506-ED3B71160E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7" name="Text Box 15">
          <a:extLst>
            <a:ext uri="{FF2B5EF4-FFF2-40B4-BE49-F238E27FC236}">
              <a16:creationId xmlns:a16="http://schemas.microsoft.com/office/drawing/2014/main" id="{01F4686A-6638-4107-8860-04145C725BE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8" name="Text Box 15">
          <a:extLst>
            <a:ext uri="{FF2B5EF4-FFF2-40B4-BE49-F238E27FC236}">
              <a16:creationId xmlns:a16="http://schemas.microsoft.com/office/drawing/2014/main" id="{AC886E7F-0047-4F8F-ACAD-0C17AE046D5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59" name="Text Box 15">
          <a:extLst>
            <a:ext uri="{FF2B5EF4-FFF2-40B4-BE49-F238E27FC236}">
              <a16:creationId xmlns:a16="http://schemas.microsoft.com/office/drawing/2014/main" id="{9FF18C3C-C913-4DD7-A132-495832DBB66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0" name="Text Box 15">
          <a:extLst>
            <a:ext uri="{FF2B5EF4-FFF2-40B4-BE49-F238E27FC236}">
              <a16:creationId xmlns:a16="http://schemas.microsoft.com/office/drawing/2014/main" id="{4F5B7058-B166-491A-A3F0-76AA0ED45F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1" name="Text Box 15">
          <a:extLst>
            <a:ext uri="{FF2B5EF4-FFF2-40B4-BE49-F238E27FC236}">
              <a16:creationId xmlns:a16="http://schemas.microsoft.com/office/drawing/2014/main" id="{4FA2B8D1-E5A9-4717-B05B-E5954DBAB46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2" name="Text Box 15">
          <a:extLst>
            <a:ext uri="{FF2B5EF4-FFF2-40B4-BE49-F238E27FC236}">
              <a16:creationId xmlns:a16="http://schemas.microsoft.com/office/drawing/2014/main" id="{C563C3C9-3AC5-4DE4-B56B-C96934A47C1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3" name="Text Box 15">
          <a:extLst>
            <a:ext uri="{FF2B5EF4-FFF2-40B4-BE49-F238E27FC236}">
              <a16:creationId xmlns:a16="http://schemas.microsoft.com/office/drawing/2014/main" id="{90253E3B-055D-4DEF-98CC-C11C377C9D1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4" name="Text Box 15">
          <a:extLst>
            <a:ext uri="{FF2B5EF4-FFF2-40B4-BE49-F238E27FC236}">
              <a16:creationId xmlns:a16="http://schemas.microsoft.com/office/drawing/2014/main" id="{0FE4D38F-85F6-4E6A-A24E-74EA039A7E5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5" name="Text Box 15">
          <a:extLst>
            <a:ext uri="{FF2B5EF4-FFF2-40B4-BE49-F238E27FC236}">
              <a16:creationId xmlns:a16="http://schemas.microsoft.com/office/drawing/2014/main" id="{101C54F6-F516-4BE1-BDE7-03A0527FA31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6" name="Text Box 15">
          <a:extLst>
            <a:ext uri="{FF2B5EF4-FFF2-40B4-BE49-F238E27FC236}">
              <a16:creationId xmlns:a16="http://schemas.microsoft.com/office/drawing/2014/main" id="{6F95A8F6-A34B-4832-9416-423CA73062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7" name="Text Box 15">
          <a:extLst>
            <a:ext uri="{FF2B5EF4-FFF2-40B4-BE49-F238E27FC236}">
              <a16:creationId xmlns:a16="http://schemas.microsoft.com/office/drawing/2014/main" id="{5CF7AE54-42CD-4D4D-8533-7FE11CD734C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8" name="Text Box 15">
          <a:extLst>
            <a:ext uri="{FF2B5EF4-FFF2-40B4-BE49-F238E27FC236}">
              <a16:creationId xmlns:a16="http://schemas.microsoft.com/office/drawing/2014/main" id="{A63A3A2E-22F8-4343-A2B0-F30D7491C9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69" name="Text Box 15">
          <a:extLst>
            <a:ext uri="{FF2B5EF4-FFF2-40B4-BE49-F238E27FC236}">
              <a16:creationId xmlns:a16="http://schemas.microsoft.com/office/drawing/2014/main" id="{A34329AA-4B52-4D19-AB7D-94CB523CFD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0" name="Text Box 15">
          <a:extLst>
            <a:ext uri="{FF2B5EF4-FFF2-40B4-BE49-F238E27FC236}">
              <a16:creationId xmlns:a16="http://schemas.microsoft.com/office/drawing/2014/main" id="{0D6F1217-BE0D-4B55-818D-D616100C915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1" name="Text Box 15">
          <a:extLst>
            <a:ext uri="{FF2B5EF4-FFF2-40B4-BE49-F238E27FC236}">
              <a16:creationId xmlns:a16="http://schemas.microsoft.com/office/drawing/2014/main" id="{3741E4B2-1EFE-4CB8-A249-7659BA0BB4D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2" name="Text Box 15">
          <a:extLst>
            <a:ext uri="{FF2B5EF4-FFF2-40B4-BE49-F238E27FC236}">
              <a16:creationId xmlns:a16="http://schemas.microsoft.com/office/drawing/2014/main" id="{4EAF76B4-0C50-4489-A85A-37F99850F5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3" name="Text Box 15">
          <a:extLst>
            <a:ext uri="{FF2B5EF4-FFF2-40B4-BE49-F238E27FC236}">
              <a16:creationId xmlns:a16="http://schemas.microsoft.com/office/drawing/2014/main" id="{20542B29-B083-4D30-ABD5-707BF2FB5B5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4" name="Text Box 15">
          <a:extLst>
            <a:ext uri="{FF2B5EF4-FFF2-40B4-BE49-F238E27FC236}">
              <a16:creationId xmlns:a16="http://schemas.microsoft.com/office/drawing/2014/main" id="{6618BD01-AEE9-40BB-A032-1F9E5BA761A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5" name="Text Box 15">
          <a:extLst>
            <a:ext uri="{FF2B5EF4-FFF2-40B4-BE49-F238E27FC236}">
              <a16:creationId xmlns:a16="http://schemas.microsoft.com/office/drawing/2014/main" id="{09E80FBE-C00A-404E-A3E8-C99098EF95B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6" name="Text Box 15">
          <a:extLst>
            <a:ext uri="{FF2B5EF4-FFF2-40B4-BE49-F238E27FC236}">
              <a16:creationId xmlns:a16="http://schemas.microsoft.com/office/drawing/2014/main" id="{87FD3C4E-020C-4D63-9CAA-5718A69CED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7" name="Text Box 15">
          <a:extLst>
            <a:ext uri="{FF2B5EF4-FFF2-40B4-BE49-F238E27FC236}">
              <a16:creationId xmlns:a16="http://schemas.microsoft.com/office/drawing/2014/main" id="{C4DA4169-2BE6-4097-94DF-E29698F726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8" name="Text Box 15">
          <a:extLst>
            <a:ext uri="{FF2B5EF4-FFF2-40B4-BE49-F238E27FC236}">
              <a16:creationId xmlns:a16="http://schemas.microsoft.com/office/drawing/2014/main" id="{91098648-B5E9-4C57-8472-8B45E688A04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79" name="Text Box 15">
          <a:extLst>
            <a:ext uri="{FF2B5EF4-FFF2-40B4-BE49-F238E27FC236}">
              <a16:creationId xmlns:a16="http://schemas.microsoft.com/office/drawing/2014/main" id="{95686373-F5F6-4291-9ABF-552A93FEB6E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0" name="Text Box 15">
          <a:extLst>
            <a:ext uri="{FF2B5EF4-FFF2-40B4-BE49-F238E27FC236}">
              <a16:creationId xmlns:a16="http://schemas.microsoft.com/office/drawing/2014/main" id="{940EA8E4-F6D1-4336-A326-CB804A84FD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1" name="Text Box 15">
          <a:extLst>
            <a:ext uri="{FF2B5EF4-FFF2-40B4-BE49-F238E27FC236}">
              <a16:creationId xmlns:a16="http://schemas.microsoft.com/office/drawing/2014/main" id="{5FB228EF-C882-4245-B991-42A33930F76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2" name="Text Box 15">
          <a:extLst>
            <a:ext uri="{FF2B5EF4-FFF2-40B4-BE49-F238E27FC236}">
              <a16:creationId xmlns:a16="http://schemas.microsoft.com/office/drawing/2014/main" id="{9C62234E-B628-4C29-9074-60597E08CF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3" name="Text Box 15">
          <a:extLst>
            <a:ext uri="{FF2B5EF4-FFF2-40B4-BE49-F238E27FC236}">
              <a16:creationId xmlns:a16="http://schemas.microsoft.com/office/drawing/2014/main" id="{6746E95B-C052-46BA-BDAA-FAED29AB28A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4" name="Text Box 15">
          <a:extLst>
            <a:ext uri="{FF2B5EF4-FFF2-40B4-BE49-F238E27FC236}">
              <a16:creationId xmlns:a16="http://schemas.microsoft.com/office/drawing/2014/main" id="{C86B7DCE-6F6E-49A1-9DB8-12D6A9E78E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5" name="Text Box 15">
          <a:extLst>
            <a:ext uri="{FF2B5EF4-FFF2-40B4-BE49-F238E27FC236}">
              <a16:creationId xmlns:a16="http://schemas.microsoft.com/office/drawing/2014/main" id="{991D54A1-20D9-43B2-BF28-2E612CEE6E9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6" name="Text Box 15">
          <a:extLst>
            <a:ext uri="{FF2B5EF4-FFF2-40B4-BE49-F238E27FC236}">
              <a16:creationId xmlns:a16="http://schemas.microsoft.com/office/drawing/2014/main" id="{9E6306A5-C8D4-495B-A6E6-F81A2D1045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7" name="Text Box 15">
          <a:extLst>
            <a:ext uri="{FF2B5EF4-FFF2-40B4-BE49-F238E27FC236}">
              <a16:creationId xmlns:a16="http://schemas.microsoft.com/office/drawing/2014/main" id="{DC7EE88C-B47E-40A6-9886-4604E7CCA4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8" name="Text Box 15">
          <a:extLst>
            <a:ext uri="{FF2B5EF4-FFF2-40B4-BE49-F238E27FC236}">
              <a16:creationId xmlns:a16="http://schemas.microsoft.com/office/drawing/2014/main" id="{DA7A72F2-DDF9-4441-9535-4F8488FB9E2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89" name="Text Box 15">
          <a:extLst>
            <a:ext uri="{FF2B5EF4-FFF2-40B4-BE49-F238E27FC236}">
              <a16:creationId xmlns:a16="http://schemas.microsoft.com/office/drawing/2014/main" id="{6BEE4515-2543-434C-A8A9-F368E43C4D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0" name="Text Box 15">
          <a:extLst>
            <a:ext uri="{FF2B5EF4-FFF2-40B4-BE49-F238E27FC236}">
              <a16:creationId xmlns:a16="http://schemas.microsoft.com/office/drawing/2014/main" id="{F7937F41-C328-41EC-B87E-48A100066F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1" name="Text Box 15">
          <a:extLst>
            <a:ext uri="{FF2B5EF4-FFF2-40B4-BE49-F238E27FC236}">
              <a16:creationId xmlns:a16="http://schemas.microsoft.com/office/drawing/2014/main" id="{0D597FAC-B5BD-4748-A1C3-1474885568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2" name="Text Box 15">
          <a:extLst>
            <a:ext uri="{FF2B5EF4-FFF2-40B4-BE49-F238E27FC236}">
              <a16:creationId xmlns:a16="http://schemas.microsoft.com/office/drawing/2014/main" id="{14C73BA5-89A0-40D1-9E98-C7BBFFFDA42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3" name="Text Box 15">
          <a:extLst>
            <a:ext uri="{FF2B5EF4-FFF2-40B4-BE49-F238E27FC236}">
              <a16:creationId xmlns:a16="http://schemas.microsoft.com/office/drawing/2014/main" id="{54DCC047-A1A4-471B-9E04-BA22C89E103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4" name="Text Box 15">
          <a:extLst>
            <a:ext uri="{FF2B5EF4-FFF2-40B4-BE49-F238E27FC236}">
              <a16:creationId xmlns:a16="http://schemas.microsoft.com/office/drawing/2014/main" id="{C6EAB134-3E05-4574-9A8E-A4500494F80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5" name="Text Box 15">
          <a:extLst>
            <a:ext uri="{FF2B5EF4-FFF2-40B4-BE49-F238E27FC236}">
              <a16:creationId xmlns:a16="http://schemas.microsoft.com/office/drawing/2014/main" id="{9945D0E9-354B-4E20-AF12-6F45A6A2C0D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6" name="Text Box 15">
          <a:extLst>
            <a:ext uri="{FF2B5EF4-FFF2-40B4-BE49-F238E27FC236}">
              <a16:creationId xmlns:a16="http://schemas.microsoft.com/office/drawing/2014/main" id="{B86FE6E1-6A30-4041-8034-AADAFDE4EE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7" name="Text Box 15">
          <a:extLst>
            <a:ext uri="{FF2B5EF4-FFF2-40B4-BE49-F238E27FC236}">
              <a16:creationId xmlns:a16="http://schemas.microsoft.com/office/drawing/2014/main" id="{86043A45-AB41-42EC-B6B4-E7F6513F8A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8" name="Text Box 15">
          <a:extLst>
            <a:ext uri="{FF2B5EF4-FFF2-40B4-BE49-F238E27FC236}">
              <a16:creationId xmlns:a16="http://schemas.microsoft.com/office/drawing/2014/main" id="{80B95E5A-A351-408D-87F9-480F66F88D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199" name="Text Box 15">
          <a:extLst>
            <a:ext uri="{FF2B5EF4-FFF2-40B4-BE49-F238E27FC236}">
              <a16:creationId xmlns:a16="http://schemas.microsoft.com/office/drawing/2014/main" id="{A43092C2-FABA-42EB-9879-56AB5A859D1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0" name="Text Box 15">
          <a:extLst>
            <a:ext uri="{FF2B5EF4-FFF2-40B4-BE49-F238E27FC236}">
              <a16:creationId xmlns:a16="http://schemas.microsoft.com/office/drawing/2014/main" id="{FD901D2F-FE15-49ED-BF79-CD40E3C720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1" name="Text Box 15">
          <a:extLst>
            <a:ext uri="{FF2B5EF4-FFF2-40B4-BE49-F238E27FC236}">
              <a16:creationId xmlns:a16="http://schemas.microsoft.com/office/drawing/2014/main" id="{41147496-25B8-479C-963B-B1FF63AD034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2" name="Text Box 15">
          <a:extLst>
            <a:ext uri="{FF2B5EF4-FFF2-40B4-BE49-F238E27FC236}">
              <a16:creationId xmlns:a16="http://schemas.microsoft.com/office/drawing/2014/main" id="{D06AC17C-7CAB-45F9-96DA-25434B5D1C8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3" name="Text Box 15">
          <a:extLst>
            <a:ext uri="{FF2B5EF4-FFF2-40B4-BE49-F238E27FC236}">
              <a16:creationId xmlns:a16="http://schemas.microsoft.com/office/drawing/2014/main" id="{FBF13C20-73B9-411D-9B5C-2FCA371464C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4" name="Text Box 15">
          <a:extLst>
            <a:ext uri="{FF2B5EF4-FFF2-40B4-BE49-F238E27FC236}">
              <a16:creationId xmlns:a16="http://schemas.microsoft.com/office/drawing/2014/main" id="{9F2459A7-22DB-4E0B-A707-A1D4F396EE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5" name="Text Box 15">
          <a:extLst>
            <a:ext uri="{FF2B5EF4-FFF2-40B4-BE49-F238E27FC236}">
              <a16:creationId xmlns:a16="http://schemas.microsoft.com/office/drawing/2014/main" id="{5CCAF35D-68C6-4270-B057-35B094EFD5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6" name="Text Box 15">
          <a:extLst>
            <a:ext uri="{FF2B5EF4-FFF2-40B4-BE49-F238E27FC236}">
              <a16:creationId xmlns:a16="http://schemas.microsoft.com/office/drawing/2014/main" id="{1F5FABB7-7AEC-4B22-BB10-22089F7C5B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7" name="Text Box 15">
          <a:extLst>
            <a:ext uri="{FF2B5EF4-FFF2-40B4-BE49-F238E27FC236}">
              <a16:creationId xmlns:a16="http://schemas.microsoft.com/office/drawing/2014/main" id="{BF95C2FA-94C6-49FA-9B85-1DE863D8993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8" name="Text Box 15">
          <a:extLst>
            <a:ext uri="{FF2B5EF4-FFF2-40B4-BE49-F238E27FC236}">
              <a16:creationId xmlns:a16="http://schemas.microsoft.com/office/drawing/2014/main" id="{53F50CD6-970F-4FEE-B093-730F366FF0E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09" name="Text Box 15">
          <a:extLst>
            <a:ext uri="{FF2B5EF4-FFF2-40B4-BE49-F238E27FC236}">
              <a16:creationId xmlns:a16="http://schemas.microsoft.com/office/drawing/2014/main" id="{9440BC04-1024-4680-B071-9CAB7E43E8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0" name="Text Box 15">
          <a:extLst>
            <a:ext uri="{FF2B5EF4-FFF2-40B4-BE49-F238E27FC236}">
              <a16:creationId xmlns:a16="http://schemas.microsoft.com/office/drawing/2014/main" id="{35CA3A3E-2467-4DE5-B996-FEE6F8BA51D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1" name="Text Box 15">
          <a:extLst>
            <a:ext uri="{FF2B5EF4-FFF2-40B4-BE49-F238E27FC236}">
              <a16:creationId xmlns:a16="http://schemas.microsoft.com/office/drawing/2014/main" id="{02445965-753E-49BB-9412-DD8C6D45700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2" name="Text Box 15">
          <a:extLst>
            <a:ext uri="{FF2B5EF4-FFF2-40B4-BE49-F238E27FC236}">
              <a16:creationId xmlns:a16="http://schemas.microsoft.com/office/drawing/2014/main" id="{5053BFFE-8A17-4FE5-85D8-DCC09855BB9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3" name="Text Box 15">
          <a:extLst>
            <a:ext uri="{FF2B5EF4-FFF2-40B4-BE49-F238E27FC236}">
              <a16:creationId xmlns:a16="http://schemas.microsoft.com/office/drawing/2014/main" id="{D2C2023A-1747-4EEF-9833-B92CA6ADA0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4" name="Text Box 15">
          <a:extLst>
            <a:ext uri="{FF2B5EF4-FFF2-40B4-BE49-F238E27FC236}">
              <a16:creationId xmlns:a16="http://schemas.microsoft.com/office/drawing/2014/main" id="{F78C68DD-E7F8-4E05-A61B-21CE971B51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5" name="Text Box 15">
          <a:extLst>
            <a:ext uri="{FF2B5EF4-FFF2-40B4-BE49-F238E27FC236}">
              <a16:creationId xmlns:a16="http://schemas.microsoft.com/office/drawing/2014/main" id="{73BA7F75-5A4D-42FE-BD77-7BA8B3539F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6" name="Text Box 15">
          <a:extLst>
            <a:ext uri="{FF2B5EF4-FFF2-40B4-BE49-F238E27FC236}">
              <a16:creationId xmlns:a16="http://schemas.microsoft.com/office/drawing/2014/main" id="{B968F51D-4DBC-4338-9019-866EE23CF8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7" name="Text Box 15">
          <a:extLst>
            <a:ext uri="{FF2B5EF4-FFF2-40B4-BE49-F238E27FC236}">
              <a16:creationId xmlns:a16="http://schemas.microsoft.com/office/drawing/2014/main" id="{4305A621-EC1A-4193-9DCA-7D0D9BCEF2D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8" name="Text Box 15">
          <a:extLst>
            <a:ext uri="{FF2B5EF4-FFF2-40B4-BE49-F238E27FC236}">
              <a16:creationId xmlns:a16="http://schemas.microsoft.com/office/drawing/2014/main" id="{40725162-4C28-46CC-A7A9-0FE146F7F9F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19" name="Text Box 15">
          <a:extLst>
            <a:ext uri="{FF2B5EF4-FFF2-40B4-BE49-F238E27FC236}">
              <a16:creationId xmlns:a16="http://schemas.microsoft.com/office/drawing/2014/main" id="{79776962-99BF-4B54-9DFC-12FD36E580A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0" name="Text Box 15">
          <a:extLst>
            <a:ext uri="{FF2B5EF4-FFF2-40B4-BE49-F238E27FC236}">
              <a16:creationId xmlns:a16="http://schemas.microsoft.com/office/drawing/2014/main" id="{0547AEF2-5036-4DC6-9523-E49888A379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1" name="Text Box 15">
          <a:extLst>
            <a:ext uri="{FF2B5EF4-FFF2-40B4-BE49-F238E27FC236}">
              <a16:creationId xmlns:a16="http://schemas.microsoft.com/office/drawing/2014/main" id="{8E106E6F-012D-4F9C-870E-B8A848EE619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2" name="Text Box 15">
          <a:extLst>
            <a:ext uri="{FF2B5EF4-FFF2-40B4-BE49-F238E27FC236}">
              <a16:creationId xmlns:a16="http://schemas.microsoft.com/office/drawing/2014/main" id="{537DD7F8-9E89-4E61-96A0-C903564E65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3" name="Text Box 15">
          <a:extLst>
            <a:ext uri="{FF2B5EF4-FFF2-40B4-BE49-F238E27FC236}">
              <a16:creationId xmlns:a16="http://schemas.microsoft.com/office/drawing/2014/main" id="{B21055E4-AE29-44F2-9464-9727432F86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4" name="Text Box 15">
          <a:extLst>
            <a:ext uri="{FF2B5EF4-FFF2-40B4-BE49-F238E27FC236}">
              <a16:creationId xmlns:a16="http://schemas.microsoft.com/office/drawing/2014/main" id="{5D0938E3-8D8E-4A53-ADE5-6EFDB85075F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5" name="Text Box 15">
          <a:extLst>
            <a:ext uri="{FF2B5EF4-FFF2-40B4-BE49-F238E27FC236}">
              <a16:creationId xmlns:a16="http://schemas.microsoft.com/office/drawing/2014/main" id="{9C65788B-61CC-4443-98B3-185F0568A9C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6" name="Text Box 15">
          <a:extLst>
            <a:ext uri="{FF2B5EF4-FFF2-40B4-BE49-F238E27FC236}">
              <a16:creationId xmlns:a16="http://schemas.microsoft.com/office/drawing/2014/main" id="{54DFE802-40D9-4925-A7B4-B47FCA0028F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7" name="Text Box 15">
          <a:extLst>
            <a:ext uri="{FF2B5EF4-FFF2-40B4-BE49-F238E27FC236}">
              <a16:creationId xmlns:a16="http://schemas.microsoft.com/office/drawing/2014/main" id="{50B91CC9-6A83-48BC-B74D-AB9F1B1A8F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8" name="Text Box 15">
          <a:extLst>
            <a:ext uri="{FF2B5EF4-FFF2-40B4-BE49-F238E27FC236}">
              <a16:creationId xmlns:a16="http://schemas.microsoft.com/office/drawing/2014/main" id="{10110F0E-0F5E-4B92-BA99-066ABA2245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29" name="Text Box 15">
          <a:extLst>
            <a:ext uri="{FF2B5EF4-FFF2-40B4-BE49-F238E27FC236}">
              <a16:creationId xmlns:a16="http://schemas.microsoft.com/office/drawing/2014/main" id="{AFD7B16F-176A-41EE-906D-F099B86F6C7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0" name="Text Box 15">
          <a:extLst>
            <a:ext uri="{FF2B5EF4-FFF2-40B4-BE49-F238E27FC236}">
              <a16:creationId xmlns:a16="http://schemas.microsoft.com/office/drawing/2014/main" id="{4AFA2B5B-56D1-487E-9A21-A893B6A2EEE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1" name="Text Box 15">
          <a:extLst>
            <a:ext uri="{FF2B5EF4-FFF2-40B4-BE49-F238E27FC236}">
              <a16:creationId xmlns:a16="http://schemas.microsoft.com/office/drawing/2014/main" id="{35DB1856-B277-42DC-AADB-2B0EB39797D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2" name="Text Box 15">
          <a:extLst>
            <a:ext uri="{FF2B5EF4-FFF2-40B4-BE49-F238E27FC236}">
              <a16:creationId xmlns:a16="http://schemas.microsoft.com/office/drawing/2014/main" id="{C53F6F98-E9FD-44C1-A433-0E0EAD25B20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3" name="Text Box 15">
          <a:extLst>
            <a:ext uri="{FF2B5EF4-FFF2-40B4-BE49-F238E27FC236}">
              <a16:creationId xmlns:a16="http://schemas.microsoft.com/office/drawing/2014/main" id="{92590B2B-71EB-4FF9-8F2C-76F5025CF57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4" name="Text Box 15">
          <a:extLst>
            <a:ext uri="{FF2B5EF4-FFF2-40B4-BE49-F238E27FC236}">
              <a16:creationId xmlns:a16="http://schemas.microsoft.com/office/drawing/2014/main" id="{0A561C1B-97CF-4A88-A1F8-D4853559A05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5" name="Text Box 15">
          <a:extLst>
            <a:ext uri="{FF2B5EF4-FFF2-40B4-BE49-F238E27FC236}">
              <a16:creationId xmlns:a16="http://schemas.microsoft.com/office/drawing/2014/main" id="{F04BE8F2-5EF9-4EED-A0B6-89131032E4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6" name="Text Box 15">
          <a:extLst>
            <a:ext uri="{FF2B5EF4-FFF2-40B4-BE49-F238E27FC236}">
              <a16:creationId xmlns:a16="http://schemas.microsoft.com/office/drawing/2014/main" id="{78139B85-8E93-498D-A14D-C747E6B89A1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7" name="Text Box 15">
          <a:extLst>
            <a:ext uri="{FF2B5EF4-FFF2-40B4-BE49-F238E27FC236}">
              <a16:creationId xmlns:a16="http://schemas.microsoft.com/office/drawing/2014/main" id="{E6C3FD2F-C429-4C2B-9201-E02DA1AE8C5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8" name="Text Box 15">
          <a:extLst>
            <a:ext uri="{FF2B5EF4-FFF2-40B4-BE49-F238E27FC236}">
              <a16:creationId xmlns:a16="http://schemas.microsoft.com/office/drawing/2014/main" id="{75C17A30-69DE-4086-AD05-96B77C3A017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39" name="Text Box 15">
          <a:extLst>
            <a:ext uri="{FF2B5EF4-FFF2-40B4-BE49-F238E27FC236}">
              <a16:creationId xmlns:a16="http://schemas.microsoft.com/office/drawing/2014/main" id="{D6D3EE84-B3D6-4254-87BF-5FB680F7902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0" name="Text Box 15">
          <a:extLst>
            <a:ext uri="{FF2B5EF4-FFF2-40B4-BE49-F238E27FC236}">
              <a16:creationId xmlns:a16="http://schemas.microsoft.com/office/drawing/2014/main" id="{30C046E0-06CE-4A47-8F9B-1E39AA7C699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1" name="Text Box 15">
          <a:extLst>
            <a:ext uri="{FF2B5EF4-FFF2-40B4-BE49-F238E27FC236}">
              <a16:creationId xmlns:a16="http://schemas.microsoft.com/office/drawing/2014/main" id="{F8CD6548-3FAB-40DE-8520-945872C6561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2" name="Text Box 15">
          <a:extLst>
            <a:ext uri="{FF2B5EF4-FFF2-40B4-BE49-F238E27FC236}">
              <a16:creationId xmlns:a16="http://schemas.microsoft.com/office/drawing/2014/main" id="{D70A723D-EF86-40E9-B2EE-335C8FADC8A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3" name="Text Box 15">
          <a:extLst>
            <a:ext uri="{FF2B5EF4-FFF2-40B4-BE49-F238E27FC236}">
              <a16:creationId xmlns:a16="http://schemas.microsoft.com/office/drawing/2014/main" id="{9AF231D6-64F0-4370-B077-47166CD8E3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4" name="Text Box 15">
          <a:extLst>
            <a:ext uri="{FF2B5EF4-FFF2-40B4-BE49-F238E27FC236}">
              <a16:creationId xmlns:a16="http://schemas.microsoft.com/office/drawing/2014/main" id="{2E88EDA6-DF06-4C8D-BD43-C8510F46821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5" name="Text Box 15">
          <a:extLst>
            <a:ext uri="{FF2B5EF4-FFF2-40B4-BE49-F238E27FC236}">
              <a16:creationId xmlns:a16="http://schemas.microsoft.com/office/drawing/2014/main" id="{74E5F6E0-3326-484A-8B7B-1F18FC656D3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6" name="Text Box 15">
          <a:extLst>
            <a:ext uri="{FF2B5EF4-FFF2-40B4-BE49-F238E27FC236}">
              <a16:creationId xmlns:a16="http://schemas.microsoft.com/office/drawing/2014/main" id="{32CD6115-69B2-4246-AC70-5A1CFC26A56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7" name="Text Box 15">
          <a:extLst>
            <a:ext uri="{FF2B5EF4-FFF2-40B4-BE49-F238E27FC236}">
              <a16:creationId xmlns:a16="http://schemas.microsoft.com/office/drawing/2014/main" id="{B4118019-65A7-4673-99E1-E117EC82AF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8" name="Text Box 15">
          <a:extLst>
            <a:ext uri="{FF2B5EF4-FFF2-40B4-BE49-F238E27FC236}">
              <a16:creationId xmlns:a16="http://schemas.microsoft.com/office/drawing/2014/main" id="{156E1234-C526-4105-B260-538BDA60F03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49" name="Text Box 15">
          <a:extLst>
            <a:ext uri="{FF2B5EF4-FFF2-40B4-BE49-F238E27FC236}">
              <a16:creationId xmlns:a16="http://schemas.microsoft.com/office/drawing/2014/main" id="{2AD3390B-DA0B-496C-9245-B819A37E5A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0" name="Text Box 15">
          <a:extLst>
            <a:ext uri="{FF2B5EF4-FFF2-40B4-BE49-F238E27FC236}">
              <a16:creationId xmlns:a16="http://schemas.microsoft.com/office/drawing/2014/main" id="{7EBDFBEA-6D49-4ADD-915A-6F1ACF8163B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1" name="Text Box 15">
          <a:extLst>
            <a:ext uri="{FF2B5EF4-FFF2-40B4-BE49-F238E27FC236}">
              <a16:creationId xmlns:a16="http://schemas.microsoft.com/office/drawing/2014/main" id="{36F6B6AB-709C-4761-98B1-9B39B38429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2" name="Text Box 15">
          <a:extLst>
            <a:ext uri="{FF2B5EF4-FFF2-40B4-BE49-F238E27FC236}">
              <a16:creationId xmlns:a16="http://schemas.microsoft.com/office/drawing/2014/main" id="{71F5A3A1-4B76-43BB-B4AB-F2EC83D3DB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3" name="Text Box 15">
          <a:extLst>
            <a:ext uri="{FF2B5EF4-FFF2-40B4-BE49-F238E27FC236}">
              <a16:creationId xmlns:a16="http://schemas.microsoft.com/office/drawing/2014/main" id="{9769B015-A57F-4E5A-A79F-D3B148B57D3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4" name="Text Box 15">
          <a:extLst>
            <a:ext uri="{FF2B5EF4-FFF2-40B4-BE49-F238E27FC236}">
              <a16:creationId xmlns:a16="http://schemas.microsoft.com/office/drawing/2014/main" id="{AAB9F1F1-1A10-4754-99B7-A5BA7FAEA1D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5" name="Text Box 15">
          <a:extLst>
            <a:ext uri="{FF2B5EF4-FFF2-40B4-BE49-F238E27FC236}">
              <a16:creationId xmlns:a16="http://schemas.microsoft.com/office/drawing/2014/main" id="{990F2BB5-2EAE-4107-A66A-19B805B2E1C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6" name="Text Box 15">
          <a:extLst>
            <a:ext uri="{FF2B5EF4-FFF2-40B4-BE49-F238E27FC236}">
              <a16:creationId xmlns:a16="http://schemas.microsoft.com/office/drawing/2014/main" id="{7261901C-5546-43D2-B27B-1BDA40E28F6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7" name="Text Box 15">
          <a:extLst>
            <a:ext uri="{FF2B5EF4-FFF2-40B4-BE49-F238E27FC236}">
              <a16:creationId xmlns:a16="http://schemas.microsoft.com/office/drawing/2014/main" id="{A539EB0B-3EC6-4BE1-A584-D99D5180132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8" name="Text Box 15">
          <a:extLst>
            <a:ext uri="{FF2B5EF4-FFF2-40B4-BE49-F238E27FC236}">
              <a16:creationId xmlns:a16="http://schemas.microsoft.com/office/drawing/2014/main" id="{561A017C-DCFD-421F-9FA1-5C0D8C9FCA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59" name="Text Box 15">
          <a:extLst>
            <a:ext uri="{FF2B5EF4-FFF2-40B4-BE49-F238E27FC236}">
              <a16:creationId xmlns:a16="http://schemas.microsoft.com/office/drawing/2014/main" id="{EB6A882D-BD5F-4BEA-BA1A-5833EA36523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0" name="Text Box 15">
          <a:extLst>
            <a:ext uri="{FF2B5EF4-FFF2-40B4-BE49-F238E27FC236}">
              <a16:creationId xmlns:a16="http://schemas.microsoft.com/office/drawing/2014/main" id="{63527FA2-7CFD-4053-87CD-C13DF5B1A7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1" name="Text Box 15">
          <a:extLst>
            <a:ext uri="{FF2B5EF4-FFF2-40B4-BE49-F238E27FC236}">
              <a16:creationId xmlns:a16="http://schemas.microsoft.com/office/drawing/2014/main" id="{D6EDFE82-57FC-4CF2-9BF8-087FC06BCB4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2" name="Text Box 15">
          <a:extLst>
            <a:ext uri="{FF2B5EF4-FFF2-40B4-BE49-F238E27FC236}">
              <a16:creationId xmlns:a16="http://schemas.microsoft.com/office/drawing/2014/main" id="{6F23952B-4462-4C98-AB72-61555014AA6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3" name="Text Box 15">
          <a:extLst>
            <a:ext uri="{FF2B5EF4-FFF2-40B4-BE49-F238E27FC236}">
              <a16:creationId xmlns:a16="http://schemas.microsoft.com/office/drawing/2014/main" id="{A00C5D42-089C-4AE2-8B8B-D63008EF6C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4" name="Text Box 15">
          <a:extLst>
            <a:ext uri="{FF2B5EF4-FFF2-40B4-BE49-F238E27FC236}">
              <a16:creationId xmlns:a16="http://schemas.microsoft.com/office/drawing/2014/main" id="{9F5E16ED-A5D4-4CED-A46B-D59EE03D496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5" name="Text Box 15">
          <a:extLst>
            <a:ext uri="{FF2B5EF4-FFF2-40B4-BE49-F238E27FC236}">
              <a16:creationId xmlns:a16="http://schemas.microsoft.com/office/drawing/2014/main" id="{843CACC6-C96A-42D6-80C8-B33A9714C4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6" name="Text Box 15">
          <a:extLst>
            <a:ext uri="{FF2B5EF4-FFF2-40B4-BE49-F238E27FC236}">
              <a16:creationId xmlns:a16="http://schemas.microsoft.com/office/drawing/2014/main" id="{4F11C060-9387-44DA-BE50-DE5E4B5CE3C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7" name="Text Box 15">
          <a:extLst>
            <a:ext uri="{FF2B5EF4-FFF2-40B4-BE49-F238E27FC236}">
              <a16:creationId xmlns:a16="http://schemas.microsoft.com/office/drawing/2014/main" id="{B52DF2FF-68CE-42C2-B8AB-8517B321183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8" name="Text Box 15">
          <a:extLst>
            <a:ext uri="{FF2B5EF4-FFF2-40B4-BE49-F238E27FC236}">
              <a16:creationId xmlns:a16="http://schemas.microsoft.com/office/drawing/2014/main" id="{CA88AE56-0A31-4FE7-8D22-84CCD709055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69" name="Text Box 15">
          <a:extLst>
            <a:ext uri="{FF2B5EF4-FFF2-40B4-BE49-F238E27FC236}">
              <a16:creationId xmlns:a16="http://schemas.microsoft.com/office/drawing/2014/main" id="{5308B3D4-7A7F-4D5A-BED3-5548FA2324F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0" name="Text Box 15">
          <a:extLst>
            <a:ext uri="{FF2B5EF4-FFF2-40B4-BE49-F238E27FC236}">
              <a16:creationId xmlns:a16="http://schemas.microsoft.com/office/drawing/2014/main" id="{3BF30E89-7142-4622-AFB3-A6EB764149E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1" name="Text Box 15">
          <a:extLst>
            <a:ext uri="{FF2B5EF4-FFF2-40B4-BE49-F238E27FC236}">
              <a16:creationId xmlns:a16="http://schemas.microsoft.com/office/drawing/2014/main" id="{0F8EA58A-D20E-4A28-AC3E-1CAD6FB0140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2" name="Text Box 15">
          <a:extLst>
            <a:ext uri="{FF2B5EF4-FFF2-40B4-BE49-F238E27FC236}">
              <a16:creationId xmlns:a16="http://schemas.microsoft.com/office/drawing/2014/main" id="{EBB908D6-6C27-44F1-8B73-E6E5190B444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3" name="Text Box 15">
          <a:extLst>
            <a:ext uri="{FF2B5EF4-FFF2-40B4-BE49-F238E27FC236}">
              <a16:creationId xmlns:a16="http://schemas.microsoft.com/office/drawing/2014/main" id="{34E7F49E-DA34-4689-ADBF-44EA3D39939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4" name="Text Box 15">
          <a:extLst>
            <a:ext uri="{FF2B5EF4-FFF2-40B4-BE49-F238E27FC236}">
              <a16:creationId xmlns:a16="http://schemas.microsoft.com/office/drawing/2014/main" id="{BDD3C6DA-FA61-454D-BF06-B994F6F751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5" name="Text Box 15">
          <a:extLst>
            <a:ext uri="{FF2B5EF4-FFF2-40B4-BE49-F238E27FC236}">
              <a16:creationId xmlns:a16="http://schemas.microsoft.com/office/drawing/2014/main" id="{3914DEAC-D8C5-44B2-8A4F-90493735C8A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6" name="Text Box 15">
          <a:extLst>
            <a:ext uri="{FF2B5EF4-FFF2-40B4-BE49-F238E27FC236}">
              <a16:creationId xmlns:a16="http://schemas.microsoft.com/office/drawing/2014/main" id="{683EC150-0200-4DE9-9357-7ED5B9E12D3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7" name="Text Box 15">
          <a:extLst>
            <a:ext uri="{FF2B5EF4-FFF2-40B4-BE49-F238E27FC236}">
              <a16:creationId xmlns:a16="http://schemas.microsoft.com/office/drawing/2014/main" id="{B6611C3C-2DBF-4710-9DEC-947FDC1643B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8" name="Text Box 15">
          <a:extLst>
            <a:ext uri="{FF2B5EF4-FFF2-40B4-BE49-F238E27FC236}">
              <a16:creationId xmlns:a16="http://schemas.microsoft.com/office/drawing/2014/main" id="{99380DFE-D93A-43C6-ACE2-B518B56A5C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79" name="Text Box 15">
          <a:extLst>
            <a:ext uri="{FF2B5EF4-FFF2-40B4-BE49-F238E27FC236}">
              <a16:creationId xmlns:a16="http://schemas.microsoft.com/office/drawing/2014/main" id="{6493EF67-BFB5-4DC9-B0CB-8FBF99345E2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0" name="Text Box 15">
          <a:extLst>
            <a:ext uri="{FF2B5EF4-FFF2-40B4-BE49-F238E27FC236}">
              <a16:creationId xmlns:a16="http://schemas.microsoft.com/office/drawing/2014/main" id="{4F888F8F-0BCF-45EE-9807-1771AC31B27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1" name="Text Box 15">
          <a:extLst>
            <a:ext uri="{FF2B5EF4-FFF2-40B4-BE49-F238E27FC236}">
              <a16:creationId xmlns:a16="http://schemas.microsoft.com/office/drawing/2014/main" id="{217242CE-9E24-4398-95CF-1D16591BC5B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2" name="Text Box 15">
          <a:extLst>
            <a:ext uri="{FF2B5EF4-FFF2-40B4-BE49-F238E27FC236}">
              <a16:creationId xmlns:a16="http://schemas.microsoft.com/office/drawing/2014/main" id="{32F93EBA-F58E-4A96-848C-7CBBCAAAA66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3" name="Text Box 15">
          <a:extLst>
            <a:ext uri="{FF2B5EF4-FFF2-40B4-BE49-F238E27FC236}">
              <a16:creationId xmlns:a16="http://schemas.microsoft.com/office/drawing/2014/main" id="{310F3DDA-4221-4D70-929B-9730E638AB9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4" name="Text Box 15">
          <a:extLst>
            <a:ext uri="{FF2B5EF4-FFF2-40B4-BE49-F238E27FC236}">
              <a16:creationId xmlns:a16="http://schemas.microsoft.com/office/drawing/2014/main" id="{5A9DFE4B-39B5-4988-A436-7E4A7A9A2F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5" name="Text Box 15">
          <a:extLst>
            <a:ext uri="{FF2B5EF4-FFF2-40B4-BE49-F238E27FC236}">
              <a16:creationId xmlns:a16="http://schemas.microsoft.com/office/drawing/2014/main" id="{55262DDB-5687-4091-BB0F-DA32EE3F2BB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6" name="Text Box 15">
          <a:extLst>
            <a:ext uri="{FF2B5EF4-FFF2-40B4-BE49-F238E27FC236}">
              <a16:creationId xmlns:a16="http://schemas.microsoft.com/office/drawing/2014/main" id="{334DF2B5-B387-4E0C-BF08-C38A805D505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7" name="Text Box 15">
          <a:extLst>
            <a:ext uri="{FF2B5EF4-FFF2-40B4-BE49-F238E27FC236}">
              <a16:creationId xmlns:a16="http://schemas.microsoft.com/office/drawing/2014/main" id="{FD0F5CF7-5F5C-4693-AD16-C232FDBDEA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8" name="Text Box 15">
          <a:extLst>
            <a:ext uri="{FF2B5EF4-FFF2-40B4-BE49-F238E27FC236}">
              <a16:creationId xmlns:a16="http://schemas.microsoft.com/office/drawing/2014/main" id="{C752A0DB-9E11-469A-BEA7-8E04D741485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89" name="Text Box 15">
          <a:extLst>
            <a:ext uri="{FF2B5EF4-FFF2-40B4-BE49-F238E27FC236}">
              <a16:creationId xmlns:a16="http://schemas.microsoft.com/office/drawing/2014/main" id="{3E7C1DCB-D3B0-4812-9959-6AA0EFB60BB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0" name="Text Box 15">
          <a:extLst>
            <a:ext uri="{FF2B5EF4-FFF2-40B4-BE49-F238E27FC236}">
              <a16:creationId xmlns:a16="http://schemas.microsoft.com/office/drawing/2014/main" id="{9979A7DC-8321-42CA-9A79-1E11AF43741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1" name="Text Box 15">
          <a:extLst>
            <a:ext uri="{FF2B5EF4-FFF2-40B4-BE49-F238E27FC236}">
              <a16:creationId xmlns:a16="http://schemas.microsoft.com/office/drawing/2014/main" id="{0915D4D3-3369-4FD9-8CAD-71A87C639BF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2" name="Text Box 15">
          <a:extLst>
            <a:ext uri="{FF2B5EF4-FFF2-40B4-BE49-F238E27FC236}">
              <a16:creationId xmlns:a16="http://schemas.microsoft.com/office/drawing/2014/main" id="{0E94E5EE-656B-4EFB-BBC9-B43819D66B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3" name="Text Box 15">
          <a:extLst>
            <a:ext uri="{FF2B5EF4-FFF2-40B4-BE49-F238E27FC236}">
              <a16:creationId xmlns:a16="http://schemas.microsoft.com/office/drawing/2014/main" id="{B4422B18-2B18-4F9D-AD6C-54BC30488AE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4" name="Text Box 15">
          <a:extLst>
            <a:ext uri="{FF2B5EF4-FFF2-40B4-BE49-F238E27FC236}">
              <a16:creationId xmlns:a16="http://schemas.microsoft.com/office/drawing/2014/main" id="{6EE253E6-F340-4079-B1F8-52BD54D925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5" name="Text Box 15">
          <a:extLst>
            <a:ext uri="{FF2B5EF4-FFF2-40B4-BE49-F238E27FC236}">
              <a16:creationId xmlns:a16="http://schemas.microsoft.com/office/drawing/2014/main" id="{8921BC8F-8F1A-4970-B51E-5D73474FFAF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6" name="Text Box 15">
          <a:extLst>
            <a:ext uri="{FF2B5EF4-FFF2-40B4-BE49-F238E27FC236}">
              <a16:creationId xmlns:a16="http://schemas.microsoft.com/office/drawing/2014/main" id="{B9264B6F-732D-41CB-93A3-845CCF8CC0B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7" name="Text Box 15">
          <a:extLst>
            <a:ext uri="{FF2B5EF4-FFF2-40B4-BE49-F238E27FC236}">
              <a16:creationId xmlns:a16="http://schemas.microsoft.com/office/drawing/2014/main" id="{E3DFEE9D-FDD4-4B0C-AAE3-8F8C8844A2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8" name="Text Box 15">
          <a:extLst>
            <a:ext uri="{FF2B5EF4-FFF2-40B4-BE49-F238E27FC236}">
              <a16:creationId xmlns:a16="http://schemas.microsoft.com/office/drawing/2014/main" id="{5894D79C-CDA0-41E3-A062-CF1C51CC218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299" name="Text Box 15">
          <a:extLst>
            <a:ext uri="{FF2B5EF4-FFF2-40B4-BE49-F238E27FC236}">
              <a16:creationId xmlns:a16="http://schemas.microsoft.com/office/drawing/2014/main" id="{12E0653F-C3A1-4545-80B5-284B994EC9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0" name="Text Box 15">
          <a:extLst>
            <a:ext uri="{FF2B5EF4-FFF2-40B4-BE49-F238E27FC236}">
              <a16:creationId xmlns:a16="http://schemas.microsoft.com/office/drawing/2014/main" id="{6816905D-19E3-4D01-93D2-F5122AB471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1" name="Text Box 15">
          <a:extLst>
            <a:ext uri="{FF2B5EF4-FFF2-40B4-BE49-F238E27FC236}">
              <a16:creationId xmlns:a16="http://schemas.microsoft.com/office/drawing/2014/main" id="{47A044E4-E07E-4C47-866A-14BACEBDBA9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2" name="Text Box 15">
          <a:extLst>
            <a:ext uri="{FF2B5EF4-FFF2-40B4-BE49-F238E27FC236}">
              <a16:creationId xmlns:a16="http://schemas.microsoft.com/office/drawing/2014/main" id="{B514BA1A-D23C-4AAF-9DB2-50EED45A2D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3" name="Text Box 15">
          <a:extLst>
            <a:ext uri="{FF2B5EF4-FFF2-40B4-BE49-F238E27FC236}">
              <a16:creationId xmlns:a16="http://schemas.microsoft.com/office/drawing/2014/main" id="{B1E9A39B-8A9C-4D79-B3FB-7BEA41D0869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4" name="Text Box 15">
          <a:extLst>
            <a:ext uri="{FF2B5EF4-FFF2-40B4-BE49-F238E27FC236}">
              <a16:creationId xmlns:a16="http://schemas.microsoft.com/office/drawing/2014/main" id="{BC4CD37B-EF35-4BC2-99B7-96848205D0F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5" name="Text Box 15">
          <a:extLst>
            <a:ext uri="{FF2B5EF4-FFF2-40B4-BE49-F238E27FC236}">
              <a16:creationId xmlns:a16="http://schemas.microsoft.com/office/drawing/2014/main" id="{7F568933-9C29-48B2-98E8-4C6BF0C23F1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6" name="Text Box 15">
          <a:extLst>
            <a:ext uri="{FF2B5EF4-FFF2-40B4-BE49-F238E27FC236}">
              <a16:creationId xmlns:a16="http://schemas.microsoft.com/office/drawing/2014/main" id="{E6575CB2-0CB4-4C41-97AE-B96BF7AC478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7" name="Text Box 15">
          <a:extLst>
            <a:ext uri="{FF2B5EF4-FFF2-40B4-BE49-F238E27FC236}">
              <a16:creationId xmlns:a16="http://schemas.microsoft.com/office/drawing/2014/main" id="{6F7E43C0-9F29-4033-A7BA-959E867CA6D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8" name="Text Box 15">
          <a:extLst>
            <a:ext uri="{FF2B5EF4-FFF2-40B4-BE49-F238E27FC236}">
              <a16:creationId xmlns:a16="http://schemas.microsoft.com/office/drawing/2014/main" id="{9437C69D-57F1-441D-8F29-9DC3A5180C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09" name="Text Box 15">
          <a:extLst>
            <a:ext uri="{FF2B5EF4-FFF2-40B4-BE49-F238E27FC236}">
              <a16:creationId xmlns:a16="http://schemas.microsoft.com/office/drawing/2014/main" id="{C353F08D-26E2-4FC2-BB9C-40A8BBBB2F3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0" name="Text Box 15">
          <a:extLst>
            <a:ext uri="{FF2B5EF4-FFF2-40B4-BE49-F238E27FC236}">
              <a16:creationId xmlns:a16="http://schemas.microsoft.com/office/drawing/2014/main" id="{2EF4CB11-5058-4596-B77A-4FD5F6D1849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1" name="Text Box 15">
          <a:extLst>
            <a:ext uri="{FF2B5EF4-FFF2-40B4-BE49-F238E27FC236}">
              <a16:creationId xmlns:a16="http://schemas.microsoft.com/office/drawing/2014/main" id="{0769AA4E-53AD-40BD-BC86-EE1EAB5BE2A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2" name="Text Box 15">
          <a:extLst>
            <a:ext uri="{FF2B5EF4-FFF2-40B4-BE49-F238E27FC236}">
              <a16:creationId xmlns:a16="http://schemas.microsoft.com/office/drawing/2014/main" id="{B5D0AE47-9ED8-49E6-830E-4AFCFC6C178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3" name="Text Box 15">
          <a:extLst>
            <a:ext uri="{FF2B5EF4-FFF2-40B4-BE49-F238E27FC236}">
              <a16:creationId xmlns:a16="http://schemas.microsoft.com/office/drawing/2014/main" id="{E7DF0ECE-C0DB-42B5-B909-B46CDA78128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4" name="Text Box 15">
          <a:extLst>
            <a:ext uri="{FF2B5EF4-FFF2-40B4-BE49-F238E27FC236}">
              <a16:creationId xmlns:a16="http://schemas.microsoft.com/office/drawing/2014/main" id="{6DBD1F3C-EE42-4AA0-BC8A-EEAAFE524A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5" name="Text Box 15">
          <a:extLst>
            <a:ext uri="{FF2B5EF4-FFF2-40B4-BE49-F238E27FC236}">
              <a16:creationId xmlns:a16="http://schemas.microsoft.com/office/drawing/2014/main" id="{7E10AEF2-24DB-4A12-BC22-B91117E6B4E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6" name="Text Box 15">
          <a:extLst>
            <a:ext uri="{FF2B5EF4-FFF2-40B4-BE49-F238E27FC236}">
              <a16:creationId xmlns:a16="http://schemas.microsoft.com/office/drawing/2014/main" id="{A3484BBA-59D2-43A1-938D-621D1658ECE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7" name="Text Box 15">
          <a:extLst>
            <a:ext uri="{FF2B5EF4-FFF2-40B4-BE49-F238E27FC236}">
              <a16:creationId xmlns:a16="http://schemas.microsoft.com/office/drawing/2014/main" id="{1E9A5D0A-8D30-416A-901F-7B47835DED1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8" name="Text Box 15">
          <a:extLst>
            <a:ext uri="{FF2B5EF4-FFF2-40B4-BE49-F238E27FC236}">
              <a16:creationId xmlns:a16="http://schemas.microsoft.com/office/drawing/2014/main" id="{2BBB48FB-FDA1-4384-A974-C6374C4906A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19" name="Text Box 15">
          <a:extLst>
            <a:ext uri="{FF2B5EF4-FFF2-40B4-BE49-F238E27FC236}">
              <a16:creationId xmlns:a16="http://schemas.microsoft.com/office/drawing/2014/main" id="{7B475ABA-48EF-4F02-81D2-EB443FBB480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331"/>
    <xdr:sp macro="" textlink="">
      <xdr:nvSpPr>
        <xdr:cNvPr id="320" name="Text Box 15">
          <a:extLst>
            <a:ext uri="{FF2B5EF4-FFF2-40B4-BE49-F238E27FC236}">
              <a16:creationId xmlns:a16="http://schemas.microsoft.com/office/drawing/2014/main" id="{3F2BCF9A-A114-49FA-9A4A-B6B2CCCF5C82}"/>
            </a:ext>
          </a:extLst>
        </xdr:cNvPr>
        <xdr:cNvSpPr txBox="1">
          <a:spLocks noChangeArrowheads="1"/>
        </xdr:cNvSpPr>
      </xdr:nvSpPr>
      <xdr:spPr bwMode="auto">
        <a:xfrm>
          <a:off x="5200650" y="37731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1" name="Text Box 15">
          <a:extLst>
            <a:ext uri="{FF2B5EF4-FFF2-40B4-BE49-F238E27FC236}">
              <a16:creationId xmlns:a16="http://schemas.microsoft.com/office/drawing/2014/main" id="{699E0EA6-275E-409B-A7A2-BC06684B430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2" name="Text Box 15">
          <a:extLst>
            <a:ext uri="{FF2B5EF4-FFF2-40B4-BE49-F238E27FC236}">
              <a16:creationId xmlns:a16="http://schemas.microsoft.com/office/drawing/2014/main" id="{7DBFBB3E-BC84-4121-BA56-E7E46CBB4C4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3" name="Text Box 15">
          <a:extLst>
            <a:ext uri="{FF2B5EF4-FFF2-40B4-BE49-F238E27FC236}">
              <a16:creationId xmlns:a16="http://schemas.microsoft.com/office/drawing/2014/main" id="{8F024F15-1CA1-474B-A158-F167E6EB3D7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4" name="Text Box 15">
          <a:extLst>
            <a:ext uri="{FF2B5EF4-FFF2-40B4-BE49-F238E27FC236}">
              <a16:creationId xmlns:a16="http://schemas.microsoft.com/office/drawing/2014/main" id="{471EEC84-AD2E-4B38-BB81-08F38ADA34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5" name="Text Box 15">
          <a:extLst>
            <a:ext uri="{FF2B5EF4-FFF2-40B4-BE49-F238E27FC236}">
              <a16:creationId xmlns:a16="http://schemas.microsoft.com/office/drawing/2014/main" id="{3F95264B-C919-495E-937B-6BA4ABC4559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6" name="Text Box 15">
          <a:extLst>
            <a:ext uri="{FF2B5EF4-FFF2-40B4-BE49-F238E27FC236}">
              <a16:creationId xmlns:a16="http://schemas.microsoft.com/office/drawing/2014/main" id="{17D53FA1-2017-4500-9AE2-B1C74E5094D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7" name="Text Box 15">
          <a:extLst>
            <a:ext uri="{FF2B5EF4-FFF2-40B4-BE49-F238E27FC236}">
              <a16:creationId xmlns:a16="http://schemas.microsoft.com/office/drawing/2014/main" id="{74A956FA-4F8C-4E38-A241-9174D568190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8" name="Text Box 15">
          <a:extLst>
            <a:ext uri="{FF2B5EF4-FFF2-40B4-BE49-F238E27FC236}">
              <a16:creationId xmlns:a16="http://schemas.microsoft.com/office/drawing/2014/main" id="{14BE2B25-FC9B-424D-B97A-43276433043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29" name="Text Box 15">
          <a:extLst>
            <a:ext uri="{FF2B5EF4-FFF2-40B4-BE49-F238E27FC236}">
              <a16:creationId xmlns:a16="http://schemas.microsoft.com/office/drawing/2014/main" id="{9AC659B7-3FC9-4EF3-999E-99440D8EC52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0" name="Text Box 15">
          <a:extLst>
            <a:ext uri="{FF2B5EF4-FFF2-40B4-BE49-F238E27FC236}">
              <a16:creationId xmlns:a16="http://schemas.microsoft.com/office/drawing/2014/main" id="{0C6CA8AB-64E3-4952-BA89-3823FECE49E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1" name="Text Box 15">
          <a:extLst>
            <a:ext uri="{FF2B5EF4-FFF2-40B4-BE49-F238E27FC236}">
              <a16:creationId xmlns:a16="http://schemas.microsoft.com/office/drawing/2014/main" id="{7A1285ED-4823-443A-A908-15F029F17C4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2" name="Text Box 15">
          <a:extLst>
            <a:ext uri="{FF2B5EF4-FFF2-40B4-BE49-F238E27FC236}">
              <a16:creationId xmlns:a16="http://schemas.microsoft.com/office/drawing/2014/main" id="{BB4A3F15-00DF-48B0-B083-9F2E8F3180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3" name="Text Box 15">
          <a:extLst>
            <a:ext uri="{FF2B5EF4-FFF2-40B4-BE49-F238E27FC236}">
              <a16:creationId xmlns:a16="http://schemas.microsoft.com/office/drawing/2014/main" id="{08DD04F7-414B-45E6-A41F-F381F470FDA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4" name="Text Box 15">
          <a:extLst>
            <a:ext uri="{FF2B5EF4-FFF2-40B4-BE49-F238E27FC236}">
              <a16:creationId xmlns:a16="http://schemas.microsoft.com/office/drawing/2014/main" id="{F5A9E321-5B94-44C3-A815-A67C69375F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5" name="Text Box 15">
          <a:extLst>
            <a:ext uri="{FF2B5EF4-FFF2-40B4-BE49-F238E27FC236}">
              <a16:creationId xmlns:a16="http://schemas.microsoft.com/office/drawing/2014/main" id="{DFA64267-C177-4CE1-A7CF-35A155CEE38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6" name="Text Box 15">
          <a:extLst>
            <a:ext uri="{FF2B5EF4-FFF2-40B4-BE49-F238E27FC236}">
              <a16:creationId xmlns:a16="http://schemas.microsoft.com/office/drawing/2014/main" id="{BCBC533D-88B9-4BB9-B6DA-316A23B749D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7" name="Text Box 15">
          <a:extLst>
            <a:ext uri="{FF2B5EF4-FFF2-40B4-BE49-F238E27FC236}">
              <a16:creationId xmlns:a16="http://schemas.microsoft.com/office/drawing/2014/main" id="{9E54859B-95EC-429C-BC6C-13B46B58AB5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8" name="Text Box 15">
          <a:extLst>
            <a:ext uri="{FF2B5EF4-FFF2-40B4-BE49-F238E27FC236}">
              <a16:creationId xmlns:a16="http://schemas.microsoft.com/office/drawing/2014/main" id="{9A536E98-F061-46BC-93C0-D7259B611A9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39" name="Text Box 15">
          <a:extLst>
            <a:ext uri="{FF2B5EF4-FFF2-40B4-BE49-F238E27FC236}">
              <a16:creationId xmlns:a16="http://schemas.microsoft.com/office/drawing/2014/main" id="{67BEA33D-8DE1-4576-8A58-5475D652039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0" name="Text Box 15">
          <a:extLst>
            <a:ext uri="{FF2B5EF4-FFF2-40B4-BE49-F238E27FC236}">
              <a16:creationId xmlns:a16="http://schemas.microsoft.com/office/drawing/2014/main" id="{13F3C851-E09B-4A2B-BEB8-B6F01D7A562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1" name="Text Box 15">
          <a:extLst>
            <a:ext uri="{FF2B5EF4-FFF2-40B4-BE49-F238E27FC236}">
              <a16:creationId xmlns:a16="http://schemas.microsoft.com/office/drawing/2014/main" id="{C9FDDFA3-49C3-43EA-B184-5FBABEA1B7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2" name="Text Box 15">
          <a:extLst>
            <a:ext uri="{FF2B5EF4-FFF2-40B4-BE49-F238E27FC236}">
              <a16:creationId xmlns:a16="http://schemas.microsoft.com/office/drawing/2014/main" id="{79A45534-42AB-4CAA-91B7-DFB0C47FD72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3" name="Text Box 15">
          <a:extLst>
            <a:ext uri="{FF2B5EF4-FFF2-40B4-BE49-F238E27FC236}">
              <a16:creationId xmlns:a16="http://schemas.microsoft.com/office/drawing/2014/main" id="{E9863B41-84AE-495F-9BDF-C79138D9AE1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4" name="Text Box 15">
          <a:extLst>
            <a:ext uri="{FF2B5EF4-FFF2-40B4-BE49-F238E27FC236}">
              <a16:creationId xmlns:a16="http://schemas.microsoft.com/office/drawing/2014/main" id="{BF002122-8110-4703-BF10-3C18EC934FB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5" name="Text Box 15">
          <a:extLst>
            <a:ext uri="{FF2B5EF4-FFF2-40B4-BE49-F238E27FC236}">
              <a16:creationId xmlns:a16="http://schemas.microsoft.com/office/drawing/2014/main" id="{7E515203-D90D-4F71-BA85-3280C486936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6" name="Text Box 15">
          <a:extLst>
            <a:ext uri="{FF2B5EF4-FFF2-40B4-BE49-F238E27FC236}">
              <a16:creationId xmlns:a16="http://schemas.microsoft.com/office/drawing/2014/main" id="{1C44243C-F269-4001-A04E-8C23892A99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7" name="Text Box 15">
          <a:extLst>
            <a:ext uri="{FF2B5EF4-FFF2-40B4-BE49-F238E27FC236}">
              <a16:creationId xmlns:a16="http://schemas.microsoft.com/office/drawing/2014/main" id="{2B1D70E6-EEA3-4471-8D8B-E91C877E9BE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8" name="Text Box 15">
          <a:extLst>
            <a:ext uri="{FF2B5EF4-FFF2-40B4-BE49-F238E27FC236}">
              <a16:creationId xmlns:a16="http://schemas.microsoft.com/office/drawing/2014/main" id="{4B9B456A-F84C-443B-9152-3B934C7E0B4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49" name="Text Box 15">
          <a:extLst>
            <a:ext uri="{FF2B5EF4-FFF2-40B4-BE49-F238E27FC236}">
              <a16:creationId xmlns:a16="http://schemas.microsoft.com/office/drawing/2014/main" id="{06EB537E-2E62-4BF1-B60A-06DDCF934A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0" name="Text Box 15">
          <a:extLst>
            <a:ext uri="{FF2B5EF4-FFF2-40B4-BE49-F238E27FC236}">
              <a16:creationId xmlns:a16="http://schemas.microsoft.com/office/drawing/2014/main" id="{3B8DE92F-4620-4CD5-B4FF-112FA13E066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1" name="Text Box 15">
          <a:extLst>
            <a:ext uri="{FF2B5EF4-FFF2-40B4-BE49-F238E27FC236}">
              <a16:creationId xmlns:a16="http://schemas.microsoft.com/office/drawing/2014/main" id="{D2FB4DDB-7783-480E-9B2C-F383725E798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2" name="Text Box 15">
          <a:extLst>
            <a:ext uri="{FF2B5EF4-FFF2-40B4-BE49-F238E27FC236}">
              <a16:creationId xmlns:a16="http://schemas.microsoft.com/office/drawing/2014/main" id="{F4AFEA2B-6816-4723-B8CC-F90B8C1308C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3" name="Text Box 15">
          <a:extLst>
            <a:ext uri="{FF2B5EF4-FFF2-40B4-BE49-F238E27FC236}">
              <a16:creationId xmlns:a16="http://schemas.microsoft.com/office/drawing/2014/main" id="{715CC225-0B86-4194-BFCE-E2B044E7DBD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4" name="Text Box 15">
          <a:extLst>
            <a:ext uri="{FF2B5EF4-FFF2-40B4-BE49-F238E27FC236}">
              <a16:creationId xmlns:a16="http://schemas.microsoft.com/office/drawing/2014/main" id="{6D353AEA-3058-4BE5-A8C8-8A98E8A6F66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5" name="Text Box 15">
          <a:extLst>
            <a:ext uri="{FF2B5EF4-FFF2-40B4-BE49-F238E27FC236}">
              <a16:creationId xmlns:a16="http://schemas.microsoft.com/office/drawing/2014/main" id="{F458FF52-DB27-4C39-842C-087E83DD543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6" name="Text Box 15">
          <a:extLst>
            <a:ext uri="{FF2B5EF4-FFF2-40B4-BE49-F238E27FC236}">
              <a16:creationId xmlns:a16="http://schemas.microsoft.com/office/drawing/2014/main" id="{4638B2E1-8992-4A4E-BF6E-A7A74669A9F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7" name="Text Box 15">
          <a:extLst>
            <a:ext uri="{FF2B5EF4-FFF2-40B4-BE49-F238E27FC236}">
              <a16:creationId xmlns:a16="http://schemas.microsoft.com/office/drawing/2014/main" id="{1F681018-556C-493D-97B9-226AC11EC37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8" name="Text Box 15">
          <a:extLst>
            <a:ext uri="{FF2B5EF4-FFF2-40B4-BE49-F238E27FC236}">
              <a16:creationId xmlns:a16="http://schemas.microsoft.com/office/drawing/2014/main" id="{E5A14DD6-3D51-4356-8A23-329441A6E81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59" name="Text Box 15">
          <a:extLst>
            <a:ext uri="{FF2B5EF4-FFF2-40B4-BE49-F238E27FC236}">
              <a16:creationId xmlns:a16="http://schemas.microsoft.com/office/drawing/2014/main" id="{CB773F4D-90B6-455D-BD11-3E58257D33B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0" name="Text Box 15">
          <a:extLst>
            <a:ext uri="{FF2B5EF4-FFF2-40B4-BE49-F238E27FC236}">
              <a16:creationId xmlns:a16="http://schemas.microsoft.com/office/drawing/2014/main" id="{B758016F-B1EA-4480-9BE5-91D0C7082AB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1" name="Text Box 15">
          <a:extLst>
            <a:ext uri="{FF2B5EF4-FFF2-40B4-BE49-F238E27FC236}">
              <a16:creationId xmlns:a16="http://schemas.microsoft.com/office/drawing/2014/main" id="{47E5C5F3-B9B1-484C-8EFF-E400EA4A9AF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2" name="Text Box 15">
          <a:extLst>
            <a:ext uri="{FF2B5EF4-FFF2-40B4-BE49-F238E27FC236}">
              <a16:creationId xmlns:a16="http://schemas.microsoft.com/office/drawing/2014/main" id="{FDCF6656-44B2-49ED-8516-7AAC98A37C3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3" name="Text Box 15">
          <a:extLst>
            <a:ext uri="{FF2B5EF4-FFF2-40B4-BE49-F238E27FC236}">
              <a16:creationId xmlns:a16="http://schemas.microsoft.com/office/drawing/2014/main" id="{B9EB86B2-712B-4D72-86C3-675949D97D4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4" name="Text Box 15">
          <a:extLst>
            <a:ext uri="{FF2B5EF4-FFF2-40B4-BE49-F238E27FC236}">
              <a16:creationId xmlns:a16="http://schemas.microsoft.com/office/drawing/2014/main" id="{84A44981-5AD0-482A-91B9-532A8135460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5" name="Text Box 15">
          <a:extLst>
            <a:ext uri="{FF2B5EF4-FFF2-40B4-BE49-F238E27FC236}">
              <a16:creationId xmlns:a16="http://schemas.microsoft.com/office/drawing/2014/main" id="{B97EFEE6-DC1F-4CF5-A381-08CD4E68D95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6" name="Text Box 15">
          <a:extLst>
            <a:ext uri="{FF2B5EF4-FFF2-40B4-BE49-F238E27FC236}">
              <a16:creationId xmlns:a16="http://schemas.microsoft.com/office/drawing/2014/main" id="{CA5B671A-43C4-434D-9F0E-0438325170C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7" name="Text Box 15">
          <a:extLst>
            <a:ext uri="{FF2B5EF4-FFF2-40B4-BE49-F238E27FC236}">
              <a16:creationId xmlns:a16="http://schemas.microsoft.com/office/drawing/2014/main" id="{4653F9EF-CB5F-401C-9BB7-088443957EF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8" name="Text Box 15">
          <a:extLst>
            <a:ext uri="{FF2B5EF4-FFF2-40B4-BE49-F238E27FC236}">
              <a16:creationId xmlns:a16="http://schemas.microsoft.com/office/drawing/2014/main" id="{D2E439E2-3600-4B17-9B26-55B9912BA47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69" name="Text Box 15">
          <a:extLst>
            <a:ext uri="{FF2B5EF4-FFF2-40B4-BE49-F238E27FC236}">
              <a16:creationId xmlns:a16="http://schemas.microsoft.com/office/drawing/2014/main" id="{A386E786-60F8-4A56-8E4A-2621DF4BB82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0" name="Text Box 15">
          <a:extLst>
            <a:ext uri="{FF2B5EF4-FFF2-40B4-BE49-F238E27FC236}">
              <a16:creationId xmlns:a16="http://schemas.microsoft.com/office/drawing/2014/main" id="{BC1AAC11-2914-4C42-A3DF-70F351910A7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1" name="Text Box 15">
          <a:extLst>
            <a:ext uri="{FF2B5EF4-FFF2-40B4-BE49-F238E27FC236}">
              <a16:creationId xmlns:a16="http://schemas.microsoft.com/office/drawing/2014/main" id="{BC0ADB32-0527-4B1D-AC25-C8604D7D314C}"/>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2" name="Text Box 15">
          <a:extLst>
            <a:ext uri="{FF2B5EF4-FFF2-40B4-BE49-F238E27FC236}">
              <a16:creationId xmlns:a16="http://schemas.microsoft.com/office/drawing/2014/main" id="{8426ACFF-BF26-4C3C-97BE-8C9B48D49F2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3" name="Text Box 15">
          <a:extLst>
            <a:ext uri="{FF2B5EF4-FFF2-40B4-BE49-F238E27FC236}">
              <a16:creationId xmlns:a16="http://schemas.microsoft.com/office/drawing/2014/main" id="{24ABE2CD-B4CD-47F0-9604-64BEF9D19F6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4" name="Text Box 15">
          <a:extLst>
            <a:ext uri="{FF2B5EF4-FFF2-40B4-BE49-F238E27FC236}">
              <a16:creationId xmlns:a16="http://schemas.microsoft.com/office/drawing/2014/main" id="{31AE9958-EB03-43C5-8693-51B2D498939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5" name="Text Box 15">
          <a:extLst>
            <a:ext uri="{FF2B5EF4-FFF2-40B4-BE49-F238E27FC236}">
              <a16:creationId xmlns:a16="http://schemas.microsoft.com/office/drawing/2014/main" id="{1DF8FDA9-C15B-44B6-BCBA-A8BBAE7BCBD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6" name="Text Box 15">
          <a:extLst>
            <a:ext uri="{FF2B5EF4-FFF2-40B4-BE49-F238E27FC236}">
              <a16:creationId xmlns:a16="http://schemas.microsoft.com/office/drawing/2014/main" id="{12B210EF-3DA3-4BA5-A069-C4EC2028EDE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7" name="Text Box 15">
          <a:extLst>
            <a:ext uri="{FF2B5EF4-FFF2-40B4-BE49-F238E27FC236}">
              <a16:creationId xmlns:a16="http://schemas.microsoft.com/office/drawing/2014/main" id="{37451E4B-20BD-49CE-AE44-933D3108250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8" name="Text Box 15">
          <a:extLst>
            <a:ext uri="{FF2B5EF4-FFF2-40B4-BE49-F238E27FC236}">
              <a16:creationId xmlns:a16="http://schemas.microsoft.com/office/drawing/2014/main" id="{641FB9C2-EB9C-4F12-A080-E16F6D72009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79" name="Text Box 15">
          <a:extLst>
            <a:ext uri="{FF2B5EF4-FFF2-40B4-BE49-F238E27FC236}">
              <a16:creationId xmlns:a16="http://schemas.microsoft.com/office/drawing/2014/main" id="{31C179EF-74C0-499C-9F24-E79D509A991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0" name="Text Box 15">
          <a:extLst>
            <a:ext uri="{FF2B5EF4-FFF2-40B4-BE49-F238E27FC236}">
              <a16:creationId xmlns:a16="http://schemas.microsoft.com/office/drawing/2014/main" id="{8DE16537-5DBC-4997-918D-C696747133C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1" name="Text Box 15">
          <a:extLst>
            <a:ext uri="{FF2B5EF4-FFF2-40B4-BE49-F238E27FC236}">
              <a16:creationId xmlns:a16="http://schemas.microsoft.com/office/drawing/2014/main" id="{262D9B0A-9209-4620-8978-F05AC70D2B9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2" name="Text Box 15">
          <a:extLst>
            <a:ext uri="{FF2B5EF4-FFF2-40B4-BE49-F238E27FC236}">
              <a16:creationId xmlns:a16="http://schemas.microsoft.com/office/drawing/2014/main" id="{5D8E7DE7-84A7-4BCF-B4EF-BFA2377A0CF4}"/>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3" name="Text Box 15">
          <a:extLst>
            <a:ext uri="{FF2B5EF4-FFF2-40B4-BE49-F238E27FC236}">
              <a16:creationId xmlns:a16="http://schemas.microsoft.com/office/drawing/2014/main" id="{60E043ED-D6F4-47A9-B1F4-28ECA3F0C9B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4" name="Text Box 15">
          <a:extLst>
            <a:ext uri="{FF2B5EF4-FFF2-40B4-BE49-F238E27FC236}">
              <a16:creationId xmlns:a16="http://schemas.microsoft.com/office/drawing/2014/main" id="{F1C816F3-2844-4690-8BF2-3990368C994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5" name="Text Box 15">
          <a:extLst>
            <a:ext uri="{FF2B5EF4-FFF2-40B4-BE49-F238E27FC236}">
              <a16:creationId xmlns:a16="http://schemas.microsoft.com/office/drawing/2014/main" id="{BC0E64A1-5FBC-450A-991D-40BB14BFC05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6" name="Text Box 15">
          <a:extLst>
            <a:ext uri="{FF2B5EF4-FFF2-40B4-BE49-F238E27FC236}">
              <a16:creationId xmlns:a16="http://schemas.microsoft.com/office/drawing/2014/main" id="{AFEBC243-B3D0-4C04-8B6E-38C3C500550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7" name="Text Box 15">
          <a:extLst>
            <a:ext uri="{FF2B5EF4-FFF2-40B4-BE49-F238E27FC236}">
              <a16:creationId xmlns:a16="http://schemas.microsoft.com/office/drawing/2014/main" id="{E72C16BA-4954-496E-9396-81C3BF8F58F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8" name="Text Box 15">
          <a:extLst>
            <a:ext uri="{FF2B5EF4-FFF2-40B4-BE49-F238E27FC236}">
              <a16:creationId xmlns:a16="http://schemas.microsoft.com/office/drawing/2014/main" id="{11BDD3A8-59E1-4BC1-A319-290D66E9B91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89" name="Text Box 15">
          <a:extLst>
            <a:ext uri="{FF2B5EF4-FFF2-40B4-BE49-F238E27FC236}">
              <a16:creationId xmlns:a16="http://schemas.microsoft.com/office/drawing/2014/main" id="{E54176CB-F04E-47DF-B1F7-341024E98F4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0" name="Text Box 15">
          <a:extLst>
            <a:ext uri="{FF2B5EF4-FFF2-40B4-BE49-F238E27FC236}">
              <a16:creationId xmlns:a16="http://schemas.microsoft.com/office/drawing/2014/main" id="{DA0FB799-BA6C-4F9B-80CB-36DFA4B387D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1" name="Text Box 15">
          <a:extLst>
            <a:ext uri="{FF2B5EF4-FFF2-40B4-BE49-F238E27FC236}">
              <a16:creationId xmlns:a16="http://schemas.microsoft.com/office/drawing/2014/main" id="{0B440DAD-B590-4371-977E-7CAB70E6D27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2" name="Text Box 15">
          <a:extLst>
            <a:ext uri="{FF2B5EF4-FFF2-40B4-BE49-F238E27FC236}">
              <a16:creationId xmlns:a16="http://schemas.microsoft.com/office/drawing/2014/main" id="{11308A54-7458-4DB2-B8C6-3B5B4737A658}"/>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3" name="Text Box 15">
          <a:extLst>
            <a:ext uri="{FF2B5EF4-FFF2-40B4-BE49-F238E27FC236}">
              <a16:creationId xmlns:a16="http://schemas.microsoft.com/office/drawing/2014/main" id="{645E5AFB-D351-46F5-A15C-B6E0168A4813}"/>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4" name="Text Box 15">
          <a:extLst>
            <a:ext uri="{FF2B5EF4-FFF2-40B4-BE49-F238E27FC236}">
              <a16:creationId xmlns:a16="http://schemas.microsoft.com/office/drawing/2014/main" id="{4A4D508D-ED34-4F52-ACB3-5D5A34C78BC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5" name="Text Box 15">
          <a:extLst>
            <a:ext uri="{FF2B5EF4-FFF2-40B4-BE49-F238E27FC236}">
              <a16:creationId xmlns:a16="http://schemas.microsoft.com/office/drawing/2014/main" id="{2897906D-6577-4A83-965F-9B016397D40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6" name="Text Box 15">
          <a:extLst>
            <a:ext uri="{FF2B5EF4-FFF2-40B4-BE49-F238E27FC236}">
              <a16:creationId xmlns:a16="http://schemas.microsoft.com/office/drawing/2014/main" id="{7932AFCD-A03F-42B7-8361-72913A6E289E}"/>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7" name="Text Box 15">
          <a:extLst>
            <a:ext uri="{FF2B5EF4-FFF2-40B4-BE49-F238E27FC236}">
              <a16:creationId xmlns:a16="http://schemas.microsoft.com/office/drawing/2014/main" id="{0DDB70C6-08EB-40FD-B854-1EF832E954A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8" name="Text Box 15">
          <a:extLst>
            <a:ext uri="{FF2B5EF4-FFF2-40B4-BE49-F238E27FC236}">
              <a16:creationId xmlns:a16="http://schemas.microsoft.com/office/drawing/2014/main" id="{4C4FF321-3581-403F-80EE-B26D1F55F1E0}"/>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399" name="Text Box 15">
          <a:extLst>
            <a:ext uri="{FF2B5EF4-FFF2-40B4-BE49-F238E27FC236}">
              <a16:creationId xmlns:a16="http://schemas.microsoft.com/office/drawing/2014/main" id="{656AA74D-D995-4DA5-9C6F-EB5EEF7F1282}"/>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0" name="Text Box 15">
          <a:extLst>
            <a:ext uri="{FF2B5EF4-FFF2-40B4-BE49-F238E27FC236}">
              <a16:creationId xmlns:a16="http://schemas.microsoft.com/office/drawing/2014/main" id="{7E9DD046-03DB-401E-9D1B-D10CDE575F4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1" name="Text Box 15">
          <a:extLst>
            <a:ext uri="{FF2B5EF4-FFF2-40B4-BE49-F238E27FC236}">
              <a16:creationId xmlns:a16="http://schemas.microsoft.com/office/drawing/2014/main" id="{5321EE25-16BE-4646-B66D-1C954F3FC0E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2" name="Text Box 15">
          <a:extLst>
            <a:ext uri="{FF2B5EF4-FFF2-40B4-BE49-F238E27FC236}">
              <a16:creationId xmlns:a16="http://schemas.microsoft.com/office/drawing/2014/main" id="{91CD5768-CDF7-4683-AEEB-EB8398E8D70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3" name="Text Box 15">
          <a:extLst>
            <a:ext uri="{FF2B5EF4-FFF2-40B4-BE49-F238E27FC236}">
              <a16:creationId xmlns:a16="http://schemas.microsoft.com/office/drawing/2014/main" id="{27005210-9DCE-4DCB-958E-23B8A8CF5F89}"/>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4" name="Text Box 15">
          <a:extLst>
            <a:ext uri="{FF2B5EF4-FFF2-40B4-BE49-F238E27FC236}">
              <a16:creationId xmlns:a16="http://schemas.microsoft.com/office/drawing/2014/main" id="{E67304A5-FE90-4810-9848-3E2142EF6C6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5" name="Text Box 15">
          <a:extLst>
            <a:ext uri="{FF2B5EF4-FFF2-40B4-BE49-F238E27FC236}">
              <a16:creationId xmlns:a16="http://schemas.microsoft.com/office/drawing/2014/main" id="{3C295C7E-B093-42B9-9C75-53C650CEAEC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6" name="Text Box 15">
          <a:extLst>
            <a:ext uri="{FF2B5EF4-FFF2-40B4-BE49-F238E27FC236}">
              <a16:creationId xmlns:a16="http://schemas.microsoft.com/office/drawing/2014/main" id="{E0CFE156-7F7D-4DCF-B7D7-1F005FD0BC71}"/>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7" name="Text Box 15">
          <a:extLst>
            <a:ext uri="{FF2B5EF4-FFF2-40B4-BE49-F238E27FC236}">
              <a16:creationId xmlns:a16="http://schemas.microsoft.com/office/drawing/2014/main" id="{317EECD4-730B-4E8F-B71B-723574A24E37}"/>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08" name="Text Box 15">
          <a:extLst>
            <a:ext uri="{FF2B5EF4-FFF2-40B4-BE49-F238E27FC236}">
              <a16:creationId xmlns:a16="http://schemas.microsoft.com/office/drawing/2014/main" id="{0B840129-2665-420D-87B6-32CDA50765AD}"/>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35713"/>
    <xdr:sp macro="" textlink="">
      <xdr:nvSpPr>
        <xdr:cNvPr id="409" name="Text Box 15">
          <a:extLst>
            <a:ext uri="{FF2B5EF4-FFF2-40B4-BE49-F238E27FC236}">
              <a16:creationId xmlns:a16="http://schemas.microsoft.com/office/drawing/2014/main" id="{DA931C9C-5CEA-4468-A137-932A1F375D53}"/>
            </a:ext>
          </a:extLst>
        </xdr:cNvPr>
        <xdr:cNvSpPr txBox="1">
          <a:spLocks noChangeArrowheads="1"/>
        </xdr:cNvSpPr>
      </xdr:nvSpPr>
      <xdr:spPr bwMode="auto">
        <a:xfrm>
          <a:off x="5200650" y="377317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68</xdr:row>
      <xdr:rowOff>0</xdr:rowOff>
    </xdr:from>
    <xdr:ext cx="95250" cy="213632"/>
    <xdr:sp macro="" textlink="">
      <xdr:nvSpPr>
        <xdr:cNvPr id="410" name="Text Box 15">
          <a:extLst>
            <a:ext uri="{FF2B5EF4-FFF2-40B4-BE49-F238E27FC236}">
              <a16:creationId xmlns:a16="http://schemas.microsoft.com/office/drawing/2014/main" id="{29A31A1E-CD90-445F-9770-4A18B0B70CA2}"/>
            </a:ext>
          </a:extLst>
        </xdr:cNvPr>
        <xdr:cNvSpPr txBox="1">
          <a:spLocks noChangeArrowheads="1"/>
        </xdr:cNvSpPr>
      </xdr:nvSpPr>
      <xdr:spPr bwMode="auto">
        <a:xfrm>
          <a:off x="6234793"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1" name="Text Box 15">
          <a:extLst>
            <a:ext uri="{FF2B5EF4-FFF2-40B4-BE49-F238E27FC236}">
              <a16:creationId xmlns:a16="http://schemas.microsoft.com/office/drawing/2014/main" id="{67D09E40-7E65-4801-AA8D-ECFBF12A4E1E}"/>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2" name="Text Box 15">
          <a:extLst>
            <a:ext uri="{FF2B5EF4-FFF2-40B4-BE49-F238E27FC236}">
              <a16:creationId xmlns:a16="http://schemas.microsoft.com/office/drawing/2014/main" id="{ADFD5A6C-58ED-48AE-A706-32A3F49CA706}"/>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3" name="Text Box 15">
          <a:extLst>
            <a:ext uri="{FF2B5EF4-FFF2-40B4-BE49-F238E27FC236}">
              <a16:creationId xmlns:a16="http://schemas.microsoft.com/office/drawing/2014/main" id="{A1F4E64D-352C-40C5-9626-469EF15B94CA}"/>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4" name="Text Box 15">
          <a:extLst>
            <a:ext uri="{FF2B5EF4-FFF2-40B4-BE49-F238E27FC236}">
              <a16:creationId xmlns:a16="http://schemas.microsoft.com/office/drawing/2014/main" id="{03224E70-56E8-4777-A2B7-A892D8BE233F}"/>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331"/>
    <xdr:sp macro="" textlink="">
      <xdr:nvSpPr>
        <xdr:cNvPr id="415" name="Text Box 15">
          <a:extLst>
            <a:ext uri="{FF2B5EF4-FFF2-40B4-BE49-F238E27FC236}">
              <a16:creationId xmlns:a16="http://schemas.microsoft.com/office/drawing/2014/main" id="{345163AE-714B-49E2-BFEA-28DB063F95F8}"/>
            </a:ext>
          </a:extLst>
        </xdr:cNvPr>
        <xdr:cNvSpPr txBox="1">
          <a:spLocks noChangeArrowheads="1"/>
        </xdr:cNvSpPr>
      </xdr:nvSpPr>
      <xdr:spPr bwMode="auto">
        <a:xfrm>
          <a:off x="5200650" y="377317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6" name="Text Box 15">
          <a:extLst>
            <a:ext uri="{FF2B5EF4-FFF2-40B4-BE49-F238E27FC236}">
              <a16:creationId xmlns:a16="http://schemas.microsoft.com/office/drawing/2014/main" id="{6C4021BA-7727-469A-8F9C-9539D5B8CB8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7" name="Text Box 15">
          <a:extLst>
            <a:ext uri="{FF2B5EF4-FFF2-40B4-BE49-F238E27FC236}">
              <a16:creationId xmlns:a16="http://schemas.microsoft.com/office/drawing/2014/main" id="{98EB37FB-AB71-49CD-8BB6-FF914EE42563}"/>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18" name="Text Box 15">
          <a:extLst>
            <a:ext uri="{FF2B5EF4-FFF2-40B4-BE49-F238E27FC236}">
              <a16:creationId xmlns:a16="http://schemas.microsoft.com/office/drawing/2014/main" id="{FFEFB3D3-3E62-48C7-B5D9-D41B64A15565}"/>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19" name="Text Box 15">
          <a:extLst>
            <a:ext uri="{FF2B5EF4-FFF2-40B4-BE49-F238E27FC236}">
              <a16:creationId xmlns:a16="http://schemas.microsoft.com/office/drawing/2014/main" id="{93770F2F-EFE6-4D88-B655-CE3DDADA56CE}"/>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213632"/>
    <xdr:sp macro="" textlink="">
      <xdr:nvSpPr>
        <xdr:cNvPr id="420" name="Text Box 15">
          <a:extLst>
            <a:ext uri="{FF2B5EF4-FFF2-40B4-BE49-F238E27FC236}">
              <a16:creationId xmlns:a16="http://schemas.microsoft.com/office/drawing/2014/main" id="{4B68AD60-5CC0-4F0E-B8AC-5AB6874BCF2B}"/>
            </a:ext>
          </a:extLst>
        </xdr:cNvPr>
        <xdr:cNvSpPr txBox="1">
          <a:spLocks noChangeArrowheads="1"/>
        </xdr:cNvSpPr>
      </xdr:nvSpPr>
      <xdr:spPr bwMode="auto">
        <a:xfrm>
          <a:off x="5200650" y="377317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1" name="Text Box 15">
          <a:extLst>
            <a:ext uri="{FF2B5EF4-FFF2-40B4-BE49-F238E27FC236}">
              <a16:creationId xmlns:a16="http://schemas.microsoft.com/office/drawing/2014/main" id="{40DECD63-0BBB-425B-9CA9-F7095330BFC5}"/>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2" name="Text Box 15">
          <a:extLst>
            <a:ext uri="{FF2B5EF4-FFF2-40B4-BE49-F238E27FC236}">
              <a16:creationId xmlns:a16="http://schemas.microsoft.com/office/drawing/2014/main" id="{4A3D12D1-E82B-438B-9EE2-5D9F4B81D24C}"/>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0</xdr:rowOff>
    </xdr:from>
    <xdr:ext cx="95250" cy="444014"/>
    <xdr:sp macro="" textlink="">
      <xdr:nvSpPr>
        <xdr:cNvPr id="423" name="Text Box 15">
          <a:extLst>
            <a:ext uri="{FF2B5EF4-FFF2-40B4-BE49-F238E27FC236}">
              <a16:creationId xmlns:a16="http://schemas.microsoft.com/office/drawing/2014/main" id="{24872631-CB52-45A4-88BB-8ED75BF449D5}"/>
            </a:ext>
          </a:extLst>
        </xdr:cNvPr>
        <xdr:cNvSpPr txBox="1">
          <a:spLocks noChangeArrowheads="1"/>
        </xdr:cNvSpPr>
      </xdr:nvSpPr>
      <xdr:spPr bwMode="auto">
        <a:xfrm>
          <a:off x="5200650" y="377317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twoCellAnchor editAs="oneCell">
    <xdr:from>
      <xdr:col>4</xdr:col>
      <xdr:colOff>0</xdr:colOff>
      <xdr:row>39</xdr:row>
      <xdr:rowOff>0</xdr:rowOff>
    </xdr:from>
    <xdr:to>
      <xdr:col>4</xdr:col>
      <xdr:colOff>90438</xdr:colOff>
      <xdr:row>42</xdr:row>
      <xdr:rowOff>244396</xdr:rowOff>
    </xdr:to>
    <xdr:sp macro="" textlink="">
      <xdr:nvSpPr>
        <xdr:cNvPr id="4" name="Text Box 15">
          <a:extLst>
            <a:ext uri="{FF2B5EF4-FFF2-40B4-BE49-F238E27FC236}">
              <a16:creationId xmlns:a16="http://schemas.microsoft.com/office/drawing/2014/main" id="{D97BAC4F-873F-43DB-9B66-2A2DC00AC4C3}"/>
            </a:ext>
          </a:extLst>
        </xdr:cNvPr>
        <xdr:cNvSpPr txBox="1">
          <a:spLocks noChangeArrowheads="1"/>
        </xdr:cNvSpPr>
      </xdr:nvSpPr>
      <xdr:spPr bwMode="auto">
        <a:xfrm>
          <a:off x="5105400" y="15036800"/>
          <a:ext cx="90438" cy="851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39</xdr:row>
      <xdr:rowOff>0</xdr:rowOff>
    </xdr:from>
    <xdr:ext cx="95250" cy="213632"/>
    <xdr:sp macro="" textlink="">
      <xdr:nvSpPr>
        <xdr:cNvPr id="5" name="Text Box 15">
          <a:extLst>
            <a:ext uri="{FF2B5EF4-FFF2-40B4-BE49-F238E27FC236}">
              <a16:creationId xmlns:a16="http://schemas.microsoft.com/office/drawing/2014/main" id="{54092DB4-C8C9-414C-81F5-3DEEF682A5C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 name="Text Box 15">
          <a:extLst>
            <a:ext uri="{FF2B5EF4-FFF2-40B4-BE49-F238E27FC236}">
              <a16:creationId xmlns:a16="http://schemas.microsoft.com/office/drawing/2014/main" id="{DDF14AB0-4467-49FF-B5FD-23195CCC82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 name="Text Box 15">
          <a:extLst>
            <a:ext uri="{FF2B5EF4-FFF2-40B4-BE49-F238E27FC236}">
              <a16:creationId xmlns:a16="http://schemas.microsoft.com/office/drawing/2014/main" id="{31781FD1-FFB1-4A68-9459-92619203A3D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 name="Text Box 15">
          <a:extLst>
            <a:ext uri="{FF2B5EF4-FFF2-40B4-BE49-F238E27FC236}">
              <a16:creationId xmlns:a16="http://schemas.microsoft.com/office/drawing/2014/main" id="{2FF25B0F-8A6C-4FF2-B182-787BAEB9DAE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 name="Text Box 15">
          <a:extLst>
            <a:ext uri="{FF2B5EF4-FFF2-40B4-BE49-F238E27FC236}">
              <a16:creationId xmlns:a16="http://schemas.microsoft.com/office/drawing/2014/main" id="{5006BB92-213A-470B-BADA-960AF451AE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 name="Text Box 15">
          <a:extLst>
            <a:ext uri="{FF2B5EF4-FFF2-40B4-BE49-F238E27FC236}">
              <a16:creationId xmlns:a16="http://schemas.microsoft.com/office/drawing/2014/main" id="{D1C7BFBD-F645-43D7-A83A-76CEE17BEF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 name="Text Box 15">
          <a:extLst>
            <a:ext uri="{FF2B5EF4-FFF2-40B4-BE49-F238E27FC236}">
              <a16:creationId xmlns:a16="http://schemas.microsoft.com/office/drawing/2014/main" id="{40594B5A-C9B1-4CBC-B0FB-39787F48FF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 name="Text Box 15">
          <a:extLst>
            <a:ext uri="{FF2B5EF4-FFF2-40B4-BE49-F238E27FC236}">
              <a16:creationId xmlns:a16="http://schemas.microsoft.com/office/drawing/2014/main" id="{BA0F06FE-3724-4FC2-AD45-1771A3D0B82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 name="Text Box 15">
          <a:extLst>
            <a:ext uri="{FF2B5EF4-FFF2-40B4-BE49-F238E27FC236}">
              <a16:creationId xmlns:a16="http://schemas.microsoft.com/office/drawing/2014/main" id="{BE8612F1-470E-48EA-836F-69812237B6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 name="Text Box 15">
          <a:extLst>
            <a:ext uri="{FF2B5EF4-FFF2-40B4-BE49-F238E27FC236}">
              <a16:creationId xmlns:a16="http://schemas.microsoft.com/office/drawing/2014/main" id="{BEC6CF9A-2CD9-412E-850A-6F7AEA4A6F1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 name="Text Box 15">
          <a:extLst>
            <a:ext uri="{FF2B5EF4-FFF2-40B4-BE49-F238E27FC236}">
              <a16:creationId xmlns:a16="http://schemas.microsoft.com/office/drawing/2014/main" id="{AB0E2C29-FF42-44A9-89F7-17EFBC0B82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 name="Text Box 15">
          <a:extLst>
            <a:ext uri="{FF2B5EF4-FFF2-40B4-BE49-F238E27FC236}">
              <a16:creationId xmlns:a16="http://schemas.microsoft.com/office/drawing/2014/main" id="{A33D1895-5CB3-41C3-8E29-EE8D440EA5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 name="Text Box 15">
          <a:extLst>
            <a:ext uri="{FF2B5EF4-FFF2-40B4-BE49-F238E27FC236}">
              <a16:creationId xmlns:a16="http://schemas.microsoft.com/office/drawing/2014/main" id="{72A8526A-1E9C-4794-A302-B059267590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 name="Text Box 15">
          <a:extLst>
            <a:ext uri="{FF2B5EF4-FFF2-40B4-BE49-F238E27FC236}">
              <a16:creationId xmlns:a16="http://schemas.microsoft.com/office/drawing/2014/main" id="{D790DB4C-6C6B-4502-B604-916F44DB84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19" name="Text Box 15">
          <a:extLst>
            <a:ext uri="{FF2B5EF4-FFF2-40B4-BE49-F238E27FC236}">
              <a16:creationId xmlns:a16="http://schemas.microsoft.com/office/drawing/2014/main" id="{01603BBE-9ED1-4069-9E1B-717EE4E6709A}"/>
            </a:ext>
          </a:extLst>
        </xdr:cNvPr>
        <xdr:cNvSpPr txBox="1">
          <a:spLocks noChangeArrowheads="1"/>
        </xdr:cNvSpPr>
      </xdr:nvSpPr>
      <xdr:spPr bwMode="auto">
        <a:xfrm>
          <a:off x="6139543"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 name="Text Box 15">
          <a:extLst>
            <a:ext uri="{FF2B5EF4-FFF2-40B4-BE49-F238E27FC236}">
              <a16:creationId xmlns:a16="http://schemas.microsoft.com/office/drawing/2014/main" id="{4D91FE69-1CFB-4CBF-9D02-38C606E1854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 name="Text Box 15">
          <a:extLst>
            <a:ext uri="{FF2B5EF4-FFF2-40B4-BE49-F238E27FC236}">
              <a16:creationId xmlns:a16="http://schemas.microsoft.com/office/drawing/2014/main" id="{A81CB170-D88F-461F-A1DB-5721659DE0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 name="Text Box 15">
          <a:extLst>
            <a:ext uri="{FF2B5EF4-FFF2-40B4-BE49-F238E27FC236}">
              <a16:creationId xmlns:a16="http://schemas.microsoft.com/office/drawing/2014/main" id="{0A330A3E-284B-4414-BEB7-89E5A1C0AAC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 name="Text Box 15">
          <a:extLst>
            <a:ext uri="{FF2B5EF4-FFF2-40B4-BE49-F238E27FC236}">
              <a16:creationId xmlns:a16="http://schemas.microsoft.com/office/drawing/2014/main" id="{EC72C4C5-C45F-4BE2-8C4F-34292DAF55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 name="Text Box 15">
          <a:extLst>
            <a:ext uri="{FF2B5EF4-FFF2-40B4-BE49-F238E27FC236}">
              <a16:creationId xmlns:a16="http://schemas.microsoft.com/office/drawing/2014/main" id="{0234A773-3C19-4BC3-A6AD-46932BF37F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 name="Text Box 15">
          <a:extLst>
            <a:ext uri="{FF2B5EF4-FFF2-40B4-BE49-F238E27FC236}">
              <a16:creationId xmlns:a16="http://schemas.microsoft.com/office/drawing/2014/main" id="{AC700FAA-1F29-4F98-8F7F-E55B1FFFE68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 name="Text Box 15">
          <a:extLst>
            <a:ext uri="{FF2B5EF4-FFF2-40B4-BE49-F238E27FC236}">
              <a16:creationId xmlns:a16="http://schemas.microsoft.com/office/drawing/2014/main" id="{9E504F35-17D1-42B8-82B5-5685C014450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 name="Text Box 15">
          <a:extLst>
            <a:ext uri="{FF2B5EF4-FFF2-40B4-BE49-F238E27FC236}">
              <a16:creationId xmlns:a16="http://schemas.microsoft.com/office/drawing/2014/main" id="{44AEA8A3-5814-4809-801C-8ADD2EA715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 name="Text Box 15">
          <a:extLst>
            <a:ext uri="{FF2B5EF4-FFF2-40B4-BE49-F238E27FC236}">
              <a16:creationId xmlns:a16="http://schemas.microsoft.com/office/drawing/2014/main" id="{A3D0BEF6-EC6A-40ED-A5F7-79623B0CFD4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 name="Text Box 15">
          <a:extLst>
            <a:ext uri="{FF2B5EF4-FFF2-40B4-BE49-F238E27FC236}">
              <a16:creationId xmlns:a16="http://schemas.microsoft.com/office/drawing/2014/main" id="{843D630A-F3F9-498C-B016-5EBE3BAFD7D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 name="Text Box 15">
          <a:extLst>
            <a:ext uri="{FF2B5EF4-FFF2-40B4-BE49-F238E27FC236}">
              <a16:creationId xmlns:a16="http://schemas.microsoft.com/office/drawing/2014/main" id="{A84C5D2E-21D8-4B58-A421-9F0804883F7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 name="Text Box 15">
          <a:extLst>
            <a:ext uri="{FF2B5EF4-FFF2-40B4-BE49-F238E27FC236}">
              <a16:creationId xmlns:a16="http://schemas.microsoft.com/office/drawing/2014/main" id="{E0CD2EFE-D75C-44E4-B363-66815F9A7B2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 name="Text Box 15">
          <a:extLst>
            <a:ext uri="{FF2B5EF4-FFF2-40B4-BE49-F238E27FC236}">
              <a16:creationId xmlns:a16="http://schemas.microsoft.com/office/drawing/2014/main" id="{6980BC2F-B3D7-450C-9F95-58C65C29D8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 name="Text Box 15">
          <a:extLst>
            <a:ext uri="{FF2B5EF4-FFF2-40B4-BE49-F238E27FC236}">
              <a16:creationId xmlns:a16="http://schemas.microsoft.com/office/drawing/2014/main" id="{601C041F-F166-47C7-804D-6077461F6D9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 name="Text Box 15">
          <a:extLst>
            <a:ext uri="{FF2B5EF4-FFF2-40B4-BE49-F238E27FC236}">
              <a16:creationId xmlns:a16="http://schemas.microsoft.com/office/drawing/2014/main" id="{C35DAA6B-7849-4F14-9B95-5EC9DBD768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 name="Text Box 15">
          <a:extLst>
            <a:ext uri="{FF2B5EF4-FFF2-40B4-BE49-F238E27FC236}">
              <a16:creationId xmlns:a16="http://schemas.microsoft.com/office/drawing/2014/main" id="{424150C9-3317-494F-8596-408BD3215CC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 name="Text Box 15">
          <a:extLst>
            <a:ext uri="{FF2B5EF4-FFF2-40B4-BE49-F238E27FC236}">
              <a16:creationId xmlns:a16="http://schemas.microsoft.com/office/drawing/2014/main" id="{8F4F98C4-6824-4C13-929C-6FA0500A2B1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 name="Text Box 15">
          <a:extLst>
            <a:ext uri="{FF2B5EF4-FFF2-40B4-BE49-F238E27FC236}">
              <a16:creationId xmlns:a16="http://schemas.microsoft.com/office/drawing/2014/main" id="{EA4E8CEB-FAE2-4724-B154-CEAF845E975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 name="Text Box 15">
          <a:extLst>
            <a:ext uri="{FF2B5EF4-FFF2-40B4-BE49-F238E27FC236}">
              <a16:creationId xmlns:a16="http://schemas.microsoft.com/office/drawing/2014/main" id="{81473415-1040-473E-81A4-4C41DC4EE92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 name="Text Box 15">
          <a:extLst>
            <a:ext uri="{FF2B5EF4-FFF2-40B4-BE49-F238E27FC236}">
              <a16:creationId xmlns:a16="http://schemas.microsoft.com/office/drawing/2014/main" id="{4A1A231A-717A-4DD2-B1E6-1EDD5B73F3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 name="Text Box 15">
          <a:extLst>
            <a:ext uri="{FF2B5EF4-FFF2-40B4-BE49-F238E27FC236}">
              <a16:creationId xmlns:a16="http://schemas.microsoft.com/office/drawing/2014/main" id="{B98F92F2-0DE1-42E5-8071-C1D818C1D94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 name="Text Box 15">
          <a:extLst>
            <a:ext uri="{FF2B5EF4-FFF2-40B4-BE49-F238E27FC236}">
              <a16:creationId xmlns:a16="http://schemas.microsoft.com/office/drawing/2014/main" id="{62C8A4EA-2B96-4439-A07E-D0983963C7B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2" name="Text Box 15">
          <a:extLst>
            <a:ext uri="{FF2B5EF4-FFF2-40B4-BE49-F238E27FC236}">
              <a16:creationId xmlns:a16="http://schemas.microsoft.com/office/drawing/2014/main" id="{2BEC0F7D-2582-4307-BD43-162F37498E0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3" name="Text Box 15">
          <a:extLst>
            <a:ext uri="{FF2B5EF4-FFF2-40B4-BE49-F238E27FC236}">
              <a16:creationId xmlns:a16="http://schemas.microsoft.com/office/drawing/2014/main" id="{7F61F39A-28F0-49BE-BF6E-01204152EE2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4" name="Text Box 15">
          <a:extLst>
            <a:ext uri="{FF2B5EF4-FFF2-40B4-BE49-F238E27FC236}">
              <a16:creationId xmlns:a16="http://schemas.microsoft.com/office/drawing/2014/main" id="{0245DC4D-9ADA-40DC-B254-61ED00C4D9F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5" name="Text Box 15">
          <a:extLst>
            <a:ext uri="{FF2B5EF4-FFF2-40B4-BE49-F238E27FC236}">
              <a16:creationId xmlns:a16="http://schemas.microsoft.com/office/drawing/2014/main" id="{CFCA4479-6026-4308-A2D7-0AB449AF03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6" name="Text Box 15">
          <a:extLst>
            <a:ext uri="{FF2B5EF4-FFF2-40B4-BE49-F238E27FC236}">
              <a16:creationId xmlns:a16="http://schemas.microsoft.com/office/drawing/2014/main" id="{017794A4-677E-4430-92B2-504026A274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7" name="Text Box 15">
          <a:extLst>
            <a:ext uri="{FF2B5EF4-FFF2-40B4-BE49-F238E27FC236}">
              <a16:creationId xmlns:a16="http://schemas.microsoft.com/office/drawing/2014/main" id="{C5DBEB82-FA8C-49FC-9A99-E2913ABE30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8" name="Text Box 15">
          <a:extLst>
            <a:ext uri="{FF2B5EF4-FFF2-40B4-BE49-F238E27FC236}">
              <a16:creationId xmlns:a16="http://schemas.microsoft.com/office/drawing/2014/main" id="{E118101C-F3F0-482E-9B43-7D623C6AB8F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9" name="Text Box 15">
          <a:extLst>
            <a:ext uri="{FF2B5EF4-FFF2-40B4-BE49-F238E27FC236}">
              <a16:creationId xmlns:a16="http://schemas.microsoft.com/office/drawing/2014/main" id="{887E8DF0-BAB5-41A8-9245-85E0CACEA66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0" name="Text Box 15">
          <a:extLst>
            <a:ext uri="{FF2B5EF4-FFF2-40B4-BE49-F238E27FC236}">
              <a16:creationId xmlns:a16="http://schemas.microsoft.com/office/drawing/2014/main" id="{201BB015-8156-4F58-91A9-9824C438A81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1" name="Text Box 15">
          <a:extLst>
            <a:ext uri="{FF2B5EF4-FFF2-40B4-BE49-F238E27FC236}">
              <a16:creationId xmlns:a16="http://schemas.microsoft.com/office/drawing/2014/main" id="{418F03FD-B485-4025-8A9F-9579C9B49D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2" name="Text Box 15">
          <a:extLst>
            <a:ext uri="{FF2B5EF4-FFF2-40B4-BE49-F238E27FC236}">
              <a16:creationId xmlns:a16="http://schemas.microsoft.com/office/drawing/2014/main" id="{2C7612C2-2EEF-4D7D-B227-172F54BA7D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3" name="Text Box 15">
          <a:extLst>
            <a:ext uri="{FF2B5EF4-FFF2-40B4-BE49-F238E27FC236}">
              <a16:creationId xmlns:a16="http://schemas.microsoft.com/office/drawing/2014/main" id="{8FB001AD-4026-4C91-BE96-0818B633502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4" name="Text Box 15">
          <a:extLst>
            <a:ext uri="{FF2B5EF4-FFF2-40B4-BE49-F238E27FC236}">
              <a16:creationId xmlns:a16="http://schemas.microsoft.com/office/drawing/2014/main" id="{05E33EDD-D1B8-44F3-819B-DDAA002EEB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5" name="Text Box 15">
          <a:extLst>
            <a:ext uri="{FF2B5EF4-FFF2-40B4-BE49-F238E27FC236}">
              <a16:creationId xmlns:a16="http://schemas.microsoft.com/office/drawing/2014/main" id="{3EB83919-6913-4F1D-B43E-A34098185ED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6" name="Text Box 15">
          <a:extLst>
            <a:ext uri="{FF2B5EF4-FFF2-40B4-BE49-F238E27FC236}">
              <a16:creationId xmlns:a16="http://schemas.microsoft.com/office/drawing/2014/main" id="{6D541027-8753-489C-831D-E23BB033EC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7" name="Text Box 15">
          <a:extLst>
            <a:ext uri="{FF2B5EF4-FFF2-40B4-BE49-F238E27FC236}">
              <a16:creationId xmlns:a16="http://schemas.microsoft.com/office/drawing/2014/main" id="{CA13DE71-53AB-4656-80E5-6592E02827B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8" name="Text Box 15">
          <a:extLst>
            <a:ext uri="{FF2B5EF4-FFF2-40B4-BE49-F238E27FC236}">
              <a16:creationId xmlns:a16="http://schemas.microsoft.com/office/drawing/2014/main" id="{12AADC6F-5143-498C-AF6E-B4EBC2DCD1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59" name="Text Box 15">
          <a:extLst>
            <a:ext uri="{FF2B5EF4-FFF2-40B4-BE49-F238E27FC236}">
              <a16:creationId xmlns:a16="http://schemas.microsoft.com/office/drawing/2014/main" id="{A9FD868E-F9FA-456D-AEE9-24A60B5C2D0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0" name="Text Box 15">
          <a:extLst>
            <a:ext uri="{FF2B5EF4-FFF2-40B4-BE49-F238E27FC236}">
              <a16:creationId xmlns:a16="http://schemas.microsoft.com/office/drawing/2014/main" id="{035FDCC2-60B4-469B-BFBB-DCF9C15688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1" name="Text Box 15">
          <a:extLst>
            <a:ext uri="{FF2B5EF4-FFF2-40B4-BE49-F238E27FC236}">
              <a16:creationId xmlns:a16="http://schemas.microsoft.com/office/drawing/2014/main" id="{3668BBB9-AB60-4808-B54A-8D01715A0A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2" name="Text Box 15">
          <a:extLst>
            <a:ext uri="{FF2B5EF4-FFF2-40B4-BE49-F238E27FC236}">
              <a16:creationId xmlns:a16="http://schemas.microsoft.com/office/drawing/2014/main" id="{F38BCDCD-02AE-42C6-9C12-FAC74DB5B2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3" name="Text Box 15">
          <a:extLst>
            <a:ext uri="{FF2B5EF4-FFF2-40B4-BE49-F238E27FC236}">
              <a16:creationId xmlns:a16="http://schemas.microsoft.com/office/drawing/2014/main" id="{65C6737B-5C49-4ECF-B0F7-C1B4105F4AD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4" name="Text Box 15">
          <a:extLst>
            <a:ext uri="{FF2B5EF4-FFF2-40B4-BE49-F238E27FC236}">
              <a16:creationId xmlns:a16="http://schemas.microsoft.com/office/drawing/2014/main" id="{DAED8291-D42F-4C7F-95F3-F5EA33795A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5" name="Text Box 15">
          <a:extLst>
            <a:ext uri="{FF2B5EF4-FFF2-40B4-BE49-F238E27FC236}">
              <a16:creationId xmlns:a16="http://schemas.microsoft.com/office/drawing/2014/main" id="{DEE7E16C-E020-4CE8-B5B2-FABC8A66814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6" name="Text Box 15">
          <a:extLst>
            <a:ext uri="{FF2B5EF4-FFF2-40B4-BE49-F238E27FC236}">
              <a16:creationId xmlns:a16="http://schemas.microsoft.com/office/drawing/2014/main" id="{315018A1-0DA7-41A3-A2E1-E6AE2D9EDEF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7" name="Text Box 15">
          <a:extLst>
            <a:ext uri="{FF2B5EF4-FFF2-40B4-BE49-F238E27FC236}">
              <a16:creationId xmlns:a16="http://schemas.microsoft.com/office/drawing/2014/main" id="{655444CE-0E8C-48F6-9549-699CE6F56E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8" name="Text Box 15">
          <a:extLst>
            <a:ext uri="{FF2B5EF4-FFF2-40B4-BE49-F238E27FC236}">
              <a16:creationId xmlns:a16="http://schemas.microsoft.com/office/drawing/2014/main" id="{9A3D49E4-57F6-4C63-BECD-F47B0604020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69" name="Text Box 15">
          <a:extLst>
            <a:ext uri="{FF2B5EF4-FFF2-40B4-BE49-F238E27FC236}">
              <a16:creationId xmlns:a16="http://schemas.microsoft.com/office/drawing/2014/main" id="{938AF958-50ED-4112-8D60-650ECC8B17E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0" name="Text Box 15">
          <a:extLst>
            <a:ext uri="{FF2B5EF4-FFF2-40B4-BE49-F238E27FC236}">
              <a16:creationId xmlns:a16="http://schemas.microsoft.com/office/drawing/2014/main" id="{C1C42227-1E4F-409A-8B19-6379F4E3FF9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1" name="Text Box 15">
          <a:extLst>
            <a:ext uri="{FF2B5EF4-FFF2-40B4-BE49-F238E27FC236}">
              <a16:creationId xmlns:a16="http://schemas.microsoft.com/office/drawing/2014/main" id="{D778D690-828C-4FB0-84D3-C77883C6EA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2" name="Text Box 15">
          <a:extLst>
            <a:ext uri="{FF2B5EF4-FFF2-40B4-BE49-F238E27FC236}">
              <a16:creationId xmlns:a16="http://schemas.microsoft.com/office/drawing/2014/main" id="{65979995-610F-4543-A8E4-06F449DF7E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3" name="Text Box 15">
          <a:extLst>
            <a:ext uri="{FF2B5EF4-FFF2-40B4-BE49-F238E27FC236}">
              <a16:creationId xmlns:a16="http://schemas.microsoft.com/office/drawing/2014/main" id="{6C8E7894-82DA-4875-8A1D-DBE26998FB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4" name="Text Box 15">
          <a:extLst>
            <a:ext uri="{FF2B5EF4-FFF2-40B4-BE49-F238E27FC236}">
              <a16:creationId xmlns:a16="http://schemas.microsoft.com/office/drawing/2014/main" id="{D89A5489-4A25-4AEE-A042-34568E18860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5" name="Text Box 15">
          <a:extLst>
            <a:ext uri="{FF2B5EF4-FFF2-40B4-BE49-F238E27FC236}">
              <a16:creationId xmlns:a16="http://schemas.microsoft.com/office/drawing/2014/main" id="{3F1698A0-7FA8-4A3B-A4D3-A28D7F9A35B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6" name="Text Box 15">
          <a:extLst>
            <a:ext uri="{FF2B5EF4-FFF2-40B4-BE49-F238E27FC236}">
              <a16:creationId xmlns:a16="http://schemas.microsoft.com/office/drawing/2014/main" id="{356A0AEB-0C17-41BC-A134-9ADDBC94F1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7" name="Text Box 15">
          <a:extLst>
            <a:ext uri="{FF2B5EF4-FFF2-40B4-BE49-F238E27FC236}">
              <a16:creationId xmlns:a16="http://schemas.microsoft.com/office/drawing/2014/main" id="{6D0A1238-05A4-4E60-BC64-94B6A0558F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8" name="Text Box 15">
          <a:extLst>
            <a:ext uri="{FF2B5EF4-FFF2-40B4-BE49-F238E27FC236}">
              <a16:creationId xmlns:a16="http://schemas.microsoft.com/office/drawing/2014/main" id="{B8AB5017-2BED-4AD4-9D84-F0A903695CE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79" name="Text Box 15">
          <a:extLst>
            <a:ext uri="{FF2B5EF4-FFF2-40B4-BE49-F238E27FC236}">
              <a16:creationId xmlns:a16="http://schemas.microsoft.com/office/drawing/2014/main" id="{12C789E8-76B5-4782-9421-F36E457244C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0" name="Text Box 15">
          <a:extLst>
            <a:ext uri="{FF2B5EF4-FFF2-40B4-BE49-F238E27FC236}">
              <a16:creationId xmlns:a16="http://schemas.microsoft.com/office/drawing/2014/main" id="{7E3201AC-7396-4E4D-8B73-221E4587E5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1" name="Text Box 15">
          <a:extLst>
            <a:ext uri="{FF2B5EF4-FFF2-40B4-BE49-F238E27FC236}">
              <a16:creationId xmlns:a16="http://schemas.microsoft.com/office/drawing/2014/main" id="{C3D24659-B9FC-4ABE-831C-284E034B98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2" name="Text Box 15">
          <a:extLst>
            <a:ext uri="{FF2B5EF4-FFF2-40B4-BE49-F238E27FC236}">
              <a16:creationId xmlns:a16="http://schemas.microsoft.com/office/drawing/2014/main" id="{10E49A90-1BDD-4627-AAFE-327A8E30FE5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3" name="Text Box 15">
          <a:extLst>
            <a:ext uri="{FF2B5EF4-FFF2-40B4-BE49-F238E27FC236}">
              <a16:creationId xmlns:a16="http://schemas.microsoft.com/office/drawing/2014/main" id="{03C95DE4-0E16-4429-BD9E-34BFFF38AB1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4" name="Text Box 15">
          <a:extLst>
            <a:ext uri="{FF2B5EF4-FFF2-40B4-BE49-F238E27FC236}">
              <a16:creationId xmlns:a16="http://schemas.microsoft.com/office/drawing/2014/main" id="{2C79DA6B-9959-465C-8154-550B2A8F5A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5" name="Text Box 15">
          <a:extLst>
            <a:ext uri="{FF2B5EF4-FFF2-40B4-BE49-F238E27FC236}">
              <a16:creationId xmlns:a16="http://schemas.microsoft.com/office/drawing/2014/main" id="{721D4BFB-DCEC-478B-8453-32F5C9623F8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6" name="Text Box 15">
          <a:extLst>
            <a:ext uri="{FF2B5EF4-FFF2-40B4-BE49-F238E27FC236}">
              <a16:creationId xmlns:a16="http://schemas.microsoft.com/office/drawing/2014/main" id="{85A8B684-6758-4C4B-B5C4-B6C73A3D70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7" name="Text Box 15">
          <a:extLst>
            <a:ext uri="{FF2B5EF4-FFF2-40B4-BE49-F238E27FC236}">
              <a16:creationId xmlns:a16="http://schemas.microsoft.com/office/drawing/2014/main" id="{DDB07D02-33D9-4CB6-81A4-D4C6DC4C313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8" name="Text Box 15">
          <a:extLst>
            <a:ext uri="{FF2B5EF4-FFF2-40B4-BE49-F238E27FC236}">
              <a16:creationId xmlns:a16="http://schemas.microsoft.com/office/drawing/2014/main" id="{E38FC439-04FC-425B-8F57-AA24348C16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89" name="Text Box 15">
          <a:extLst>
            <a:ext uri="{FF2B5EF4-FFF2-40B4-BE49-F238E27FC236}">
              <a16:creationId xmlns:a16="http://schemas.microsoft.com/office/drawing/2014/main" id="{69AB73F2-2CD9-4E18-8B86-342644CA37F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0" name="Text Box 15">
          <a:extLst>
            <a:ext uri="{FF2B5EF4-FFF2-40B4-BE49-F238E27FC236}">
              <a16:creationId xmlns:a16="http://schemas.microsoft.com/office/drawing/2014/main" id="{05B93696-9839-47BF-BB4C-7717E4B621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1" name="Text Box 15">
          <a:extLst>
            <a:ext uri="{FF2B5EF4-FFF2-40B4-BE49-F238E27FC236}">
              <a16:creationId xmlns:a16="http://schemas.microsoft.com/office/drawing/2014/main" id="{FA407181-D6DB-4C26-899E-E3EA548DF6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2" name="Text Box 15">
          <a:extLst>
            <a:ext uri="{FF2B5EF4-FFF2-40B4-BE49-F238E27FC236}">
              <a16:creationId xmlns:a16="http://schemas.microsoft.com/office/drawing/2014/main" id="{4F2E4477-3703-4103-B110-43914F641AD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3" name="Text Box 15">
          <a:extLst>
            <a:ext uri="{FF2B5EF4-FFF2-40B4-BE49-F238E27FC236}">
              <a16:creationId xmlns:a16="http://schemas.microsoft.com/office/drawing/2014/main" id="{4F0679DC-FB24-4106-957F-A215F68B623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4" name="Text Box 15">
          <a:extLst>
            <a:ext uri="{FF2B5EF4-FFF2-40B4-BE49-F238E27FC236}">
              <a16:creationId xmlns:a16="http://schemas.microsoft.com/office/drawing/2014/main" id="{69F15BE8-3BE9-4BE9-8D71-31F3F34AD2C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5" name="Text Box 15">
          <a:extLst>
            <a:ext uri="{FF2B5EF4-FFF2-40B4-BE49-F238E27FC236}">
              <a16:creationId xmlns:a16="http://schemas.microsoft.com/office/drawing/2014/main" id="{52FC5585-F136-450F-9DE2-CAFA4D8DBB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6" name="Text Box 15">
          <a:extLst>
            <a:ext uri="{FF2B5EF4-FFF2-40B4-BE49-F238E27FC236}">
              <a16:creationId xmlns:a16="http://schemas.microsoft.com/office/drawing/2014/main" id="{67C50FF5-31CE-4DFA-A7D3-5FFA5D27A12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7" name="Text Box 15">
          <a:extLst>
            <a:ext uri="{FF2B5EF4-FFF2-40B4-BE49-F238E27FC236}">
              <a16:creationId xmlns:a16="http://schemas.microsoft.com/office/drawing/2014/main" id="{BD61A351-CB02-44A2-B1B2-712B40EF396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8" name="Text Box 15">
          <a:extLst>
            <a:ext uri="{FF2B5EF4-FFF2-40B4-BE49-F238E27FC236}">
              <a16:creationId xmlns:a16="http://schemas.microsoft.com/office/drawing/2014/main" id="{CE69D034-73D5-4C01-B5FD-42AFE48F189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99" name="Text Box 15">
          <a:extLst>
            <a:ext uri="{FF2B5EF4-FFF2-40B4-BE49-F238E27FC236}">
              <a16:creationId xmlns:a16="http://schemas.microsoft.com/office/drawing/2014/main" id="{A43FAC0F-1B69-437D-A170-AE6FBC77B0A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0" name="Text Box 15">
          <a:extLst>
            <a:ext uri="{FF2B5EF4-FFF2-40B4-BE49-F238E27FC236}">
              <a16:creationId xmlns:a16="http://schemas.microsoft.com/office/drawing/2014/main" id="{25E3BC7E-2069-4C51-9059-BEF6DFF668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1" name="Text Box 15">
          <a:extLst>
            <a:ext uri="{FF2B5EF4-FFF2-40B4-BE49-F238E27FC236}">
              <a16:creationId xmlns:a16="http://schemas.microsoft.com/office/drawing/2014/main" id="{2B70DF11-058C-4658-BDF0-90FD1DC75F5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2" name="Text Box 15">
          <a:extLst>
            <a:ext uri="{FF2B5EF4-FFF2-40B4-BE49-F238E27FC236}">
              <a16:creationId xmlns:a16="http://schemas.microsoft.com/office/drawing/2014/main" id="{DD992EE6-6CAC-4D1B-8880-B0FDC317211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3" name="Text Box 15">
          <a:extLst>
            <a:ext uri="{FF2B5EF4-FFF2-40B4-BE49-F238E27FC236}">
              <a16:creationId xmlns:a16="http://schemas.microsoft.com/office/drawing/2014/main" id="{F62BF016-A58D-4E2E-B35E-A8EEDB06D6A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4" name="Text Box 15">
          <a:extLst>
            <a:ext uri="{FF2B5EF4-FFF2-40B4-BE49-F238E27FC236}">
              <a16:creationId xmlns:a16="http://schemas.microsoft.com/office/drawing/2014/main" id="{7F9E5ABC-D904-4D39-BCF0-E29D9BC61B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5" name="Text Box 15">
          <a:extLst>
            <a:ext uri="{FF2B5EF4-FFF2-40B4-BE49-F238E27FC236}">
              <a16:creationId xmlns:a16="http://schemas.microsoft.com/office/drawing/2014/main" id="{A4DCBC97-3CA8-4428-97F1-E8FCDCC2252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6" name="Text Box 15">
          <a:extLst>
            <a:ext uri="{FF2B5EF4-FFF2-40B4-BE49-F238E27FC236}">
              <a16:creationId xmlns:a16="http://schemas.microsoft.com/office/drawing/2014/main" id="{088AA7C8-92F4-4B8A-B1AA-59A35805A35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7" name="Text Box 15">
          <a:extLst>
            <a:ext uri="{FF2B5EF4-FFF2-40B4-BE49-F238E27FC236}">
              <a16:creationId xmlns:a16="http://schemas.microsoft.com/office/drawing/2014/main" id="{A4467E81-057A-4D20-9AC2-264806850F2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8" name="Text Box 15">
          <a:extLst>
            <a:ext uri="{FF2B5EF4-FFF2-40B4-BE49-F238E27FC236}">
              <a16:creationId xmlns:a16="http://schemas.microsoft.com/office/drawing/2014/main" id="{494FED77-EBCE-414F-85C4-D622B8B4F43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09" name="Text Box 15">
          <a:extLst>
            <a:ext uri="{FF2B5EF4-FFF2-40B4-BE49-F238E27FC236}">
              <a16:creationId xmlns:a16="http://schemas.microsoft.com/office/drawing/2014/main" id="{BE5C7CDB-10A6-4D66-A7FD-4E2BE8610E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0" name="Text Box 15">
          <a:extLst>
            <a:ext uri="{FF2B5EF4-FFF2-40B4-BE49-F238E27FC236}">
              <a16:creationId xmlns:a16="http://schemas.microsoft.com/office/drawing/2014/main" id="{910C69B8-AD5E-432B-A4ED-5F4462CAC0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1" name="Text Box 15">
          <a:extLst>
            <a:ext uri="{FF2B5EF4-FFF2-40B4-BE49-F238E27FC236}">
              <a16:creationId xmlns:a16="http://schemas.microsoft.com/office/drawing/2014/main" id="{658DC66E-5DAE-4D42-821F-7355254D0B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2" name="Text Box 15">
          <a:extLst>
            <a:ext uri="{FF2B5EF4-FFF2-40B4-BE49-F238E27FC236}">
              <a16:creationId xmlns:a16="http://schemas.microsoft.com/office/drawing/2014/main" id="{911527CA-545B-4562-A46B-C74CECAB08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3" name="Text Box 15">
          <a:extLst>
            <a:ext uri="{FF2B5EF4-FFF2-40B4-BE49-F238E27FC236}">
              <a16:creationId xmlns:a16="http://schemas.microsoft.com/office/drawing/2014/main" id="{90B64D0F-FD69-4FC9-A0F5-F5C80A7DE3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4" name="Text Box 15">
          <a:extLst>
            <a:ext uri="{FF2B5EF4-FFF2-40B4-BE49-F238E27FC236}">
              <a16:creationId xmlns:a16="http://schemas.microsoft.com/office/drawing/2014/main" id="{FD5CB04D-2D31-41FC-9473-A8DB4A83821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5" name="Text Box 15">
          <a:extLst>
            <a:ext uri="{FF2B5EF4-FFF2-40B4-BE49-F238E27FC236}">
              <a16:creationId xmlns:a16="http://schemas.microsoft.com/office/drawing/2014/main" id="{90AB8F42-149E-4DD9-83F1-FC2D32D5492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6" name="Text Box 15">
          <a:extLst>
            <a:ext uri="{FF2B5EF4-FFF2-40B4-BE49-F238E27FC236}">
              <a16:creationId xmlns:a16="http://schemas.microsoft.com/office/drawing/2014/main" id="{CD870F9A-2BB4-4F88-8193-0ECC864ECD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7" name="Text Box 15">
          <a:extLst>
            <a:ext uri="{FF2B5EF4-FFF2-40B4-BE49-F238E27FC236}">
              <a16:creationId xmlns:a16="http://schemas.microsoft.com/office/drawing/2014/main" id="{BF542BD6-1CAF-47A5-ACAB-DB92C4729D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8" name="Text Box 15">
          <a:extLst>
            <a:ext uri="{FF2B5EF4-FFF2-40B4-BE49-F238E27FC236}">
              <a16:creationId xmlns:a16="http://schemas.microsoft.com/office/drawing/2014/main" id="{7DEF24D4-9C16-407C-A238-B885D3098E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19" name="Text Box 15">
          <a:extLst>
            <a:ext uri="{FF2B5EF4-FFF2-40B4-BE49-F238E27FC236}">
              <a16:creationId xmlns:a16="http://schemas.microsoft.com/office/drawing/2014/main" id="{0B23AA25-1C39-4652-881E-6B5312349E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0" name="Text Box 15">
          <a:extLst>
            <a:ext uri="{FF2B5EF4-FFF2-40B4-BE49-F238E27FC236}">
              <a16:creationId xmlns:a16="http://schemas.microsoft.com/office/drawing/2014/main" id="{6C58C0B2-28C7-4355-95B7-DD3E041616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1" name="Text Box 15">
          <a:extLst>
            <a:ext uri="{FF2B5EF4-FFF2-40B4-BE49-F238E27FC236}">
              <a16:creationId xmlns:a16="http://schemas.microsoft.com/office/drawing/2014/main" id="{560C1961-AEB9-47FA-A346-1C3797265B6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2" name="Text Box 15">
          <a:extLst>
            <a:ext uri="{FF2B5EF4-FFF2-40B4-BE49-F238E27FC236}">
              <a16:creationId xmlns:a16="http://schemas.microsoft.com/office/drawing/2014/main" id="{0400AA92-74D0-4A46-8097-52AF6CB5F24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3" name="Text Box 15">
          <a:extLst>
            <a:ext uri="{FF2B5EF4-FFF2-40B4-BE49-F238E27FC236}">
              <a16:creationId xmlns:a16="http://schemas.microsoft.com/office/drawing/2014/main" id="{C50D2B8F-6D19-4A03-B4B4-F695060892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4" name="Text Box 15">
          <a:extLst>
            <a:ext uri="{FF2B5EF4-FFF2-40B4-BE49-F238E27FC236}">
              <a16:creationId xmlns:a16="http://schemas.microsoft.com/office/drawing/2014/main" id="{98EECD54-93C7-474C-8F8E-EB00DFD64DD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5" name="Text Box 15">
          <a:extLst>
            <a:ext uri="{FF2B5EF4-FFF2-40B4-BE49-F238E27FC236}">
              <a16:creationId xmlns:a16="http://schemas.microsoft.com/office/drawing/2014/main" id="{205854F9-87D1-4D64-8067-55546567FD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6" name="Text Box 15">
          <a:extLst>
            <a:ext uri="{FF2B5EF4-FFF2-40B4-BE49-F238E27FC236}">
              <a16:creationId xmlns:a16="http://schemas.microsoft.com/office/drawing/2014/main" id="{569CF372-7BAE-4D90-BBE2-C58F750B60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7" name="Text Box 15">
          <a:extLst>
            <a:ext uri="{FF2B5EF4-FFF2-40B4-BE49-F238E27FC236}">
              <a16:creationId xmlns:a16="http://schemas.microsoft.com/office/drawing/2014/main" id="{998C7329-B449-4B6E-A0CD-9759934216D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8" name="Text Box 15">
          <a:extLst>
            <a:ext uri="{FF2B5EF4-FFF2-40B4-BE49-F238E27FC236}">
              <a16:creationId xmlns:a16="http://schemas.microsoft.com/office/drawing/2014/main" id="{5FADA5E3-AECE-44AA-B237-8E7C12A146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29" name="Text Box 15">
          <a:extLst>
            <a:ext uri="{FF2B5EF4-FFF2-40B4-BE49-F238E27FC236}">
              <a16:creationId xmlns:a16="http://schemas.microsoft.com/office/drawing/2014/main" id="{3330FBDD-D741-4D02-8C0F-4568748C79F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0" name="Text Box 15">
          <a:extLst>
            <a:ext uri="{FF2B5EF4-FFF2-40B4-BE49-F238E27FC236}">
              <a16:creationId xmlns:a16="http://schemas.microsoft.com/office/drawing/2014/main" id="{0932D4C9-D62F-45A3-BE3C-94700A967FB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1" name="Text Box 15">
          <a:extLst>
            <a:ext uri="{FF2B5EF4-FFF2-40B4-BE49-F238E27FC236}">
              <a16:creationId xmlns:a16="http://schemas.microsoft.com/office/drawing/2014/main" id="{4D182622-23B3-4A95-9EB5-FD8D6165A1A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2" name="Text Box 15">
          <a:extLst>
            <a:ext uri="{FF2B5EF4-FFF2-40B4-BE49-F238E27FC236}">
              <a16:creationId xmlns:a16="http://schemas.microsoft.com/office/drawing/2014/main" id="{673C95EF-71FC-47A4-9296-2C09C8F3162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3" name="Text Box 15">
          <a:extLst>
            <a:ext uri="{FF2B5EF4-FFF2-40B4-BE49-F238E27FC236}">
              <a16:creationId xmlns:a16="http://schemas.microsoft.com/office/drawing/2014/main" id="{F05E7030-E7FE-4D33-B411-56F454DB65E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4" name="Text Box 15">
          <a:extLst>
            <a:ext uri="{FF2B5EF4-FFF2-40B4-BE49-F238E27FC236}">
              <a16:creationId xmlns:a16="http://schemas.microsoft.com/office/drawing/2014/main" id="{361D2783-92BB-487A-B9E5-E226ADF395F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5" name="Text Box 15">
          <a:extLst>
            <a:ext uri="{FF2B5EF4-FFF2-40B4-BE49-F238E27FC236}">
              <a16:creationId xmlns:a16="http://schemas.microsoft.com/office/drawing/2014/main" id="{47DD0400-F6AB-480C-81B4-7A9901C7C9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6" name="Text Box 15">
          <a:extLst>
            <a:ext uri="{FF2B5EF4-FFF2-40B4-BE49-F238E27FC236}">
              <a16:creationId xmlns:a16="http://schemas.microsoft.com/office/drawing/2014/main" id="{3ECD1A4B-153C-416A-BAA6-23FF4C3FE11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7" name="Text Box 15">
          <a:extLst>
            <a:ext uri="{FF2B5EF4-FFF2-40B4-BE49-F238E27FC236}">
              <a16:creationId xmlns:a16="http://schemas.microsoft.com/office/drawing/2014/main" id="{A82EC634-ED9D-4257-BED4-ED63EEB0408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8" name="Text Box 15">
          <a:extLst>
            <a:ext uri="{FF2B5EF4-FFF2-40B4-BE49-F238E27FC236}">
              <a16:creationId xmlns:a16="http://schemas.microsoft.com/office/drawing/2014/main" id="{2EABB3DA-05EB-4321-81ED-16986F7E483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39" name="Text Box 15">
          <a:extLst>
            <a:ext uri="{FF2B5EF4-FFF2-40B4-BE49-F238E27FC236}">
              <a16:creationId xmlns:a16="http://schemas.microsoft.com/office/drawing/2014/main" id="{982B293F-E635-4372-BC0B-6320730A13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0" name="Text Box 15">
          <a:extLst>
            <a:ext uri="{FF2B5EF4-FFF2-40B4-BE49-F238E27FC236}">
              <a16:creationId xmlns:a16="http://schemas.microsoft.com/office/drawing/2014/main" id="{BC9FBA95-A261-4700-A5C7-348CD5ECD6B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1" name="Text Box 15">
          <a:extLst>
            <a:ext uri="{FF2B5EF4-FFF2-40B4-BE49-F238E27FC236}">
              <a16:creationId xmlns:a16="http://schemas.microsoft.com/office/drawing/2014/main" id="{189CE58E-A457-47E1-94CA-DFB2C267EF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2" name="Text Box 15">
          <a:extLst>
            <a:ext uri="{FF2B5EF4-FFF2-40B4-BE49-F238E27FC236}">
              <a16:creationId xmlns:a16="http://schemas.microsoft.com/office/drawing/2014/main" id="{0D800A9D-4EFE-402A-B1A4-F8A3DEEB51F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3" name="Text Box 15">
          <a:extLst>
            <a:ext uri="{FF2B5EF4-FFF2-40B4-BE49-F238E27FC236}">
              <a16:creationId xmlns:a16="http://schemas.microsoft.com/office/drawing/2014/main" id="{6804C290-C575-41A7-AFFB-47E05AF075D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4" name="Text Box 15">
          <a:extLst>
            <a:ext uri="{FF2B5EF4-FFF2-40B4-BE49-F238E27FC236}">
              <a16:creationId xmlns:a16="http://schemas.microsoft.com/office/drawing/2014/main" id="{A1CD99E9-F662-4867-9697-E001F3DE46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5" name="Text Box 15">
          <a:extLst>
            <a:ext uri="{FF2B5EF4-FFF2-40B4-BE49-F238E27FC236}">
              <a16:creationId xmlns:a16="http://schemas.microsoft.com/office/drawing/2014/main" id="{9BDB0129-545B-425A-BD85-B8A98804788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6" name="Text Box 15">
          <a:extLst>
            <a:ext uri="{FF2B5EF4-FFF2-40B4-BE49-F238E27FC236}">
              <a16:creationId xmlns:a16="http://schemas.microsoft.com/office/drawing/2014/main" id="{1E0A1CF7-CE50-461C-B4A4-3B04834B8AD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7" name="Text Box 15">
          <a:extLst>
            <a:ext uri="{FF2B5EF4-FFF2-40B4-BE49-F238E27FC236}">
              <a16:creationId xmlns:a16="http://schemas.microsoft.com/office/drawing/2014/main" id="{2610C891-F2B0-48A3-8802-074617F9C2D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8" name="Text Box 15">
          <a:extLst>
            <a:ext uri="{FF2B5EF4-FFF2-40B4-BE49-F238E27FC236}">
              <a16:creationId xmlns:a16="http://schemas.microsoft.com/office/drawing/2014/main" id="{50526D3B-3666-48E4-8081-10AB0E2A895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49" name="Text Box 15">
          <a:extLst>
            <a:ext uri="{FF2B5EF4-FFF2-40B4-BE49-F238E27FC236}">
              <a16:creationId xmlns:a16="http://schemas.microsoft.com/office/drawing/2014/main" id="{E2B7E2EE-6BAF-4E6D-A9B6-54C8094A2FC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0" name="Text Box 15">
          <a:extLst>
            <a:ext uri="{FF2B5EF4-FFF2-40B4-BE49-F238E27FC236}">
              <a16:creationId xmlns:a16="http://schemas.microsoft.com/office/drawing/2014/main" id="{23B622E7-C7E8-43F5-80C2-30B7599161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1" name="Text Box 15">
          <a:extLst>
            <a:ext uri="{FF2B5EF4-FFF2-40B4-BE49-F238E27FC236}">
              <a16:creationId xmlns:a16="http://schemas.microsoft.com/office/drawing/2014/main" id="{2E0B32D0-614F-4059-88B2-2799569A5B2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2" name="Text Box 15">
          <a:extLst>
            <a:ext uri="{FF2B5EF4-FFF2-40B4-BE49-F238E27FC236}">
              <a16:creationId xmlns:a16="http://schemas.microsoft.com/office/drawing/2014/main" id="{FB0FD6A7-5435-4ED4-8150-E3873D82AB5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3" name="Text Box 15">
          <a:extLst>
            <a:ext uri="{FF2B5EF4-FFF2-40B4-BE49-F238E27FC236}">
              <a16:creationId xmlns:a16="http://schemas.microsoft.com/office/drawing/2014/main" id="{5DBB48B3-5FE8-4437-BA0E-A1AB57361F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4" name="Text Box 15">
          <a:extLst>
            <a:ext uri="{FF2B5EF4-FFF2-40B4-BE49-F238E27FC236}">
              <a16:creationId xmlns:a16="http://schemas.microsoft.com/office/drawing/2014/main" id="{A6FFC177-1E42-47F1-BF73-FC836C64701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5" name="Text Box 15">
          <a:extLst>
            <a:ext uri="{FF2B5EF4-FFF2-40B4-BE49-F238E27FC236}">
              <a16:creationId xmlns:a16="http://schemas.microsoft.com/office/drawing/2014/main" id="{88315539-B4B4-41AF-9575-54425E2FAD7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6" name="Text Box 15">
          <a:extLst>
            <a:ext uri="{FF2B5EF4-FFF2-40B4-BE49-F238E27FC236}">
              <a16:creationId xmlns:a16="http://schemas.microsoft.com/office/drawing/2014/main" id="{7F12006D-D587-4EED-9C48-3D67D5B46D6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7" name="Text Box 15">
          <a:extLst>
            <a:ext uri="{FF2B5EF4-FFF2-40B4-BE49-F238E27FC236}">
              <a16:creationId xmlns:a16="http://schemas.microsoft.com/office/drawing/2014/main" id="{3A8EE9AA-6E2B-432E-94C4-29AD8B965D0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8" name="Text Box 15">
          <a:extLst>
            <a:ext uri="{FF2B5EF4-FFF2-40B4-BE49-F238E27FC236}">
              <a16:creationId xmlns:a16="http://schemas.microsoft.com/office/drawing/2014/main" id="{166A51D9-A71A-435B-A217-9935F8BDF9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59" name="Text Box 15">
          <a:extLst>
            <a:ext uri="{FF2B5EF4-FFF2-40B4-BE49-F238E27FC236}">
              <a16:creationId xmlns:a16="http://schemas.microsoft.com/office/drawing/2014/main" id="{F360E22B-31A5-4478-BFA5-01E399702DF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0" name="Text Box 15">
          <a:extLst>
            <a:ext uri="{FF2B5EF4-FFF2-40B4-BE49-F238E27FC236}">
              <a16:creationId xmlns:a16="http://schemas.microsoft.com/office/drawing/2014/main" id="{5E26775B-10CE-4C10-8774-7CE61627C6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1" name="Text Box 15">
          <a:extLst>
            <a:ext uri="{FF2B5EF4-FFF2-40B4-BE49-F238E27FC236}">
              <a16:creationId xmlns:a16="http://schemas.microsoft.com/office/drawing/2014/main" id="{44931C7A-F8F1-40CC-8957-377EDCECA64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2" name="Text Box 15">
          <a:extLst>
            <a:ext uri="{FF2B5EF4-FFF2-40B4-BE49-F238E27FC236}">
              <a16:creationId xmlns:a16="http://schemas.microsoft.com/office/drawing/2014/main" id="{2D7844BA-01B1-4240-81BC-23889AFE95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3" name="Text Box 15">
          <a:extLst>
            <a:ext uri="{FF2B5EF4-FFF2-40B4-BE49-F238E27FC236}">
              <a16:creationId xmlns:a16="http://schemas.microsoft.com/office/drawing/2014/main" id="{AD49DCB5-3169-4E38-9969-D1C8B47100C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4" name="Text Box 15">
          <a:extLst>
            <a:ext uri="{FF2B5EF4-FFF2-40B4-BE49-F238E27FC236}">
              <a16:creationId xmlns:a16="http://schemas.microsoft.com/office/drawing/2014/main" id="{29C02C7D-C120-4739-A442-F308824EAD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5" name="Text Box 15">
          <a:extLst>
            <a:ext uri="{FF2B5EF4-FFF2-40B4-BE49-F238E27FC236}">
              <a16:creationId xmlns:a16="http://schemas.microsoft.com/office/drawing/2014/main" id="{2BB51937-47BA-4806-82A6-D8FC69C4DB3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6" name="Text Box 15">
          <a:extLst>
            <a:ext uri="{FF2B5EF4-FFF2-40B4-BE49-F238E27FC236}">
              <a16:creationId xmlns:a16="http://schemas.microsoft.com/office/drawing/2014/main" id="{E0D5DA56-8D5D-405C-BA54-8707B7F7D9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7" name="Text Box 15">
          <a:extLst>
            <a:ext uri="{FF2B5EF4-FFF2-40B4-BE49-F238E27FC236}">
              <a16:creationId xmlns:a16="http://schemas.microsoft.com/office/drawing/2014/main" id="{1B777A6F-969C-47A3-937E-DAA40F3B643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8" name="Text Box 15">
          <a:extLst>
            <a:ext uri="{FF2B5EF4-FFF2-40B4-BE49-F238E27FC236}">
              <a16:creationId xmlns:a16="http://schemas.microsoft.com/office/drawing/2014/main" id="{481AACEF-CCD8-453A-98DF-F448B44C106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69" name="Text Box 15">
          <a:extLst>
            <a:ext uri="{FF2B5EF4-FFF2-40B4-BE49-F238E27FC236}">
              <a16:creationId xmlns:a16="http://schemas.microsoft.com/office/drawing/2014/main" id="{1861D5AB-9FB9-4EE3-9BA1-1B80AA920CA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0" name="Text Box 15">
          <a:extLst>
            <a:ext uri="{FF2B5EF4-FFF2-40B4-BE49-F238E27FC236}">
              <a16:creationId xmlns:a16="http://schemas.microsoft.com/office/drawing/2014/main" id="{9F8405C9-DCA4-492D-B3A0-7297257E7F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1" name="Text Box 15">
          <a:extLst>
            <a:ext uri="{FF2B5EF4-FFF2-40B4-BE49-F238E27FC236}">
              <a16:creationId xmlns:a16="http://schemas.microsoft.com/office/drawing/2014/main" id="{DE77B8D8-E24D-42A4-A21A-B7646E64583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2" name="Text Box 15">
          <a:extLst>
            <a:ext uri="{FF2B5EF4-FFF2-40B4-BE49-F238E27FC236}">
              <a16:creationId xmlns:a16="http://schemas.microsoft.com/office/drawing/2014/main" id="{79961CF4-A2DB-439F-8180-068432C0D19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3" name="Text Box 15">
          <a:extLst>
            <a:ext uri="{FF2B5EF4-FFF2-40B4-BE49-F238E27FC236}">
              <a16:creationId xmlns:a16="http://schemas.microsoft.com/office/drawing/2014/main" id="{A79BCA06-A401-406B-B02A-ADCE17985E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4" name="Text Box 15">
          <a:extLst>
            <a:ext uri="{FF2B5EF4-FFF2-40B4-BE49-F238E27FC236}">
              <a16:creationId xmlns:a16="http://schemas.microsoft.com/office/drawing/2014/main" id="{1A0C46FB-5FF4-4B49-AAE2-CE951417218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5" name="Text Box 15">
          <a:extLst>
            <a:ext uri="{FF2B5EF4-FFF2-40B4-BE49-F238E27FC236}">
              <a16:creationId xmlns:a16="http://schemas.microsoft.com/office/drawing/2014/main" id="{3A7313FC-7329-4280-B9DE-4DD73B21AA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6" name="Text Box 15">
          <a:extLst>
            <a:ext uri="{FF2B5EF4-FFF2-40B4-BE49-F238E27FC236}">
              <a16:creationId xmlns:a16="http://schemas.microsoft.com/office/drawing/2014/main" id="{5FC2A265-AD15-4678-A466-AB3E2D1646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7" name="Text Box 15">
          <a:extLst>
            <a:ext uri="{FF2B5EF4-FFF2-40B4-BE49-F238E27FC236}">
              <a16:creationId xmlns:a16="http://schemas.microsoft.com/office/drawing/2014/main" id="{9D6B1F9C-2103-4B30-A3C1-AFE7B8ABDA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8" name="Text Box 15">
          <a:extLst>
            <a:ext uri="{FF2B5EF4-FFF2-40B4-BE49-F238E27FC236}">
              <a16:creationId xmlns:a16="http://schemas.microsoft.com/office/drawing/2014/main" id="{AD5E5FD2-047C-422F-91F6-ED6BFBBA046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79" name="Text Box 15">
          <a:extLst>
            <a:ext uri="{FF2B5EF4-FFF2-40B4-BE49-F238E27FC236}">
              <a16:creationId xmlns:a16="http://schemas.microsoft.com/office/drawing/2014/main" id="{C7AF6618-76D5-47EC-B936-B94810EED2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0" name="Text Box 15">
          <a:extLst>
            <a:ext uri="{FF2B5EF4-FFF2-40B4-BE49-F238E27FC236}">
              <a16:creationId xmlns:a16="http://schemas.microsoft.com/office/drawing/2014/main" id="{390426E7-18AC-4474-8029-00CCCD8A15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1" name="Text Box 15">
          <a:extLst>
            <a:ext uri="{FF2B5EF4-FFF2-40B4-BE49-F238E27FC236}">
              <a16:creationId xmlns:a16="http://schemas.microsoft.com/office/drawing/2014/main" id="{85CDAE8E-7832-49B1-B7CB-2ECDC320D8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2" name="Text Box 15">
          <a:extLst>
            <a:ext uri="{FF2B5EF4-FFF2-40B4-BE49-F238E27FC236}">
              <a16:creationId xmlns:a16="http://schemas.microsoft.com/office/drawing/2014/main" id="{0CDAE94B-425F-4A2A-AC15-AEC413081BA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3" name="Text Box 15">
          <a:extLst>
            <a:ext uri="{FF2B5EF4-FFF2-40B4-BE49-F238E27FC236}">
              <a16:creationId xmlns:a16="http://schemas.microsoft.com/office/drawing/2014/main" id="{D508A750-791D-4597-9EAE-39E05F19BB9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4" name="Text Box 15">
          <a:extLst>
            <a:ext uri="{FF2B5EF4-FFF2-40B4-BE49-F238E27FC236}">
              <a16:creationId xmlns:a16="http://schemas.microsoft.com/office/drawing/2014/main" id="{3CBBBBEC-EBE5-41F2-ACA3-B23C3A9C619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5" name="Text Box 15">
          <a:extLst>
            <a:ext uri="{FF2B5EF4-FFF2-40B4-BE49-F238E27FC236}">
              <a16:creationId xmlns:a16="http://schemas.microsoft.com/office/drawing/2014/main" id="{EA5F1FC6-9A10-40BD-AAB3-4431411A21E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6" name="Text Box 15">
          <a:extLst>
            <a:ext uri="{FF2B5EF4-FFF2-40B4-BE49-F238E27FC236}">
              <a16:creationId xmlns:a16="http://schemas.microsoft.com/office/drawing/2014/main" id="{D8BF75A9-68CB-44AF-B91D-1A17D6BD77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7" name="Text Box 15">
          <a:extLst>
            <a:ext uri="{FF2B5EF4-FFF2-40B4-BE49-F238E27FC236}">
              <a16:creationId xmlns:a16="http://schemas.microsoft.com/office/drawing/2014/main" id="{F1F0D87D-4D47-4800-AD2B-40D8540161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8" name="Text Box 15">
          <a:extLst>
            <a:ext uri="{FF2B5EF4-FFF2-40B4-BE49-F238E27FC236}">
              <a16:creationId xmlns:a16="http://schemas.microsoft.com/office/drawing/2014/main" id="{9A679618-D788-4832-8F37-0637423FF5D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89" name="Text Box 15">
          <a:extLst>
            <a:ext uri="{FF2B5EF4-FFF2-40B4-BE49-F238E27FC236}">
              <a16:creationId xmlns:a16="http://schemas.microsoft.com/office/drawing/2014/main" id="{133B3669-F5D4-411C-9452-DA820665B62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0" name="Text Box 15">
          <a:extLst>
            <a:ext uri="{FF2B5EF4-FFF2-40B4-BE49-F238E27FC236}">
              <a16:creationId xmlns:a16="http://schemas.microsoft.com/office/drawing/2014/main" id="{E46A4091-A265-47F4-8F80-F97A695422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1" name="Text Box 15">
          <a:extLst>
            <a:ext uri="{FF2B5EF4-FFF2-40B4-BE49-F238E27FC236}">
              <a16:creationId xmlns:a16="http://schemas.microsoft.com/office/drawing/2014/main" id="{A152868D-115C-4896-B67C-0634CF3BAA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2" name="Text Box 15">
          <a:extLst>
            <a:ext uri="{FF2B5EF4-FFF2-40B4-BE49-F238E27FC236}">
              <a16:creationId xmlns:a16="http://schemas.microsoft.com/office/drawing/2014/main" id="{E2906CD3-C4BE-44E5-AD90-C85B2F798ED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3" name="Text Box 15">
          <a:extLst>
            <a:ext uri="{FF2B5EF4-FFF2-40B4-BE49-F238E27FC236}">
              <a16:creationId xmlns:a16="http://schemas.microsoft.com/office/drawing/2014/main" id="{80AC0512-7EC2-424A-9E62-444FBBA4391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4" name="Text Box 15">
          <a:extLst>
            <a:ext uri="{FF2B5EF4-FFF2-40B4-BE49-F238E27FC236}">
              <a16:creationId xmlns:a16="http://schemas.microsoft.com/office/drawing/2014/main" id="{CCAAB0C0-0EC3-486D-BC64-20C0185103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5" name="Text Box 15">
          <a:extLst>
            <a:ext uri="{FF2B5EF4-FFF2-40B4-BE49-F238E27FC236}">
              <a16:creationId xmlns:a16="http://schemas.microsoft.com/office/drawing/2014/main" id="{51A189CC-463C-4FA1-8802-AF96DBA0755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6" name="Text Box 15">
          <a:extLst>
            <a:ext uri="{FF2B5EF4-FFF2-40B4-BE49-F238E27FC236}">
              <a16:creationId xmlns:a16="http://schemas.microsoft.com/office/drawing/2014/main" id="{F9DE842E-BF71-4228-9A5F-C0242C246CB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7" name="Text Box 15">
          <a:extLst>
            <a:ext uri="{FF2B5EF4-FFF2-40B4-BE49-F238E27FC236}">
              <a16:creationId xmlns:a16="http://schemas.microsoft.com/office/drawing/2014/main" id="{B6B7EC44-7382-48A7-BF1A-9A7B98F9E5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8" name="Text Box 15">
          <a:extLst>
            <a:ext uri="{FF2B5EF4-FFF2-40B4-BE49-F238E27FC236}">
              <a16:creationId xmlns:a16="http://schemas.microsoft.com/office/drawing/2014/main" id="{88F8622F-E1F5-4821-985B-FD7C5C2DFE7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199" name="Text Box 15">
          <a:extLst>
            <a:ext uri="{FF2B5EF4-FFF2-40B4-BE49-F238E27FC236}">
              <a16:creationId xmlns:a16="http://schemas.microsoft.com/office/drawing/2014/main" id="{FDB1E189-BC70-4DAB-B1EF-EDFFBE133BC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0" name="Text Box 15">
          <a:extLst>
            <a:ext uri="{FF2B5EF4-FFF2-40B4-BE49-F238E27FC236}">
              <a16:creationId xmlns:a16="http://schemas.microsoft.com/office/drawing/2014/main" id="{27F68400-EF98-4F83-B17D-2A91EF2621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1" name="Text Box 15">
          <a:extLst>
            <a:ext uri="{FF2B5EF4-FFF2-40B4-BE49-F238E27FC236}">
              <a16:creationId xmlns:a16="http://schemas.microsoft.com/office/drawing/2014/main" id="{96AEA6FB-998F-44FA-AB64-5ED740B2AD5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2" name="Text Box 15">
          <a:extLst>
            <a:ext uri="{FF2B5EF4-FFF2-40B4-BE49-F238E27FC236}">
              <a16:creationId xmlns:a16="http://schemas.microsoft.com/office/drawing/2014/main" id="{E010D82A-D6D2-4F28-858C-4B43818A8B9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3" name="Text Box 15">
          <a:extLst>
            <a:ext uri="{FF2B5EF4-FFF2-40B4-BE49-F238E27FC236}">
              <a16:creationId xmlns:a16="http://schemas.microsoft.com/office/drawing/2014/main" id="{6FD3BB8A-3661-45D2-9AF6-D571FED0E2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4" name="Text Box 15">
          <a:extLst>
            <a:ext uri="{FF2B5EF4-FFF2-40B4-BE49-F238E27FC236}">
              <a16:creationId xmlns:a16="http://schemas.microsoft.com/office/drawing/2014/main" id="{B9BAFB65-3C9C-4520-A318-6C0DB18E866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5" name="Text Box 15">
          <a:extLst>
            <a:ext uri="{FF2B5EF4-FFF2-40B4-BE49-F238E27FC236}">
              <a16:creationId xmlns:a16="http://schemas.microsoft.com/office/drawing/2014/main" id="{793E88C9-E7C6-4B0B-92AA-63AEC2E30E5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6" name="Text Box 15">
          <a:extLst>
            <a:ext uri="{FF2B5EF4-FFF2-40B4-BE49-F238E27FC236}">
              <a16:creationId xmlns:a16="http://schemas.microsoft.com/office/drawing/2014/main" id="{3C1D6C10-5AB5-4434-8316-7513CE2F1C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7" name="Text Box 15">
          <a:extLst>
            <a:ext uri="{FF2B5EF4-FFF2-40B4-BE49-F238E27FC236}">
              <a16:creationId xmlns:a16="http://schemas.microsoft.com/office/drawing/2014/main" id="{90749DA4-5867-40BF-B1EF-296202CF315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8" name="Text Box 15">
          <a:extLst>
            <a:ext uri="{FF2B5EF4-FFF2-40B4-BE49-F238E27FC236}">
              <a16:creationId xmlns:a16="http://schemas.microsoft.com/office/drawing/2014/main" id="{A12F758A-8EBB-4657-B1DC-6FB629A77D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09" name="Text Box 15">
          <a:extLst>
            <a:ext uri="{FF2B5EF4-FFF2-40B4-BE49-F238E27FC236}">
              <a16:creationId xmlns:a16="http://schemas.microsoft.com/office/drawing/2014/main" id="{E55F3DFA-5A6A-4ED2-B3F2-80C67057ADC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0" name="Text Box 15">
          <a:extLst>
            <a:ext uri="{FF2B5EF4-FFF2-40B4-BE49-F238E27FC236}">
              <a16:creationId xmlns:a16="http://schemas.microsoft.com/office/drawing/2014/main" id="{5B1E256E-D1A1-4995-88C3-7C61A53E44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1" name="Text Box 15">
          <a:extLst>
            <a:ext uri="{FF2B5EF4-FFF2-40B4-BE49-F238E27FC236}">
              <a16:creationId xmlns:a16="http://schemas.microsoft.com/office/drawing/2014/main" id="{957ADCE3-1451-411F-9674-0D4F1378582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2" name="Text Box 15">
          <a:extLst>
            <a:ext uri="{FF2B5EF4-FFF2-40B4-BE49-F238E27FC236}">
              <a16:creationId xmlns:a16="http://schemas.microsoft.com/office/drawing/2014/main" id="{6DC97A57-0C32-4990-BDFC-F1136417EE1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3" name="Text Box 15">
          <a:extLst>
            <a:ext uri="{FF2B5EF4-FFF2-40B4-BE49-F238E27FC236}">
              <a16:creationId xmlns:a16="http://schemas.microsoft.com/office/drawing/2014/main" id="{9C5FC78F-AF1F-4779-A5C2-2469633327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4" name="Text Box 15">
          <a:extLst>
            <a:ext uri="{FF2B5EF4-FFF2-40B4-BE49-F238E27FC236}">
              <a16:creationId xmlns:a16="http://schemas.microsoft.com/office/drawing/2014/main" id="{0A386604-8D07-4DCD-B47C-EA8349E03B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5" name="Text Box 15">
          <a:extLst>
            <a:ext uri="{FF2B5EF4-FFF2-40B4-BE49-F238E27FC236}">
              <a16:creationId xmlns:a16="http://schemas.microsoft.com/office/drawing/2014/main" id="{032913A0-D1DD-45E2-A499-F228A09E536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6" name="Text Box 15">
          <a:extLst>
            <a:ext uri="{FF2B5EF4-FFF2-40B4-BE49-F238E27FC236}">
              <a16:creationId xmlns:a16="http://schemas.microsoft.com/office/drawing/2014/main" id="{1DCF6C38-EFB1-4058-AC6D-46FEB927193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7" name="Text Box 15">
          <a:extLst>
            <a:ext uri="{FF2B5EF4-FFF2-40B4-BE49-F238E27FC236}">
              <a16:creationId xmlns:a16="http://schemas.microsoft.com/office/drawing/2014/main" id="{7895291D-2AD7-46C9-8B45-B9357B73AB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8" name="Text Box 15">
          <a:extLst>
            <a:ext uri="{FF2B5EF4-FFF2-40B4-BE49-F238E27FC236}">
              <a16:creationId xmlns:a16="http://schemas.microsoft.com/office/drawing/2014/main" id="{C9F2B5F7-CF04-4893-816E-8B00D026A0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19" name="Text Box 15">
          <a:extLst>
            <a:ext uri="{FF2B5EF4-FFF2-40B4-BE49-F238E27FC236}">
              <a16:creationId xmlns:a16="http://schemas.microsoft.com/office/drawing/2014/main" id="{24704DB3-DA6B-4E22-821E-C93E24F1D22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0" name="Text Box 15">
          <a:extLst>
            <a:ext uri="{FF2B5EF4-FFF2-40B4-BE49-F238E27FC236}">
              <a16:creationId xmlns:a16="http://schemas.microsoft.com/office/drawing/2014/main" id="{6BFC6950-1949-4202-893D-C664B8E4A0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1" name="Text Box 15">
          <a:extLst>
            <a:ext uri="{FF2B5EF4-FFF2-40B4-BE49-F238E27FC236}">
              <a16:creationId xmlns:a16="http://schemas.microsoft.com/office/drawing/2014/main" id="{05CFD01C-11FC-41CB-8B6F-1621DC14C4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2" name="Text Box 15">
          <a:extLst>
            <a:ext uri="{FF2B5EF4-FFF2-40B4-BE49-F238E27FC236}">
              <a16:creationId xmlns:a16="http://schemas.microsoft.com/office/drawing/2014/main" id="{6AF95F28-CBE3-4387-BE62-505A51AD652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3" name="Text Box 15">
          <a:extLst>
            <a:ext uri="{FF2B5EF4-FFF2-40B4-BE49-F238E27FC236}">
              <a16:creationId xmlns:a16="http://schemas.microsoft.com/office/drawing/2014/main" id="{635F2B4E-C02C-478C-B1E5-C63D5E74A7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4" name="Text Box 15">
          <a:extLst>
            <a:ext uri="{FF2B5EF4-FFF2-40B4-BE49-F238E27FC236}">
              <a16:creationId xmlns:a16="http://schemas.microsoft.com/office/drawing/2014/main" id="{01F1E6DD-E864-413D-AA8E-0BE4383C2DA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5" name="Text Box 15">
          <a:extLst>
            <a:ext uri="{FF2B5EF4-FFF2-40B4-BE49-F238E27FC236}">
              <a16:creationId xmlns:a16="http://schemas.microsoft.com/office/drawing/2014/main" id="{BE98F2DE-828F-46C2-90AB-84B2178BB29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6" name="Text Box 15">
          <a:extLst>
            <a:ext uri="{FF2B5EF4-FFF2-40B4-BE49-F238E27FC236}">
              <a16:creationId xmlns:a16="http://schemas.microsoft.com/office/drawing/2014/main" id="{8403B1ED-7D33-4C36-B394-36913324E6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7" name="Text Box 15">
          <a:extLst>
            <a:ext uri="{FF2B5EF4-FFF2-40B4-BE49-F238E27FC236}">
              <a16:creationId xmlns:a16="http://schemas.microsoft.com/office/drawing/2014/main" id="{CE09A777-F40B-4260-983E-ED52EC77D3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8" name="Text Box 15">
          <a:extLst>
            <a:ext uri="{FF2B5EF4-FFF2-40B4-BE49-F238E27FC236}">
              <a16:creationId xmlns:a16="http://schemas.microsoft.com/office/drawing/2014/main" id="{BD607AD4-D6E5-43EA-A6C7-75D9414D68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29" name="Text Box 15">
          <a:extLst>
            <a:ext uri="{FF2B5EF4-FFF2-40B4-BE49-F238E27FC236}">
              <a16:creationId xmlns:a16="http://schemas.microsoft.com/office/drawing/2014/main" id="{7C42C071-A4E7-40BA-8103-0005A35711E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0" name="Text Box 15">
          <a:extLst>
            <a:ext uri="{FF2B5EF4-FFF2-40B4-BE49-F238E27FC236}">
              <a16:creationId xmlns:a16="http://schemas.microsoft.com/office/drawing/2014/main" id="{D9C83B02-B2BF-4E97-BD57-6DBCD00E0D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1" name="Text Box 15">
          <a:extLst>
            <a:ext uri="{FF2B5EF4-FFF2-40B4-BE49-F238E27FC236}">
              <a16:creationId xmlns:a16="http://schemas.microsoft.com/office/drawing/2014/main" id="{C724A3B8-8323-4846-AC39-5E62081C4E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2" name="Text Box 15">
          <a:extLst>
            <a:ext uri="{FF2B5EF4-FFF2-40B4-BE49-F238E27FC236}">
              <a16:creationId xmlns:a16="http://schemas.microsoft.com/office/drawing/2014/main" id="{C20A14C3-7045-4157-BC5E-C8C40275D40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3" name="Text Box 15">
          <a:extLst>
            <a:ext uri="{FF2B5EF4-FFF2-40B4-BE49-F238E27FC236}">
              <a16:creationId xmlns:a16="http://schemas.microsoft.com/office/drawing/2014/main" id="{2974CD43-8CBB-48CB-9C50-EC81B4599E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4" name="Text Box 15">
          <a:extLst>
            <a:ext uri="{FF2B5EF4-FFF2-40B4-BE49-F238E27FC236}">
              <a16:creationId xmlns:a16="http://schemas.microsoft.com/office/drawing/2014/main" id="{AC011799-2466-45FA-BA32-C36DC487770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5" name="Text Box 15">
          <a:extLst>
            <a:ext uri="{FF2B5EF4-FFF2-40B4-BE49-F238E27FC236}">
              <a16:creationId xmlns:a16="http://schemas.microsoft.com/office/drawing/2014/main" id="{FDA24CE5-D4AD-40A3-BCC5-A43CB399338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6" name="Text Box 15">
          <a:extLst>
            <a:ext uri="{FF2B5EF4-FFF2-40B4-BE49-F238E27FC236}">
              <a16:creationId xmlns:a16="http://schemas.microsoft.com/office/drawing/2014/main" id="{7EE04CC6-09DD-49D4-A325-73EF746D28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7" name="Text Box 15">
          <a:extLst>
            <a:ext uri="{FF2B5EF4-FFF2-40B4-BE49-F238E27FC236}">
              <a16:creationId xmlns:a16="http://schemas.microsoft.com/office/drawing/2014/main" id="{28D11359-8A12-422F-8559-3A49CAB73C6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8" name="Text Box 15">
          <a:extLst>
            <a:ext uri="{FF2B5EF4-FFF2-40B4-BE49-F238E27FC236}">
              <a16:creationId xmlns:a16="http://schemas.microsoft.com/office/drawing/2014/main" id="{62039C79-6DEC-432F-BCF4-796CFA5A3C9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39" name="Text Box 15">
          <a:extLst>
            <a:ext uri="{FF2B5EF4-FFF2-40B4-BE49-F238E27FC236}">
              <a16:creationId xmlns:a16="http://schemas.microsoft.com/office/drawing/2014/main" id="{8F5C4019-EC61-4A7F-A340-6234A86B9F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0" name="Text Box 15">
          <a:extLst>
            <a:ext uri="{FF2B5EF4-FFF2-40B4-BE49-F238E27FC236}">
              <a16:creationId xmlns:a16="http://schemas.microsoft.com/office/drawing/2014/main" id="{33932922-E9B4-44F5-81F4-5C0785189C5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1" name="Text Box 15">
          <a:extLst>
            <a:ext uri="{FF2B5EF4-FFF2-40B4-BE49-F238E27FC236}">
              <a16:creationId xmlns:a16="http://schemas.microsoft.com/office/drawing/2014/main" id="{CDE0C4BE-748D-4DCD-86E4-87C3ED0243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2" name="Text Box 15">
          <a:extLst>
            <a:ext uri="{FF2B5EF4-FFF2-40B4-BE49-F238E27FC236}">
              <a16:creationId xmlns:a16="http://schemas.microsoft.com/office/drawing/2014/main" id="{0562C8D8-16FF-4B0C-9C53-9D1BDD21004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3" name="Text Box 15">
          <a:extLst>
            <a:ext uri="{FF2B5EF4-FFF2-40B4-BE49-F238E27FC236}">
              <a16:creationId xmlns:a16="http://schemas.microsoft.com/office/drawing/2014/main" id="{2170A471-6728-41A9-96F3-F4F67EC9C0F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4" name="Text Box 15">
          <a:extLst>
            <a:ext uri="{FF2B5EF4-FFF2-40B4-BE49-F238E27FC236}">
              <a16:creationId xmlns:a16="http://schemas.microsoft.com/office/drawing/2014/main" id="{1B488258-5A38-43BF-8D79-023114646DE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5" name="Text Box 15">
          <a:extLst>
            <a:ext uri="{FF2B5EF4-FFF2-40B4-BE49-F238E27FC236}">
              <a16:creationId xmlns:a16="http://schemas.microsoft.com/office/drawing/2014/main" id="{99E07A3F-3087-4EA8-8896-4F2B1615FE4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6" name="Text Box 15">
          <a:extLst>
            <a:ext uri="{FF2B5EF4-FFF2-40B4-BE49-F238E27FC236}">
              <a16:creationId xmlns:a16="http://schemas.microsoft.com/office/drawing/2014/main" id="{CDE5FD5D-7B0C-4204-8BD5-B6AF563FDA0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7" name="Text Box 15">
          <a:extLst>
            <a:ext uri="{FF2B5EF4-FFF2-40B4-BE49-F238E27FC236}">
              <a16:creationId xmlns:a16="http://schemas.microsoft.com/office/drawing/2014/main" id="{2D384408-9E31-4D57-A150-3DD724E4F9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8" name="Text Box 15">
          <a:extLst>
            <a:ext uri="{FF2B5EF4-FFF2-40B4-BE49-F238E27FC236}">
              <a16:creationId xmlns:a16="http://schemas.microsoft.com/office/drawing/2014/main" id="{0A9CD98A-74A6-4FFF-A595-65E1F0479C0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49" name="Text Box 15">
          <a:extLst>
            <a:ext uri="{FF2B5EF4-FFF2-40B4-BE49-F238E27FC236}">
              <a16:creationId xmlns:a16="http://schemas.microsoft.com/office/drawing/2014/main" id="{AD74B552-5BDC-412C-9DA1-2022A636542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0" name="Text Box 15">
          <a:extLst>
            <a:ext uri="{FF2B5EF4-FFF2-40B4-BE49-F238E27FC236}">
              <a16:creationId xmlns:a16="http://schemas.microsoft.com/office/drawing/2014/main" id="{1A224738-B702-4029-98C6-7621FACB4D3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1" name="Text Box 15">
          <a:extLst>
            <a:ext uri="{FF2B5EF4-FFF2-40B4-BE49-F238E27FC236}">
              <a16:creationId xmlns:a16="http://schemas.microsoft.com/office/drawing/2014/main" id="{9BF69EA6-4DAA-467D-B3FF-85806FE2971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2" name="Text Box 15">
          <a:extLst>
            <a:ext uri="{FF2B5EF4-FFF2-40B4-BE49-F238E27FC236}">
              <a16:creationId xmlns:a16="http://schemas.microsoft.com/office/drawing/2014/main" id="{C15C3B50-5E21-4CEB-B8DC-78ABE90F1B5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3" name="Text Box 15">
          <a:extLst>
            <a:ext uri="{FF2B5EF4-FFF2-40B4-BE49-F238E27FC236}">
              <a16:creationId xmlns:a16="http://schemas.microsoft.com/office/drawing/2014/main" id="{7CFBD0E4-15C4-4020-859E-8A060F18647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4" name="Text Box 15">
          <a:extLst>
            <a:ext uri="{FF2B5EF4-FFF2-40B4-BE49-F238E27FC236}">
              <a16:creationId xmlns:a16="http://schemas.microsoft.com/office/drawing/2014/main" id="{6EF1D76E-DEBB-4EDC-A5EB-7422B7085C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5" name="Text Box 15">
          <a:extLst>
            <a:ext uri="{FF2B5EF4-FFF2-40B4-BE49-F238E27FC236}">
              <a16:creationId xmlns:a16="http://schemas.microsoft.com/office/drawing/2014/main" id="{DEE78BD4-6FD9-43DE-ADB2-69CBDCEBCAC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6" name="Text Box 15">
          <a:extLst>
            <a:ext uri="{FF2B5EF4-FFF2-40B4-BE49-F238E27FC236}">
              <a16:creationId xmlns:a16="http://schemas.microsoft.com/office/drawing/2014/main" id="{FB097885-384B-4C20-85D8-7FA5DEEA6F9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7" name="Text Box 15">
          <a:extLst>
            <a:ext uri="{FF2B5EF4-FFF2-40B4-BE49-F238E27FC236}">
              <a16:creationId xmlns:a16="http://schemas.microsoft.com/office/drawing/2014/main" id="{32764287-628F-451A-9BD5-EE1E894EC3E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8" name="Text Box 15">
          <a:extLst>
            <a:ext uri="{FF2B5EF4-FFF2-40B4-BE49-F238E27FC236}">
              <a16:creationId xmlns:a16="http://schemas.microsoft.com/office/drawing/2014/main" id="{E0F5074A-D681-4AF2-A0F1-2901848E37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59" name="Text Box 15">
          <a:extLst>
            <a:ext uri="{FF2B5EF4-FFF2-40B4-BE49-F238E27FC236}">
              <a16:creationId xmlns:a16="http://schemas.microsoft.com/office/drawing/2014/main" id="{83CC83D7-2090-44BB-B459-F036445ECF1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0" name="Text Box 15">
          <a:extLst>
            <a:ext uri="{FF2B5EF4-FFF2-40B4-BE49-F238E27FC236}">
              <a16:creationId xmlns:a16="http://schemas.microsoft.com/office/drawing/2014/main" id="{3989BBF5-B58A-42BE-9B02-73E5C299787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1" name="Text Box 15">
          <a:extLst>
            <a:ext uri="{FF2B5EF4-FFF2-40B4-BE49-F238E27FC236}">
              <a16:creationId xmlns:a16="http://schemas.microsoft.com/office/drawing/2014/main" id="{436BC395-15FA-423D-831C-45274DD65C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2" name="Text Box 15">
          <a:extLst>
            <a:ext uri="{FF2B5EF4-FFF2-40B4-BE49-F238E27FC236}">
              <a16:creationId xmlns:a16="http://schemas.microsoft.com/office/drawing/2014/main" id="{274540FE-C757-4FBF-8B57-7754CD655A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3" name="Text Box 15">
          <a:extLst>
            <a:ext uri="{FF2B5EF4-FFF2-40B4-BE49-F238E27FC236}">
              <a16:creationId xmlns:a16="http://schemas.microsoft.com/office/drawing/2014/main" id="{D739CF66-21A7-44C7-BAC7-2FB0E811E55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4" name="Text Box 15">
          <a:extLst>
            <a:ext uri="{FF2B5EF4-FFF2-40B4-BE49-F238E27FC236}">
              <a16:creationId xmlns:a16="http://schemas.microsoft.com/office/drawing/2014/main" id="{73DF36EB-B185-4901-A5B6-7BEC25362B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5" name="Text Box 15">
          <a:extLst>
            <a:ext uri="{FF2B5EF4-FFF2-40B4-BE49-F238E27FC236}">
              <a16:creationId xmlns:a16="http://schemas.microsoft.com/office/drawing/2014/main" id="{F843A26F-373A-48AA-83DC-A809F13F7B4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6" name="Text Box 15">
          <a:extLst>
            <a:ext uri="{FF2B5EF4-FFF2-40B4-BE49-F238E27FC236}">
              <a16:creationId xmlns:a16="http://schemas.microsoft.com/office/drawing/2014/main" id="{8DC2776C-C3B3-4D52-B332-FFC7FF08B12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7" name="Text Box 15">
          <a:extLst>
            <a:ext uri="{FF2B5EF4-FFF2-40B4-BE49-F238E27FC236}">
              <a16:creationId xmlns:a16="http://schemas.microsoft.com/office/drawing/2014/main" id="{6AB1BE9F-D2A3-4A3B-9983-6AAB522C61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8" name="Text Box 15">
          <a:extLst>
            <a:ext uri="{FF2B5EF4-FFF2-40B4-BE49-F238E27FC236}">
              <a16:creationId xmlns:a16="http://schemas.microsoft.com/office/drawing/2014/main" id="{E51B798D-F263-47DD-AC32-FCAFE4C98DF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69" name="Text Box 15">
          <a:extLst>
            <a:ext uri="{FF2B5EF4-FFF2-40B4-BE49-F238E27FC236}">
              <a16:creationId xmlns:a16="http://schemas.microsoft.com/office/drawing/2014/main" id="{3DEEB7D0-FC0D-4D24-9D0E-1BF28390883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0" name="Text Box 15">
          <a:extLst>
            <a:ext uri="{FF2B5EF4-FFF2-40B4-BE49-F238E27FC236}">
              <a16:creationId xmlns:a16="http://schemas.microsoft.com/office/drawing/2014/main" id="{53B721C1-6A1D-48AC-8217-A821A338C89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1" name="Text Box 15">
          <a:extLst>
            <a:ext uri="{FF2B5EF4-FFF2-40B4-BE49-F238E27FC236}">
              <a16:creationId xmlns:a16="http://schemas.microsoft.com/office/drawing/2014/main" id="{086CCCE3-4935-4E38-961B-4A84DB55EA4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2" name="Text Box 15">
          <a:extLst>
            <a:ext uri="{FF2B5EF4-FFF2-40B4-BE49-F238E27FC236}">
              <a16:creationId xmlns:a16="http://schemas.microsoft.com/office/drawing/2014/main" id="{682D355D-033F-43DB-8C20-9A5835894C8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3" name="Text Box 15">
          <a:extLst>
            <a:ext uri="{FF2B5EF4-FFF2-40B4-BE49-F238E27FC236}">
              <a16:creationId xmlns:a16="http://schemas.microsoft.com/office/drawing/2014/main" id="{332AAE8A-D606-4CAB-A6F1-BF9B8DC010D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4" name="Text Box 15">
          <a:extLst>
            <a:ext uri="{FF2B5EF4-FFF2-40B4-BE49-F238E27FC236}">
              <a16:creationId xmlns:a16="http://schemas.microsoft.com/office/drawing/2014/main" id="{45537235-9105-45C9-B1F3-79260D3AC5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5" name="Text Box 15">
          <a:extLst>
            <a:ext uri="{FF2B5EF4-FFF2-40B4-BE49-F238E27FC236}">
              <a16:creationId xmlns:a16="http://schemas.microsoft.com/office/drawing/2014/main" id="{8C1025D4-5709-4718-85FD-EF5FB6208D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6" name="Text Box 15">
          <a:extLst>
            <a:ext uri="{FF2B5EF4-FFF2-40B4-BE49-F238E27FC236}">
              <a16:creationId xmlns:a16="http://schemas.microsoft.com/office/drawing/2014/main" id="{71A3A510-D0C2-4DFF-AD34-0F0A1F65A8C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7" name="Text Box 15">
          <a:extLst>
            <a:ext uri="{FF2B5EF4-FFF2-40B4-BE49-F238E27FC236}">
              <a16:creationId xmlns:a16="http://schemas.microsoft.com/office/drawing/2014/main" id="{F465D8C3-0EA9-4F9A-A07B-661403063E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8" name="Text Box 15">
          <a:extLst>
            <a:ext uri="{FF2B5EF4-FFF2-40B4-BE49-F238E27FC236}">
              <a16:creationId xmlns:a16="http://schemas.microsoft.com/office/drawing/2014/main" id="{A9F7CBC2-7D32-4706-82FE-FFF6B36A95E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79" name="Text Box 15">
          <a:extLst>
            <a:ext uri="{FF2B5EF4-FFF2-40B4-BE49-F238E27FC236}">
              <a16:creationId xmlns:a16="http://schemas.microsoft.com/office/drawing/2014/main" id="{15899A2E-8DD4-4968-97B6-B572E0EC270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0" name="Text Box 15">
          <a:extLst>
            <a:ext uri="{FF2B5EF4-FFF2-40B4-BE49-F238E27FC236}">
              <a16:creationId xmlns:a16="http://schemas.microsoft.com/office/drawing/2014/main" id="{20FE4283-CC49-4271-94A5-1BC581454F5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1" name="Text Box 15">
          <a:extLst>
            <a:ext uri="{FF2B5EF4-FFF2-40B4-BE49-F238E27FC236}">
              <a16:creationId xmlns:a16="http://schemas.microsoft.com/office/drawing/2014/main" id="{4076AB5B-0056-4066-A63C-D91D7D1FF3A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2" name="Text Box 15">
          <a:extLst>
            <a:ext uri="{FF2B5EF4-FFF2-40B4-BE49-F238E27FC236}">
              <a16:creationId xmlns:a16="http://schemas.microsoft.com/office/drawing/2014/main" id="{F2C1B55A-4AA4-401A-BAB0-28D30BF475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3" name="Text Box 15">
          <a:extLst>
            <a:ext uri="{FF2B5EF4-FFF2-40B4-BE49-F238E27FC236}">
              <a16:creationId xmlns:a16="http://schemas.microsoft.com/office/drawing/2014/main" id="{66EE44AE-49EA-4C9D-863A-EA668642270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4" name="Text Box 15">
          <a:extLst>
            <a:ext uri="{FF2B5EF4-FFF2-40B4-BE49-F238E27FC236}">
              <a16:creationId xmlns:a16="http://schemas.microsoft.com/office/drawing/2014/main" id="{C154BDB2-F7E7-4F9A-A603-68C69AEE92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5" name="Text Box 15">
          <a:extLst>
            <a:ext uri="{FF2B5EF4-FFF2-40B4-BE49-F238E27FC236}">
              <a16:creationId xmlns:a16="http://schemas.microsoft.com/office/drawing/2014/main" id="{6B37E6DE-FDE5-4AAF-A2EB-34A1CBB167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6" name="Text Box 15">
          <a:extLst>
            <a:ext uri="{FF2B5EF4-FFF2-40B4-BE49-F238E27FC236}">
              <a16:creationId xmlns:a16="http://schemas.microsoft.com/office/drawing/2014/main" id="{E24DADBA-31ED-47FE-A638-CB92FA0BF15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7" name="Text Box 15">
          <a:extLst>
            <a:ext uri="{FF2B5EF4-FFF2-40B4-BE49-F238E27FC236}">
              <a16:creationId xmlns:a16="http://schemas.microsoft.com/office/drawing/2014/main" id="{9958449D-9033-4509-9F53-4A0E8668D08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8" name="Text Box 15">
          <a:extLst>
            <a:ext uri="{FF2B5EF4-FFF2-40B4-BE49-F238E27FC236}">
              <a16:creationId xmlns:a16="http://schemas.microsoft.com/office/drawing/2014/main" id="{2D7E3A9B-8EB9-40EE-8FE0-BB0D8A0ABE1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89" name="Text Box 15">
          <a:extLst>
            <a:ext uri="{FF2B5EF4-FFF2-40B4-BE49-F238E27FC236}">
              <a16:creationId xmlns:a16="http://schemas.microsoft.com/office/drawing/2014/main" id="{381B3707-BBBA-440F-9014-47E0ECD1AF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0" name="Text Box 15">
          <a:extLst>
            <a:ext uri="{FF2B5EF4-FFF2-40B4-BE49-F238E27FC236}">
              <a16:creationId xmlns:a16="http://schemas.microsoft.com/office/drawing/2014/main" id="{0A3740B5-479D-413F-A515-B97B951AA7B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1" name="Text Box 15">
          <a:extLst>
            <a:ext uri="{FF2B5EF4-FFF2-40B4-BE49-F238E27FC236}">
              <a16:creationId xmlns:a16="http://schemas.microsoft.com/office/drawing/2014/main" id="{C98C0996-D7A4-4D0F-B536-466A7DC1F27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2" name="Text Box 15">
          <a:extLst>
            <a:ext uri="{FF2B5EF4-FFF2-40B4-BE49-F238E27FC236}">
              <a16:creationId xmlns:a16="http://schemas.microsoft.com/office/drawing/2014/main" id="{325799A8-E639-4868-8295-9FBAFF2097F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3" name="Text Box 15">
          <a:extLst>
            <a:ext uri="{FF2B5EF4-FFF2-40B4-BE49-F238E27FC236}">
              <a16:creationId xmlns:a16="http://schemas.microsoft.com/office/drawing/2014/main" id="{88B390CA-2A48-4DDF-9003-D4C6E833F6D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4" name="Text Box 15">
          <a:extLst>
            <a:ext uri="{FF2B5EF4-FFF2-40B4-BE49-F238E27FC236}">
              <a16:creationId xmlns:a16="http://schemas.microsoft.com/office/drawing/2014/main" id="{0FCBFF21-3080-4B37-A46B-854DC96CC3A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5" name="Text Box 15">
          <a:extLst>
            <a:ext uri="{FF2B5EF4-FFF2-40B4-BE49-F238E27FC236}">
              <a16:creationId xmlns:a16="http://schemas.microsoft.com/office/drawing/2014/main" id="{EFBF8400-FF2B-4FCF-A574-09714043003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6" name="Text Box 15">
          <a:extLst>
            <a:ext uri="{FF2B5EF4-FFF2-40B4-BE49-F238E27FC236}">
              <a16:creationId xmlns:a16="http://schemas.microsoft.com/office/drawing/2014/main" id="{5D4293BB-BA31-4F4F-868E-DDB0B9A9D4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7" name="Text Box 15">
          <a:extLst>
            <a:ext uri="{FF2B5EF4-FFF2-40B4-BE49-F238E27FC236}">
              <a16:creationId xmlns:a16="http://schemas.microsoft.com/office/drawing/2014/main" id="{EFC79589-854B-460A-BC6D-1C0240B23E1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8" name="Text Box 15">
          <a:extLst>
            <a:ext uri="{FF2B5EF4-FFF2-40B4-BE49-F238E27FC236}">
              <a16:creationId xmlns:a16="http://schemas.microsoft.com/office/drawing/2014/main" id="{2831C639-0773-46EA-8839-4B119AF64E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299" name="Text Box 15">
          <a:extLst>
            <a:ext uri="{FF2B5EF4-FFF2-40B4-BE49-F238E27FC236}">
              <a16:creationId xmlns:a16="http://schemas.microsoft.com/office/drawing/2014/main" id="{14C14E61-4D4C-4B9A-988C-89AAD96B741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0" name="Text Box 15">
          <a:extLst>
            <a:ext uri="{FF2B5EF4-FFF2-40B4-BE49-F238E27FC236}">
              <a16:creationId xmlns:a16="http://schemas.microsoft.com/office/drawing/2014/main" id="{18AA0700-60AE-48A8-B291-7077FB76BC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1" name="Text Box 15">
          <a:extLst>
            <a:ext uri="{FF2B5EF4-FFF2-40B4-BE49-F238E27FC236}">
              <a16:creationId xmlns:a16="http://schemas.microsoft.com/office/drawing/2014/main" id="{F0C82A81-9F99-4CD8-87AC-3A9F81CBD01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2" name="Text Box 15">
          <a:extLst>
            <a:ext uri="{FF2B5EF4-FFF2-40B4-BE49-F238E27FC236}">
              <a16:creationId xmlns:a16="http://schemas.microsoft.com/office/drawing/2014/main" id="{9A8F94CF-DF3E-43A7-851A-208C5A92F5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3" name="Text Box 15">
          <a:extLst>
            <a:ext uri="{FF2B5EF4-FFF2-40B4-BE49-F238E27FC236}">
              <a16:creationId xmlns:a16="http://schemas.microsoft.com/office/drawing/2014/main" id="{50E71DC1-2466-4BEA-8F8A-53171A49774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4" name="Text Box 15">
          <a:extLst>
            <a:ext uri="{FF2B5EF4-FFF2-40B4-BE49-F238E27FC236}">
              <a16:creationId xmlns:a16="http://schemas.microsoft.com/office/drawing/2014/main" id="{6AEF504A-6EBA-43B9-86CC-2BA8238E137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5" name="Text Box 15">
          <a:extLst>
            <a:ext uri="{FF2B5EF4-FFF2-40B4-BE49-F238E27FC236}">
              <a16:creationId xmlns:a16="http://schemas.microsoft.com/office/drawing/2014/main" id="{BCF59BE1-65CA-4A5A-AEB2-C1F8BE1CB89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6" name="Text Box 15">
          <a:extLst>
            <a:ext uri="{FF2B5EF4-FFF2-40B4-BE49-F238E27FC236}">
              <a16:creationId xmlns:a16="http://schemas.microsoft.com/office/drawing/2014/main" id="{4A835D38-F7AB-46CE-BF72-BD8DFFB45D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7" name="Text Box 15">
          <a:extLst>
            <a:ext uri="{FF2B5EF4-FFF2-40B4-BE49-F238E27FC236}">
              <a16:creationId xmlns:a16="http://schemas.microsoft.com/office/drawing/2014/main" id="{88B4ADC4-6C26-48F2-9518-400272E1BFD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8" name="Text Box 15">
          <a:extLst>
            <a:ext uri="{FF2B5EF4-FFF2-40B4-BE49-F238E27FC236}">
              <a16:creationId xmlns:a16="http://schemas.microsoft.com/office/drawing/2014/main" id="{6524F637-D138-48E8-AFAA-E5300C6B0D6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09" name="Text Box 15">
          <a:extLst>
            <a:ext uri="{FF2B5EF4-FFF2-40B4-BE49-F238E27FC236}">
              <a16:creationId xmlns:a16="http://schemas.microsoft.com/office/drawing/2014/main" id="{B9DD89A2-D9FD-4FE8-B462-9A7FAFFD58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0" name="Text Box 15">
          <a:extLst>
            <a:ext uri="{FF2B5EF4-FFF2-40B4-BE49-F238E27FC236}">
              <a16:creationId xmlns:a16="http://schemas.microsoft.com/office/drawing/2014/main" id="{1622FDD5-1322-420F-BCA9-63171AEBB0E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1" name="Text Box 15">
          <a:extLst>
            <a:ext uri="{FF2B5EF4-FFF2-40B4-BE49-F238E27FC236}">
              <a16:creationId xmlns:a16="http://schemas.microsoft.com/office/drawing/2014/main" id="{9FAD0CD9-58E5-4E8E-930D-0B77AC00B3C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2" name="Text Box 15">
          <a:extLst>
            <a:ext uri="{FF2B5EF4-FFF2-40B4-BE49-F238E27FC236}">
              <a16:creationId xmlns:a16="http://schemas.microsoft.com/office/drawing/2014/main" id="{43CB1C71-9792-44A8-B2D9-21F307E54F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3" name="Text Box 15">
          <a:extLst>
            <a:ext uri="{FF2B5EF4-FFF2-40B4-BE49-F238E27FC236}">
              <a16:creationId xmlns:a16="http://schemas.microsoft.com/office/drawing/2014/main" id="{507F09F2-8E95-4925-8AAF-A31A0FDEC84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4" name="Text Box 15">
          <a:extLst>
            <a:ext uri="{FF2B5EF4-FFF2-40B4-BE49-F238E27FC236}">
              <a16:creationId xmlns:a16="http://schemas.microsoft.com/office/drawing/2014/main" id="{FA4B54CB-9D34-40AF-BC3F-CC1A58D0477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5" name="Text Box 15">
          <a:extLst>
            <a:ext uri="{FF2B5EF4-FFF2-40B4-BE49-F238E27FC236}">
              <a16:creationId xmlns:a16="http://schemas.microsoft.com/office/drawing/2014/main" id="{8EEAAA6F-13D1-4318-B436-4E3DA25BA0A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6" name="Text Box 15">
          <a:extLst>
            <a:ext uri="{FF2B5EF4-FFF2-40B4-BE49-F238E27FC236}">
              <a16:creationId xmlns:a16="http://schemas.microsoft.com/office/drawing/2014/main" id="{7D86DB11-C9EA-4368-9C8F-498AA21E3AE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7" name="Text Box 15">
          <a:extLst>
            <a:ext uri="{FF2B5EF4-FFF2-40B4-BE49-F238E27FC236}">
              <a16:creationId xmlns:a16="http://schemas.microsoft.com/office/drawing/2014/main" id="{352E0157-6A3A-43D8-B25D-56F30260799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18" name="Text Box 15">
          <a:extLst>
            <a:ext uri="{FF2B5EF4-FFF2-40B4-BE49-F238E27FC236}">
              <a16:creationId xmlns:a16="http://schemas.microsoft.com/office/drawing/2014/main" id="{1B47583B-45A5-460C-84B3-BD21DADA968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319" name="Text Box 15">
          <a:extLst>
            <a:ext uri="{FF2B5EF4-FFF2-40B4-BE49-F238E27FC236}">
              <a16:creationId xmlns:a16="http://schemas.microsoft.com/office/drawing/2014/main" id="{57D9D3E0-94F1-4F2C-BC9D-28523A9FE195}"/>
            </a:ext>
          </a:extLst>
        </xdr:cNvPr>
        <xdr:cNvSpPr txBox="1">
          <a:spLocks noChangeArrowheads="1"/>
        </xdr:cNvSpPr>
      </xdr:nvSpPr>
      <xdr:spPr bwMode="auto">
        <a:xfrm>
          <a:off x="5105400" y="1503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0" name="Text Box 15">
          <a:extLst>
            <a:ext uri="{FF2B5EF4-FFF2-40B4-BE49-F238E27FC236}">
              <a16:creationId xmlns:a16="http://schemas.microsoft.com/office/drawing/2014/main" id="{FA944FC7-031B-4B3D-8841-4DA914D8BE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1" name="Text Box 15">
          <a:extLst>
            <a:ext uri="{FF2B5EF4-FFF2-40B4-BE49-F238E27FC236}">
              <a16:creationId xmlns:a16="http://schemas.microsoft.com/office/drawing/2014/main" id="{4772FB42-873A-4061-AD5F-B5855705D21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2" name="Text Box 15">
          <a:extLst>
            <a:ext uri="{FF2B5EF4-FFF2-40B4-BE49-F238E27FC236}">
              <a16:creationId xmlns:a16="http://schemas.microsoft.com/office/drawing/2014/main" id="{F1FE3BDC-747A-4FDA-95B6-704DC6C938E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3" name="Text Box 15">
          <a:extLst>
            <a:ext uri="{FF2B5EF4-FFF2-40B4-BE49-F238E27FC236}">
              <a16:creationId xmlns:a16="http://schemas.microsoft.com/office/drawing/2014/main" id="{86F50857-AC9D-440B-8A1B-9653B4E80DA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4" name="Text Box 15">
          <a:extLst>
            <a:ext uri="{FF2B5EF4-FFF2-40B4-BE49-F238E27FC236}">
              <a16:creationId xmlns:a16="http://schemas.microsoft.com/office/drawing/2014/main" id="{B54E9C1F-1D90-49C5-A68C-D2E1EDF884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5" name="Text Box 15">
          <a:extLst>
            <a:ext uri="{FF2B5EF4-FFF2-40B4-BE49-F238E27FC236}">
              <a16:creationId xmlns:a16="http://schemas.microsoft.com/office/drawing/2014/main" id="{0C688596-8924-4BE0-8117-500B052B7ED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6" name="Text Box 15">
          <a:extLst>
            <a:ext uri="{FF2B5EF4-FFF2-40B4-BE49-F238E27FC236}">
              <a16:creationId xmlns:a16="http://schemas.microsoft.com/office/drawing/2014/main" id="{4514A565-9359-4CA6-A459-16AFB09B4AE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7" name="Text Box 15">
          <a:extLst>
            <a:ext uri="{FF2B5EF4-FFF2-40B4-BE49-F238E27FC236}">
              <a16:creationId xmlns:a16="http://schemas.microsoft.com/office/drawing/2014/main" id="{3197C58A-A6FD-4E3E-AC2B-6B4B3BC4E6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8" name="Text Box 15">
          <a:extLst>
            <a:ext uri="{FF2B5EF4-FFF2-40B4-BE49-F238E27FC236}">
              <a16:creationId xmlns:a16="http://schemas.microsoft.com/office/drawing/2014/main" id="{A60103B3-1FB1-4252-9A66-581F70045EF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29" name="Text Box 15">
          <a:extLst>
            <a:ext uri="{FF2B5EF4-FFF2-40B4-BE49-F238E27FC236}">
              <a16:creationId xmlns:a16="http://schemas.microsoft.com/office/drawing/2014/main" id="{6F5BA739-B8DF-4D51-B935-2471C2BDCBB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0" name="Text Box 15">
          <a:extLst>
            <a:ext uri="{FF2B5EF4-FFF2-40B4-BE49-F238E27FC236}">
              <a16:creationId xmlns:a16="http://schemas.microsoft.com/office/drawing/2014/main" id="{DADDF960-7090-418A-8ECC-9C9400FC62A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1" name="Text Box 15">
          <a:extLst>
            <a:ext uri="{FF2B5EF4-FFF2-40B4-BE49-F238E27FC236}">
              <a16:creationId xmlns:a16="http://schemas.microsoft.com/office/drawing/2014/main" id="{BDC13780-336E-4E97-9016-2AD53B396B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2" name="Text Box 15">
          <a:extLst>
            <a:ext uri="{FF2B5EF4-FFF2-40B4-BE49-F238E27FC236}">
              <a16:creationId xmlns:a16="http://schemas.microsoft.com/office/drawing/2014/main" id="{A4C17474-D566-478A-AF84-DB38D9E3127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3" name="Text Box 15">
          <a:extLst>
            <a:ext uri="{FF2B5EF4-FFF2-40B4-BE49-F238E27FC236}">
              <a16:creationId xmlns:a16="http://schemas.microsoft.com/office/drawing/2014/main" id="{55B1F2BD-367F-4646-94EA-08EAA717A0C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4" name="Text Box 15">
          <a:extLst>
            <a:ext uri="{FF2B5EF4-FFF2-40B4-BE49-F238E27FC236}">
              <a16:creationId xmlns:a16="http://schemas.microsoft.com/office/drawing/2014/main" id="{9D3C8CFA-3B39-496C-B6D9-12E021B0040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5" name="Text Box 15">
          <a:extLst>
            <a:ext uri="{FF2B5EF4-FFF2-40B4-BE49-F238E27FC236}">
              <a16:creationId xmlns:a16="http://schemas.microsoft.com/office/drawing/2014/main" id="{65524FFD-93BD-4E3F-B591-988D7A45424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6" name="Text Box 15">
          <a:extLst>
            <a:ext uri="{FF2B5EF4-FFF2-40B4-BE49-F238E27FC236}">
              <a16:creationId xmlns:a16="http://schemas.microsoft.com/office/drawing/2014/main" id="{DADDE05B-8746-484E-BCF7-D9E4DB816A7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7" name="Text Box 15">
          <a:extLst>
            <a:ext uri="{FF2B5EF4-FFF2-40B4-BE49-F238E27FC236}">
              <a16:creationId xmlns:a16="http://schemas.microsoft.com/office/drawing/2014/main" id="{B9885F2D-584C-47B9-83BC-ACBF98453B3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8" name="Text Box 15">
          <a:extLst>
            <a:ext uri="{FF2B5EF4-FFF2-40B4-BE49-F238E27FC236}">
              <a16:creationId xmlns:a16="http://schemas.microsoft.com/office/drawing/2014/main" id="{84313E85-3A74-4359-B283-4EC30B50476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39" name="Text Box 15">
          <a:extLst>
            <a:ext uri="{FF2B5EF4-FFF2-40B4-BE49-F238E27FC236}">
              <a16:creationId xmlns:a16="http://schemas.microsoft.com/office/drawing/2014/main" id="{D5CF2A95-9C34-40D3-8F8D-6F3B6A47BCB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0" name="Text Box 15">
          <a:extLst>
            <a:ext uri="{FF2B5EF4-FFF2-40B4-BE49-F238E27FC236}">
              <a16:creationId xmlns:a16="http://schemas.microsoft.com/office/drawing/2014/main" id="{7BDB6FC0-0801-42B5-89F2-F21A5A6D255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1" name="Text Box 15">
          <a:extLst>
            <a:ext uri="{FF2B5EF4-FFF2-40B4-BE49-F238E27FC236}">
              <a16:creationId xmlns:a16="http://schemas.microsoft.com/office/drawing/2014/main" id="{8D3F2EB6-3DA3-4C71-A742-17B1DCB5412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2" name="Text Box 15">
          <a:extLst>
            <a:ext uri="{FF2B5EF4-FFF2-40B4-BE49-F238E27FC236}">
              <a16:creationId xmlns:a16="http://schemas.microsoft.com/office/drawing/2014/main" id="{70EEE975-2F4E-44D2-9001-4C94FB7008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3" name="Text Box 15">
          <a:extLst>
            <a:ext uri="{FF2B5EF4-FFF2-40B4-BE49-F238E27FC236}">
              <a16:creationId xmlns:a16="http://schemas.microsoft.com/office/drawing/2014/main" id="{57BF1935-46B9-4293-BED2-32B8FC1A998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4" name="Text Box 15">
          <a:extLst>
            <a:ext uri="{FF2B5EF4-FFF2-40B4-BE49-F238E27FC236}">
              <a16:creationId xmlns:a16="http://schemas.microsoft.com/office/drawing/2014/main" id="{386ACFD2-336B-4C8F-9451-BEF40EA8629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5" name="Text Box 15">
          <a:extLst>
            <a:ext uri="{FF2B5EF4-FFF2-40B4-BE49-F238E27FC236}">
              <a16:creationId xmlns:a16="http://schemas.microsoft.com/office/drawing/2014/main" id="{45E22F8E-3151-4639-A6AC-8AA79F0D4D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6" name="Text Box 15">
          <a:extLst>
            <a:ext uri="{FF2B5EF4-FFF2-40B4-BE49-F238E27FC236}">
              <a16:creationId xmlns:a16="http://schemas.microsoft.com/office/drawing/2014/main" id="{740FF4BD-EEBA-4C79-BF5E-8AE4F5B7183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7" name="Text Box 15">
          <a:extLst>
            <a:ext uri="{FF2B5EF4-FFF2-40B4-BE49-F238E27FC236}">
              <a16:creationId xmlns:a16="http://schemas.microsoft.com/office/drawing/2014/main" id="{741C6DC6-93CF-4D9F-8B22-E0ECF98524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8" name="Text Box 15">
          <a:extLst>
            <a:ext uri="{FF2B5EF4-FFF2-40B4-BE49-F238E27FC236}">
              <a16:creationId xmlns:a16="http://schemas.microsoft.com/office/drawing/2014/main" id="{197879D9-171A-4A86-987F-A5E18F740F0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49" name="Text Box 15">
          <a:extLst>
            <a:ext uri="{FF2B5EF4-FFF2-40B4-BE49-F238E27FC236}">
              <a16:creationId xmlns:a16="http://schemas.microsoft.com/office/drawing/2014/main" id="{DAF9FDDE-6560-47AE-B942-02CC9295E99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0" name="Text Box 15">
          <a:extLst>
            <a:ext uri="{FF2B5EF4-FFF2-40B4-BE49-F238E27FC236}">
              <a16:creationId xmlns:a16="http://schemas.microsoft.com/office/drawing/2014/main" id="{4030873F-A413-4302-ABF3-03025B03DF2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1" name="Text Box 15">
          <a:extLst>
            <a:ext uri="{FF2B5EF4-FFF2-40B4-BE49-F238E27FC236}">
              <a16:creationId xmlns:a16="http://schemas.microsoft.com/office/drawing/2014/main" id="{5FA372A4-5230-4F22-B810-5FF309F106B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2" name="Text Box 15">
          <a:extLst>
            <a:ext uri="{FF2B5EF4-FFF2-40B4-BE49-F238E27FC236}">
              <a16:creationId xmlns:a16="http://schemas.microsoft.com/office/drawing/2014/main" id="{BA8B30FA-255B-4EA3-BF5A-F170E6FD799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3" name="Text Box 15">
          <a:extLst>
            <a:ext uri="{FF2B5EF4-FFF2-40B4-BE49-F238E27FC236}">
              <a16:creationId xmlns:a16="http://schemas.microsoft.com/office/drawing/2014/main" id="{E41CE17D-1A96-4FC4-96B8-A0F17B43118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4" name="Text Box 15">
          <a:extLst>
            <a:ext uri="{FF2B5EF4-FFF2-40B4-BE49-F238E27FC236}">
              <a16:creationId xmlns:a16="http://schemas.microsoft.com/office/drawing/2014/main" id="{7566E31B-7F87-4B88-8E32-C0BDF108A0C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5" name="Text Box 15">
          <a:extLst>
            <a:ext uri="{FF2B5EF4-FFF2-40B4-BE49-F238E27FC236}">
              <a16:creationId xmlns:a16="http://schemas.microsoft.com/office/drawing/2014/main" id="{E8F900D1-C001-44E9-92A6-B2FE1A41E56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6" name="Text Box 15">
          <a:extLst>
            <a:ext uri="{FF2B5EF4-FFF2-40B4-BE49-F238E27FC236}">
              <a16:creationId xmlns:a16="http://schemas.microsoft.com/office/drawing/2014/main" id="{B5D69CC5-B5A3-4403-8822-3B07223C00B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7" name="Text Box 15">
          <a:extLst>
            <a:ext uri="{FF2B5EF4-FFF2-40B4-BE49-F238E27FC236}">
              <a16:creationId xmlns:a16="http://schemas.microsoft.com/office/drawing/2014/main" id="{5DE5630E-5FDA-42E8-B038-544D5CBE26C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8" name="Text Box 15">
          <a:extLst>
            <a:ext uri="{FF2B5EF4-FFF2-40B4-BE49-F238E27FC236}">
              <a16:creationId xmlns:a16="http://schemas.microsoft.com/office/drawing/2014/main" id="{19651F32-B7E4-46AD-8315-DB8AAB126C1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59" name="Text Box 15">
          <a:extLst>
            <a:ext uri="{FF2B5EF4-FFF2-40B4-BE49-F238E27FC236}">
              <a16:creationId xmlns:a16="http://schemas.microsoft.com/office/drawing/2014/main" id="{49B2459A-8FBD-4FDE-94E0-271DD5504CF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0" name="Text Box 15">
          <a:extLst>
            <a:ext uri="{FF2B5EF4-FFF2-40B4-BE49-F238E27FC236}">
              <a16:creationId xmlns:a16="http://schemas.microsoft.com/office/drawing/2014/main" id="{24E234D2-08FD-47EB-9853-6235A3DFD33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1" name="Text Box 15">
          <a:extLst>
            <a:ext uri="{FF2B5EF4-FFF2-40B4-BE49-F238E27FC236}">
              <a16:creationId xmlns:a16="http://schemas.microsoft.com/office/drawing/2014/main" id="{84D3AE3A-7AEE-4500-B9E2-08571F07423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2" name="Text Box 15">
          <a:extLst>
            <a:ext uri="{FF2B5EF4-FFF2-40B4-BE49-F238E27FC236}">
              <a16:creationId xmlns:a16="http://schemas.microsoft.com/office/drawing/2014/main" id="{71D82A9B-EC6B-4C6A-9A34-F6AF9DAA581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3" name="Text Box 15">
          <a:extLst>
            <a:ext uri="{FF2B5EF4-FFF2-40B4-BE49-F238E27FC236}">
              <a16:creationId xmlns:a16="http://schemas.microsoft.com/office/drawing/2014/main" id="{A41EE17C-8B60-4A2B-903E-8EEC2737D75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4" name="Text Box 15">
          <a:extLst>
            <a:ext uri="{FF2B5EF4-FFF2-40B4-BE49-F238E27FC236}">
              <a16:creationId xmlns:a16="http://schemas.microsoft.com/office/drawing/2014/main" id="{4D01C674-43E8-404B-90E4-2600E7D077E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5" name="Text Box 15">
          <a:extLst>
            <a:ext uri="{FF2B5EF4-FFF2-40B4-BE49-F238E27FC236}">
              <a16:creationId xmlns:a16="http://schemas.microsoft.com/office/drawing/2014/main" id="{8AE6991E-3D6F-488B-80CA-762C41F205B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6" name="Text Box 15">
          <a:extLst>
            <a:ext uri="{FF2B5EF4-FFF2-40B4-BE49-F238E27FC236}">
              <a16:creationId xmlns:a16="http://schemas.microsoft.com/office/drawing/2014/main" id="{B34F4AF3-9CC2-400B-91A0-84853A87631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7" name="Text Box 15">
          <a:extLst>
            <a:ext uri="{FF2B5EF4-FFF2-40B4-BE49-F238E27FC236}">
              <a16:creationId xmlns:a16="http://schemas.microsoft.com/office/drawing/2014/main" id="{BC465BE0-F315-4E74-9D70-F9A1BD0806FB}"/>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8" name="Text Box 15">
          <a:extLst>
            <a:ext uri="{FF2B5EF4-FFF2-40B4-BE49-F238E27FC236}">
              <a16:creationId xmlns:a16="http://schemas.microsoft.com/office/drawing/2014/main" id="{245872E5-32DD-4959-8297-CF634F176C2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69" name="Text Box 15">
          <a:extLst>
            <a:ext uri="{FF2B5EF4-FFF2-40B4-BE49-F238E27FC236}">
              <a16:creationId xmlns:a16="http://schemas.microsoft.com/office/drawing/2014/main" id="{000E7DF2-2BDD-4778-A3CA-B3E7EF5A8F7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0" name="Text Box 15">
          <a:extLst>
            <a:ext uri="{FF2B5EF4-FFF2-40B4-BE49-F238E27FC236}">
              <a16:creationId xmlns:a16="http://schemas.microsoft.com/office/drawing/2014/main" id="{6E2219C4-E852-43B8-894B-96E84F042D0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1" name="Text Box 15">
          <a:extLst>
            <a:ext uri="{FF2B5EF4-FFF2-40B4-BE49-F238E27FC236}">
              <a16:creationId xmlns:a16="http://schemas.microsoft.com/office/drawing/2014/main" id="{081021C1-209D-4877-B243-B7F47D997AD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2" name="Text Box 15">
          <a:extLst>
            <a:ext uri="{FF2B5EF4-FFF2-40B4-BE49-F238E27FC236}">
              <a16:creationId xmlns:a16="http://schemas.microsoft.com/office/drawing/2014/main" id="{7E739DAA-3115-47AD-ACB0-CF0238E6E3A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3" name="Text Box 15">
          <a:extLst>
            <a:ext uri="{FF2B5EF4-FFF2-40B4-BE49-F238E27FC236}">
              <a16:creationId xmlns:a16="http://schemas.microsoft.com/office/drawing/2014/main" id="{0E3C58E6-3697-44EC-8257-69A63590A10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4" name="Text Box 15">
          <a:extLst>
            <a:ext uri="{FF2B5EF4-FFF2-40B4-BE49-F238E27FC236}">
              <a16:creationId xmlns:a16="http://schemas.microsoft.com/office/drawing/2014/main" id="{8E107721-6009-46DA-A473-017129CB5B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5" name="Text Box 15">
          <a:extLst>
            <a:ext uri="{FF2B5EF4-FFF2-40B4-BE49-F238E27FC236}">
              <a16:creationId xmlns:a16="http://schemas.microsoft.com/office/drawing/2014/main" id="{FB9D0173-6BE3-43DF-B654-65B51B1C849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6" name="Text Box 15">
          <a:extLst>
            <a:ext uri="{FF2B5EF4-FFF2-40B4-BE49-F238E27FC236}">
              <a16:creationId xmlns:a16="http://schemas.microsoft.com/office/drawing/2014/main" id="{3D1456E4-77A0-4859-8C5D-FC38F123C1A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7" name="Text Box 15">
          <a:extLst>
            <a:ext uri="{FF2B5EF4-FFF2-40B4-BE49-F238E27FC236}">
              <a16:creationId xmlns:a16="http://schemas.microsoft.com/office/drawing/2014/main" id="{759DA4BB-C880-4EA5-821D-04C67461559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8" name="Text Box 15">
          <a:extLst>
            <a:ext uri="{FF2B5EF4-FFF2-40B4-BE49-F238E27FC236}">
              <a16:creationId xmlns:a16="http://schemas.microsoft.com/office/drawing/2014/main" id="{32E4FA7E-197B-4D23-8B00-13CD0D6EFBE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79" name="Text Box 15">
          <a:extLst>
            <a:ext uri="{FF2B5EF4-FFF2-40B4-BE49-F238E27FC236}">
              <a16:creationId xmlns:a16="http://schemas.microsoft.com/office/drawing/2014/main" id="{B08E0243-A90B-41CF-AEB5-57FB3FFE03D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0" name="Text Box 15">
          <a:extLst>
            <a:ext uri="{FF2B5EF4-FFF2-40B4-BE49-F238E27FC236}">
              <a16:creationId xmlns:a16="http://schemas.microsoft.com/office/drawing/2014/main" id="{8E0528AF-8232-49F0-839B-670D2C52882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1" name="Text Box 15">
          <a:extLst>
            <a:ext uri="{FF2B5EF4-FFF2-40B4-BE49-F238E27FC236}">
              <a16:creationId xmlns:a16="http://schemas.microsoft.com/office/drawing/2014/main" id="{DFF8A010-E68F-4743-9A5F-EC5A1EB6818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2" name="Text Box 15">
          <a:extLst>
            <a:ext uri="{FF2B5EF4-FFF2-40B4-BE49-F238E27FC236}">
              <a16:creationId xmlns:a16="http://schemas.microsoft.com/office/drawing/2014/main" id="{887333ED-5C13-4BAD-BB13-273D3D938E0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3" name="Text Box 15">
          <a:extLst>
            <a:ext uri="{FF2B5EF4-FFF2-40B4-BE49-F238E27FC236}">
              <a16:creationId xmlns:a16="http://schemas.microsoft.com/office/drawing/2014/main" id="{F0ECB848-E57D-4B89-A645-C9A25C3FADA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4" name="Text Box 15">
          <a:extLst>
            <a:ext uri="{FF2B5EF4-FFF2-40B4-BE49-F238E27FC236}">
              <a16:creationId xmlns:a16="http://schemas.microsoft.com/office/drawing/2014/main" id="{E9DC373A-2243-48D1-ABDE-5EBE92AF754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5" name="Text Box 15">
          <a:extLst>
            <a:ext uri="{FF2B5EF4-FFF2-40B4-BE49-F238E27FC236}">
              <a16:creationId xmlns:a16="http://schemas.microsoft.com/office/drawing/2014/main" id="{34542ED3-0758-4481-AA19-F6574F15E97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6" name="Text Box 15">
          <a:extLst>
            <a:ext uri="{FF2B5EF4-FFF2-40B4-BE49-F238E27FC236}">
              <a16:creationId xmlns:a16="http://schemas.microsoft.com/office/drawing/2014/main" id="{6F9B4B00-1E28-49E2-8130-993C9EBAC4E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7" name="Text Box 15">
          <a:extLst>
            <a:ext uri="{FF2B5EF4-FFF2-40B4-BE49-F238E27FC236}">
              <a16:creationId xmlns:a16="http://schemas.microsoft.com/office/drawing/2014/main" id="{1B2B06C4-D027-4D0A-ADC8-6FCE1BEBA24D}"/>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8" name="Text Box 15">
          <a:extLst>
            <a:ext uri="{FF2B5EF4-FFF2-40B4-BE49-F238E27FC236}">
              <a16:creationId xmlns:a16="http://schemas.microsoft.com/office/drawing/2014/main" id="{BDB3C7E0-7832-42A5-B393-BA7B46CD64B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89" name="Text Box 15">
          <a:extLst>
            <a:ext uri="{FF2B5EF4-FFF2-40B4-BE49-F238E27FC236}">
              <a16:creationId xmlns:a16="http://schemas.microsoft.com/office/drawing/2014/main" id="{C9031434-5A27-4B1A-BB3B-4CEB19ACFBB7}"/>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0" name="Text Box 15">
          <a:extLst>
            <a:ext uri="{FF2B5EF4-FFF2-40B4-BE49-F238E27FC236}">
              <a16:creationId xmlns:a16="http://schemas.microsoft.com/office/drawing/2014/main" id="{2E4990D0-0AF3-4698-AA8A-B587673006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1" name="Text Box 15">
          <a:extLst>
            <a:ext uri="{FF2B5EF4-FFF2-40B4-BE49-F238E27FC236}">
              <a16:creationId xmlns:a16="http://schemas.microsoft.com/office/drawing/2014/main" id="{D1E387C5-3E14-45AB-9053-9BDCA6D320F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2" name="Text Box 15">
          <a:extLst>
            <a:ext uri="{FF2B5EF4-FFF2-40B4-BE49-F238E27FC236}">
              <a16:creationId xmlns:a16="http://schemas.microsoft.com/office/drawing/2014/main" id="{27123FDF-B0A4-4B4F-A1CC-1F481182FFE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3" name="Text Box 15">
          <a:extLst>
            <a:ext uri="{FF2B5EF4-FFF2-40B4-BE49-F238E27FC236}">
              <a16:creationId xmlns:a16="http://schemas.microsoft.com/office/drawing/2014/main" id="{0AB84DC3-C89D-4A6F-8862-181AD13770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4" name="Text Box 15">
          <a:extLst>
            <a:ext uri="{FF2B5EF4-FFF2-40B4-BE49-F238E27FC236}">
              <a16:creationId xmlns:a16="http://schemas.microsoft.com/office/drawing/2014/main" id="{FFC88978-F68C-487D-90C4-8BDEA88574A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5" name="Text Box 15">
          <a:extLst>
            <a:ext uri="{FF2B5EF4-FFF2-40B4-BE49-F238E27FC236}">
              <a16:creationId xmlns:a16="http://schemas.microsoft.com/office/drawing/2014/main" id="{D305DB05-9C0A-420D-BFA2-D9D1FB005B4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6" name="Text Box 15">
          <a:extLst>
            <a:ext uri="{FF2B5EF4-FFF2-40B4-BE49-F238E27FC236}">
              <a16:creationId xmlns:a16="http://schemas.microsoft.com/office/drawing/2014/main" id="{9CED8E7F-BD3F-4DD0-A04F-E010A73F03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7" name="Text Box 15">
          <a:extLst>
            <a:ext uri="{FF2B5EF4-FFF2-40B4-BE49-F238E27FC236}">
              <a16:creationId xmlns:a16="http://schemas.microsoft.com/office/drawing/2014/main" id="{4DDF2F6A-0793-4675-90C9-1DD6F927CAF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8" name="Text Box 15">
          <a:extLst>
            <a:ext uri="{FF2B5EF4-FFF2-40B4-BE49-F238E27FC236}">
              <a16:creationId xmlns:a16="http://schemas.microsoft.com/office/drawing/2014/main" id="{E207199C-3E5F-4F36-AE0A-DEB887F717A0}"/>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399" name="Text Box 15">
          <a:extLst>
            <a:ext uri="{FF2B5EF4-FFF2-40B4-BE49-F238E27FC236}">
              <a16:creationId xmlns:a16="http://schemas.microsoft.com/office/drawing/2014/main" id="{24DBFE3F-202B-4AD4-9CB2-FF48A8A8C11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0" name="Text Box 15">
          <a:extLst>
            <a:ext uri="{FF2B5EF4-FFF2-40B4-BE49-F238E27FC236}">
              <a16:creationId xmlns:a16="http://schemas.microsoft.com/office/drawing/2014/main" id="{19E617BD-0977-4EEF-9F35-E3D56E3A4679}"/>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1" name="Text Box 15">
          <a:extLst>
            <a:ext uri="{FF2B5EF4-FFF2-40B4-BE49-F238E27FC236}">
              <a16:creationId xmlns:a16="http://schemas.microsoft.com/office/drawing/2014/main" id="{04034824-7861-4A0A-B170-03E046F5D385}"/>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2" name="Text Box 15">
          <a:extLst>
            <a:ext uri="{FF2B5EF4-FFF2-40B4-BE49-F238E27FC236}">
              <a16:creationId xmlns:a16="http://schemas.microsoft.com/office/drawing/2014/main" id="{28A4CC14-A202-4186-9F05-CE9FD116FCBC}"/>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3" name="Text Box 15">
          <a:extLst>
            <a:ext uri="{FF2B5EF4-FFF2-40B4-BE49-F238E27FC236}">
              <a16:creationId xmlns:a16="http://schemas.microsoft.com/office/drawing/2014/main" id="{711F741C-0B64-4F20-B54E-C042F4480B5F}"/>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4" name="Text Box 15">
          <a:extLst>
            <a:ext uri="{FF2B5EF4-FFF2-40B4-BE49-F238E27FC236}">
              <a16:creationId xmlns:a16="http://schemas.microsoft.com/office/drawing/2014/main" id="{4E9263EC-6276-4B78-8A18-D49C9B5F05E2}"/>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5" name="Text Box 15">
          <a:extLst>
            <a:ext uri="{FF2B5EF4-FFF2-40B4-BE49-F238E27FC236}">
              <a16:creationId xmlns:a16="http://schemas.microsoft.com/office/drawing/2014/main" id="{3B0F4576-D783-461C-B10B-D06A3DC53B6A}"/>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6" name="Text Box 15">
          <a:extLst>
            <a:ext uri="{FF2B5EF4-FFF2-40B4-BE49-F238E27FC236}">
              <a16:creationId xmlns:a16="http://schemas.microsoft.com/office/drawing/2014/main" id="{1734A668-3075-45EB-A8CF-0EF1EEFD3114}"/>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07" name="Text Box 15">
          <a:extLst>
            <a:ext uri="{FF2B5EF4-FFF2-40B4-BE49-F238E27FC236}">
              <a16:creationId xmlns:a16="http://schemas.microsoft.com/office/drawing/2014/main" id="{77E13B9C-EA63-4EB1-B1A4-0C86407B2E63}"/>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35713"/>
    <xdr:sp macro="" textlink="">
      <xdr:nvSpPr>
        <xdr:cNvPr id="408" name="Text Box 15">
          <a:extLst>
            <a:ext uri="{FF2B5EF4-FFF2-40B4-BE49-F238E27FC236}">
              <a16:creationId xmlns:a16="http://schemas.microsoft.com/office/drawing/2014/main" id="{493C48DB-AADC-4310-8549-EAAA39798892}"/>
            </a:ext>
          </a:extLst>
        </xdr:cNvPr>
        <xdr:cNvSpPr txBox="1">
          <a:spLocks noChangeArrowheads="1"/>
        </xdr:cNvSpPr>
      </xdr:nvSpPr>
      <xdr:spPr bwMode="auto">
        <a:xfrm>
          <a:off x="5105400" y="1503680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39</xdr:row>
      <xdr:rowOff>0</xdr:rowOff>
    </xdr:from>
    <xdr:ext cx="95250" cy="213632"/>
    <xdr:sp macro="" textlink="">
      <xdr:nvSpPr>
        <xdr:cNvPr id="409" name="Text Box 15">
          <a:extLst>
            <a:ext uri="{FF2B5EF4-FFF2-40B4-BE49-F238E27FC236}">
              <a16:creationId xmlns:a16="http://schemas.microsoft.com/office/drawing/2014/main" id="{463CBAB5-1FE3-4DC6-92CA-4FBDA27CD7FE}"/>
            </a:ext>
          </a:extLst>
        </xdr:cNvPr>
        <xdr:cNvSpPr txBox="1">
          <a:spLocks noChangeArrowheads="1"/>
        </xdr:cNvSpPr>
      </xdr:nvSpPr>
      <xdr:spPr bwMode="auto">
        <a:xfrm>
          <a:off x="6139543"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10" name="Text Box 15">
          <a:extLst>
            <a:ext uri="{FF2B5EF4-FFF2-40B4-BE49-F238E27FC236}">
              <a16:creationId xmlns:a16="http://schemas.microsoft.com/office/drawing/2014/main" id="{E6D57D04-5C3A-4235-8428-1DE273251793}"/>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1" name="Text Box 15">
          <a:extLst>
            <a:ext uri="{FF2B5EF4-FFF2-40B4-BE49-F238E27FC236}">
              <a16:creationId xmlns:a16="http://schemas.microsoft.com/office/drawing/2014/main" id="{21566786-8912-4EC6-88FE-07A3CBD67ED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2" name="Text Box 15">
          <a:extLst>
            <a:ext uri="{FF2B5EF4-FFF2-40B4-BE49-F238E27FC236}">
              <a16:creationId xmlns:a16="http://schemas.microsoft.com/office/drawing/2014/main" id="{35147366-9296-478B-9E1F-3E8DB10E3BA8}"/>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3" name="Text Box 15">
          <a:extLst>
            <a:ext uri="{FF2B5EF4-FFF2-40B4-BE49-F238E27FC236}">
              <a16:creationId xmlns:a16="http://schemas.microsoft.com/office/drawing/2014/main" id="{B130586A-F0A8-4C79-BC5D-F21DDFB48EE1}"/>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331"/>
    <xdr:sp macro="" textlink="">
      <xdr:nvSpPr>
        <xdr:cNvPr id="414" name="Text Box 15">
          <a:extLst>
            <a:ext uri="{FF2B5EF4-FFF2-40B4-BE49-F238E27FC236}">
              <a16:creationId xmlns:a16="http://schemas.microsoft.com/office/drawing/2014/main" id="{3358D13C-7F21-4B94-8BCF-E29AABAECE3F}"/>
            </a:ext>
          </a:extLst>
        </xdr:cNvPr>
        <xdr:cNvSpPr txBox="1">
          <a:spLocks noChangeArrowheads="1"/>
        </xdr:cNvSpPr>
      </xdr:nvSpPr>
      <xdr:spPr bwMode="auto">
        <a:xfrm>
          <a:off x="5105400" y="1503680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5" name="Text Box 15">
          <a:extLst>
            <a:ext uri="{FF2B5EF4-FFF2-40B4-BE49-F238E27FC236}">
              <a16:creationId xmlns:a16="http://schemas.microsoft.com/office/drawing/2014/main" id="{665CDDF8-A639-476F-957A-6B8BCA7EE216}"/>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16" name="Text Box 15">
          <a:extLst>
            <a:ext uri="{FF2B5EF4-FFF2-40B4-BE49-F238E27FC236}">
              <a16:creationId xmlns:a16="http://schemas.microsoft.com/office/drawing/2014/main" id="{F8BF2D70-4D34-4ADA-86C4-292A2D788605}"/>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7" name="Text Box 15">
          <a:extLst>
            <a:ext uri="{FF2B5EF4-FFF2-40B4-BE49-F238E27FC236}">
              <a16:creationId xmlns:a16="http://schemas.microsoft.com/office/drawing/2014/main" id="{C6E59426-FF65-4A57-9FB1-21E84DA72C4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18" name="Text Box 15">
          <a:extLst>
            <a:ext uri="{FF2B5EF4-FFF2-40B4-BE49-F238E27FC236}">
              <a16:creationId xmlns:a16="http://schemas.microsoft.com/office/drawing/2014/main" id="{48109525-8BEB-4669-BC91-ECB947DDAEE9}"/>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213632"/>
    <xdr:sp macro="" textlink="">
      <xdr:nvSpPr>
        <xdr:cNvPr id="419" name="Text Box 15">
          <a:extLst>
            <a:ext uri="{FF2B5EF4-FFF2-40B4-BE49-F238E27FC236}">
              <a16:creationId xmlns:a16="http://schemas.microsoft.com/office/drawing/2014/main" id="{32EB3632-E1F2-4C7E-B6C4-5BA872AFF05E}"/>
            </a:ext>
          </a:extLst>
        </xdr:cNvPr>
        <xdr:cNvSpPr txBox="1">
          <a:spLocks noChangeArrowheads="1"/>
        </xdr:cNvSpPr>
      </xdr:nvSpPr>
      <xdr:spPr bwMode="auto">
        <a:xfrm>
          <a:off x="5105400" y="1503680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20" name="Text Box 15">
          <a:extLst>
            <a:ext uri="{FF2B5EF4-FFF2-40B4-BE49-F238E27FC236}">
              <a16:creationId xmlns:a16="http://schemas.microsoft.com/office/drawing/2014/main" id="{8630CFF2-5BF8-40F6-9907-6FB815AD345B}"/>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21" name="Text Box 15">
          <a:extLst>
            <a:ext uri="{FF2B5EF4-FFF2-40B4-BE49-F238E27FC236}">
              <a16:creationId xmlns:a16="http://schemas.microsoft.com/office/drawing/2014/main" id="{028F1810-81FA-4B4E-8C72-3D6B386FB302}"/>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0</xdr:rowOff>
    </xdr:from>
    <xdr:ext cx="95250" cy="444014"/>
    <xdr:sp macro="" textlink="">
      <xdr:nvSpPr>
        <xdr:cNvPr id="422" name="Text Box 15">
          <a:extLst>
            <a:ext uri="{FF2B5EF4-FFF2-40B4-BE49-F238E27FC236}">
              <a16:creationId xmlns:a16="http://schemas.microsoft.com/office/drawing/2014/main" id="{891F4B8A-A845-48EE-9317-AC5329FED93D}"/>
            </a:ext>
          </a:extLst>
        </xdr:cNvPr>
        <xdr:cNvSpPr txBox="1">
          <a:spLocks noChangeArrowheads="1"/>
        </xdr:cNvSpPr>
      </xdr:nvSpPr>
      <xdr:spPr bwMode="auto">
        <a:xfrm>
          <a:off x="5105400" y="1503680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twoCellAnchor editAs="oneCell">
    <xdr:from>
      <xdr:col>4</xdr:col>
      <xdr:colOff>0</xdr:colOff>
      <xdr:row>22</xdr:row>
      <xdr:rowOff>0</xdr:rowOff>
    </xdr:from>
    <xdr:to>
      <xdr:col>4</xdr:col>
      <xdr:colOff>90438</xdr:colOff>
      <xdr:row>1048576</xdr:row>
      <xdr:rowOff>117396</xdr:rowOff>
    </xdr:to>
    <xdr:sp macro="" textlink="">
      <xdr:nvSpPr>
        <xdr:cNvPr id="4" name="Text Box 15">
          <a:extLst>
            <a:ext uri="{FF2B5EF4-FFF2-40B4-BE49-F238E27FC236}">
              <a16:creationId xmlns:a16="http://schemas.microsoft.com/office/drawing/2014/main" id="{87D8E055-4B61-4246-8FFA-9A482760D95F}"/>
            </a:ext>
          </a:extLst>
        </xdr:cNvPr>
        <xdr:cNvSpPr txBox="1">
          <a:spLocks noChangeArrowheads="1"/>
        </xdr:cNvSpPr>
      </xdr:nvSpPr>
      <xdr:spPr bwMode="auto">
        <a:xfrm>
          <a:off x="5283200" y="37560250"/>
          <a:ext cx="90438" cy="8539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22</xdr:row>
      <xdr:rowOff>0</xdr:rowOff>
    </xdr:from>
    <xdr:ext cx="95250" cy="213632"/>
    <xdr:sp macro="" textlink="">
      <xdr:nvSpPr>
        <xdr:cNvPr id="5" name="Text Box 15">
          <a:extLst>
            <a:ext uri="{FF2B5EF4-FFF2-40B4-BE49-F238E27FC236}">
              <a16:creationId xmlns:a16="http://schemas.microsoft.com/office/drawing/2014/main" id="{D619F9BA-5825-4755-A6E4-A285133222E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 name="Text Box 15">
          <a:extLst>
            <a:ext uri="{FF2B5EF4-FFF2-40B4-BE49-F238E27FC236}">
              <a16:creationId xmlns:a16="http://schemas.microsoft.com/office/drawing/2014/main" id="{37F8D0F2-F363-4B42-A1AF-C4A53C69FAE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 name="Text Box 15">
          <a:extLst>
            <a:ext uri="{FF2B5EF4-FFF2-40B4-BE49-F238E27FC236}">
              <a16:creationId xmlns:a16="http://schemas.microsoft.com/office/drawing/2014/main" id="{9C1D9692-6026-42F1-A09E-1E12015FC5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 name="Text Box 15">
          <a:extLst>
            <a:ext uri="{FF2B5EF4-FFF2-40B4-BE49-F238E27FC236}">
              <a16:creationId xmlns:a16="http://schemas.microsoft.com/office/drawing/2014/main" id="{A4F8CAF6-1B39-4335-BEA1-A0719817F43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 name="Text Box 15">
          <a:extLst>
            <a:ext uri="{FF2B5EF4-FFF2-40B4-BE49-F238E27FC236}">
              <a16:creationId xmlns:a16="http://schemas.microsoft.com/office/drawing/2014/main" id="{2E6D7D12-632F-4A80-8D70-CED11AAAD9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 name="Text Box 15">
          <a:extLst>
            <a:ext uri="{FF2B5EF4-FFF2-40B4-BE49-F238E27FC236}">
              <a16:creationId xmlns:a16="http://schemas.microsoft.com/office/drawing/2014/main" id="{E5459E21-2984-4BD1-9AF9-7DE4C6C791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 name="Text Box 15">
          <a:extLst>
            <a:ext uri="{FF2B5EF4-FFF2-40B4-BE49-F238E27FC236}">
              <a16:creationId xmlns:a16="http://schemas.microsoft.com/office/drawing/2014/main" id="{D06ECF26-1F2C-48D5-9935-EDEA45456E0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 name="Text Box 15">
          <a:extLst>
            <a:ext uri="{FF2B5EF4-FFF2-40B4-BE49-F238E27FC236}">
              <a16:creationId xmlns:a16="http://schemas.microsoft.com/office/drawing/2014/main" id="{67D9D4D0-C01C-466B-842D-FE956BD053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 name="Text Box 15">
          <a:extLst>
            <a:ext uri="{FF2B5EF4-FFF2-40B4-BE49-F238E27FC236}">
              <a16:creationId xmlns:a16="http://schemas.microsoft.com/office/drawing/2014/main" id="{51335C85-B349-4ADE-87B8-B19C6A3B372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 name="Text Box 15">
          <a:extLst>
            <a:ext uri="{FF2B5EF4-FFF2-40B4-BE49-F238E27FC236}">
              <a16:creationId xmlns:a16="http://schemas.microsoft.com/office/drawing/2014/main" id="{1701F629-0EBA-4B02-941E-C5C8389831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 name="Text Box 15">
          <a:extLst>
            <a:ext uri="{FF2B5EF4-FFF2-40B4-BE49-F238E27FC236}">
              <a16:creationId xmlns:a16="http://schemas.microsoft.com/office/drawing/2014/main" id="{39A4B508-9156-4412-A840-744655F3283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 name="Text Box 15">
          <a:extLst>
            <a:ext uri="{FF2B5EF4-FFF2-40B4-BE49-F238E27FC236}">
              <a16:creationId xmlns:a16="http://schemas.microsoft.com/office/drawing/2014/main" id="{C927A21E-9D15-4120-AEF9-FF07F2C97B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 name="Text Box 15">
          <a:extLst>
            <a:ext uri="{FF2B5EF4-FFF2-40B4-BE49-F238E27FC236}">
              <a16:creationId xmlns:a16="http://schemas.microsoft.com/office/drawing/2014/main" id="{219C6B7B-0AB2-4A76-B5F3-72A7D883121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 name="Text Box 15">
          <a:extLst>
            <a:ext uri="{FF2B5EF4-FFF2-40B4-BE49-F238E27FC236}">
              <a16:creationId xmlns:a16="http://schemas.microsoft.com/office/drawing/2014/main" id="{C3352EEB-596B-43EE-AB84-4F00BB900C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22</xdr:row>
      <xdr:rowOff>0</xdr:rowOff>
    </xdr:from>
    <xdr:ext cx="95250" cy="213632"/>
    <xdr:sp macro="" textlink="">
      <xdr:nvSpPr>
        <xdr:cNvPr id="19" name="Text Box 15">
          <a:extLst>
            <a:ext uri="{FF2B5EF4-FFF2-40B4-BE49-F238E27FC236}">
              <a16:creationId xmlns:a16="http://schemas.microsoft.com/office/drawing/2014/main" id="{122002B5-07F3-4115-97E8-318848DE978D}"/>
            </a:ext>
          </a:extLst>
        </xdr:cNvPr>
        <xdr:cNvSpPr txBox="1">
          <a:spLocks noChangeArrowheads="1"/>
        </xdr:cNvSpPr>
      </xdr:nvSpPr>
      <xdr:spPr bwMode="auto">
        <a:xfrm>
          <a:off x="6317343"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 name="Text Box 15">
          <a:extLst>
            <a:ext uri="{FF2B5EF4-FFF2-40B4-BE49-F238E27FC236}">
              <a16:creationId xmlns:a16="http://schemas.microsoft.com/office/drawing/2014/main" id="{75A31EED-4BF1-4177-B3EE-D2154A34C8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 name="Text Box 15">
          <a:extLst>
            <a:ext uri="{FF2B5EF4-FFF2-40B4-BE49-F238E27FC236}">
              <a16:creationId xmlns:a16="http://schemas.microsoft.com/office/drawing/2014/main" id="{DC01737E-3CA6-4109-8697-4EDE876891D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 name="Text Box 15">
          <a:extLst>
            <a:ext uri="{FF2B5EF4-FFF2-40B4-BE49-F238E27FC236}">
              <a16:creationId xmlns:a16="http://schemas.microsoft.com/office/drawing/2014/main" id="{C9C61AED-3587-4771-AB8A-06A598C8CC0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 name="Text Box 15">
          <a:extLst>
            <a:ext uri="{FF2B5EF4-FFF2-40B4-BE49-F238E27FC236}">
              <a16:creationId xmlns:a16="http://schemas.microsoft.com/office/drawing/2014/main" id="{0BD1D87F-DAB7-431A-A330-97175C5CA1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 name="Text Box 15">
          <a:extLst>
            <a:ext uri="{FF2B5EF4-FFF2-40B4-BE49-F238E27FC236}">
              <a16:creationId xmlns:a16="http://schemas.microsoft.com/office/drawing/2014/main" id="{371CEA23-C601-44C1-A9F8-E5872F0F78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 name="Text Box 15">
          <a:extLst>
            <a:ext uri="{FF2B5EF4-FFF2-40B4-BE49-F238E27FC236}">
              <a16:creationId xmlns:a16="http://schemas.microsoft.com/office/drawing/2014/main" id="{B94D79DE-038B-4754-B63E-CFA00BB24DE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 name="Text Box 15">
          <a:extLst>
            <a:ext uri="{FF2B5EF4-FFF2-40B4-BE49-F238E27FC236}">
              <a16:creationId xmlns:a16="http://schemas.microsoft.com/office/drawing/2014/main" id="{67D90FA0-8E8E-44C9-AED4-02085B0DD15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 name="Text Box 15">
          <a:extLst>
            <a:ext uri="{FF2B5EF4-FFF2-40B4-BE49-F238E27FC236}">
              <a16:creationId xmlns:a16="http://schemas.microsoft.com/office/drawing/2014/main" id="{3F43C535-EA23-456E-A38A-DA23BBDEE1E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 name="Text Box 15">
          <a:extLst>
            <a:ext uri="{FF2B5EF4-FFF2-40B4-BE49-F238E27FC236}">
              <a16:creationId xmlns:a16="http://schemas.microsoft.com/office/drawing/2014/main" id="{2D75ABEF-5DF8-406A-8E68-1F9E91E00C1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 name="Text Box 15">
          <a:extLst>
            <a:ext uri="{FF2B5EF4-FFF2-40B4-BE49-F238E27FC236}">
              <a16:creationId xmlns:a16="http://schemas.microsoft.com/office/drawing/2014/main" id="{E945C83B-E592-4BA9-8C62-6ACCD97377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 name="Text Box 15">
          <a:extLst>
            <a:ext uri="{FF2B5EF4-FFF2-40B4-BE49-F238E27FC236}">
              <a16:creationId xmlns:a16="http://schemas.microsoft.com/office/drawing/2014/main" id="{AC818E33-1094-469F-A1A8-DD55EB13504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 name="Text Box 15">
          <a:extLst>
            <a:ext uri="{FF2B5EF4-FFF2-40B4-BE49-F238E27FC236}">
              <a16:creationId xmlns:a16="http://schemas.microsoft.com/office/drawing/2014/main" id="{4B89FCB0-0640-45BC-A0E2-E3CB1DEC10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 name="Text Box 15">
          <a:extLst>
            <a:ext uri="{FF2B5EF4-FFF2-40B4-BE49-F238E27FC236}">
              <a16:creationId xmlns:a16="http://schemas.microsoft.com/office/drawing/2014/main" id="{4D672B79-0F4F-49EA-826D-59CD546C829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 name="Text Box 15">
          <a:extLst>
            <a:ext uri="{FF2B5EF4-FFF2-40B4-BE49-F238E27FC236}">
              <a16:creationId xmlns:a16="http://schemas.microsoft.com/office/drawing/2014/main" id="{F6A6071E-B17F-4BA5-92D1-4A67A8E47F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 name="Text Box 15">
          <a:extLst>
            <a:ext uri="{FF2B5EF4-FFF2-40B4-BE49-F238E27FC236}">
              <a16:creationId xmlns:a16="http://schemas.microsoft.com/office/drawing/2014/main" id="{8237E692-32B4-48ED-B233-82DEE2E81D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 name="Text Box 15">
          <a:extLst>
            <a:ext uri="{FF2B5EF4-FFF2-40B4-BE49-F238E27FC236}">
              <a16:creationId xmlns:a16="http://schemas.microsoft.com/office/drawing/2014/main" id="{2EF4CBEA-DDF1-474E-823E-6B8E6A597DF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 name="Text Box 15">
          <a:extLst>
            <a:ext uri="{FF2B5EF4-FFF2-40B4-BE49-F238E27FC236}">
              <a16:creationId xmlns:a16="http://schemas.microsoft.com/office/drawing/2014/main" id="{024F7AE4-CBEF-4FEB-AE62-592F0F89D9E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 name="Text Box 15">
          <a:extLst>
            <a:ext uri="{FF2B5EF4-FFF2-40B4-BE49-F238E27FC236}">
              <a16:creationId xmlns:a16="http://schemas.microsoft.com/office/drawing/2014/main" id="{6AA9302E-243E-452C-A796-C1118B727B7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 name="Text Box 15">
          <a:extLst>
            <a:ext uri="{FF2B5EF4-FFF2-40B4-BE49-F238E27FC236}">
              <a16:creationId xmlns:a16="http://schemas.microsoft.com/office/drawing/2014/main" id="{3374FC70-1EE8-4DED-BF0E-7A6947BEE70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 name="Text Box 15">
          <a:extLst>
            <a:ext uri="{FF2B5EF4-FFF2-40B4-BE49-F238E27FC236}">
              <a16:creationId xmlns:a16="http://schemas.microsoft.com/office/drawing/2014/main" id="{AA8D161B-B9C4-44D8-A03B-6F8011C8760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 name="Text Box 15">
          <a:extLst>
            <a:ext uri="{FF2B5EF4-FFF2-40B4-BE49-F238E27FC236}">
              <a16:creationId xmlns:a16="http://schemas.microsoft.com/office/drawing/2014/main" id="{ACE91276-189A-496F-82B3-8026687FF7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 name="Text Box 15">
          <a:extLst>
            <a:ext uri="{FF2B5EF4-FFF2-40B4-BE49-F238E27FC236}">
              <a16:creationId xmlns:a16="http://schemas.microsoft.com/office/drawing/2014/main" id="{AA3FF34F-024C-4AEE-A64B-40DD5C2BCA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2" name="Text Box 15">
          <a:extLst>
            <a:ext uri="{FF2B5EF4-FFF2-40B4-BE49-F238E27FC236}">
              <a16:creationId xmlns:a16="http://schemas.microsoft.com/office/drawing/2014/main" id="{BC32DCC7-5657-474D-A29C-EEFFE093F32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3" name="Text Box 15">
          <a:extLst>
            <a:ext uri="{FF2B5EF4-FFF2-40B4-BE49-F238E27FC236}">
              <a16:creationId xmlns:a16="http://schemas.microsoft.com/office/drawing/2014/main" id="{D9166CBB-2365-4624-8739-7F9B3673DB5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4" name="Text Box 15">
          <a:extLst>
            <a:ext uri="{FF2B5EF4-FFF2-40B4-BE49-F238E27FC236}">
              <a16:creationId xmlns:a16="http://schemas.microsoft.com/office/drawing/2014/main" id="{B208D492-39F4-4152-A1AB-AF4A57713AF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5" name="Text Box 15">
          <a:extLst>
            <a:ext uri="{FF2B5EF4-FFF2-40B4-BE49-F238E27FC236}">
              <a16:creationId xmlns:a16="http://schemas.microsoft.com/office/drawing/2014/main" id="{F65FEE2E-E314-4A90-A473-FFCDB352B6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6" name="Text Box 15">
          <a:extLst>
            <a:ext uri="{FF2B5EF4-FFF2-40B4-BE49-F238E27FC236}">
              <a16:creationId xmlns:a16="http://schemas.microsoft.com/office/drawing/2014/main" id="{FCEB5A1F-646D-4914-9D1F-2969060450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7" name="Text Box 15">
          <a:extLst>
            <a:ext uri="{FF2B5EF4-FFF2-40B4-BE49-F238E27FC236}">
              <a16:creationId xmlns:a16="http://schemas.microsoft.com/office/drawing/2014/main" id="{D6C5AA50-4C21-4E6C-BBB7-496E18A9EA5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8" name="Text Box 15">
          <a:extLst>
            <a:ext uri="{FF2B5EF4-FFF2-40B4-BE49-F238E27FC236}">
              <a16:creationId xmlns:a16="http://schemas.microsoft.com/office/drawing/2014/main" id="{9B34CA11-D678-44A7-BDF2-59BBB4F2E8D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9" name="Text Box 15">
          <a:extLst>
            <a:ext uri="{FF2B5EF4-FFF2-40B4-BE49-F238E27FC236}">
              <a16:creationId xmlns:a16="http://schemas.microsoft.com/office/drawing/2014/main" id="{536427B3-6F41-44F7-B2E2-808409F9550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0" name="Text Box 15">
          <a:extLst>
            <a:ext uri="{FF2B5EF4-FFF2-40B4-BE49-F238E27FC236}">
              <a16:creationId xmlns:a16="http://schemas.microsoft.com/office/drawing/2014/main" id="{39CC7DE5-DEB1-45DA-8A4A-3C73233781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1" name="Text Box 15">
          <a:extLst>
            <a:ext uri="{FF2B5EF4-FFF2-40B4-BE49-F238E27FC236}">
              <a16:creationId xmlns:a16="http://schemas.microsoft.com/office/drawing/2014/main" id="{1E03F91A-75BE-497F-8894-3207615A959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2" name="Text Box 15">
          <a:extLst>
            <a:ext uri="{FF2B5EF4-FFF2-40B4-BE49-F238E27FC236}">
              <a16:creationId xmlns:a16="http://schemas.microsoft.com/office/drawing/2014/main" id="{C635402A-F445-4871-A08A-B3F309DBC72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3" name="Text Box 15">
          <a:extLst>
            <a:ext uri="{FF2B5EF4-FFF2-40B4-BE49-F238E27FC236}">
              <a16:creationId xmlns:a16="http://schemas.microsoft.com/office/drawing/2014/main" id="{F1B499D3-6876-4A26-AC8D-459845FB60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4" name="Text Box 15">
          <a:extLst>
            <a:ext uri="{FF2B5EF4-FFF2-40B4-BE49-F238E27FC236}">
              <a16:creationId xmlns:a16="http://schemas.microsoft.com/office/drawing/2014/main" id="{F3F05760-9EA6-4640-9D61-2210C0E5956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5" name="Text Box 15">
          <a:extLst>
            <a:ext uri="{FF2B5EF4-FFF2-40B4-BE49-F238E27FC236}">
              <a16:creationId xmlns:a16="http://schemas.microsoft.com/office/drawing/2014/main" id="{FE95531B-1B4A-4805-BF62-3B5109D941E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6" name="Text Box 15">
          <a:extLst>
            <a:ext uri="{FF2B5EF4-FFF2-40B4-BE49-F238E27FC236}">
              <a16:creationId xmlns:a16="http://schemas.microsoft.com/office/drawing/2014/main" id="{303B3C4E-4460-4C22-B220-16D5E89D56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7" name="Text Box 15">
          <a:extLst>
            <a:ext uri="{FF2B5EF4-FFF2-40B4-BE49-F238E27FC236}">
              <a16:creationId xmlns:a16="http://schemas.microsoft.com/office/drawing/2014/main" id="{F1EDE499-72E8-4A1B-9BBD-BF6CB692CB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8" name="Text Box 15">
          <a:extLst>
            <a:ext uri="{FF2B5EF4-FFF2-40B4-BE49-F238E27FC236}">
              <a16:creationId xmlns:a16="http://schemas.microsoft.com/office/drawing/2014/main" id="{2152DC71-7FC3-45CB-97A0-8F71FD4AD2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59" name="Text Box 15">
          <a:extLst>
            <a:ext uri="{FF2B5EF4-FFF2-40B4-BE49-F238E27FC236}">
              <a16:creationId xmlns:a16="http://schemas.microsoft.com/office/drawing/2014/main" id="{0AC54263-57BD-4476-88E0-CB721EA17E2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0" name="Text Box 15">
          <a:extLst>
            <a:ext uri="{FF2B5EF4-FFF2-40B4-BE49-F238E27FC236}">
              <a16:creationId xmlns:a16="http://schemas.microsoft.com/office/drawing/2014/main" id="{DF03C8A7-C9B1-41BC-9234-86B217802C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1" name="Text Box 15">
          <a:extLst>
            <a:ext uri="{FF2B5EF4-FFF2-40B4-BE49-F238E27FC236}">
              <a16:creationId xmlns:a16="http://schemas.microsoft.com/office/drawing/2014/main" id="{F749EF3A-63E7-4A07-840D-1AE4F3DAC0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2" name="Text Box 15">
          <a:extLst>
            <a:ext uri="{FF2B5EF4-FFF2-40B4-BE49-F238E27FC236}">
              <a16:creationId xmlns:a16="http://schemas.microsoft.com/office/drawing/2014/main" id="{B79A7597-9B14-4C61-B5C4-4068F1D5FDC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3" name="Text Box 15">
          <a:extLst>
            <a:ext uri="{FF2B5EF4-FFF2-40B4-BE49-F238E27FC236}">
              <a16:creationId xmlns:a16="http://schemas.microsoft.com/office/drawing/2014/main" id="{E801FDE3-87E0-46D7-A423-CF7FEA6775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4" name="Text Box 15">
          <a:extLst>
            <a:ext uri="{FF2B5EF4-FFF2-40B4-BE49-F238E27FC236}">
              <a16:creationId xmlns:a16="http://schemas.microsoft.com/office/drawing/2014/main" id="{74E7551A-11AA-4E81-A62F-19ADDD70F5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5" name="Text Box 15">
          <a:extLst>
            <a:ext uri="{FF2B5EF4-FFF2-40B4-BE49-F238E27FC236}">
              <a16:creationId xmlns:a16="http://schemas.microsoft.com/office/drawing/2014/main" id="{ADDDA954-FE65-4EDE-949F-370F192EC35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6" name="Text Box 15">
          <a:extLst>
            <a:ext uri="{FF2B5EF4-FFF2-40B4-BE49-F238E27FC236}">
              <a16:creationId xmlns:a16="http://schemas.microsoft.com/office/drawing/2014/main" id="{2F3282B7-5B56-48F3-9A36-63A6A22855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7" name="Text Box 15">
          <a:extLst>
            <a:ext uri="{FF2B5EF4-FFF2-40B4-BE49-F238E27FC236}">
              <a16:creationId xmlns:a16="http://schemas.microsoft.com/office/drawing/2014/main" id="{85B772DF-10F5-4652-8520-82D90AF005B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8" name="Text Box 15">
          <a:extLst>
            <a:ext uri="{FF2B5EF4-FFF2-40B4-BE49-F238E27FC236}">
              <a16:creationId xmlns:a16="http://schemas.microsoft.com/office/drawing/2014/main" id="{9FC92D8A-0D5C-4420-B763-178EA7352D3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69" name="Text Box 15">
          <a:extLst>
            <a:ext uri="{FF2B5EF4-FFF2-40B4-BE49-F238E27FC236}">
              <a16:creationId xmlns:a16="http://schemas.microsoft.com/office/drawing/2014/main" id="{C5774E14-FA42-4802-A945-E92719F830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0" name="Text Box 15">
          <a:extLst>
            <a:ext uri="{FF2B5EF4-FFF2-40B4-BE49-F238E27FC236}">
              <a16:creationId xmlns:a16="http://schemas.microsoft.com/office/drawing/2014/main" id="{0CB81A67-2B6B-45DE-84D9-9D90E2AB861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1" name="Text Box 15">
          <a:extLst>
            <a:ext uri="{FF2B5EF4-FFF2-40B4-BE49-F238E27FC236}">
              <a16:creationId xmlns:a16="http://schemas.microsoft.com/office/drawing/2014/main" id="{64DA90F0-1574-46C2-8ADC-64B82129D63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2" name="Text Box 15">
          <a:extLst>
            <a:ext uri="{FF2B5EF4-FFF2-40B4-BE49-F238E27FC236}">
              <a16:creationId xmlns:a16="http://schemas.microsoft.com/office/drawing/2014/main" id="{DAF6DF1F-3DCA-4F70-BCDF-512DB7EE9DC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3" name="Text Box 15">
          <a:extLst>
            <a:ext uri="{FF2B5EF4-FFF2-40B4-BE49-F238E27FC236}">
              <a16:creationId xmlns:a16="http://schemas.microsoft.com/office/drawing/2014/main" id="{E18816A3-49D3-4899-85BD-392059738C1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4" name="Text Box 15">
          <a:extLst>
            <a:ext uri="{FF2B5EF4-FFF2-40B4-BE49-F238E27FC236}">
              <a16:creationId xmlns:a16="http://schemas.microsoft.com/office/drawing/2014/main" id="{E4E1AF87-EB6C-4A89-8378-077F57E3A6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5" name="Text Box 15">
          <a:extLst>
            <a:ext uri="{FF2B5EF4-FFF2-40B4-BE49-F238E27FC236}">
              <a16:creationId xmlns:a16="http://schemas.microsoft.com/office/drawing/2014/main" id="{50DB2ED3-1F76-40A0-9C75-C308F98FF5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6" name="Text Box 15">
          <a:extLst>
            <a:ext uri="{FF2B5EF4-FFF2-40B4-BE49-F238E27FC236}">
              <a16:creationId xmlns:a16="http://schemas.microsoft.com/office/drawing/2014/main" id="{7083DE0A-9881-44D8-A6CB-DAFBA2B7846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7" name="Text Box 15">
          <a:extLst>
            <a:ext uri="{FF2B5EF4-FFF2-40B4-BE49-F238E27FC236}">
              <a16:creationId xmlns:a16="http://schemas.microsoft.com/office/drawing/2014/main" id="{7DE49234-A936-4955-8C1F-350BC3DE662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8" name="Text Box 15">
          <a:extLst>
            <a:ext uri="{FF2B5EF4-FFF2-40B4-BE49-F238E27FC236}">
              <a16:creationId xmlns:a16="http://schemas.microsoft.com/office/drawing/2014/main" id="{4D8D4B60-331E-455E-8765-B44FCB330F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79" name="Text Box 15">
          <a:extLst>
            <a:ext uri="{FF2B5EF4-FFF2-40B4-BE49-F238E27FC236}">
              <a16:creationId xmlns:a16="http://schemas.microsoft.com/office/drawing/2014/main" id="{EBEB801D-5A8F-40F4-AF15-41CA9C7D81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0" name="Text Box 15">
          <a:extLst>
            <a:ext uri="{FF2B5EF4-FFF2-40B4-BE49-F238E27FC236}">
              <a16:creationId xmlns:a16="http://schemas.microsoft.com/office/drawing/2014/main" id="{7235CCFF-5814-4C57-84BE-E0DA5C13DA6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1" name="Text Box 15">
          <a:extLst>
            <a:ext uri="{FF2B5EF4-FFF2-40B4-BE49-F238E27FC236}">
              <a16:creationId xmlns:a16="http://schemas.microsoft.com/office/drawing/2014/main" id="{8F39992C-FC4A-428D-80A8-F40C5C51DF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2" name="Text Box 15">
          <a:extLst>
            <a:ext uri="{FF2B5EF4-FFF2-40B4-BE49-F238E27FC236}">
              <a16:creationId xmlns:a16="http://schemas.microsoft.com/office/drawing/2014/main" id="{88DBEE0F-A644-4A28-81CB-42E67BC29B9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3" name="Text Box 15">
          <a:extLst>
            <a:ext uri="{FF2B5EF4-FFF2-40B4-BE49-F238E27FC236}">
              <a16:creationId xmlns:a16="http://schemas.microsoft.com/office/drawing/2014/main" id="{5ED61FD8-D8D9-489E-85D5-C57CB43439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4" name="Text Box 15">
          <a:extLst>
            <a:ext uri="{FF2B5EF4-FFF2-40B4-BE49-F238E27FC236}">
              <a16:creationId xmlns:a16="http://schemas.microsoft.com/office/drawing/2014/main" id="{D9A7815F-286F-4CC7-AA64-AAB1E822E4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5" name="Text Box 15">
          <a:extLst>
            <a:ext uri="{FF2B5EF4-FFF2-40B4-BE49-F238E27FC236}">
              <a16:creationId xmlns:a16="http://schemas.microsoft.com/office/drawing/2014/main" id="{9E705E2B-B7AA-4B40-B0E3-8486E6AB4DE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6" name="Text Box 15">
          <a:extLst>
            <a:ext uri="{FF2B5EF4-FFF2-40B4-BE49-F238E27FC236}">
              <a16:creationId xmlns:a16="http://schemas.microsoft.com/office/drawing/2014/main" id="{54DFBFE4-D85F-4756-BF4F-603271BEDF0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7" name="Text Box 15">
          <a:extLst>
            <a:ext uri="{FF2B5EF4-FFF2-40B4-BE49-F238E27FC236}">
              <a16:creationId xmlns:a16="http://schemas.microsoft.com/office/drawing/2014/main" id="{355650D0-E9E4-41E1-A679-E6BB3049C4B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8" name="Text Box 15">
          <a:extLst>
            <a:ext uri="{FF2B5EF4-FFF2-40B4-BE49-F238E27FC236}">
              <a16:creationId xmlns:a16="http://schemas.microsoft.com/office/drawing/2014/main" id="{3C3CED90-81D6-466C-8F65-D9D2E29C6FB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89" name="Text Box 15">
          <a:extLst>
            <a:ext uri="{FF2B5EF4-FFF2-40B4-BE49-F238E27FC236}">
              <a16:creationId xmlns:a16="http://schemas.microsoft.com/office/drawing/2014/main" id="{42A89930-86A4-41E6-A176-92694B46D6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0" name="Text Box 15">
          <a:extLst>
            <a:ext uri="{FF2B5EF4-FFF2-40B4-BE49-F238E27FC236}">
              <a16:creationId xmlns:a16="http://schemas.microsoft.com/office/drawing/2014/main" id="{D2F5E9E2-9000-44E7-9D0E-A6F32A0472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1" name="Text Box 15">
          <a:extLst>
            <a:ext uri="{FF2B5EF4-FFF2-40B4-BE49-F238E27FC236}">
              <a16:creationId xmlns:a16="http://schemas.microsoft.com/office/drawing/2014/main" id="{15E6CC7A-2E01-4BC6-974A-ECF05D81E3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2" name="Text Box 15">
          <a:extLst>
            <a:ext uri="{FF2B5EF4-FFF2-40B4-BE49-F238E27FC236}">
              <a16:creationId xmlns:a16="http://schemas.microsoft.com/office/drawing/2014/main" id="{77D2B73B-8E50-4F75-90F8-3F8DBEAA7CC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3" name="Text Box 15">
          <a:extLst>
            <a:ext uri="{FF2B5EF4-FFF2-40B4-BE49-F238E27FC236}">
              <a16:creationId xmlns:a16="http://schemas.microsoft.com/office/drawing/2014/main" id="{32BC452F-2B80-4E43-BEC5-C935434686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4" name="Text Box 15">
          <a:extLst>
            <a:ext uri="{FF2B5EF4-FFF2-40B4-BE49-F238E27FC236}">
              <a16:creationId xmlns:a16="http://schemas.microsoft.com/office/drawing/2014/main" id="{42373AF8-7B23-4A10-91A2-48B97C1A5A4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5" name="Text Box 15">
          <a:extLst>
            <a:ext uri="{FF2B5EF4-FFF2-40B4-BE49-F238E27FC236}">
              <a16:creationId xmlns:a16="http://schemas.microsoft.com/office/drawing/2014/main" id="{6877CEF2-F30B-48E3-94D4-B783C762296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6" name="Text Box 15">
          <a:extLst>
            <a:ext uri="{FF2B5EF4-FFF2-40B4-BE49-F238E27FC236}">
              <a16:creationId xmlns:a16="http://schemas.microsoft.com/office/drawing/2014/main" id="{F7BD2569-FE7B-483D-9E04-F81E7248974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7" name="Text Box 15">
          <a:extLst>
            <a:ext uri="{FF2B5EF4-FFF2-40B4-BE49-F238E27FC236}">
              <a16:creationId xmlns:a16="http://schemas.microsoft.com/office/drawing/2014/main" id="{85BD53BD-B994-4D0B-AD1B-06E08E1FFBF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8" name="Text Box 15">
          <a:extLst>
            <a:ext uri="{FF2B5EF4-FFF2-40B4-BE49-F238E27FC236}">
              <a16:creationId xmlns:a16="http://schemas.microsoft.com/office/drawing/2014/main" id="{EB2DAC6B-3A34-49BA-BCF5-7766115E2AE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99" name="Text Box 15">
          <a:extLst>
            <a:ext uri="{FF2B5EF4-FFF2-40B4-BE49-F238E27FC236}">
              <a16:creationId xmlns:a16="http://schemas.microsoft.com/office/drawing/2014/main" id="{23067474-8E1C-4566-A107-A375388DF7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0" name="Text Box 15">
          <a:extLst>
            <a:ext uri="{FF2B5EF4-FFF2-40B4-BE49-F238E27FC236}">
              <a16:creationId xmlns:a16="http://schemas.microsoft.com/office/drawing/2014/main" id="{CEF4D670-6A59-436C-8B54-3D86BFEBCE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1" name="Text Box 15">
          <a:extLst>
            <a:ext uri="{FF2B5EF4-FFF2-40B4-BE49-F238E27FC236}">
              <a16:creationId xmlns:a16="http://schemas.microsoft.com/office/drawing/2014/main" id="{F6248FF5-94E4-464B-A7C7-AF340BE832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2" name="Text Box 15">
          <a:extLst>
            <a:ext uri="{FF2B5EF4-FFF2-40B4-BE49-F238E27FC236}">
              <a16:creationId xmlns:a16="http://schemas.microsoft.com/office/drawing/2014/main" id="{782CB958-2016-4E97-8FB0-17538C345B5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3" name="Text Box 15">
          <a:extLst>
            <a:ext uri="{FF2B5EF4-FFF2-40B4-BE49-F238E27FC236}">
              <a16:creationId xmlns:a16="http://schemas.microsoft.com/office/drawing/2014/main" id="{7CD2FAD9-BBC5-44FE-A2BF-0BF229B4802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4" name="Text Box 15">
          <a:extLst>
            <a:ext uri="{FF2B5EF4-FFF2-40B4-BE49-F238E27FC236}">
              <a16:creationId xmlns:a16="http://schemas.microsoft.com/office/drawing/2014/main" id="{FF353938-7590-47DA-ACFE-E084924935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5" name="Text Box 15">
          <a:extLst>
            <a:ext uri="{FF2B5EF4-FFF2-40B4-BE49-F238E27FC236}">
              <a16:creationId xmlns:a16="http://schemas.microsoft.com/office/drawing/2014/main" id="{1C7950E1-57D9-4D74-B928-DC82FCC846C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6" name="Text Box 15">
          <a:extLst>
            <a:ext uri="{FF2B5EF4-FFF2-40B4-BE49-F238E27FC236}">
              <a16:creationId xmlns:a16="http://schemas.microsoft.com/office/drawing/2014/main" id="{CA987653-B8F3-4852-8C5E-9C6EDA6C59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7" name="Text Box 15">
          <a:extLst>
            <a:ext uri="{FF2B5EF4-FFF2-40B4-BE49-F238E27FC236}">
              <a16:creationId xmlns:a16="http://schemas.microsoft.com/office/drawing/2014/main" id="{CB30C9D6-F633-4044-AC97-9BCE8CA5C9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8" name="Text Box 15">
          <a:extLst>
            <a:ext uri="{FF2B5EF4-FFF2-40B4-BE49-F238E27FC236}">
              <a16:creationId xmlns:a16="http://schemas.microsoft.com/office/drawing/2014/main" id="{A851268B-6471-4B22-9BFE-1B958E9C93E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09" name="Text Box 15">
          <a:extLst>
            <a:ext uri="{FF2B5EF4-FFF2-40B4-BE49-F238E27FC236}">
              <a16:creationId xmlns:a16="http://schemas.microsoft.com/office/drawing/2014/main" id="{16B362CD-D7B8-4433-A3E1-7DAA73037DD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0" name="Text Box 15">
          <a:extLst>
            <a:ext uri="{FF2B5EF4-FFF2-40B4-BE49-F238E27FC236}">
              <a16:creationId xmlns:a16="http://schemas.microsoft.com/office/drawing/2014/main" id="{F69ACD51-6098-47E3-B911-12BCB22786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1" name="Text Box 15">
          <a:extLst>
            <a:ext uri="{FF2B5EF4-FFF2-40B4-BE49-F238E27FC236}">
              <a16:creationId xmlns:a16="http://schemas.microsoft.com/office/drawing/2014/main" id="{427D6334-DEDC-4122-8A35-78F0D96B711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2" name="Text Box 15">
          <a:extLst>
            <a:ext uri="{FF2B5EF4-FFF2-40B4-BE49-F238E27FC236}">
              <a16:creationId xmlns:a16="http://schemas.microsoft.com/office/drawing/2014/main" id="{A78B08B8-947A-4FC2-B212-32D3314B8D5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3" name="Text Box 15">
          <a:extLst>
            <a:ext uri="{FF2B5EF4-FFF2-40B4-BE49-F238E27FC236}">
              <a16:creationId xmlns:a16="http://schemas.microsoft.com/office/drawing/2014/main" id="{A7BC99FE-2A98-4E3D-94F7-B6E515F518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4" name="Text Box 15">
          <a:extLst>
            <a:ext uri="{FF2B5EF4-FFF2-40B4-BE49-F238E27FC236}">
              <a16:creationId xmlns:a16="http://schemas.microsoft.com/office/drawing/2014/main" id="{D939B980-DDA4-4915-9FE1-B9F79DC68BF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5" name="Text Box 15">
          <a:extLst>
            <a:ext uri="{FF2B5EF4-FFF2-40B4-BE49-F238E27FC236}">
              <a16:creationId xmlns:a16="http://schemas.microsoft.com/office/drawing/2014/main" id="{A4D4B642-85DC-49B6-9AA5-D1210992E71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6" name="Text Box 15">
          <a:extLst>
            <a:ext uri="{FF2B5EF4-FFF2-40B4-BE49-F238E27FC236}">
              <a16:creationId xmlns:a16="http://schemas.microsoft.com/office/drawing/2014/main" id="{125625EC-3658-459A-86F1-A000596F82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7" name="Text Box 15">
          <a:extLst>
            <a:ext uri="{FF2B5EF4-FFF2-40B4-BE49-F238E27FC236}">
              <a16:creationId xmlns:a16="http://schemas.microsoft.com/office/drawing/2014/main" id="{F8AF1D90-9186-4479-B04D-032A7DE701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8" name="Text Box 15">
          <a:extLst>
            <a:ext uri="{FF2B5EF4-FFF2-40B4-BE49-F238E27FC236}">
              <a16:creationId xmlns:a16="http://schemas.microsoft.com/office/drawing/2014/main" id="{E4F49E6A-A23A-485A-BFB8-856FF94236D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19" name="Text Box 15">
          <a:extLst>
            <a:ext uri="{FF2B5EF4-FFF2-40B4-BE49-F238E27FC236}">
              <a16:creationId xmlns:a16="http://schemas.microsoft.com/office/drawing/2014/main" id="{6C74CE6A-06A1-480B-B016-359FC8E8F6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0" name="Text Box 15">
          <a:extLst>
            <a:ext uri="{FF2B5EF4-FFF2-40B4-BE49-F238E27FC236}">
              <a16:creationId xmlns:a16="http://schemas.microsoft.com/office/drawing/2014/main" id="{F9A94E7E-191C-4A0C-96D2-C76688DEF0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1" name="Text Box 15">
          <a:extLst>
            <a:ext uri="{FF2B5EF4-FFF2-40B4-BE49-F238E27FC236}">
              <a16:creationId xmlns:a16="http://schemas.microsoft.com/office/drawing/2014/main" id="{D9F2A055-3C8D-49A1-833F-C1B53680FE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2" name="Text Box 15">
          <a:extLst>
            <a:ext uri="{FF2B5EF4-FFF2-40B4-BE49-F238E27FC236}">
              <a16:creationId xmlns:a16="http://schemas.microsoft.com/office/drawing/2014/main" id="{D4305A3D-2BF4-4A44-A30F-780C24CC996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3" name="Text Box 15">
          <a:extLst>
            <a:ext uri="{FF2B5EF4-FFF2-40B4-BE49-F238E27FC236}">
              <a16:creationId xmlns:a16="http://schemas.microsoft.com/office/drawing/2014/main" id="{9E1DF706-1BF7-4DE0-86C0-66284E945C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4" name="Text Box 15">
          <a:extLst>
            <a:ext uri="{FF2B5EF4-FFF2-40B4-BE49-F238E27FC236}">
              <a16:creationId xmlns:a16="http://schemas.microsoft.com/office/drawing/2014/main" id="{4BC79685-C1F9-4510-9975-0266EEBB955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5" name="Text Box 15">
          <a:extLst>
            <a:ext uri="{FF2B5EF4-FFF2-40B4-BE49-F238E27FC236}">
              <a16:creationId xmlns:a16="http://schemas.microsoft.com/office/drawing/2014/main" id="{28FA2F37-B897-44E3-8784-C2161C9079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6" name="Text Box 15">
          <a:extLst>
            <a:ext uri="{FF2B5EF4-FFF2-40B4-BE49-F238E27FC236}">
              <a16:creationId xmlns:a16="http://schemas.microsoft.com/office/drawing/2014/main" id="{A60F7B7F-91EF-4079-BD43-75359B671BA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7" name="Text Box 15">
          <a:extLst>
            <a:ext uri="{FF2B5EF4-FFF2-40B4-BE49-F238E27FC236}">
              <a16:creationId xmlns:a16="http://schemas.microsoft.com/office/drawing/2014/main" id="{83462604-1E5D-4E99-A8DD-6F66DBB2C6E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8" name="Text Box 15">
          <a:extLst>
            <a:ext uri="{FF2B5EF4-FFF2-40B4-BE49-F238E27FC236}">
              <a16:creationId xmlns:a16="http://schemas.microsoft.com/office/drawing/2014/main" id="{A31E508B-E385-4A26-9B29-EC12FBC9FFA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29" name="Text Box 15">
          <a:extLst>
            <a:ext uri="{FF2B5EF4-FFF2-40B4-BE49-F238E27FC236}">
              <a16:creationId xmlns:a16="http://schemas.microsoft.com/office/drawing/2014/main" id="{A760E103-1699-4206-93C9-95AB9FF221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0" name="Text Box 15">
          <a:extLst>
            <a:ext uri="{FF2B5EF4-FFF2-40B4-BE49-F238E27FC236}">
              <a16:creationId xmlns:a16="http://schemas.microsoft.com/office/drawing/2014/main" id="{9744DC1B-4DEA-41F1-BBFD-A27AD70B29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1" name="Text Box 15">
          <a:extLst>
            <a:ext uri="{FF2B5EF4-FFF2-40B4-BE49-F238E27FC236}">
              <a16:creationId xmlns:a16="http://schemas.microsoft.com/office/drawing/2014/main" id="{8DCB7077-9AF4-4599-BDE7-05D5B430CA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2" name="Text Box 15">
          <a:extLst>
            <a:ext uri="{FF2B5EF4-FFF2-40B4-BE49-F238E27FC236}">
              <a16:creationId xmlns:a16="http://schemas.microsoft.com/office/drawing/2014/main" id="{6981CCB4-E7B9-4198-A6D0-47678E0F548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3" name="Text Box 15">
          <a:extLst>
            <a:ext uri="{FF2B5EF4-FFF2-40B4-BE49-F238E27FC236}">
              <a16:creationId xmlns:a16="http://schemas.microsoft.com/office/drawing/2014/main" id="{5319CBDE-5D2B-4ABF-B351-D64F4E91D7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4" name="Text Box 15">
          <a:extLst>
            <a:ext uri="{FF2B5EF4-FFF2-40B4-BE49-F238E27FC236}">
              <a16:creationId xmlns:a16="http://schemas.microsoft.com/office/drawing/2014/main" id="{B11C3675-332B-4809-BF54-6B9B890793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5" name="Text Box 15">
          <a:extLst>
            <a:ext uri="{FF2B5EF4-FFF2-40B4-BE49-F238E27FC236}">
              <a16:creationId xmlns:a16="http://schemas.microsoft.com/office/drawing/2014/main" id="{89C98E2B-161B-476A-B885-5C79D45E2A2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6" name="Text Box 15">
          <a:extLst>
            <a:ext uri="{FF2B5EF4-FFF2-40B4-BE49-F238E27FC236}">
              <a16:creationId xmlns:a16="http://schemas.microsoft.com/office/drawing/2014/main" id="{1792618E-6752-4C75-9886-0F7A02D1784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7" name="Text Box 15">
          <a:extLst>
            <a:ext uri="{FF2B5EF4-FFF2-40B4-BE49-F238E27FC236}">
              <a16:creationId xmlns:a16="http://schemas.microsoft.com/office/drawing/2014/main" id="{216758F5-CAE4-4858-A4BE-B4AD94AFFB5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8" name="Text Box 15">
          <a:extLst>
            <a:ext uri="{FF2B5EF4-FFF2-40B4-BE49-F238E27FC236}">
              <a16:creationId xmlns:a16="http://schemas.microsoft.com/office/drawing/2014/main" id="{75CB2B04-F2BB-4F49-8B04-3DB2CB53CB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39" name="Text Box 15">
          <a:extLst>
            <a:ext uri="{FF2B5EF4-FFF2-40B4-BE49-F238E27FC236}">
              <a16:creationId xmlns:a16="http://schemas.microsoft.com/office/drawing/2014/main" id="{E88AAD64-E438-4075-B087-EFC0A207229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0" name="Text Box 15">
          <a:extLst>
            <a:ext uri="{FF2B5EF4-FFF2-40B4-BE49-F238E27FC236}">
              <a16:creationId xmlns:a16="http://schemas.microsoft.com/office/drawing/2014/main" id="{464CDA04-EA05-4BCD-85F6-C2A7E242767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1" name="Text Box 15">
          <a:extLst>
            <a:ext uri="{FF2B5EF4-FFF2-40B4-BE49-F238E27FC236}">
              <a16:creationId xmlns:a16="http://schemas.microsoft.com/office/drawing/2014/main" id="{4EEEFC0D-C737-4CB2-B224-AC57F100004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2" name="Text Box 15">
          <a:extLst>
            <a:ext uri="{FF2B5EF4-FFF2-40B4-BE49-F238E27FC236}">
              <a16:creationId xmlns:a16="http://schemas.microsoft.com/office/drawing/2014/main" id="{1F5B11FE-04AF-41E4-B63C-F40B2F9FDAA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3" name="Text Box 15">
          <a:extLst>
            <a:ext uri="{FF2B5EF4-FFF2-40B4-BE49-F238E27FC236}">
              <a16:creationId xmlns:a16="http://schemas.microsoft.com/office/drawing/2014/main" id="{28A47956-9DB8-45C6-9661-A041EACEEC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4" name="Text Box 15">
          <a:extLst>
            <a:ext uri="{FF2B5EF4-FFF2-40B4-BE49-F238E27FC236}">
              <a16:creationId xmlns:a16="http://schemas.microsoft.com/office/drawing/2014/main" id="{ECDC61DD-526F-424A-99C2-3D730D2FFEA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5" name="Text Box 15">
          <a:extLst>
            <a:ext uri="{FF2B5EF4-FFF2-40B4-BE49-F238E27FC236}">
              <a16:creationId xmlns:a16="http://schemas.microsoft.com/office/drawing/2014/main" id="{730C3E62-5B31-4203-8730-61EDBCF413C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6" name="Text Box 15">
          <a:extLst>
            <a:ext uri="{FF2B5EF4-FFF2-40B4-BE49-F238E27FC236}">
              <a16:creationId xmlns:a16="http://schemas.microsoft.com/office/drawing/2014/main" id="{82071715-ED87-4FC5-9724-3DB7F42CA6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7" name="Text Box 15">
          <a:extLst>
            <a:ext uri="{FF2B5EF4-FFF2-40B4-BE49-F238E27FC236}">
              <a16:creationId xmlns:a16="http://schemas.microsoft.com/office/drawing/2014/main" id="{B689EF8F-2604-432D-88AA-034636C773F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8" name="Text Box 15">
          <a:extLst>
            <a:ext uri="{FF2B5EF4-FFF2-40B4-BE49-F238E27FC236}">
              <a16:creationId xmlns:a16="http://schemas.microsoft.com/office/drawing/2014/main" id="{30474A6A-D48F-407D-BC68-65152FB198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49" name="Text Box 15">
          <a:extLst>
            <a:ext uri="{FF2B5EF4-FFF2-40B4-BE49-F238E27FC236}">
              <a16:creationId xmlns:a16="http://schemas.microsoft.com/office/drawing/2014/main" id="{C6103C62-FC42-4985-A95B-5282D56ABB1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0" name="Text Box 15">
          <a:extLst>
            <a:ext uri="{FF2B5EF4-FFF2-40B4-BE49-F238E27FC236}">
              <a16:creationId xmlns:a16="http://schemas.microsoft.com/office/drawing/2014/main" id="{DEC7342C-6805-4918-AAFB-D946DF85C9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1" name="Text Box 15">
          <a:extLst>
            <a:ext uri="{FF2B5EF4-FFF2-40B4-BE49-F238E27FC236}">
              <a16:creationId xmlns:a16="http://schemas.microsoft.com/office/drawing/2014/main" id="{281CD321-82FC-4B8A-9262-254A66231ED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2" name="Text Box 15">
          <a:extLst>
            <a:ext uri="{FF2B5EF4-FFF2-40B4-BE49-F238E27FC236}">
              <a16:creationId xmlns:a16="http://schemas.microsoft.com/office/drawing/2014/main" id="{2CEEE855-FF1B-4BAD-AE4F-03DB402A021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3" name="Text Box 15">
          <a:extLst>
            <a:ext uri="{FF2B5EF4-FFF2-40B4-BE49-F238E27FC236}">
              <a16:creationId xmlns:a16="http://schemas.microsoft.com/office/drawing/2014/main" id="{E3135E55-C9E3-4F55-BEB2-BD0B8B724B1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4" name="Text Box 15">
          <a:extLst>
            <a:ext uri="{FF2B5EF4-FFF2-40B4-BE49-F238E27FC236}">
              <a16:creationId xmlns:a16="http://schemas.microsoft.com/office/drawing/2014/main" id="{46E7CBF3-9969-4A7D-B285-EE973746982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5" name="Text Box 15">
          <a:extLst>
            <a:ext uri="{FF2B5EF4-FFF2-40B4-BE49-F238E27FC236}">
              <a16:creationId xmlns:a16="http://schemas.microsoft.com/office/drawing/2014/main" id="{A12143B8-5F25-4E19-B2F3-9F3F18F9C2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6" name="Text Box 15">
          <a:extLst>
            <a:ext uri="{FF2B5EF4-FFF2-40B4-BE49-F238E27FC236}">
              <a16:creationId xmlns:a16="http://schemas.microsoft.com/office/drawing/2014/main" id="{C8F74135-43D5-400C-ABF1-7998DF1763B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7" name="Text Box 15">
          <a:extLst>
            <a:ext uri="{FF2B5EF4-FFF2-40B4-BE49-F238E27FC236}">
              <a16:creationId xmlns:a16="http://schemas.microsoft.com/office/drawing/2014/main" id="{83EC47AB-B665-416E-8AF9-DE68079B252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8" name="Text Box 15">
          <a:extLst>
            <a:ext uri="{FF2B5EF4-FFF2-40B4-BE49-F238E27FC236}">
              <a16:creationId xmlns:a16="http://schemas.microsoft.com/office/drawing/2014/main" id="{470B3B9F-9E21-440E-94EA-F3C8440CE2A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59" name="Text Box 15">
          <a:extLst>
            <a:ext uri="{FF2B5EF4-FFF2-40B4-BE49-F238E27FC236}">
              <a16:creationId xmlns:a16="http://schemas.microsoft.com/office/drawing/2014/main" id="{C6EA8511-C7AB-45A2-9E9E-A453C658A5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0" name="Text Box 15">
          <a:extLst>
            <a:ext uri="{FF2B5EF4-FFF2-40B4-BE49-F238E27FC236}">
              <a16:creationId xmlns:a16="http://schemas.microsoft.com/office/drawing/2014/main" id="{36BD0A40-1EAE-4A83-ADBD-9A3964F956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1" name="Text Box 15">
          <a:extLst>
            <a:ext uri="{FF2B5EF4-FFF2-40B4-BE49-F238E27FC236}">
              <a16:creationId xmlns:a16="http://schemas.microsoft.com/office/drawing/2014/main" id="{AB27D986-B1F4-43FF-A021-A38696A232C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2" name="Text Box 15">
          <a:extLst>
            <a:ext uri="{FF2B5EF4-FFF2-40B4-BE49-F238E27FC236}">
              <a16:creationId xmlns:a16="http://schemas.microsoft.com/office/drawing/2014/main" id="{E04AF98F-D95F-4E3C-B0A0-7FB196666D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3" name="Text Box 15">
          <a:extLst>
            <a:ext uri="{FF2B5EF4-FFF2-40B4-BE49-F238E27FC236}">
              <a16:creationId xmlns:a16="http://schemas.microsoft.com/office/drawing/2014/main" id="{C7A7AAF8-0867-450F-863D-CF7898421F3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4" name="Text Box 15">
          <a:extLst>
            <a:ext uri="{FF2B5EF4-FFF2-40B4-BE49-F238E27FC236}">
              <a16:creationId xmlns:a16="http://schemas.microsoft.com/office/drawing/2014/main" id="{892AEAE5-410C-4395-99B6-8D74F2C1136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5" name="Text Box 15">
          <a:extLst>
            <a:ext uri="{FF2B5EF4-FFF2-40B4-BE49-F238E27FC236}">
              <a16:creationId xmlns:a16="http://schemas.microsoft.com/office/drawing/2014/main" id="{9A689722-1951-48F8-8491-2718E1C7964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6" name="Text Box 15">
          <a:extLst>
            <a:ext uri="{FF2B5EF4-FFF2-40B4-BE49-F238E27FC236}">
              <a16:creationId xmlns:a16="http://schemas.microsoft.com/office/drawing/2014/main" id="{C2342654-1F82-44E0-AD0D-7371D37CEE5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7" name="Text Box 15">
          <a:extLst>
            <a:ext uri="{FF2B5EF4-FFF2-40B4-BE49-F238E27FC236}">
              <a16:creationId xmlns:a16="http://schemas.microsoft.com/office/drawing/2014/main" id="{D0C2FC52-6415-491E-AD3F-465C712E8EC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8" name="Text Box 15">
          <a:extLst>
            <a:ext uri="{FF2B5EF4-FFF2-40B4-BE49-F238E27FC236}">
              <a16:creationId xmlns:a16="http://schemas.microsoft.com/office/drawing/2014/main" id="{7D3BAB48-4D14-480E-8F87-0248778A95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69" name="Text Box 15">
          <a:extLst>
            <a:ext uri="{FF2B5EF4-FFF2-40B4-BE49-F238E27FC236}">
              <a16:creationId xmlns:a16="http://schemas.microsoft.com/office/drawing/2014/main" id="{826FA004-2FBD-4504-9692-DFD98ECD3E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0" name="Text Box 15">
          <a:extLst>
            <a:ext uri="{FF2B5EF4-FFF2-40B4-BE49-F238E27FC236}">
              <a16:creationId xmlns:a16="http://schemas.microsoft.com/office/drawing/2014/main" id="{83ED099F-4BF6-4B9D-9A1B-166B72B025D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1" name="Text Box 15">
          <a:extLst>
            <a:ext uri="{FF2B5EF4-FFF2-40B4-BE49-F238E27FC236}">
              <a16:creationId xmlns:a16="http://schemas.microsoft.com/office/drawing/2014/main" id="{CAFE154D-56DA-4779-8AEF-C3AA23BE921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2" name="Text Box 15">
          <a:extLst>
            <a:ext uri="{FF2B5EF4-FFF2-40B4-BE49-F238E27FC236}">
              <a16:creationId xmlns:a16="http://schemas.microsoft.com/office/drawing/2014/main" id="{1518EB9C-324B-47DF-98BA-B135C14A412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3" name="Text Box 15">
          <a:extLst>
            <a:ext uri="{FF2B5EF4-FFF2-40B4-BE49-F238E27FC236}">
              <a16:creationId xmlns:a16="http://schemas.microsoft.com/office/drawing/2014/main" id="{A28B23A8-57B1-4434-9323-FCB62544B00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4" name="Text Box 15">
          <a:extLst>
            <a:ext uri="{FF2B5EF4-FFF2-40B4-BE49-F238E27FC236}">
              <a16:creationId xmlns:a16="http://schemas.microsoft.com/office/drawing/2014/main" id="{4B294AFB-4F13-47BF-849C-900059DFD3F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5" name="Text Box 15">
          <a:extLst>
            <a:ext uri="{FF2B5EF4-FFF2-40B4-BE49-F238E27FC236}">
              <a16:creationId xmlns:a16="http://schemas.microsoft.com/office/drawing/2014/main" id="{F79530C1-BF54-4F39-84A2-6C82FC703A2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6" name="Text Box 15">
          <a:extLst>
            <a:ext uri="{FF2B5EF4-FFF2-40B4-BE49-F238E27FC236}">
              <a16:creationId xmlns:a16="http://schemas.microsoft.com/office/drawing/2014/main" id="{1934BB0D-30E7-48B8-874E-AF2006D3B8F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7" name="Text Box 15">
          <a:extLst>
            <a:ext uri="{FF2B5EF4-FFF2-40B4-BE49-F238E27FC236}">
              <a16:creationId xmlns:a16="http://schemas.microsoft.com/office/drawing/2014/main" id="{E3D09A2F-F527-41EB-B446-F6252645328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8" name="Text Box 15">
          <a:extLst>
            <a:ext uri="{FF2B5EF4-FFF2-40B4-BE49-F238E27FC236}">
              <a16:creationId xmlns:a16="http://schemas.microsoft.com/office/drawing/2014/main" id="{06754C12-D766-4F1A-8A62-FDBDE84AFAF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79" name="Text Box 15">
          <a:extLst>
            <a:ext uri="{FF2B5EF4-FFF2-40B4-BE49-F238E27FC236}">
              <a16:creationId xmlns:a16="http://schemas.microsoft.com/office/drawing/2014/main" id="{D771000D-9C52-4A33-83AA-4D47E51AFE7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0" name="Text Box 15">
          <a:extLst>
            <a:ext uri="{FF2B5EF4-FFF2-40B4-BE49-F238E27FC236}">
              <a16:creationId xmlns:a16="http://schemas.microsoft.com/office/drawing/2014/main" id="{C6443EF3-8A33-4A95-8E21-63615A7B68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1" name="Text Box 15">
          <a:extLst>
            <a:ext uri="{FF2B5EF4-FFF2-40B4-BE49-F238E27FC236}">
              <a16:creationId xmlns:a16="http://schemas.microsoft.com/office/drawing/2014/main" id="{8DFBB27D-D3CB-4520-8971-F10434A118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2" name="Text Box 15">
          <a:extLst>
            <a:ext uri="{FF2B5EF4-FFF2-40B4-BE49-F238E27FC236}">
              <a16:creationId xmlns:a16="http://schemas.microsoft.com/office/drawing/2014/main" id="{4FBF7D77-AD8A-45EB-AC4B-FF5E0BCFAC7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3" name="Text Box 15">
          <a:extLst>
            <a:ext uri="{FF2B5EF4-FFF2-40B4-BE49-F238E27FC236}">
              <a16:creationId xmlns:a16="http://schemas.microsoft.com/office/drawing/2014/main" id="{094F9A70-05BE-45D7-B4E7-9FF9C4FFBC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4" name="Text Box 15">
          <a:extLst>
            <a:ext uri="{FF2B5EF4-FFF2-40B4-BE49-F238E27FC236}">
              <a16:creationId xmlns:a16="http://schemas.microsoft.com/office/drawing/2014/main" id="{EB986CB0-5D82-415E-828B-3C9E5BF7ADC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5" name="Text Box 15">
          <a:extLst>
            <a:ext uri="{FF2B5EF4-FFF2-40B4-BE49-F238E27FC236}">
              <a16:creationId xmlns:a16="http://schemas.microsoft.com/office/drawing/2014/main" id="{239D500A-5DE3-44F0-926E-B584654A5F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6" name="Text Box 15">
          <a:extLst>
            <a:ext uri="{FF2B5EF4-FFF2-40B4-BE49-F238E27FC236}">
              <a16:creationId xmlns:a16="http://schemas.microsoft.com/office/drawing/2014/main" id="{030112AF-87E6-4424-A384-DE37A50F56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7" name="Text Box 15">
          <a:extLst>
            <a:ext uri="{FF2B5EF4-FFF2-40B4-BE49-F238E27FC236}">
              <a16:creationId xmlns:a16="http://schemas.microsoft.com/office/drawing/2014/main" id="{188ED138-EF0C-48D9-B1EF-65094A31994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8" name="Text Box 15">
          <a:extLst>
            <a:ext uri="{FF2B5EF4-FFF2-40B4-BE49-F238E27FC236}">
              <a16:creationId xmlns:a16="http://schemas.microsoft.com/office/drawing/2014/main" id="{77BE9A2E-C790-4B6B-AE25-C79C2717AAA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89" name="Text Box 15">
          <a:extLst>
            <a:ext uri="{FF2B5EF4-FFF2-40B4-BE49-F238E27FC236}">
              <a16:creationId xmlns:a16="http://schemas.microsoft.com/office/drawing/2014/main" id="{2F68D77A-9848-431E-8AB1-E9B579FAB40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0" name="Text Box 15">
          <a:extLst>
            <a:ext uri="{FF2B5EF4-FFF2-40B4-BE49-F238E27FC236}">
              <a16:creationId xmlns:a16="http://schemas.microsoft.com/office/drawing/2014/main" id="{07040438-5279-4207-8DD0-65BB7EAE8C9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1" name="Text Box 15">
          <a:extLst>
            <a:ext uri="{FF2B5EF4-FFF2-40B4-BE49-F238E27FC236}">
              <a16:creationId xmlns:a16="http://schemas.microsoft.com/office/drawing/2014/main" id="{C35043DA-F294-4475-8982-2E37421E03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2" name="Text Box 15">
          <a:extLst>
            <a:ext uri="{FF2B5EF4-FFF2-40B4-BE49-F238E27FC236}">
              <a16:creationId xmlns:a16="http://schemas.microsoft.com/office/drawing/2014/main" id="{77379510-082C-487D-A49D-017B70C52B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3" name="Text Box 15">
          <a:extLst>
            <a:ext uri="{FF2B5EF4-FFF2-40B4-BE49-F238E27FC236}">
              <a16:creationId xmlns:a16="http://schemas.microsoft.com/office/drawing/2014/main" id="{C390C6D8-2518-47EF-BD33-0207E0A4C77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4" name="Text Box 15">
          <a:extLst>
            <a:ext uri="{FF2B5EF4-FFF2-40B4-BE49-F238E27FC236}">
              <a16:creationId xmlns:a16="http://schemas.microsoft.com/office/drawing/2014/main" id="{23036879-BA23-4489-95A3-51F7B38CA1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5" name="Text Box 15">
          <a:extLst>
            <a:ext uri="{FF2B5EF4-FFF2-40B4-BE49-F238E27FC236}">
              <a16:creationId xmlns:a16="http://schemas.microsoft.com/office/drawing/2014/main" id="{D6828735-C2FB-48C4-BE03-31DC39CCBD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6" name="Text Box 15">
          <a:extLst>
            <a:ext uri="{FF2B5EF4-FFF2-40B4-BE49-F238E27FC236}">
              <a16:creationId xmlns:a16="http://schemas.microsoft.com/office/drawing/2014/main" id="{5F0806B6-E456-4AAC-BEA5-67ABF3560B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7" name="Text Box 15">
          <a:extLst>
            <a:ext uri="{FF2B5EF4-FFF2-40B4-BE49-F238E27FC236}">
              <a16:creationId xmlns:a16="http://schemas.microsoft.com/office/drawing/2014/main" id="{660C1138-B7D0-4E74-8947-487569D8DA2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8" name="Text Box 15">
          <a:extLst>
            <a:ext uri="{FF2B5EF4-FFF2-40B4-BE49-F238E27FC236}">
              <a16:creationId xmlns:a16="http://schemas.microsoft.com/office/drawing/2014/main" id="{8D3FE8D3-0A16-4F1F-A5FA-E7D122D7E5D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199" name="Text Box 15">
          <a:extLst>
            <a:ext uri="{FF2B5EF4-FFF2-40B4-BE49-F238E27FC236}">
              <a16:creationId xmlns:a16="http://schemas.microsoft.com/office/drawing/2014/main" id="{BD7B08D1-6E84-4167-AB1A-1C55CAC3A6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0" name="Text Box 15">
          <a:extLst>
            <a:ext uri="{FF2B5EF4-FFF2-40B4-BE49-F238E27FC236}">
              <a16:creationId xmlns:a16="http://schemas.microsoft.com/office/drawing/2014/main" id="{35E25D93-50B8-47EA-9C26-96B831871EF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1" name="Text Box 15">
          <a:extLst>
            <a:ext uri="{FF2B5EF4-FFF2-40B4-BE49-F238E27FC236}">
              <a16:creationId xmlns:a16="http://schemas.microsoft.com/office/drawing/2014/main" id="{E229B7EE-A366-45B6-9D5B-F65F22E270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2" name="Text Box 15">
          <a:extLst>
            <a:ext uri="{FF2B5EF4-FFF2-40B4-BE49-F238E27FC236}">
              <a16:creationId xmlns:a16="http://schemas.microsoft.com/office/drawing/2014/main" id="{E85371BF-53F7-44A5-AD15-C679BC26F6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3" name="Text Box 15">
          <a:extLst>
            <a:ext uri="{FF2B5EF4-FFF2-40B4-BE49-F238E27FC236}">
              <a16:creationId xmlns:a16="http://schemas.microsoft.com/office/drawing/2014/main" id="{6580D09B-D713-403B-B115-41CAF83FFC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4" name="Text Box 15">
          <a:extLst>
            <a:ext uri="{FF2B5EF4-FFF2-40B4-BE49-F238E27FC236}">
              <a16:creationId xmlns:a16="http://schemas.microsoft.com/office/drawing/2014/main" id="{3B419BF9-B480-452A-8B95-273B3140E4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5" name="Text Box 15">
          <a:extLst>
            <a:ext uri="{FF2B5EF4-FFF2-40B4-BE49-F238E27FC236}">
              <a16:creationId xmlns:a16="http://schemas.microsoft.com/office/drawing/2014/main" id="{5B5F5D80-1F65-48F6-A7F5-E3129945295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6" name="Text Box 15">
          <a:extLst>
            <a:ext uri="{FF2B5EF4-FFF2-40B4-BE49-F238E27FC236}">
              <a16:creationId xmlns:a16="http://schemas.microsoft.com/office/drawing/2014/main" id="{E24CCCD1-963A-4A4E-ADEF-0A7FD522D4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7" name="Text Box 15">
          <a:extLst>
            <a:ext uri="{FF2B5EF4-FFF2-40B4-BE49-F238E27FC236}">
              <a16:creationId xmlns:a16="http://schemas.microsoft.com/office/drawing/2014/main" id="{4FAEDAC3-D252-4972-A12B-F4654F21286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8" name="Text Box 15">
          <a:extLst>
            <a:ext uri="{FF2B5EF4-FFF2-40B4-BE49-F238E27FC236}">
              <a16:creationId xmlns:a16="http://schemas.microsoft.com/office/drawing/2014/main" id="{803C978F-93BF-4A51-990D-612AD5C4E4A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09" name="Text Box 15">
          <a:extLst>
            <a:ext uri="{FF2B5EF4-FFF2-40B4-BE49-F238E27FC236}">
              <a16:creationId xmlns:a16="http://schemas.microsoft.com/office/drawing/2014/main" id="{F9892F32-5C2C-4E57-860D-DB92A00FDD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0" name="Text Box 15">
          <a:extLst>
            <a:ext uri="{FF2B5EF4-FFF2-40B4-BE49-F238E27FC236}">
              <a16:creationId xmlns:a16="http://schemas.microsoft.com/office/drawing/2014/main" id="{B6D1D6F4-0E05-4BE8-91C9-C603A8EC01D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1" name="Text Box 15">
          <a:extLst>
            <a:ext uri="{FF2B5EF4-FFF2-40B4-BE49-F238E27FC236}">
              <a16:creationId xmlns:a16="http://schemas.microsoft.com/office/drawing/2014/main" id="{0644EC53-4413-4D75-A4AD-CB2F3D3B68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2" name="Text Box 15">
          <a:extLst>
            <a:ext uri="{FF2B5EF4-FFF2-40B4-BE49-F238E27FC236}">
              <a16:creationId xmlns:a16="http://schemas.microsoft.com/office/drawing/2014/main" id="{2F4A5076-BD3F-499F-ADB3-331B54DCA23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3" name="Text Box 15">
          <a:extLst>
            <a:ext uri="{FF2B5EF4-FFF2-40B4-BE49-F238E27FC236}">
              <a16:creationId xmlns:a16="http://schemas.microsoft.com/office/drawing/2014/main" id="{9B568E25-D1DF-4ED9-BD6D-180EA481205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4" name="Text Box 15">
          <a:extLst>
            <a:ext uri="{FF2B5EF4-FFF2-40B4-BE49-F238E27FC236}">
              <a16:creationId xmlns:a16="http://schemas.microsoft.com/office/drawing/2014/main" id="{3042CDC6-0B8B-438B-AB80-FBD4541318A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5" name="Text Box 15">
          <a:extLst>
            <a:ext uri="{FF2B5EF4-FFF2-40B4-BE49-F238E27FC236}">
              <a16:creationId xmlns:a16="http://schemas.microsoft.com/office/drawing/2014/main" id="{55219E3F-C90A-4621-91C6-CB3FD94A2B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6" name="Text Box 15">
          <a:extLst>
            <a:ext uri="{FF2B5EF4-FFF2-40B4-BE49-F238E27FC236}">
              <a16:creationId xmlns:a16="http://schemas.microsoft.com/office/drawing/2014/main" id="{AAFB1263-A0F1-4C20-9FFC-11FD6B5A687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7" name="Text Box 15">
          <a:extLst>
            <a:ext uri="{FF2B5EF4-FFF2-40B4-BE49-F238E27FC236}">
              <a16:creationId xmlns:a16="http://schemas.microsoft.com/office/drawing/2014/main" id="{94AC104D-C024-4D63-9C59-6EBA7F61A39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8" name="Text Box 15">
          <a:extLst>
            <a:ext uri="{FF2B5EF4-FFF2-40B4-BE49-F238E27FC236}">
              <a16:creationId xmlns:a16="http://schemas.microsoft.com/office/drawing/2014/main" id="{0B7D4420-42FA-4920-8032-2BD94430A0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19" name="Text Box 15">
          <a:extLst>
            <a:ext uri="{FF2B5EF4-FFF2-40B4-BE49-F238E27FC236}">
              <a16:creationId xmlns:a16="http://schemas.microsoft.com/office/drawing/2014/main" id="{6D002789-4FEA-4410-A328-151F7749C1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0" name="Text Box 15">
          <a:extLst>
            <a:ext uri="{FF2B5EF4-FFF2-40B4-BE49-F238E27FC236}">
              <a16:creationId xmlns:a16="http://schemas.microsoft.com/office/drawing/2014/main" id="{77D4D619-48C3-4C26-A3FA-A6D807654F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1" name="Text Box 15">
          <a:extLst>
            <a:ext uri="{FF2B5EF4-FFF2-40B4-BE49-F238E27FC236}">
              <a16:creationId xmlns:a16="http://schemas.microsoft.com/office/drawing/2014/main" id="{0E022C77-1630-4490-AD89-76612FDF005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2" name="Text Box 15">
          <a:extLst>
            <a:ext uri="{FF2B5EF4-FFF2-40B4-BE49-F238E27FC236}">
              <a16:creationId xmlns:a16="http://schemas.microsoft.com/office/drawing/2014/main" id="{A0870A48-2F17-45D1-9284-E752B9E57C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3" name="Text Box 15">
          <a:extLst>
            <a:ext uri="{FF2B5EF4-FFF2-40B4-BE49-F238E27FC236}">
              <a16:creationId xmlns:a16="http://schemas.microsoft.com/office/drawing/2014/main" id="{F08318BE-4B78-4632-A390-374E427CC2B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4" name="Text Box 15">
          <a:extLst>
            <a:ext uri="{FF2B5EF4-FFF2-40B4-BE49-F238E27FC236}">
              <a16:creationId xmlns:a16="http://schemas.microsoft.com/office/drawing/2014/main" id="{322EBAD3-79CC-4E1C-98C5-95FB19518F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5" name="Text Box 15">
          <a:extLst>
            <a:ext uri="{FF2B5EF4-FFF2-40B4-BE49-F238E27FC236}">
              <a16:creationId xmlns:a16="http://schemas.microsoft.com/office/drawing/2014/main" id="{EF5300FC-D5B6-4C42-9CC9-BBCF3E7EE50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6" name="Text Box 15">
          <a:extLst>
            <a:ext uri="{FF2B5EF4-FFF2-40B4-BE49-F238E27FC236}">
              <a16:creationId xmlns:a16="http://schemas.microsoft.com/office/drawing/2014/main" id="{C62B6D56-E111-41A8-BB71-59C8832A530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7" name="Text Box 15">
          <a:extLst>
            <a:ext uri="{FF2B5EF4-FFF2-40B4-BE49-F238E27FC236}">
              <a16:creationId xmlns:a16="http://schemas.microsoft.com/office/drawing/2014/main" id="{0E288D79-9E57-47E0-A3DB-3C5D9A3FFF0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8" name="Text Box 15">
          <a:extLst>
            <a:ext uri="{FF2B5EF4-FFF2-40B4-BE49-F238E27FC236}">
              <a16:creationId xmlns:a16="http://schemas.microsoft.com/office/drawing/2014/main" id="{6BC841A5-7C4E-400F-8787-397E3A9952E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29" name="Text Box 15">
          <a:extLst>
            <a:ext uri="{FF2B5EF4-FFF2-40B4-BE49-F238E27FC236}">
              <a16:creationId xmlns:a16="http://schemas.microsoft.com/office/drawing/2014/main" id="{36BC9EB6-DC53-4235-98BF-0F71614F213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0" name="Text Box 15">
          <a:extLst>
            <a:ext uri="{FF2B5EF4-FFF2-40B4-BE49-F238E27FC236}">
              <a16:creationId xmlns:a16="http://schemas.microsoft.com/office/drawing/2014/main" id="{8BB89269-38ED-48DD-AF5B-2655D0D3878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1" name="Text Box 15">
          <a:extLst>
            <a:ext uri="{FF2B5EF4-FFF2-40B4-BE49-F238E27FC236}">
              <a16:creationId xmlns:a16="http://schemas.microsoft.com/office/drawing/2014/main" id="{2E99896F-6C3C-4CBF-BD2B-631CEDA892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2" name="Text Box 15">
          <a:extLst>
            <a:ext uri="{FF2B5EF4-FFF2-40B4-BE49-F238E27FC236}">
              <a16:creationId xmlns:a16="http://schemas.microsoft.com/office/drawing/2014/main" id="{43791995-F2DC-4CF6-9CC2-1C4CFF15F86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3" name="Text Box 15">
          <a:extLst>
            <a:ext uri="{FF2B5EF4-FFF2-40B4-BE49-F238E27FC236}">
              <a16:creationId xmlns:a16="http://schemas.microsoft.com/office/drawing/2014/main" id="{9AE536A4-3159-4595-AB91-22502AB9D69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4" name="Text Box 15">
          <a:extLst>
            <a:ext uri="{FF2B5EF4-FFF2-40B4-BE49-F238E27FC236}">
              <a16:creationId xmlns:a16="http://schemas.microsoft.com/office/drawing/2014/main" id="{9D6E266A-9CE7-4C2C-8FAA-B18DA1BF5A5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5" name="Text Box 15">
          <a:extLst>
            <a:ext uri="{FF2B5EF4-FFF2-40B4-BE49-F238E27FC236}">
              <a16:creationId xmlns:a16="http://schemas.microsoft.com/office/drawing/2014/main" id="{D9DE48D1-FCD1-49AD-BF96-388558AE4E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6" name="Text Box 15">
          <a:extLst>
            <a:ext uri="{FF2B5EF4-FFF2-40B4-BE49-F238E27FC236}">
              <a16:creationId xmlns:a16="http://schemas.microsoft.com/office/drawing/2014/main" id="{36B11010-737C-4604-A948-B743FEA90F0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7" name="Text Box 15">
          <a:extLst>
            <a:ext uri="{FF2B5EF4-FFF2-40B4-BE49-F238E27FC236}">
              <a16:creationId xmlns:a16="http://schemas.microsoft.com/office/drawing/2014/main" id="{B6FFDF37-405A-47E5-8F79-A3347CEA702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8" name="Text Box 15">
          <a:extLst>
            <a:ext uri="{FF2B5EF4-FFF2-40B4-BE49-F238E27FC236}">
              <a16:creationId xmlns:a16="http://schemas.microsoft.com/office/drawing/2014/main" id="{39C10A2A-0A5A-4B01-B2D6-EF121E76C74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39" name="Text Box 15">
          <a:extLst>
            <a:ext uri="{FF2B5EF4-FFF2-40B4-BE49-F238E27FC236}">
              <a16:creationId xmlns:a16="http://schemas.microsoft.com/office/drawing/2014/main" id="{2AEF83BA-AB30-4213-AEF2-7A0C82C92D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0" name="Text Box 15">
          <a:extLst>
            <a:ext uri="{FF2B5EF4-FFF2-40B4-BE49-F238E27FC236}">
              <a16:creationId xmlns:a16="http://schemas.microsoft.com/office/drawing/2014/main" id="{34E864E5-79BB-43EC-B231-50BE35B34F9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1" name="Text Box 15">
          <a:extLst>
            <a:ext uri="{FF2B5EF4-FFF2-40B4-BE49-F238E27FC236}">
              <a16:creationId xmlns:a16="http://schemas.microsoft.com/office/drawing/2014/main" id="{3A0B6711-D60B-411D-A4AB-5A0D0DF6CD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2" name="Text Box 15">
          <a:extLst>
            <a:ext uri="{FF2B5EF4-FFF2-40B4-BE49-F238E27FC236}">
              <a16:creationId xmlns:a16="http://schemas.microsoft.com/office/drawing/2014/main" id="{24276375-BDD8-4AA3-9592-C8F98413D5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3" name="Text Box 15">
          <a:extLst>
            <a:ext uri="{FF2B5EF4-FFF2-40B4-BE49-F238E27FC236}">
              <a16:creationId xmlns:a16="http://schemas.microsoft.com/office/drawing/2014/main" id="{0E2BE9FD-9721-4376-BFD6-676F0F13E69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4" name="Text Box 15">
          <a:extLst>
            <a:ext uri="{FF2B5EF4-FFF2-40B4-BE49-F238E27FC236}">
              <a16:creationId xmlns:a16="http://schemas.microsoft.com/office/drawing/2014/main" id="{6458E93D-BDA1-4499-BC6D-B6439BD4E26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5" name="Text Box 15">
          <a:extLst>
            <a:ext uri="{FF2B5EF4-FFF2-40B4-BE49-F238E27FC236}">
              <a16:creationId xmlns:a16="http://schemas.microsoft.com/office/drawing/2014/main" id="{E2382D4F-5752-4B97-B07C-D38BFAFA1D6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6" name="Text Box 15">
          <a:extLst>
            <a:ext uri="{FF2B5EF4-FFF2-40B4-BE49-F238E27FC236}">
              <a16:creationId xmlns:a16="http://schemas.microsoft.com/office/drawing/2014/main" id="{7AAD9189-F76C-4DAE-B796-80A93A45A8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7" name="Text Box 15">
          <a:extLst>
            <a:ext uri="{FF2B5EF4-FFF2-40B4-BE49-F238E27FC236}">
              <a16:creationId xmlns:a16="http://schemas.microsoft.com/office/drawing/2014/main" id="{EEB8840F-9662-4F04-A9CF-76026ADEB1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8" name="Text Box 15">
          <a:extLst>
            <a:ext uri="{FF2B5EF4-FFF2-40B4-BE49-F238E27FC236}">
              <a16:creationId xmlns:a16="http://schemas.microsoft.com/office/drawing/2014/main" id="{1E607027-0F33-4649-9CE2-825346F6A50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49" name="Text Box 15">
          <a:extLst>
            <a:ext uri="{FF2B5EF4-FFF2-40B4-BE49-F238E27FC236}">
              <a16:creationId xmlns:a16="http://schemas.microsoft.com/office/drawing/2014/main" id="{161F120A-2643-4725-8DE8-AF603E872F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0" name="Text Box 15">
          <a:extLst>
            <a:ext uri="{FF2B5EF4-FFF2-40B4-BE49-F238E27FC236}">
              <a16:creationId xmlns:a16="http://schemas.microsoft.com/office/drawing/2014/main" id="{E3843036-0875-44A6-910F-99302DEDCB2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1" name="Text Box 15">
          <a:extLst>
            <a:ext uri="{FF2B5EF4-FFF2-40B4-BE49-F238E27FC236}">
              <a16:creationId xmlns:a16="http://schemas.microsoft.com/office/drawing/2014/main" id="{462AF5D8-EC01-4151-91ED-08C45EC83B7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2" name="Text Box 15">
          <a:extLst>
            <a:ext uri="{FF2B5EF4-FFF2-40B4-BE49-F238E27FC236}">
              <a16:creationId xmlns:a16="http://schemas.microsoft.com/office/drawing/2014/main" id="{27886216-5B22-4630-B26D-3818A80F53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3" name="Text Box 15">
          <a:extLst>
            <a:ext uri="{FF2B5EF4-FFF2-40B4-BE49-F238E27FC236}">
              <a16:creationId xmlns:a16="http://schemas.microsoft.com/office/drawing/2014/main" id="{8094048A-94D5-4740-9DA1-9DAD0D092FB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4" name="Text Box 15">
          <a:extLst>
            <a:ext uri="{FF2B5EF4-FFF2-40B4-BE49-F238E27FC236}">
              <a16:creationId xmlns:a16="http://schemas.microsoft.com/office/drawing/2014/main" id="{CF8A46DC-A737-4666-A3D6-58CD7FA446C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5" name="Text Box 15">
          <a:extLst>
            <a:ext uri="{FF2B5EF4-FFF2-40B4-BE49-F238E27FC236}">
              <a16:creationId xmlns:a16="http://schemas.microsoft.com/office/drawing/2014/main" id="{4270743F-268F-4AF1-86B0-64C76865440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6" name="Text Box 15">
          <a:extLst>
            <a:ext uri="{FF2B5EF4-FFF2-40B4-BE49-F238E27FC236}">
              <a16:creationId xmlns:a16="http://schemas.microsoft.com/office/drawing/2014/main" id="{6BB7B546-3D4C-4378-910A-B0F7175F469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7" name="Text Box 15">
          <a:extLst>
            <a:ext uri="{FF2B5EF4-FFF2-40B4-BE49-F238E27FC236}">
              <a16:creationId xmlns:a16="http://schemas.microsoft.com/office/drawing/2014/main" id="{74866BB3-68C6-48C3-9697-76426CC0E0E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8" name="Text Box 15">
          <a:extLst>
            <a:ext uri="{FF2B5EF4-FFF2-40B4-BE49-F238E27FC236}">
              <a16:creationId xmlns:a16="http://schemas.microsoft.com/office/drawing/2014/main" id="{35578E31-921C-4007-9889-E311F9FF2A6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59" name="Text Box 15">
          <a:extLst>
            <a:ext uri="{FF2B5EF4-FFF2-40B4-BE49-F238E27FC236}">
              <a16:creationId xmlns:a16="http://schemas.microsoft.com/office/drawing/2014/main" id="{07EA72BF-19EC-4713-B097-0B1B879FE2D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0" name="Text Box 15">
          <a:extLst>
            <a:ext uri="{FF2B5EF4-FFF2-40B4-BE49-F238E27FC236}">
              <a16:creationId xmlns:a16="http://schemas.microsoft.com/office/drawing/2014/main" id="{B77253B3-ABBA-4FB8-9EA5-85C82C3995A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1" name="Text Box 15">
          <a:extLst>
            <a:ext uri="{FF2B5EF4-FFF2-40B4-BE49-F238E27FC236}">
              <a16:creationId xmlns:a16="http://schemas.microsoft.com/office/drawing/2014/main" id="{B921E623-14E5-4E56-93E8-D0B61CB33DA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2" name="Text Box 15">
          <a:extLst>
            <a:ext uri="{FF2B5EF4-FFF2-40B4-BE49-F238E27FC236}">
              <a16:creationId xmlns:a16="http://schemas.microsoft.com/office/drawing/2014/main" id="{6B2449BF-21B3-4A03-9762-0F2E3F45420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3" name="Text Box 15">
          <a:extLst>
            <a:ext uri="{FF2B5EF4-FFF2-40B4-BE49-F238E27FC236}">
              <a16:creationId xmlns:a16="http://schemas.microsoft.com/office/drawing/2014/main" id="{B1AE4670-F1B3-4F3C-8608-293E4B4C697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4" name="Text Box 15">
          <a:extLst>
            <a:ext uri="{FF2B5EF4-FFF2-40B4-BE49-F238E27FC236}">
              <a16:creationId xmlns:a16="http://schemas.microsoft.com/office/drawing/2014/main" id="{73A32B4B-B0B4-4EDF-AB51-F0210504CE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5" name="Text Box 15">
          <a:extLst>
            <a:ext uri="{FF2B5EF4-FFF2-40B4-BE49-F238E27FC236}">
              <a16:creationId xmlns:a16="http://schemas.microsoft.com/office/drawing/2014/main" id="{40B29307-D35C-4EC8-9A89-C5BD19C44CB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6" name="Text Box 15">
          <a:extLst>
            <a:ext uri="{FF2B5EF4-FFF2-40B4-BE49-F238E27FC236}">
              <a16:creationId xmlns:a16="http://schemas.microsoft.com/office/drawing/2014/main" id="{D0D5997F-1A8F-4529-AD36-4D84A9EDD67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7" name="Text Box 15">
          <a:extLst>
            <a:ext uri="{FF2B5EF4-FFF2-40B4-BE49-F238E27FC236}">
              <a16:creationId xmlns:a16="http://schemas.microsoft.com/office/drawing/2014/main" id="{914F0E88-191D-4645-BB25-DBA2C4F88F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8" name="Text Box 15">
          <a:extLst>
            <a:ext uri="{FF2B5EF4-FFF2-40B4-BE49-F238E27FC236}">
              <a16:creationId xmlns:a16="http://schemas.microsoft.com/office/drawing/2014/main" id="{51657782-1AB6-4CA6-82C3-D616BA12DE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69" name="Text Box 15">
          <a:extLst>
            <a:ext uri="{FF2B5EF4-FFF2-40B4-BE49-F238E27FC236}">
              <a16:creationId xmlns:a16="http://schemas.microsoft.com/office/drawing/2014/main" id="{B05B351E-2579-45D1-B4EF-725FEFAE9C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0" name="Text Box 15">
          <a:extLst>
            <a:ext uri="{FF2B5EF4-FFF2-40B4-BE49-F238E27FC236}">
              <a16:creationId xmlns:a16="http://schemas.microsoft.com/office/drawing/2014/main" id="{5FAF96F4-046B-40DD-8E36-636E2517051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1" name="Text Box 15">
          <a:extLst>
            <a:ext uri="{FF2B5EF4-FFF2-40B4-BE49-F238E27FC236}">
              <a16:creationId xmlns:a16="http://schemas.microsoft.com/office/drawing/2014/main" id="{0D692D3D-2E53-43C2-A795-69F3F3D89F7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2" name="Text Box 15">
          <a:extLst>
            <a:ext uri="{FF2B5EF4-FFF2-40B4-BE49-F238E27FC236}">
              <a16:creationId xmlns:a16="http://schemas.microsoft.com/office/drawing/2014/main" id="{FB1656C6-3DF3-4321-B915-1549ADB514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3" name="Text Box 15">
          <a:extLst>
            <a:ext uri="{FF2B5EF4-FFF2-40B4-BE49-F238E27FC236}">
              <a16:creationId xmlns:a16="http://schemas.microsoft.com/office/drawing/2014/main" id="{6A813069-CD70-4468-91FB-6B10FA05F7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4" name="Text Box 15">
          <a:extLst>
            <a:ext uri="{FF2B5EF4-FFF2-40B4-BE49-F238E27FC236}">
              <a16:creationId xmlns:a16="http://schemas.microsoft.com/office/drawing/2014/main" id="{7085B6A7-6961-4035-A0EA-41434866C5D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5" name="Text Box 15">
          <a:extLst>
            <a:ext uri="{FF2B5EF4-FFF2-40B4-BE49-F238E27FC236}">
              <a16:creationId xmlns:a16="http://schemas.microsoft.com/office/drawing/2014/main" id="{75A29D2E-B761-4604-B42C-A0970854D34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6" name="Text Box 15">
          <a:extLst>
            <a:ext uri="{FF2B5EF4-FFF2-40B4-BE49-F238E27FC236}">
              <a16:creationId xmlns:a16="http://schemas.microsoft.com/office/drawing/2014/main" id="{C022E645-3282-4D70-ACF5-4ED5A56B72B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7" name="Text Box 15">
          <a:extLst>
            <a:ext uri="{FF2B5EF4-FFF2-40B4-BE49-F238E27FC236}">
              <a16:creationId xmlns:a16="http://schemas.microsoft.com/office/drawing/2014/main" id="{B76C19A4-BBE6-43A9-99C3-4B9A7AD964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8" name="Text Box 15">
          <a:extLst>
            <a:ext uri="{FF2B5EF4-FFF2-40B4-BE49-F238E27FC236}">
              <a16:creationId xmlns:a16="http://schemas.microsoft.com/office/drawing/2014/main" id="{1D5E16B9-14DE-4041-9A70-19D14471B8B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79" name="Text Box 15">
          <a:extLst>
            <a:ext uri="{FF2B5EF4-FFF2-40B4-BE49-F238E27FC236}">
              <a16:creationId xmlns:a16="http://schemas.microsoft.com/office/drawing/2014/main" id="{B871479A-EAB9-4B0A-B313-DB01A043F72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0" name="Text Box 15">
          <a:extLst>
            <a:ext uri="{FF2B5EF4-FFF2-40B4-BE49-F238E27FC236}">
              <a16:creationId xmlns:a16="http://schemas.microsoft.com/office/drawing/2014/main" id="{CC5F2B13-A652-4E5A-A8B2-8E0435B9D91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1" name="Text Box 15">
          <a:extLst>
            <a:ext uri="{FF2B5EF4-FFF2-40B4-BE49-F238E27FC236}">
              <a16:creationId xmlns:a16="http://schemas.microsoft.com/office/drawing/2014/main" id="{E51D70D0-97F5-455C-A800-9FC1534BB72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2" name="Text Box 15">
          <a:extLst>
            <a:ext uri="{FF2B5EF4-FFF2-40B4-BE49-F238E27FC236}">
              <a16:creationId xmlns:a16="http://schemas.microsoft.com/office/drawing/2014/main" id="{CA3A6013-08C0-48D7-A575-488E9986F6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3" name="Text Box 15">
          <a:extLst>
            <a:ext uri="{FF2B5EF4-FFF2-40B4-BE49-F238E27FC236}">
              <a16:creationId xmlns:a16="http://schemas.microsoft.com/office/drawing/2014/main" id="{946FA072-F255-4AC7-8644-E712361A9E5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4" name="Text Box 15">
          <a:extLst>
            <a:ext uri="{FF2B5EF4-FFF2-40B4-BE49-F238E27FC236}">
              <a16:creationId xmlns:a16="http://schemas.microsoft.com/office/drawing/2014/main" id="{8DF04BEE-EF46-4708-946B-5C5D378AA06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5" name="Text Box 15">
          <a:extLst>
            <a:ext uri="{FF2B5EF4-FFF2-40B4-BE49-F238E27FC236}">
              <a16:creationId xmlns:a16="http://schemas.microsoft.com/office/drawing/2014/main" id="{3A2C1E2C-4F32-4EF8-8B9B-91CA7FDA1DF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6" name="Text Box 15">
          <a:extLst>
            <a:ext uri="{FF2B5EF4-FFF2-40B4-BE49-F238E27FC236}">
              <a16:creationId xmlns:a16="http://schemas.microsoft.com/office/drawing/2014/main" id="{62019DE6-ABF8-45D9-A626-1EFBFB677B4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7" name="Text Box 15">
          <a:extLst>
            <a:ext uri="{FF2B5EF4-FFF2-40B4-BE49-F238E27FC236}">
              <a16:creationId xmlns:a16="http://schemas.microsoft.com/office/drawing/2014/main" id="{677B55FD-859B-43AF-B668-2416DD1721B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8" name="Text Box 15">
          <a:extLst>
            <a:ext uri="{FF2B5EF4-FFF2-40B4-BE49-F238E27FC236}">
              <a16:creationId xmlns:a16="http://schemas.microsoft.com/office/drawing/2014/main" id="{0AE04913-B34C-4C61-AB9E-685E8CAE3EA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89" name="Text Box 15">
          <a:extLst>
            <a:ext uri="{FF2B5EF4-FFF2-40B4-BE49-F238E27FC236}">
              <a16:creationId xmlns:a16="http://schemas.microsoft.com/office/drawing/2014/main" id="{C5EBAC42-C011-4EAF-A0A4-D8E0B29C43D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0" name="Text Box 15">
          <a:extLst>
            <a:ext uri="{FF2B5EF4-FFF2-40B4-BE49-F238E27FC236}">
              <a16:creationId xmlns:a16="http://schemas.microsoft.com/office/drawing/2014/main" id="{3C395C2A-1E34-4DC7-922A-512B132DB13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1" name="Text Box 15">
          <a:extLst>
            <a:ext uri="{FF2B5EF4-FFF2-40B4-BE49-F238E27FC236}">
              <a16:creationId xmlns:a16="http://schemas.microsoft.com/office/drawing/2014/main" id="{BE18B167-D95D-457D-AE59-3CCA10B0816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2" name="Text Box 15">
          <a:extLst>
            <a:ext uri="{FF2B5EF4-FFF2-40B4-BE49-F238E27FC236}">
              <a16:creationId xmlns:a16="http://schemas.microsoft.com/office/drawing/2014/main" id="{5882D88F-D75D-4BB7-878A-24940FC3588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3" name="Text Box 15">
          <a:extLst>
            <a:ext uri="{FF2B5EF4-FFF2-40B4-BE49-F238E27FC236}">
              <a16:creationId xmlns:a16="http://schemas.microsoft.com/office/drawing/2014/main" id="{614114E4-B0F8-4FBD-870E-68019B282E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4" name="Text Box 15">
          <a:extLst>
            <a:ext uri="{FF2B5EF4-FFF2-40B4-BE49-F238E27FC236}">
              <a16:creationId xmlns:a16="http://schemas.microsoft.com/office/drawing/2014/main" id="{DAAD4296-1412-4956-9006-6110BA1119B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5" name="Text Box 15">
          <a:extLst>
            <a:ext uri="{FF2B5EF4-FFF2-40B4-BE49-F238E27FC236}">
              <a16:creationId xmlns:a16="http://schemas.microsoft.com/office/drawing/2014/main" id="{5E1E9CD2-A94A-436F-9D86-4BF8070DD7F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6" name="Text Box 15">
          <a:extLst>
            <a:ext uri="{FF2B5EF4-FFF2-40B4-BE49-F238E27FC236}">
              <a16:creationId xmlns:a16="http://schemas.microsoft.com/office/drawing/2014/main" id="{7E27E049-BA0E-489A-B42A-CD7B693A55D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7" name="Text Box 15">
          <a:extLst>
            <a:ext uri="{FF2B5EF4-FFF2-40B4-BE49-F238E27FC236}">
              <a16:creationId xmlns:a16="http://schemas.microsoft.com/office/drawing/2014/main" id="{30B26FA5-F79D-460A-8FEF-E6C2A1A2CBA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8" name="Text Box 15">
          <a:extLst>
            <a:ext uri="{FF2B5EF4-FFF2-40B4-BE49-F238E27FC236}">
              <a16:creationId xmlns:a16="http://schemas.microsoft.com/office/drawing/2014/main" id="{1D035371-5FC6-4083-AD32-8F0E655108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299" name="Text Box 15">
          <a:extLst>
            <a:ext uri="{FF2B5EF4-FFF2-40B4-BE49-F238E27FC236}">
              <a16:creationId xmlns:a16="http://schemas.microsoft.com/office/drawing/2014/main" id="{F0DFEE80-E8D3-4174-9C34-D1538FF7093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0" name="Text Box 15">
          <a:extLst>
            <a:ext uri="{FF2B5EF4-FFF2-40B4-BE49-F238E27FC236}">
              <a16:creationId xmlns:a16="http://schemas.microsoft.com/office/drawing/2014/main" id="{4AC8CCA1-3086-4FD9-B920-F2537AF6755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1" name="Text Box 15">
          <a:extLst>
            <a:ext uri="{FF2B5EF4-FFF2-40B4-BE49-F238E27FC236}">
              <a16:creationId xmlns:a16="http://schemas.microsoft.com/office/drawing/2014/main" id="{37230BE4-6C99-43FB-B7F9-23973A107872}"/>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2" name="Text Box 15">
          <a:extLst>
            <a:ext uri="{FF2B5EF4-FFF2-40B4-BE49-F238E27FC236}">
              <a16:creationId xmlns:a16="http://schemas.microsoft.com/office/drawing/2014/main" id="{D4154FC4-B8F3-4900-ACBB-7C2F2B91657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3" name="Text Box 15">
          <a:extLst>
            <a:ext uri="{FF2B5EF4-FFF2-40B4-BE49-F238E27FC236}">
              <a16:creationId xmlns:a16="http://schemas.microsoft.com/office/drawing/2014/main" id="{D5BE580C-B5FB-4151-860C-7AAFF04D334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4" name="Text Box 15">
          <a:extLst>
            <a:ext uri="{FF2B5EF4-FFF2-40B4-BE49-F238E27FC236}">
              <a16:creationId xmlns:a16="http://schemas.microsoft.com/office/drawing/2014/main" id="{00DC56E7-FE6B-4B6E-8430-E11AFC4CE9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5" name="Text Box 15">
          <a:extLst>
            <a:ext uri="{FF2B5EF4-FFF2-40B4-BE49-F238E27FC236}">
              <a16:creationId xmlns:a16="http://schemas.microsoft.com/office/drawing/2014/main" id="{62EC833C-B920-4F23-9B7D-0E3A7FA2BB8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6" name="Text Box 15">
          <a:extLst>
            <a:ext uri="{FF2B5EF4-FFF2-40B4-BE49-F238E27FC236}">
              <a16:creationId xmlns:a16="http://schemas.microsoft.com/office/drawing/2014/main" id="{C33A1C74-5AFB-474F-90A7-8C37EFED641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7" name="Text Box 15">
          <a:extLst>
            <a:ext uri="{FF2B5EF4-FFF2-40B4-BE49-F238E27FC236}">
              <a16:creationId xmlns:a16="http://schemas.microsoft.com/office/drawing/2014/main" id="{E568682D-6851-4490-AE59-929FD86C17E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8" name="Text Box 15">
          <a:extLst>
            <a:ext uri="{FF2B5EF4-FFF2-40B4-BE49-F238E27FC236}">
              <a16:creationId xmlns:a16="http://schemas.microsoft.com/office/drawing/2014/main" id="{C5B3EA18-2E35-445F-BD48-FCFBFDC3D09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09" name="Text Box 15">
          <a:extLst>
            <a:ext uri="{FF2B5EF4-FFF2-40B4-BE49-F238E27FC236}">
              <a16:creationId xmlns:a16="http://schemas.microsoft.com/office/drawing/2014/main" id="{6F41D473-D5DD-4C69-8017-AAB9E4B70D0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0" name="Text Box 15">
          <a:extLst>
            <a:ext uri="{FF2B5EF4-FFF2-40B4-BE49-F238E27FC236}">
              <a16:creationId xmlns:a16="http://schemas.microsoft.com/office/drawing/2014/main" id="{FB520F5E-09A2-4FE2-99B3-69CBCA502CA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1" name="Text Box 15">
          <a:extLst>
            <a:ext uri="{FF2B5EF4-FFF2-40B4-BE49-F238E27FC236}">
              <a16:creationId xmlns:a16="http://schemas.microsoft.com/office/drawing/2014/main" id="{FD520E97-2F56-488A-87C7-30572859A59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2" name="Text Box 15">
          <a:extLst>
            <a:ext uri="{FF2B5EF4-FFF2-40B4-BE49-F238E27FC236}">
              <a16:creationId xmlns:a16="http://schemas.microsoft.com/office/drawing/2014/main" id="{F41CD3A0-0BFB-43F5-93D5-CA6DD33BE45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3" name="Text Box 15">
          <a:extLst>
            <a:ext uri="{FF2B5EF4-FFF2-40B4-BE49-F238E27FC236}">
              <a16:creationId xmlns:a16="http://schemas.microsoft.com/office/drawing/2014/main" id="{65E45190-B30B-4438-937D-701C227FC6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4" name="Text Box 15">
          <a:extLst>
            <a:ext uri="{FF2B5EF4-FFF2-40B4-BE49-F238E27FC236}">
              <a16:creationId xmlns:a16="http://schemas.microsoft.com/office/drawing/2014/main" id="{29260AF3-2880-47F4-8ED4-1BC9A03ADDC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5" name="Text Box 15">
          <a:extLst>
            <a:ext uri="{FF2B5EF4-FFF2-40B4-BE49-F238E27FC236}">
              <a16:creationId xmlns:a16="http://schemas.microsoft.com/office/drawing/2014/main" id="{2A44AF67-0E46-49C3-AC26-8634644E08D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6" name="Text Box 15">
          <a:extLst>
            <a:ext uri="{FF2B5EF4-FFF2-40B4-BE49-F238E27FC236}">
              <a16:creationId xmlns:a16="http://schemas.microsoft.com/office/drawing/2014/main" id="{F3A14DBA-2437-40FF-B5C5-75855A335DB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7" name="Text Box 15">
          <a:extLst>
            <a:ext uri="{FF2B5EF4-FFF2-40B4-BE49-F238E27FC236}">
              <a16:creationId xmlns:a16="http://schemas.microsoft.com/office/drawing/2014/main" id="{BBF44BFA-B347-4FDC-BB1E-58E3EB60D5E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18" name="Text Box 15">
          <a:extLst>
            <a:ext uri="{FF2B5EF4-FFF2-40B4-BE49-F238E27FC236}">
              <a16:creationId xmlns:a16="http://schemas.microsoft.com/office/drawing/2014/main" id="{6CC566DA-FCD9-44B5-8DF2-DF3172C0896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331"/>
    <xdr:sp macro="" textlink="">
      <xdr:nvSpPr>
        <xdr:cNvPr id="319" name="Text Box 15">
          <a:extLst>
            <a:ext uri="{FF2B5EF4-FFF2-40B4-BE49-F238E27FC236}">
              <a16:creationId xmlns:a16="http://schemas.microsoft.com/office/drawing/2014/main" id="{CF20E23A-CAAC-4C41-BE36-2E33D9D520F9}"/>
            </a:ext>
          </a:extLst>
        </xdr:cNvPr>
        <xdr:cNvSpPr txBox="1">
          <a:spLocks noChangeArrowheads="1"/>
        </xdr:cNvSpPr>
      </xdr:nvSpPr>
      <xdr:spPr bwMode="auto">
        <a:xfrm>
          <a:off x="5283200" y="3756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0" name="Text Box 15">
          <a:extLst>
            <a:ext uri="{FF2B5EF4-FFF2-40B4-BE49-F238E27FC236}">
              <a16:creationId xmlns:a16="http://schemas.microsoft.com/office/drawing/2014/main" id="{527285E1-D418-4117-B7FD-E7C1D2CB63A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1" name="Text Box 15">
          <a:extLst>
            <a:ext uri="{FF2B5EF4-FFF2-40B4-BE49-F238E27FC236}">
              <a16:creationId xmlns:a16="http://schemas.microsoft.com/office/drawing/2014/main" id="{D851557D-33E8-44F1-9F82-764EB991BAD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2" name="Text Box 15">
          <a:extLst>
            <a:ext uri="{FF2B5EF4-FFF2-40B4-BE49-F238E27FC236}">
              <a16:creationId xmlns:a16="http://schemas.microsoft.com/office/drawing/2014/main" id="{B1679D6F-5258-45F2-9FD9-0B7ACAD512D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3" name="Text Box 15">
          <a:extLst>
            <a:ext uri="{FF2B5EF4-FFF2-40B4-BE49-F238E27FC236}">
              <a16:creationId xmlns:a16="http://schemas.microsoft.com/office/drawing/2014/main" id="{B9AD5101-FC74-45B4-90E7-31E477D344B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4" name="Text Box 15">
          <a:extLst>
            <a:ext uri="{FF2B5EF4-FFF2-40B4-BE49-F238E27FC236}">
              <a16:creationId xmlns:a16="http://schemas.microsoft.com/office/drawing/2014/main" id="{CF501287-909D-4AFB-8D32-8C0EB9DE1B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5" name="Text Box 15">
          <a:extLst>
            <a:ext uri="{FF2B5EF4-FFF2-40B4-BE49-F238E27FC236}">
              <a16:creationId xmlns:a16="http://schemas.microsoft.com/office/drawing/2014/main" id="{57DBF72B-A9E5-46FF-9BBC-A44AEB1AF1B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6" name="Text Box 15">
          <a:extLst>
            <a:ext uri="{FF2B5EF4-FFF2-40B4-BE49-F238E27FC236}">
              <a16:creationId xmlns:a16="http://schemas.microsoft.com/office/drawing/2014/main" id="{CEAE6D62-6EE1-441C-A173-A87C601D728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7" name="Text Box 15">
          <a:extLst>
            <a:ext uri="{FF2B5EF4-FFF2-40B4-BE49-F238E27FC236}">
              <a16:creationId xmlns:a16="http://schemas.microsoft.com/office/drawing/2014/main" id="{46A87FEC-206C-4AE4-B2CF-DBB959FE94C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8" name="Text Box 15">
          <a:extLst>
            <a:ext uri="{FF2B5EF4-FFF2-40B4-BE49-F238E27FC236}">
              <a16:creationId xmlns:a16="http://schemas.microsoft.com/office/drawing/2014/main" id="{AE5901CB-80EA-4735-AA7F-6AD4CE6EA24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29" name="Text Box 15">
          <a:extLst>
            <a:ext uri="{FF2B5EF4-FFF2-40B4-BE49-F238E27FC236}">
              <a16:creationId xmlns:a16="http://schemas.microsoft.com/office/drawing/2014/main" id="{64303A3B-53E7-4469-BF84-526973E660D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0" name="Text Box 15">
          <a:extLst>
            <a:ext uri="{FF2B5EF4-FFF2-40B4-BE49-F238E27FC236}">
              <a16:creationId xmlns:a16="http://schemas.microsoft.com/office/drawing/2014/main" id="{420EA055-8122-4D8E-873E-8CC3EBFA367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1" name="Text Box 15">
          <a:extLst>
            <a:ext uri="{FF2B5EF4-FFF2-40B4-BE49-F238E27FC236}">
              <a16:creationId xmlns:a16="http://schemas.microsoft.com/office/drawing/2014/main" id="{7829CC4B-0300-427C-BEBF-83F2B970A87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2" name="Text Box 15">
          <a:extLst>
            <a:ext uri="{FF2B5EF4-FFF2-40B4-BE49-F238E27FC236}">
              <a16:creationId xmlns:a16="http://schemas.microsoft.com/office/drawing/2014/main" id="{0C0F7377-C4CD-4558-AE73-DC3EE863E50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3" name="Text Box 15">
          <a:extLst>
            <a:ext uri="{FF2B5EF4-FFF2-40B4-BE49-F238E27FC236}">
              <a16:creationId xmlns:a16="http://schemas.microsoft.com/office/drawing/2014/main" id="{05DC73BA-3A43-4D73-8996-42B0952D54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4" name="Text Box 15">
          <a:extLst>
            <a:ext uri="{FF2B5EF4-FFF2-40B4-BE49-F238E27FC236}">
              <a16:creationId xmlns:a16="http://schemas.microsoft.com/office/drawing/2014/main" id="{9A7E7589-21CA-4048-8945-94FA23BC9D9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5" name="Text Box 15">
          <a:extLst>
            <a:ext uri="{FF2B5EF4-FFF2-40B4-BE49-F238E27FC236}">
              <a16:creationId xmlns:a16="http://schemas.microsoft.com/office/drawing/2014/main" id="{AE872B5B-29A4-4A1D-8BEA-E05927FFAB5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6" name="Text Box 15">
          <a:extLst>
            <a:ext uri="{FF2B5EF4-FFF2-40B4-BE49-F238E27FC236}">
              <a16:creationId xmlns:a16="http://schemas.microsoft.com/office/drawing/2014/main" id="{BC89D3AA-3D67-441D-A845-EE770FE550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7" name="Text Box 15">
          <a:extLst>
            <a:ext uri="{FF2B5EF4-FFF2-40B4-BE49-F238E27FC236}">
              <a16:creationId xmlns:a16="http://schemas.microsoft.com/office/drawing/2014/main" id="{D9A95D98-D8EC-449E-8D28-7F6BC83DBEA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8" name="Text Box 15">
          <a:extLst>
            <a:ext uri="{FF2B5EF4-FFF2-40B4-BE49-F238E27FC236}">
              <a16:creationId xmlns:a16="http://schemas.microsoft.com/office/drawing/2014/main" id="{0EE38AEB-1EA3-4A36-96E2-A92C4C1B88B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39" name="Text Box 15">
          <a:extLst>
            <a:ext uri="{FF2B5EF4-FFF2-40B4-BE49-F238E27FC236}">
              <a16:creationId xmlns:a16="http://schemas.microsoft.com/office/drawing/2014/main" id="{9A5BF093-61D2-46A4-BAFA-67D01B8697E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0" name="Text Box 15">
          <a:extLst>
            <a:ext uri="{FF2B5EF4-FFF2-40B4-BE49-F238E27FC236}">
              <a16:creationId xmlns:a16="http://schemas.microsoft.com/office/drawing/2014/main" id="{DF3602E4-53BC-44FE-A14C-CBD4AD7D946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1" name="Text Box 15">
          <a:extLst>
            <a:ext uri="{FF2B5EF4-FFF2-40B4-BE49-F238E27FC236}">
              <a16:creationId xmlns:a16="http://schemas.microsoft.com/office/drawing/2014/main" id="{DD5BEA66-6ED1-4F49-8677-1E992A8E21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2" name="Text Box 15">
          <a:extLst>
            <a:ext uri="{FF2B5EF4-FFF2-40B4-BE49-F238E27FC236}">
              <a16:creationId xmlns:a16="http://schemas.microsoft.com/office/drawing/2014/main" id="{9C74AA2C-46C3-46A6-8F11-1B41616627C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3" name="Text Box 15">
          <a:extLst>
            <a:ext uri="{FF2B5EF4-FFF2-40B4-BE49-F238E27FC236}">
              <a16:creationId xmlns:a16="http://schemas.microsoft.com/office/drawing/2014/main" id="{1F1B79BC-00AA-4CD5-94E5-7CC030CFA9B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4" name="Text Box 15">
          <a:extLst>
            <a:ext uri="{FF2B5EF4-FFF2-40B4-BE49-F238E27FC236}">
              <a16:creationId xmlns:a16="http://schemas.microsoft.com/office/drawing/2014/main" id="{8C7AA6E9-977F-40A0-A05D-1EBF564AA5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5" name="Text Box 15">
          <a:extLst>
            <a:ext uri="{FF2B5EF4-FFF2-40B4-BE49-F238E27FC236}">
              <a16:creationId xmlns:a16="http://schemas.microsoft.com/office/drawing/2014/main" id="{8A339E93-7710-4A0A-97F6-D1AF0CE58E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6" name="Text Box 15">
          <a:extLst>
            <a:ext uri="{FF2B5EF4-FFF2-40B4-BE49-F238E27FC236}">
              <a16:creationId xmlns:a16="http://schemas.microsoft.com/office/drawing/2014/main" id="{18D36CF9-33E4-4759-A4B0-DA0D9D3462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7" name="Text Box 15">
          <a:extLst>
            <a:ext uri="{FF2B5EF4-FFF2-40B4-BE49-F238E27FC236}">
              <a16:creationId xmlns:a16="http://schemas.microsoft.com/office/drawing/2014/main" id="{3828551E-B0F5-490F-9D66-F720187BED9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8" name="Text Box 15">
          <a:extLst>
            <a:ext uri="{FF2B5EF4-FFF2-40B4-BE49-F238E27FC236}">
              <a16:creationId xmlns:a16="http://schemas.microsoft.com/office/drawing/2014/main" id="{8E3E7F0E-3ACE-4271-8EA2-3D0AFB90F6B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49" name="Text Box 15">
          <a:extLst>
            <a:ext uri="{FF2B5EF4-FFF2-40B4-BE49-F238E27FC236}">
              <a16:creationId xmlns:a16="http://schemas.microsoft.com/office/drawing/2014/main" id="{A8BB3329-9310-47E7-A1AC-601F20BA1B1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0" name="Text Box 15">
          <a:extLst>
            <a:ext uri="{FF2B5EF4-FFF2-40B4-BE49-F238E27FC236}">
              <a16:creationId xmlns:a16="http://schemas.microsoft.com/office/drawing/2014/main" id="{47930BE5-91FD-48D5-909C-CF7577F5819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1" name="Text Box 15">
          <a:extLst>
            <a:ext uri="{FF2B5EF4-FFF2-40B4-BE49-F238E27FC236}">
              <a16:creationId xmlns:a16="http://schemas.microsoft.com/office/drawing/2014/main" id="{FA534138-0416-43DD-8DA7-BE11D58F056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2" name="Text Box 15">
          <a:extLst>
            <a:ext uri="{FF2B5EF4-FFF2-40B4-BE49-F238E27FC236}">
              <a16:creationId xmlns:a16="http://schemas.microsoft.com/office/drawing/2014/main" id="{9B422B72-2367-4C2B-9866-AD2A6A70187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3" name="Text Box 15">
          <a:extLst>
            <a:ext uri="{FF2B5EF4-FFF2-40B4-BE49-F238E27FC236}">
              <a16:creationId xmlns:a16="http://schemas.microsoft.com/office/drawing/2014/main" id="{54930FB5-3861-4170-9BA8-93CA9848A16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4" name="Text Box 15">
          <a:extLst>
            <a:ext uri="{FF2B5EF4-FFF2-40B4-BE49-F238E27FC236}">
              <a16:creationId xmlns:a16="http://schemas.microsoft.com/office/drawing/2014/main" id="{AD76785F-B640-45FA-A4C3-1FA56A7F1E2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5" name="Text Box 15">
          <a:extLst>
            <a:ext uri="{FF2B5EF4-FFF2-40B4-BE49-F238E27FC236}">
              <a16:creationId xmlns:a16="http://schemas.microsoft.com/office/drawing/2014/main" id="{4134E74E-6483-4C11-883A-77450F7D106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6" name="Text Box 15">
          <a:extLst>
            <a:ext uri="{FF2B5EF4-FFF2-40B4-BE49-F238E27FC236}">
              <a16:creationId xmlns:a16="http://schemas.microsoft.com/office/drawing/2014/main" id="{459B38BA-C0EF-4CB4-A9A8-19B7ADCB49F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7" name="Text Box 15">
          <a:extLst>
            <a:ext uri="{FF2B5EF4-FFF2-40B4-BE49-F238E27FC236}">
              <a16:creationId xmlns:a16="http://schemas.microsoft.com/office/drawing/2014/main" id="{3BBAD2E4-7907-4CA7-AEE6-7F0E1F1CFE8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8" name="Text Box 15">
          <a:extLst>
            <a:ext uri="{FF2B5EF4-FFF2-40B4-BE49-F238E27FC236}">
              <a16:creationId xmlns:a16="http://schemas.microsoft.com/office/drawing/2014/main" id="{299933C3-19AD-4934-B73F-202C1E1C02E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59" name="Text Box 15">
          <a:extLst>
            <a:ext uri="{FF2B5EF4-FFF2-40B4-BE49-F238E27FC236}">
              <a16:creationId xmlns:a16="http://schemas.microsoft.com/office/drawing/2014/main" id="{434FCF0A-70DE-4B11-ADA1-A50139B4099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0" name="Text Box 15">
          <a:extLst>
            <a:ext uri="{FF2B5EF4-FFF2-40B4-BE49-F238E27FC236}">
              <a16:creationId xmlns:a16="http://schemas.microsoft.com/office/drawing/2014/main" id="{0CEE454B-CA52-482A-8E46-7D1DCA8DC94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1" name="Text Box 15">
          <a:extLst>
            <a:ext uri="{FF2B5EF4-FFF2-40B4-BE49-F238E27FC236}">
              <a16:creationId xmlns:a16="http://schemas.microsoft.com/office/drawing/2014/main" id="{49B07F22-328E-4DD8-8916-A73374C8E32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2" name="Text Box 15">
          <a:extLst>
            <a:ext uri="{FF2B5EF4-FFF2-40B4-BE49-F238E27FC236}">
              <a16:creationId xmlns:a16="http://schemas.microsoft.com/office/drawing/2014/main" id="{4E327EAE-2823-4505-8E85-4CF8CF8C993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3" name="Text Box 15">
          <a:extLst>
            <a:ext uri="{FF2B5EF4-FFF2-40B4-BE49-F238E27FC236}">
              <a16:creationId xmlns:a16="http://schemas.microsoft.com/office/drawing/2014/main" id="{4032EAED-037A-483C-A118-E6E97643058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4" name="Text Box 15">
          <a:extLst>
            <a:ext uri="{FF2B5EF4-FFF2-40B4-BE49-F238E27FC236}">
              <a16:creationId xmlns:a16="http://schemas.microsoft.com/office/drawing/2014/main" id="{87A4EF1C-F988-4800-A32F-5BBF17B739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5" name="Text Box 15">
          <a:extLst>
            <a:ext uri="{FF2B5EF4-FFF2-40B4-BE49-F238E27FC236}">
              <a16:creationId xmlns:a16="http://schemas.microsoft.com/office/drawing/2014/main" id="{FD03BFAA-D60E-4D1D-BD79-2F828F80B8F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6" name="Text Box 15">
          <a:extLst>
            <a:ext uri="{FF2B5EF4-FFF2-40B4-BE49-F238E27FC236}">
              <a16:creationId xmlns:a16="http://schemas.microsoft.com/office/drawing/2014/main" id="{C793B6A1-173A-4EB1-BF9B-4B3C9ED2706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7" name="Text Box 15">
          <a:extLst>
            <a:ext uri="{FF2B5EF4-FFF2-40B4-BE49-F238E27FC236}">
              <a16:creationId xmlns:a16="http://schemas.microsoft.com/office/drawing/2014/main" id="{56F4E49D-EC26-4D0A-8DB8-EFCF8FB6CD4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8" name="Text Box 15">
          <a:extLst>
            <a:ext uri="{FF2B5EF4-FFF2-40B4-BE49-F238E27FC236}">
              <a16:creationId xmlns:a16="http://schemas.microsoft.com/office/drawing/2014/main" id="{76DF6482-7186-4115-8178-1A48E590467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69" name="Text Box 15">
          <a:extLst>
            <a:ext uri="{FF2B5EF4-FFF2-40B4-BE49-F238E27FC236}">
              <a16:creationId xmlns:a16="http://schemas.microsoft.com/office/drawing/2014/main" id="{453DC266-4240-45C5-AA65-E73EFFA82DF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0" name="Text Box 15">
          <a:extLst>
            <a:ext uri="{FF2B5EF4-FFF2-40B4-BE49-F238E27FC236}">
              <a16:creationId xmlns:a16="http://schemas.microsoft.com/office/drawing/2014/main" id="{FE6215AB-6097-4F6F-BE74-E07FF4A739E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1" name="Text Box 15">
          <a:extLst>
            <a:ext uri="{FF2B5EF4-FFF2-40B4-BE49-F238E27FC236}">
              <a16:creationId xmlns:a16="http://schemas.microsoft.com/office/drawing/2014/main" id="{18390D53-C760-4E68-80EF-CF453E035D8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2" name="Text Box 15">
          <a:extLst>
            <a:ext uri="{FF2B5EF4-FFF2-40B4-BE49-F238E27FC236}">
              <a16:creationId xmlns:a16="http://schemas.microsoft.com/office/drawing/2014/main" id="{EA13E49B-8317-4E60-9CD9-22C3893C767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3" name="Text Box 15">
          <a:extLst>
            <a:ext uri="{FF2B5EF4-FFF2-40B4-BE49-F238E27FC236}">
              <a16:creationId xmlns:a16="http://schemas.microsoft.com/office/drawing/2014/main" id="{5DB7EE79-24AE-4E2F-BDC0-108296E485A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4" name="Text Box 15">
          <a:extLst>
            <a:ext uri="{FF2B5EF4-FFF2-40B4-BE49-F238E27FC236}">
              <a16:creationId xmlns:a16="http://schemas.microsoft.com/office/drawing/2014/main" id="{9C5B4096-9ABC-4494-A21C-55A73785E34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5" name="Text Box 15">
          <a:extLst>
            <a:ext uri="{FF2B5EF4-FFF2-40B4-BE49-F238E27FC236}">
              <a16:creationId xmlns:a16="http://schemas.microsoft.com/office/drawing/2014/main" id="{DF3F53A4-B440-49EE-BD05-B99B483E77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6" name="Text Box 15">
          <a:extLst>
            <a:ext uri="{FF2B5EF4-FFF2-40B4-BE49-F238E27FC236}">
              <a16:creationId xmlns:a16="http://schemas.microsoft.com/office/drawing/2014/main" id="{03AD4473-9680-4073-8B81-C8386F3EC28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7" name="Text Box 15">
          <a:extLst>
            <a:ext uri="{FF2B5EF4-FFF2-40B4-BE49-F238E27FC236}">
              <a16:creationId xmlns:a16="http://schemas.microsoft.com/office/drawing/2014/main" id="{6EE0C608-1149-4E44-801D-AAC0D4C2AFD1}"/>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8" name="Text Box 15">
          <a:extLst>
            <a:ext uri="{FF2B5EF4-FFF2-40B4-BE49-F238E27FC236}">
              <a16:creationId xmlns:a16="http://schemas.microsoft.com/office/drawing/2014/main" id="{952FE65A-7D2E-4333-87C0-A099E96DA72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79" name="Text Box 15">
          <a:extLst>
            <a:ext uri="{FF2B5EF4-FFF2-40B4-BE49-F238E27FC236}">
              <a16:creationId xmlns:a16="http://schemas.microsoft.com/office/drawing/2014/main" id="{46E20516-0727-41EA-8D24-E4D3DAEB26F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0" name="Text Box 15">
          <a:extLst>
            <a:ext uri="{FF2B5EF4-FFF2-40B4-BE49-F238E27FC236}">
              <a16:creationId xmlns:a16="http://schemas.microsoft.com/office/drawing/2014/main" id="{3613218A-2342-47B7-A039-7AB15A370698}"/>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1" name="Text Box 15">
          <a:extLst>
            <a:ext uri="{FF2B5EF4-FFF2-40B4-BE49-F238E27FC236}">
              <a16:creationId xmlns:a16="http://schemas.microsoft.com/office/drawing/2014/main" id="{86085027-A941-42C0-AFBE-DF7416860D5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2" name="Text Box 15">
          <a:extLst>
            <a:ext uri="{FF2B5EF4-FFF2-40B4-BE49-F238E27FC236}">
              <a16:creationId xmlns:a16="http://schemas.microsoft.com/office/drawing/2014/main" id="{08779A48-7203-4100-BAA9-F735D0784F4B}"/>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3" name="Text Box 15">
          <a:extLst>
            <a:ext uri="{FF2B5EF4-FFF2-40B4-BE49-F238E27FC236}">
              <a16:creationId xmlns:a16="http://schemas.microsoft.com/office/drawing/2014/main" id="{D3B45D1E-D271-471D-918E-E32E019C66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4" name="Text Box 15">
          <a:extLst>
            <a:ext uri="{FF2B5EF4-FFF2-40B4-BE49-F238E27FC236}">
              <a16:creationId xmlns:a16="http://schemas.microsoft.com/office/drawing/2014/main" id="{ACF63105-62CF-4306-A35B-A052A442090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5" name="Text Box 15">
          <a:extLst>
            <a:ext uri="{FF2B5EF4-FFF2-40B4-BE49-F238E27FC236}">
              <a16:creationId xmlns:a16="http://schemas.microsoft.com/office/drawing/2014/main" id="{C50BE58C-E018-46FE-A500-2CDB1D37198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6" name="Text Box 15">
          <a:extLst>
            <a:ext uri="{FF2B5EF4-FFF2-40B4-BE49-F238E27FC236}">
              <a16:creationId xmlns:a16="http://schemas.microsoft.com/office/drawing/2014/main" id="{923CAC5E-D0C3-4716-9AB3-5E5E38A2BF87}"/>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7" name="Text Box 15">
          <a:extLst>
            <a:ext uri="{FF2B5EF4-FFF2-40B4-BE49-F238E27FC236}">
              <a16:creationId xmlns:a16="http://schemas.microsoft.com/office/drawing/2014/main" id="{8D8BC189-D687-447B-AEA7-5EE078B5607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8" name="Text Box 15">
          <a:extLst>
            <a:ext uri="{FF2B5EF4-FFF2-40B4-BE49-F238E27FC236}">
              <a16:creationId xmlns:a16="http://schemas.microsoft.com/office/drawing/2014/main" id="{CB6C30FC-56A0-45B6-B5D3-C46852271DB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89" name="Text Box 15">
          <a:extLst>
            <a:ext uri="{FF2B5EF4-FFF2-40B4-BE49-F238E27FC236}">
              <a16:creationId xmlns:a16="http://schemas.microsoft.com/office/drawing/2014/main" id="{6890819C-CE4D-4CD3-A8A7-5D191D5EBB7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0" name="Text Box 15">
          <a:extLst>
            <a:ext uri="{FF2B5EF4-FFF2-40B4-BE49-F238E27FC236}">
              <a16:creationId xmlns:a16="http://schemas.microsoft.com/office/drawing/2014/main" id="{7FBA512D-DBC2-4409-BFAA-7D1C7B87E04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1" name="Text Box 15">
          <a:extLst>
            <a:ext uri="{FF2B5EF4-FFF2-40B4-BE49-F238E27FC236}">
              <a16:creationId xmlns:a16="http://schemas.microsoft.com/office/drawing/2014/main" id="{16196F70-ADA1-4DEE-9D82-FCBB65B417D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2" name="Text Box 15">
          <a:extLst>
            <a:ext uri="{FF2B5EF4-FFF2-40B4-BE49-F238E27FC236}">
              <a16:creationId xmlns:a16="http://schemas.microsoft.com/office/drawing/2014/main" id="{FE9E65B4-46CD-4505-8ED5-A24B5F5DC72A}"/>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3" name="Text Box 15">
          <a:extLst>
            <a:ext uri="{FF2B5EF4-FFF2-40B4-BE49-F238E27FC236}">
              <a16:creationId xmlns:a16="http://schemas.microsoft.com/office/drawing/2014/main" id="{43E4BE7F-80A8-4535-A8DA-DA15DE9280A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4" name="Text Box 15">
          <a:extLst>
            <a:ext uri="{FF2B5EF4-FFF2-40B4-BE49-F238E27FC236}">
              <a16:creationId xmlns:a16="http://schemas.microsoft.com/office/drawing/2014/main" id="{0A885442-A202-424C-AF27-58B0DCC8ACF4}"/>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5" name="Text Box 15">
          <a:extLst>
            <a:ext uri="{FF2B5EF4-FFF2-40B4-BE49-F238E27FC236}">
              <a16:creationId xmlns:a16="http://schemas.microsoft.com/office/drawing/2014/main" id="{412FC0A2-DACB-4C69-8194-8A559D82456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6" name="Text Box 15">
          <a:extLst>
            <a:ext uri="{FF2B5EF4-FFF2-40B4-BE49-F238E27FC236}">
              <a16:creationId xmlns:a16="http://schemas.microsoft.com/office/drawing/2014/main" id="{C2AA9BF6-BF7E-4ACC-B653-EC5A832F75B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7" name="Text Box 15">
          <a:extLst>
            <a:ext uri="{FF2B5EF4-FFF2-40B4-BE49-F238E27FC236}">
              <a16:creationId xmlns:a16="http://schemas.microsoft.com/office/drawing/2014/main" id="{F4993938-4255-42F5-8486-68868C3261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8" name="Text Box 15">
          <a:extLst>
            <a:ext uri="{FF2B5EF4-FFF2-40B4-BE49-F238E27FC236}">
              <a16:creationId xmlns:a16="http://schemas.microsoft.com/office/drawing/2014/main" id="{4C21854A-AB9E-47CA-A5F8-05C9174F6DB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399" name="Text Box 15">
          <a:extLst>
            <a:ext uri="{FF2B5EF4-FFF2-40B4-BE49-F238E27FC236}">
              <a16:creationId xmlns:a16="http://schemas.microsoft.com/office/drawing/2014/main" id="{62F15BD0-723B-46EE-86DB-D49450FF4A16}"/>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0" name="Text Box 15">
          <a:extLst>
            <a:ext uri="{FF2B5EF4-FFF2-40B4-BE49-F238E27FC236}">
              <a16:creationId xmlns:a16="http://schemas.microsoft.com/office/drawing/2014/main" id="{3778CD9E-72D3-42B1-BA4D-E097238B653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1" name="Text Box 15">
          <a:extLst>
            <a:ext uri="{FF2B5EF4-FFF2-40B4-BE49-F238E27FC236}">
              <a16:creationId xmlns:a16="http://schemas.microsoft.com/office/drawing/2014/main" id="{C5F7F984-C65E-495B-A428-112A036593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2" name="Text Box 15">
          <a:extLst>
            <a:ext uri="{FF2B5EF4-FFF2-40B4-BE49-F238E27FC236}">
              <a16:creationId xmlns:a16="http://schemas.microsoft.com/office/drawing/2014/main" id="{9A3BA271-F987-414F-9572-48A247DDF3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3" name="Text Box 15">
          <a:extLst>
            <a:ext uri="{FF2B5EF4-FFF2-40B4-BE49-F238E27FC236}">
              <a16:creationId xmlns:a16="http://schemas.microsoft.com/office/drawing/2014/main" id="{CC938C34-D070-4737-B6AE-F8AF898F2189}"/>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4" name="Text Box 15">
          <a:extLst>
            <a:ext uri="{FF2B5EF4-FFF2-40B4-BE49-F238E27FC236}">
              <a16:creationId xmlns:a16="http://schemas.microsoft.com/office/drawing/2014/main" id="{951E7256-F6E1-4A03-B015-45FA71A5BE4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5" name="Text Box 15">
          <a:extLst>
            <a:ext uri="{FF2B5EF4-FFF2-40B4-BE49-F238E27FC236}">
              <a16:creationId xmlns:a16="http://schemas.microsoft.com/office/drawing/2014/main" id="{5A2751A4-6C6E-4B41-97E0-EAF446206293}"/>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6" name="Text Box 15">
          <a:extLst>
            <a:ext uri="{FF2B5EF4-FFF2-40B4-BE49-F238E27FC236}">
              <a16:creationId xmlns:a16="http://schemas.microsoft.com/office/drawing/2014/main" id="{53F7C590-18EF-49A3-875E-965884B5FF75}"/>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07" name="Text Box 15">
          <a:extLst>
            <a:ext uri="{FF2B5EF4-FFF2-40B4-BE49-F238E27FC236}">
              <a16:creationId xmlns:a16="http://schemas.microsoft.com/office/drawing/2014/main" id="{EF229A6D-0289-48E2-8C32-C4868EA007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35713"/>
    <xdr:sp macro="" textlink="">
      <xdr:nvSpPr>
        <xdr:cNvPr id="408" name="Text Box 15">
          <a:extLst>
            <a:ext uri="{FF2B5EF4-FFF2-40B4-BE49-F238E27FC236}">
              <a16:creationId xmlns:a16="http://schemas.microsoft.com/office/drawing/2014/main" id="{BBD142CE-5DE6-4E40-8ECC-54F9EE779365}"/>
            </a:ext>
          </a:extLst>
        </xdr:cNvPr>
        <xdr:cNvSpPr txBox="1">
          <a:spLocks noChangeArrowheads="1"/>
        </xdr:cNvSpPr>
      </xdr:nvSpPr>
      <xdr:spPr bwMode="auto">
        <a:xfrm>
          <a:off x="5283200" y="37560250"/>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22</xdr:row>
      <xdr:rowOff>0</xdr:rowOff>
    </xdr:from>
    <xdr:ext cx="95250" cy="213632"/>
    <xdr:sp macro="" textlink="">
      <xdr:nvSpPr>
        <xdr:cNvPr id="409" name="Text Box 15">
          <a:extLst>
            <a:ext uri="{FF2B5EF4-FFF2-40B4-BE49-F238E27FC236}">
              <a16:creationId xmlns:a16="http://schemas.microsoft.com/office/drawing/2014/main" id="{A6D386E4-A744-440A-A9C5-6219B6B0B100}"/>
            </a:ext>
          </a:extLst>
        </xdr:cNvPr>
        <xdr:cNvSpPr txBox="1">
          <a:spLocks noChangeArrowheads="1"/>
        </xdr:cNvSpPr>
      </xdr:nvSpPr>
      <xdr:spPr bwMode="auto">
        <a:xfrm>
          <a:off x="6317343"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0" name="Text Box 15">
          <a:extLst>
            <a:ext uri="{FF2B5EF4-FFF2-40B4-BE49-F238E27FC236}">
              <a16:creationId xmlns:a16="http://schemas.microsoft.com/office/drawing/2014/main" id="{96ADC9C6-D9A9-4948-9DAD-E685619E778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1" name="Text Box 15">
          <a:extLst>
            <a:ext uri="{FF2B5EF4-FFF2-40B4-BE49-F238E27FC236}">
              <a16:creationId xmlns:a16="http://schemas.microsoft.com/office/drawing/2014/main" id="{5F3BD241-0A16-4318-98D5-FBD54CCF21C0}"/>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2" name="Text Box 15">
          <a:extLst>
            <a:ext uri="{FF2B5EF4-FFF2-40B4-BE49-F238E27FC236}">
              <a16:creationId xmlns:a16="http://schemas.microsoft.com/office/drawing/2014/main" id="{17BF85E1-E744-4F36-B208-37E1DCB5698D}"/>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3" name="Text Box 15">
          <a:extLst>
            <a:ext uri="{FF2B5EF4-FFF2-40B4-BE49-F238E27FC236}">
              <a16:creationId xmlns:a16="http://schemas.microsoft.com/office/drawing/2014/main" id="{D6938940-1314-4F86-A5EF-28588594FFA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331"/>
    <xdr:sp macro="" textlink="">
      <xdr:nvSpPr>
        <xdr:cNvPr id="414" name="Text Box 15">
          <a:extLst>
            <a:ext uri="{FF2B5EF4-FFF2-40B4-BE49-F238E27FC236}">
              <a16:creationId xmlns:a16="http://schemas.microsoft.com/office/drawing/2014/main" id="{1F95269F-81D0-46A5-A9DB-6A48F60A1D5B}"/>
            </a:ext>
          </a:extLst>
        </xdr:cNvPr>
        <xdr:cNvSpPr txBox="1">
          <a:spLocks noChangeArrowheads="1"/>
        </xdr:cNvSpPr>
      </xdr:nvSpPr>
      <xdr:spPr bwMode="auto">
        <a:xfrm>
          <a:off x="5283200" y="37560250"/>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5" name="Text Box 15">
          <a:extLst>
            <a:ext uri="{FF2B5EF4-FFF2-40B4-BE49-F238E27FC236}">
              <a16:creationId xmlns:a16="http://schemas.microsoft.com/office/drawing/2014/main" id="{42F3F275-A620-4D19-918C-D0B6DF547A9C}"/>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6" name="Text Box 15">
          <a:extLst>
            <a:ext uri="{FF2B5EF4-FFF2-40B4-BE49-F238E27FC236}">
              <a16:creationId xmlns:a16="http://schemas.microsoft.com/office/drawing/2014/main" id="{8EA9F15A-76B8-408F-86C6-8FC375357BBE}"/>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7" name="Text Box 15">
          <a:extLst>
            <a:ext uri="{FF2B5EF4-FFF2-40B4-BE49-F238E27FC236}">
              <a16:creationId xmlns:a16="http://schemas.microsoft.com/office/drawing/2014/main" id="{066AD20E-579E-412C-B984-6990F5CEF77F}"/>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18" name="Text Box 15">
          <a:extLst>
            <a:ext uri="{FF2B5EF4-FFF2-40B4-BE49-F238E27FC236}">
              <a16:creationId xmlns:a16="http://schemas.microsoft.com/office/drawing/2014/main" id="{D4BA03E7-098A-456F-93AE-5694A46F15AA}"/>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213632"/>
    <xdr:sp macro="" textlink="">
      <xdr:nvSpPr>
        <xdr:cNvPr id="419" name="Text Box 15">
          <a:extLst>
            <a:ext uri="{FF2B5EF4-FFF2-40B4-BE49-F238E27FC236}">
              <a16:creationId xmlns:a16="http://schemas.microsoft.com/office/drawing/2014/main" id="{1B9AE40A-26F4-4B9A-BBAF-D2D2106FC93E}"/>
            </a:ext>
          </a:extLst>
        </xdr:cNvPr>
        <xdr:cNvSpPr txBox="1">
          <a:spLocks noChangeArrowheads="1"/>
        </xdr:cNvSpPr>
      </xdr:nvSpPr>
      <xdr:spPr bwMode="auto">
        <a:xfrm>
          <a:off x="5283200" y="375602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0" name="Text Box 15">
          <a:extLst>
            <a:ext uri="{FF2B5EF4-FFF2-40B4-BE49-F238E27FC236}">
              <a16:creationId xmlns:a16="http://schemas.microsoft.com/office/drawing/2014/main" id="{34FC6268-9985-4D31-BC16-15E79AA07D9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1" name="Text Box 15">
          <a:extLst>
            <a:ext uri="{FF2B5EF4-FFF2-40B4-BE49-F238E27FC236}">
              <a16:creationId xmlns:a16="http://schemas.microsoft.com/office/drawing/2014/main" id="{5C4A6331-6DE7-4B2A-BF50-1973ABEA2901}"/>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0</xdr:rowOff>
    </xdr:from>
    <xdr:ext cx="95250" cy="444014"/>
    <xdr:sp macro="" textlink="">
      <xdr:nvSpPr>
        <xdr:cNvPr id="422" name="Text Box 15">
          <a:extLst>
            <a:ext uri="{FF2B5EF4-FFF2-40B4-BE49-F238E27FC236}">
              <a16:creationId xmlns:a16="http://schemas.microsoft.com/office/drawing/2014/main" id="{D66C115B-D691-4659-A2D0-2000543C473F}"/>
            </a:ext>
          </a:extLst>
        </xdr:cNvPr>
        <xdr:cNvSpPr txBox="1">
          <a:spLocks noChangeArrowheads="1"/>
        </xdr:cNvSpPr>
      </xdr:nvSpPr>
      <xdr:spPr bwMode="auto">
        <a:xfrm>
          <a:off x="5283200" y="3756025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237" dataDxfId="236">
  <autoFilter ref="A31:E35" xr:uid="{00000000-0009-0000-0100-000006000000}"/>
  <tableColumns count="5">
    <tableColumn id="1" xr3:uid="{00000000-0010-0000-0100-000001000000}" name="Gestión" dataDxfId="235"/>
    <tableColumn id="2" xr3:uid="{00000000-0010-0000-0100-000002000000}" name="Fiscal" dataDxfId="234"/>
    <tableColumn id="3" xr3:uid="{00000000-0010-0000-0100-000003000000}" name="Seguridad_Información" dataDxfId="233"/>
    <tableColumn id="4" xr3:uid="{00000000-0010-0000-0100-000004000000}" name="Integridad_Pública_Corrupción" dataDxfId="232"/>
    <tableColumn id="5" xr3:uid="{00000000-0010-0000-0100-000005000000}" name="Integridad_Pública_LA_FT_FP" dataDxfId="23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230" dataDxfId="229">
  <autoFilter ref="A38:F47" xr:uid="{00000000-0009-0000-0100-000002000000}"/>
  <tableColumns count="6">
    <tableColumn id="1" xr3:uid="{00000000-0010-0000-0200-000001000000}" name="Ejecución_administración_de_procesos" dataDxfId="228"/>
    <tableColumn id="2" xr3:uid="{00000000-0010-0000-0200-000002000000}" name="Transacción_u_Operación_aplica_para_LA_FT_FP" dataDxfId="227"/>
    <tableColumn id="3" xr3:uid="{00000000-0010-0000-0200-000003000000}" name="Talento_Humano" dataDxfId="226"/>
    <tableColumn id="4" xr3:uid="{00000000-0010-0000-0200-000004000000}" name="Tecnología" dataDxfId="225"/>
    <tableColumn id="5" xr3:uid="{00000000-0010-0000-0200-000005000000}" name="Infraestructura" dataDxfId="224"/>
    <tableColumn id="6" xr3:uid="{00000000-0010-0000-0200-000006000000}" name="Evento_externo" dataDxfId="223"/>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222" dataDxfId="221">
  <autoFilter ref="H37:I43" xr:uid="{00000000-0009-0000-0100-000003000000}"/>
  <tableColumns count="2">
    <tableColumn id="1" xr3:uid="{00000000-0010-0000-0300-000001000000}" name="FACTOR DE RIESGO" dataDxfId="220"/>
    <tableColumn id="2" xr3:uid="{00000000-0010-0000-0300-000002000000}" name="Descripción" dataDxfId="21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baseColWidth="10" defaultColWidth="0" defaultRowHeight="15" zeroHeight="1" x14ac:dyDescent="0.25"/>
  <cols>
    <col min="1" max="1" width="2.71093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x14ac:dyDescent="0.3"/>
    <row r="2" spans="2:8" ht="18" x14ac:dyDescent="0.25">
      <c r="B2" s="402" t="s">
        <v>360</v>
      </c>
      <c r="C2" s="403"/>
      <c r="D2" s="403"/>
      <c r="E2" s="403"/>
      <c r="F2" s="403"/>
      <c r="G2" s="403"/>
      <c r="H2" s="404"/>
    </row>
    <row r="3" spans="2:8" x14ac:dyDescent="0.25">
      <c r="B3" s="191"/>
      <c r="C3" s="192"/>
      <c r="D3" s="192"/>
      <c r="E3" s="192"/>
      <c r="F3" s="192"/>
      <c r="G3" s="192"/>
      <c r="H3" s="193"/>
    </row>
    <row r="4" spans="2:8" ht="63" customHeight="1" x14ac:dyDescent="0.25">
      <c r="B4" s="405" t="s">
        <v>0</v>
      </c>
      <c r="C4" s="406"/>
      <c r="D4" s="406"/>
      <c r="E4" s="406"/>
      <c r="F4" s="406"/>
      <c r="G4" s="406"/>
      <c r="H4" s="407"/>
    </row>
    <row r="5" spans="2:8" ht="63" customHeight="1" x14ac:dyDescent="0.25">
      <c r="B5" s="408"/>
      <c r="C5" s="409"/>
      <c r="D5" s="409"/>
      <c r="E5" s="409"/>
      <c r="F5" s="409"/>
      <c r="G5" s="409"/>
      <c r="H5" s="410"/>
    </row>
    <row r="6" spans="2:8" ht="16.5" x14ac:dyDescent="0.25">
      <c r="B6" s="397" t="s">
        <v>1</v>
      </c>
      <c r="C6" s="411"/>
      <c r="D6" s="411"/>
      <c r="E6" s="411"/>
      <c r="F6" s="411"/>
      <c r="G6" s="411"/>
      <c r="H6" s="412"/>
    </row>
    <row r="7" spans="2:8" ht="95.25" customHeight="1" x14ac:dyDescent="0.25">
      <c r="B7" s="413" t="s">
        <v>2</v>
      </c>
      <c r="C7" s="414"/>
      <c r="D7" s="414"/>
      <c r="E7" s="414"/>
      <c r="F7" s="414"/>
      <c r="G7" s="414"/>
      <c r="H7" s="415"/>
    </row>
    <row r="8" spans="2:8" ht="16.5" x14ac:dyDescent="0.25">
      <c r="B8" s="170"/>
      <c r="C8" s="171"/>
      <c r="D8" s="171"/>
      <c r="E8" s="171"/>
      <c r="F8" s="171"/>
      <c r="G8" s="171"/>
      <c r="H8" s="172"/>
    </row>
    <row r="9" spans="2:8" ht="20.65" customHeight="1" x14ac:dyDescent="0.25">
      <c r="B9" s="417" t="s">
        <v>3</v>
      </c>
      <c r="C9" s="418"/>
      <c r="D9" s="418"/>
      <c r="E9" s="418"/>
      <c r="F9" s="418"/>
      <c r="G9" s="418"/>
      <c r="H9" s="419"/>
    </row>
    <row r="10" spans="2:8" ht="16.5" x14ac:dyDescent="0.25">
      <c r="B10" s="176"/>
      <c r="C10" s="177"/>
      <c r="D10" s="177"/>
      <c r="E10" s="177"/>
      <c r="F10" s="177"/>
      <c r="G10" s="177"/>
      <c r="H10" s="178"/>
    </row>
    <row r="11" spans="2:8" ht="20.65" customHeight="1" x14ac:dyDescent="0.25">
      <c r="B11" s="420" t="s">
        <v>4</v>
      </c>
      <c r="C11" s="421"/>
      <c r="D11" s="421"/>
      <c r="E11" s="421"/>
      <c r="F11" s="421"/>
      <c r="G11" s="421"/>
      <c r="H11" s="422"/>
    </row>
    <row r="12" spans="2:8" s="211" customFormat="1" ht="20.65" customHeight="1" x14ac:dyDescent="0.25">
      <c r="B12" s="363"/>
      <c r="C12" s="364"/>
      <c r="D12" s="364"/>
      <c r="E12" s="364"/>
      <c r="F12" s="364"/>
      <c r="G12" s="364"/>
      <c r="H12" s="365"/>
    </row>
    <row r="13" spans="2:8" ht="20.65" customHeight="1" x14ac:dyDescent="0.25">
      <c r="B13" s="397" t="s">
        <v>5</v>
      </c>
      <c r="C13" s="398"/>
      <c r="D13" s="398"/>
      <c r="E13" s="398"/>
      <c r="F13" s="398"/>
      <c r="G13" s="398"/>
      <c r="H13" s="399"/>
    </row>
    <row r="14" spans="2:8" ht="9" customHeight="1" x14ac:dyDescent="0.25">
      <c r="B14" s="397"/>
      <c r="C14" s="398"/>
      <c r="D14" s="398"/>
      <c r="E14" s="398"/>
      <c r="F14" s="398"/>
      <c r="G14" s="398"/>
      <c r="H14" s="399"/>
    </row>
    <row r="15" spans="2:8" ht="16.5" x14ac:dyDescent="0.25">
      <c r="B15" s="397" t="s">
        <v>6</v>
      </c>
      <c r="C15" s="398"/>
      <c r="D15" s="398"/>
      <c r="E15" s="398"/>
      <c r="F15" s="398"/>
      <c r="G15" s="398"/>
      <c r="H15" s="399"/>
    </row>
    <row r="16" spans="2:8" ht="16.5" x14ac:dyDescent="0.25">
      <c r="B16" s="173"/>
      <c r="C16" s="174"/>
      <c r="D16" s="174"/>
      <c r="E16" s="174"/>
      <c r="F16" s="174"/>
      <c r="G16" s="174"/>
      <c r="H16" s="175"/>
    </row>
    <row r="17" spans="2:8" ht="18.75" customHeight="1" x14ac:dyDescent="0.25">
      <c r="B17" s="397" t="s">
        <v>7</v>
      </c>
      <c r="C17" s="398"/>
      <c r="D17" s="398"/>
      <c r="E17" s="398"/>
      <c r="F17" s="398"/>
      <c r="G17" s="398"/>
      <c r="H17" s="399"/>
    </row>
    <row r="18" spans="2:8" ht="18.75" customHeight="1" x14ac:dyDescent="0.25">
      <c r="B18" s="173"/>
      <c r="C18" s="174"/>
      <c r="D18" s="174"/>
      <c r="E18" s="174"/>
      <c r="F18" s="174"/>
      <c r="G18" s="174"/>
      <c r="H18" s="175"/>
    </row>
    <row r="19" spans="2:8" ht="18.75" customHeight="1" x14ac:dyDescent="0.25">
      <c r="B19" s="397" t="s">
        <v>8</v>
      </c>
      <c r="C19" s="398"/>
      <c r="D19" s="398"/>
      <c r="E19" s="398"/>
      <c r="F19" s="398"/>
      <c r="G19" s="398"/>
      <c r="H19" s="399"/>
    </row>
    <row r="20" spans="2:8" ht="18.75" customHeight="1" thickBot="1" x14ac:dyDescent="0.3">
      <c r="B20" s="149"/>
      <c r="C20" s="179"/>
      <c r="D20" s="179"/>
      <c r="E20" s="179"/>
      <c r="F20" s="179"/>
      <c r="G20" s="179"/>
      <c r="H20" s="180"/>
    </row>
    <row r="21" spans="2:8" ht="15.75" thickTop="1" x14ac:dyDescent="0.25">
      <c r="B21" s="194"/>
      <c r="C21" s="380" t="s">
        <v>9</v>
      </c>
      <c r="D21" s="381"/>
      <c r="E21" s="382" t="s">
        <v>10</v>
      </c>
      <c r="F21" s="383"/>
      <c r="G21" s="199"/>
      <c r="H21" s="195"/>
    </row>
    <row r="22" spans="2:8" ht="35.25" customHeight="1" x14ac:dyDescent="0.25">
      <c r="B22" s="194"/>
      <c r="C22" s="393" t="s">
        <v>11</v>
      </c>
      <c r="D22" s="372"/>
      <c r="E22" s="373" t="s">
        <v>12</v>
      </c>
      <c r="F22" s="374"/>
      <c r="G22" s="199"/>
      <c r="H22" s="195"/>
    </row>
    <row r="23" spans="2:8" ht="17.25" customHeight="1" x14ac:dyDescent="0.25">
      <c r="B23" s="194"/>
      <c r="C23" s="393" t="s">
        <v>13</v>
      </c>
      <c r="D23" s="372"/>
      <c r="E23" s="373" t="s">
        <v>14</v>
      </c>
      <c r="F23" s="374"/>
      <c r="G23" s="199"/>
      <c r="H23" s="195"/>
    </row>
    <row r="24" spans="2:8" ht="17.25" customHeight="1" x14ac:dyDescent="0.25">
      <c r="B24" s="194"/>
      <c r="C24" s="400" t="s">
        <v>357</v>
      </c>
      <c r="D24" s="401"/>
      <c r="E24" s="373" t="s">
        <v>358</v>
      </c>
      <c r="F24" s="374"/>
      <c r="G24" s="199"/>
      <c r="H24" s="195"/>
    </row>
    <row r="25" spans="2:8" ht="46.5" customHeight="1" x14ac:dyDescent="0.25">
      <c r="B25" s="194"/>
      <c r="C25" s="393" t="s">
        <v>15</v>
      </c>
      <c r="D25" s="372"/>
      <c r="E25" s="423" t="s">
        <v>16</v>
      </c>
      <c r="F25" s="424"/>
      <c r="G25" s="199"/>
      <c r="H25" s="195"/>
    </row>
    <row r="26" spans="2:8" ht="69.75" customHeight="1" x14ac:dyDescent="0.25">
      <c r="B26" s="194"/>
      <c r="C26" s="393" t="s">
        <v>17</v>
      </c>
      <c r="D26" s="372"/>
      <c r="E26" s="373" t="s">
        <v>18</v>
      </c>
      <c r="F26" s="374"/>
      <c r="G26" s="199"/>
      <c r="H26" s="195"/>
    </row>
    <row r="27" spans="2:8" ht="69.75" customHeight="1" x14ac:dyDescent="0.25">
      <c r="B27" s="194"/>
      <c r="C27" s="388" t="s">
        <v>19</v>
      </c>
      <c r="D27" s="384"/>
      <c r="E27" s="367" t="s">
        <v>20</v>
      </c>
      <c r="F27" s="368"/>
      <c r="G27" s="199"/>
      <c r="H27" s="195"/>
    </row>
    <row r="28" spans="2:8" ht="69.75" customHeight="1" x14ac:dyDescent="0.25">
      <c r="B28" s="194"/>
      <c r="C28" s="388" t="s">
        <v>21</v>
      </c>
      <c r="D28" s="384"/>
      <c r="E28" s="367" t="s">
        <v>22</v>
      </c>
      <c r="F28" s="368"/>
      <c r="G28" s="199"/>
      <c r="H28" s="195"/>
    </row>
    <row r="29" spans="2:8" ht="69.75" customHeight="1" x14ac:dyDescent="0.25">
      <c r="B29" s="194"/>
      <c r="C29" s="388" t="s">
        <v>23</v>
      </c>
      <c r="D29" s="384"/>
      <c r="E29" s="367" t="s">
        <v>24</v>
      </c>
      <c r="F29" s="368"/>
      <c r="G29" s="199"/>
      <c r="H29" s="195"/>
    </row>
    <row r="30" spans="2:8" ht="111.75" customHeight="1" x14ac:dyDescent="0.25">
      <c r="B30" s="194"/>
      <c r="C30" s="388" t="s">
        <v>25</v>
      </c>
      <c r="D30" s="384"/>
      <c r="E30" s="367" t="s">
        <v>26</v>
      </c>
      <c r="F30" s="368"/>
      <c r="G30" s="199"/>
      <c r="H30" s="195"/>
    </row>
    <row r="31" spans="2:8" ht="121.5" customHeight="1" x14ac:dyDescent="0.25">
      <c r="B31" s="194"/>
      <c r="C31" s="388" t="s">
        <v>27</v>
      </c>
      <c r="D31" s="384"/>
      <c r="E31" s="367" t="s">
        <v>28</v>
      </c>
      <c r="F31" s="368"/>
      <c r="G31" s="199"/>
      <c r="H31" s="195"/>
    </row>
    <row r="32" spans="2:8" ht="86.25" customHeight="1" x14ac:dyDescent="0.25">
      <c r="B32" s="194"/>
      <c r="C32" s="388" t="s">
        <v>29</v>
      </c>
      <c r="D32" s="384"/>
      <c r="E32" s="367" t="s">
        <v>30</v>
      </c>
      <c r="F32" s="368"/>
      <c r="G32" s="199"/>
      <c r="H32" s="195"/>
    </row>
    <row r="33" spans="2:8" ht="69.75" customHeight="1" x14ac:dyDescent="0.25">
      <c r="B33" s="194"/>
      <c r="C33" s="388" t="s">
        <v>31</v>
      </c>
      <c r="D33" s="384"/>
      <c r="E33" s="367" t="s">
        <v>32</v>
      </c>
      <c r="F33" s="368"/>
      <c r="G33" s="199"/>
      <c r="H33" s="195"/>
    </row>
    <row r="34" spans="2:8" x14ac:dyDescent="0.25">
      <c r="B34" s="194"/>
      <c r="C34" s="184"/>
      <c r="D34" s="184"/>
      <c r="E34" s="185"/>
      <c r="F34" s="185"/>
      <c r="G34" s="199"/>
      <c r="H34" s="195"/>
    </row>
    <row r="35" spans="2:8" ht="16.5" x14ac:dyDescent="0.25">
      <c r="B35" s="397" t="s">
        <v>33</v>
      </c>
      <c r="C35" s="398"/>
      <c r="D35" s="398"/>
      <c r="E35" s="398"/>
      <c r="F35" s="398"/>
      <c r="G35" s="398"/>
      <c r="H35" s="399"/>
    </row>
    <row r="36" spans="2:8" ht="14.65" customHeight="1" thickBot="1" x14ac:dyDescent="0.3">
      <c r="B36" s="200"/>
      <c r="C36" s="189"/>
      <c r="D36" s="189"/>
      <c r="E36" s="189"/>
      <c r="F36" s="189"/>
      <c r="G36" s="189"/>
      <c r="H36" s="201"/>
    </row>
    <row r="37" spans="2:8" ht="14.65" customHeight="1" thickTop="1" x14ac:dyDescent="0.25">
      <c r="B37" s="200"/>
      <c r="C37" s="380" t="s">
        <v>9</v>
      </c>
      <c r="D37" s="381"/>
      <c r="E37" s="382" t="s">
        <v>10</v>
      </c>
      <c r="F37" s="383"/>
      <c r="G37" s="189"/>
      <c r="H37" s="201"/>
    </row>
    <row r="38" spans="2:8" ht="90" customHeight="1" x14ac:dyDescent="0.25">
      <c r="B38" s="200"/>
      <c r="C38" s="388" t="s">
        <v>34</v>
      </c>
      <c r="D38" s="384"/>
      <c r="E38" s="367" t="s">
        <v>35</v>
      </c>
      <c r="F38" s="368"/>
      <c r="G38" s="189"/>
      <c r="H38" s="201"/>
    </row>
    <row r="39" spans="2:8" ht="53.65" customHeight="1" x14ac:dyDescent="0.25">
      <c r="B39" s="200"/>
      <c r="C39" s="388" t="s">
        <v>36</v>
      </c>
      <c r="D39" s="384"/>
      <c r="E39" s="367" t="s">
        <v>37</v>
      </c>
      <c r="F39" s="368"/>
      <c r="G39" s="189"/>
      <c r="H39" s="201"/>
    </row>
    <row r="40" spans="2:8" ht="54" customHeight="1" x14ac:dyDescent="0.25">
      <c r="B40" s="200"/>
      <c r="C40" s="388" t="s">
        <v>38</v>
      </c>
      <c r="D40" s="384"/>
      <c r="E40" s="367" t="s">
        <v>39</v>
      </c>
      <c r="F40" s="368"/>
      <c r="G40" s="189"/>
      <c r="H40" s="201"/>
    </row>
    <row r="41" spans="2:8" ht="32.65" customHeight="1" x14ac:dyDescent="0.25">
      <c r="B41" s="200"/>
      <c r="C41" s="388" t="s">
        <v>40</v>
      </c>
      <c r="D41" s="384"/>
      <c r="E41" s="367" t="s">
        <v>41</v>
      </c>
      <c r="F41" s="368"/>
      <c r="G41" s="189"/>
      <c r="H41" s="201"/>
    </row>
    <row r="42" spans="2:8" ht="16.5" x14ac:dyDescent="0.25">
      <c r="B42" s="200"/>
      <c r="C42" s="189"/>
      <c r="D42" s="189"/>
      <c r="E42" s="189"/>
      <c r="F42" s="189"/>
      <c r="G42" s="189"/>
      <c r="H42" s="201"/>
    </row>
    <row r="43" spans="2:8" ht="18.75" customHeight="1" x14ac:dyDescent="0.25">
      <c r="B43" s="385" t="s">
        <v>42</v>
      </c>
      <c r="C43" s="386"/>
      <c r="D43" s="386"/>
      <c r="E43" s="386"/>
      <c r="F43" s="386"/>
      <c r="G43" s="386"/>
      <c r="H43" s="387"/>
    </row>
    <row r="44" spans="2:8" ht="18.75" customHeight="1" x14ac:dyDescent="0.25">
      <c r="B44" s="186"/>
      <c r="C44" s="187"/>
      <c r="D44" s="187"/>
      <c r="E44" s="187"/>
      <c r="F44" s="187"/>
      <c r="G44" s="187"/>
      <c r="H44" s="188"/>
    </row>
    <row r="45" spans="2:8" ht="18.75" customHeight="1" x14ac:dyDescent="0.25">
      <c r="B45" s="397" t="s">
        <v>43</v>
      </c>
      <c r="C45" s="398"/>
      <c r="D45" s="398"/>
      <c r="E45" s="398"/>
      <c r="F45" s="398"/>
      <c r="G45" s="398"/>
      <c r="H45" s="399"/>
    </row>
    <row r="46" spans="2:8" ht="18.75" customHeight="1" thickBot="1" x14ac:dyDescent="0.3">
      <c r="B46" s="149"/>
      <c r="C46" s="179"/>
      <c r="D46" s="179"/>
      <c r="E46" s="179"/>
      <c r="F46" s="179"/>
      <c r="G46" s="179"/>
      <c r="H46" s="180"/>
    </row>
    <row r="47" spans="2:8" ht="18.75" customHeight="1" thickTop="1" x14ac:dyDescent="0.25">
      <c r="B47" s="149"/>
      <c r="C47" s="380" t="s">
        <v>9</v>
      </c>
      <c r="D47" s="381"/>
      <c r="E47" s="382" t="s">
        <v>10</v>
      </c>
      <c r="F47" s="383"/>
      <c r="G47" s="179"/>
      <c r="H47" s="180"/>
    </row>
    <row r="48" spans="2:8" ht="53.25" customHeight="1" x14ac:dyDescent="0.25">
      <c r="B48" s="149"/>
      <c r="C48" s="369" t="s">
        <v>44</v>
      </c>
      <c r="D48" s="370"/>
      <c r="E48" s="367" t="s">
        <v>45</v>
      </c>
      <c r="F48" s="368"/>
      <c r="G48" s="179"/>
      <c r="H48" s="180"/>
    </row>
    <row r="49" spans="2:8" ht="54" customHeight="1" x14ac:dyDescent="0.25">
      <c r="B49" s="149"/>
      <c r="C49" s="369" t="s">
        <v>46</v>
      </c>
      <c r="D49" s="370"/>
      <c r="E49" s="367" t="s">
        <v>47</v>
      </c>
      <c r="F49" s="368"/>
      <c r="G49" s="179"/>
      <c r="H49" s="180"/>
    </row>
    <row r="50" spans="2:8" ht="52.15" customHeight="1" x14ac:dyDescent="0.25">
      <c r="B50" s="149"/>
      <c r="C50" s="369" t="s">
        <v>48</v>
      </c>
      <c r="D50" s="370"/>
      <c r="E50" s="367" t="s">
        <v>49</v>
      </c>
      <c r="F50" s="368"/>
      <c r="G50" s="179"/>
      <c r="H50" s="180"/>
    </row>
    <row r="51" spans="2:8" ht="53.65" customHeight="1" x14ac:dyDescent="0.25">
      <c r="B51" s="149"/>
      <c r="C51" s="369" t="s">
        <v>50</v>
      </c>
      <c r="D51" s="370"/>
      <c r="E51" s="367" t="s">
        <v>49</v>
      </c>
      <c r="F51" s="368"/>
      <c r="G51" s="179"/>
      <c r="H51" s="180"/>
    </row>
    <row r="52" spans="2:8" ht="48.75" customHeight="1" x14ac:dyDescent="0.25">
      <c r="B52" s="149"/>
      <c r="C52" s="369" t="s">
        <v>51</v>
      </c>
      <c r="D52" s="370"/>
      <c r="E52" s="367" t="s">
        <v>52</v>
      </c>
      <c r="F52" s="368"/>
      <c r="G52" s="179"/>
      <c r="H52" s="180"/>
    </row>
    <row r="53" spans="2:8" ht="49.5" customHeight="1" x14ac:dyDescent="0.25">
      <c r="B53" s="149"/>
      <c r="C53" s="369" t="s">
        <v>53</v>
      </c>
      <c r="D53" s="370"/>
      <c r="E53" s="367" t="s">
        <v>54</v>
      </c>
      <c r="F53" s="368"/>
      <c r="G53" s="179"/>
      <c r="H53" s="180"/>
    </row>
    <row r="54" spans="2:8" ht="50.25" customHeight="1" x14ac:dyDescent="0.25">
      <c r="B54" s="149"/>
      <c r="C54" s="369" t="s">
        <v>55</v>
      </c>
      <c r="D54" s="370"/>
      <c r="E54" s="367" t="s">
        <v>56</v>
      </c>
      <c r="F54" s="368"/>
      <c r="G54" s="179"/>
      <c r="H54" s="180"/>
    </row>
    <row r="55" spans="2:8" ht="29.65" customHeight="1" x14ac:dyDescent="0.25">
      <c r="B55" s="149"/>
      <c r="C55" s="369" t="s">
        <v>57</v>
      </c>
      <c r="D55" s="370"/>
      <c r="E55" s="367" t="s">
        <v>58</v>
      </c>
      <c r="F55" s="368"/>
      <c r="G55" s="179"/>
      <c r="H55" s="180"/>
    </row>
    <row r="56" spans="2:8" ht="40.15" customHeight="1" x14ac:dyDescent="0.25">
      <c r="B56" s="149"/>
      <c r="C56" s="369" t="s">
        <v>59</v>
      </c>
      <c r="D56" s="370"/>
      <c r="E56" s="367" t="s">
        <v>60</v>
      </c>
      <c r="F56" s="368"/>
      <c r="G56" s="179"/>
      <c r="H56" s="180"/>
    </row>
    <row r="57" spans="2:8" ht="29.65" customHeight="1" x14ac:dyDescent="0.25">
      <c r="B57" s="149"/>
      <c r="C57" s="369" t="s">
        <v>61</v>
      </c>
      <c r="D57" s="370"/>
      <c r="E57" s="367" t="s">
        <v>62</v>
      </c>
      <c r="F57" s="368"/>
      <c r="G57" s="179"/>
      <c r="H57" s="180"/>
    </row>
    <row r="58" spans="2:8" ht="18.75" customHeight="1" x14ac:dyDescent="0.25">
      <c r="B58" s="149"/>
      <c r="C58" s="179"/>
      <c r="D58" s="179"/>
      <c r="E58" s="179"/>
      <c r="F58" s="179"/>
      <c r="G58" s="179"/>
      <c r="H58" s="180"/>
    </row>
    <row r="59" spans="2:8" ht="18.75" customHeight="1" x14ac:dyDescent="0.25">
      <c r="B59" s="394" t="s">
        <v>63</v>
      </c>
      <c r="C59" s="395"/>
      <c r="D59" s="395"/>
      <c r="E59" s="395"/>
      <c r="F59" s="395"/>
      <c r="G59" s="395"/>
      <c r="H59" s="396"/>
    </row>
    <row r="60" spans="2:8" ht="18.75" customHeight="1" x14ac:dyDescent="0.25">
      <c r="B60" s="149"/>
      <c r="C60" s="179"/>
      <c r="D60" s="179"/>
      <c r="E60" s="179"/>
      <c r="F60" s="179"/>
      <c r="G60" s="179"/>
      <c r="H60" s="180"/>
    </row>
    <row r="61" spans="2:8" ht="18.75" customHeight="1" x14ac:dyDescent="0.25">
      <c r="B61" s="375" t="s">
        <v>64</v>
      </c>
      <c r="C61" s="376"/>
      <c r="D61" s="376"/>
      <c r="E61" s="376"/>
      <c r="F61" s="376"/>
      <c r="G61" s="376"/>
      <c r="H61" s="377"/>
    </row>
    <row r="62" spans="2:8" ht="18.75" customHeight="1" x14ac:dyDescent="0.25">
      <c r="B62" s="173"/>
      <c r="C62" s="174"/>
      <c r="D62" s="174"/>
      <c r="E62" s="174"/>
      <c r="F62" s="174"/>
      <c r="G62" s="174"/>
      <c r="H62" s="175"/>
    </row>
    <row r="63" spans="2:8" ht="30" customHeight="1" x14ac:dyDescent="0.25">
      <c r="B63" s="397" t="s">
        <v>65</v>
      </c>
      <c r="C63" s="398"/>
      <c r="D63" s="398"/>
      <c r="E63" s="398"/>
      <c r="F63" s="398"/>
      <c r="G63" s="398"/>
      <c r="H63" s="399"/>
    </row>
    <row r="64" spans="2:8" ht="17.25" thickBot="1" x14ac:dyDescent="0.3">
      <c r="B64" s="149"/>
      <c r="C64" s="179"/>
      <c r="D64" s="179"/>
      <c r="E64" s="179"/>
      <c r="F64" s="179"/>
      <c r="G64" s="179"/>
      <c r="H64" s="180"/>
    </row>
    <row r="65" spans="2:8" ht="30" customHeight="1" thickTop="1" x14ac:dyDescent="0.25">
      <c r="B65" s="149"/>
      <c r="C65" s="380" t="s">
        <v>9</v>
      </c>
      <c r="D65" s="381"/>
      <c r="E65" s="382" t="s">
        <v>10</v>
      </c>
      <c r="F65" s="383"/>
      <c r="G65" s="179"/>
      <c r="H65" s="180"/>
    </row>
    <row r="66" spans="2:8" ht="30" customHeight="1" x14ac:dyDescent="0.25">
      <c r="B66" s="149"/>
      <c r="C66" s="369" t="s">
        <v>66</v>
      </c>
      <c r="D66" s="370"/>
      <c r="E66" s="367" t="s">
        <v>67</v>
      </c>
      <c r="F66" s="368"/>
      <c r="G66" s="179"/>
      <c r="H66" s="180"/>
    </row>
    <row r="67" spans="2:8" ht="44.65" customHeight="1" x14ac:dyDescent="0.25">
      <c r="B67" s="149"/>
      <c r="C67" s="369" t="s">
        <v>68</v>
      </c>
      <c r="D67" s="370"/>
      <c r="E67" s="367" t="s">
        <v>69</v>
      </c>
      <c r="F67" s="368"/>
      <c r="G67" s="179"/>
      <c r="H67" s="180"/>
    </row>
    <row r="68" spans="2:8" ht="51" customHeight="1" x14ac:dyDescent="0.25">
      <c r="B68" s="149"/>
      <c r="C68" s="369" t="s">
        <v>70</v>
      </c>
      <c r="D68" s="370"/>
      <c r="E68" s="367" t="s">
        <v>71</v>
      </c>
      <c r="F68" s="368"/>
      <c r="G68" s="179"/>
      <c r="H68" s="180"/>
    </row>
    <row r="69" spans="2:8" ht="104.25" customHeight="1" x14ac:dyDescent="0.25">
      <c r="B69" s="149"/>
      <c r="C69" s="369" t="s">
        <v>356</v>
      </c>
      <c r="D69" s="370"/>
      <c r="E69" s="367" t="s">
        <v>355</v>
      </c>
      <c r="F69" s="368"/>
      <c r="G69" s="179"/>
      <c r="H69" s="180"/>
    </row>
    <row r="70" spans="2:8" ht="30" customHeight="1" x14ac:dyDescent="0.25">
      <c r="B70" s="149"/>
      <c r="C70" s="179"/>
      <c r="D70" s="179"/>
      <c r="E70" s="179"/>
      <c r="F70" s="179"/>
      <c r="G70" s="179"/>
      <c r="H70" s="180"/>
    </row>
    <row r="71" spans="2:8" ht="18.75" customHeight="1" x14ac:dyDescent="0.25">
      <c r="B71" s="375" t="s">
        <v>73</v>
      </c>
      <c r="C71" s="376"/>
      <c r="D71" s="376"/>
      <c r="E71" s="376"/>
      <c r="F71" s="376"/>
      <c r="G71" s="376"/>
      <c r="H71" s="377"/>
    </row>
    <row r="72" spans="2:8" ht="18.75" customHeight="1" x14ac:dyDescent="0.25">
      <c r="B72" s="181"/>
      <c r="C72" s="182"/>
      <c r="D72" s="182"/>
      <c r="E72" s="182"/>
      <c r="F72" s="182"/>
      <c r="G72" s="182"/>
      <c r="H72" s="183"/>
    </row>
    <row r="73" spans="2:8" ht="18.75" customHeight="1" x14ac:dyDescent="0.25">
      <c r="B73" s="375" t="s">
        <v>74</v>
      </c>
      <c r="C73" s="376"/>
      <c r="D73" s="376"/>
      <c r="E73" s="376"/>
      <c r="F73" s="376"/>
      <c r="G73" s="376"/>
      <c r="H73" s="377"/>
    </row>
    <row r="74" spans="2:8" ht="18.75" customHeight="1" x14ac:dyDescent="0.25">
      <c r="B74" s="181"/>
      <c r="C74" s="182"/>
      <c r="D74" s="182"/>
      <c r="E74" s="182"/>
      <c r="F74" s="182"/>
      <c r="G74" s="182"/>
      <c r="H74" s="183"/>
    </row>
    <row r="75" spans="2:8" ht="18.75" customHeight="1" x14ac:dyDescent="0.25">
      <c r="B75" s="375" t="s">
        <v>75</v>
      </c>
      <c r="C75" s="376"/>
      <c r="D75" s="376"/>
      <c r="E75" s="376"/>
      <c r="F75" s="376"/>
      <c r="G75" s="376"/>
      <c r="H75" s="377"/>
    </row>
    <row r="76" spans="2:8" ht="16.5" x14ac:dyDescent="0.25">
      <c r="B76" s="149"/>
      <c r="C76" s="202"/>
      <c r="D76" s="202"/>
      <c r="E76" s="202"/>
      <c r="F76" s="202"/>
      <c r="G76" s="202"/>
      <c r="H76" s="150"/>
    </row>
    <row r="77" spans="2:8" ht="16.5" x14ac:dyDescent="0.25">
      <c r="B77" s="149"/>
      <c r="C77" s="202"/>
      <c r="D77" s="202"/>
      <c r="E77" s="202"/>
      <c r="F77" s="202"/>
      <c r="G77" s="202"/>
      <c r="H77" s="150"/>
    </row>
    <row r="78" spans="2:8" ht="16.5" hidden="1" x14ac:dyDescent="0.25">
      <c r="B78" s="149" t="s">
        <v>76</v>
      </c>
      <c r="C78" s="202"/>
      <c r="D78" s="202"/>
      <c r="E78" s="202"/>
      <c r="F78" s="202"/>
      <c r="G78" s="202"/>
      <c r="H78" s="150"/>
    </row>
    <row r="79" spans="2:8" ht="16.5" x14ac:dyDescent="0.25">
      <c r="B79" s="149"/>
      <c r="C79" s="202"/>
      <c r="D79" s="202"/>
      <c r="E79" s="202"/>
      <c r="F79" s="202"/>
      <c r="G79" s="202"/>
      <c r="H79" s="150"/>
    </row>
    <row r="80" spans="2:8" ht="15.75" thickBot="1" x14ac:dyDescent="0.3">
      <c r="B80" s="194"/>
      <c r="C80" s="199"/>
      <c r="D80" s="203"/>
      <c r="E80" s="204"/>
      <c r="F80" s="204"/>
      <c r="G80" s="205"/>
      <c r="H80" s="195"/>
    </row>
    <row r="81" spans="2:8" ht="15.75" thickTop="1" x14ac:dyDescent="0.25">
      <c r="B81" s="264" t="s">
        <v>77</v>
      </c>
      <c r="C81" s="416" t="s">
        <v>9</v>
      </c>
      <c r="D81" s="381"/>
      <c r="E81" s="382" t="s">
        <v>10</v>
      </c>
      <c r="F81" s="383"/>
      <c r="G81" s="199"/>
      <c r="H81" s="195"/>
    </row>
    <row r="82" spans="2:8" s="148" customFormat="1" ht="24.75" customHeight="1" x14ac:dyDescent="0.25">
      <c r="B82" s="209">
        <v>2</v>
      </c>
      <c r="C82" s="371" t="s">
        <v>11</v>
      </c>
      <c r="D82" s="372"/>
      <c r="E82" s="373" t="s">
        <v>12</v>
      </c>
      <c r="F82" s="374"/>
      <c r="G82" s="206"/>
      <c r="H82" s="151"/>
    </row>
    <row r="83" spans="2:8" s="148" customFormat="1" ht="17.25" customHeight="1" x14ac:dyDescent="0.25">
      <c r="B83" s="209">
        <v>2</v>
      </c>
      <c r="C83" s="371" t="s">
        <v>13</v>
      </c>
      <c r="D83" s="372"/>
      <c r="E83" s="373" t="s">
        <v>14</v>
      </c>
      <c r="F83" s="374"/>
      <c r="G83" s="206"/>
      <c r="H83" s="151"/>
    </row>
    <row r="84" spans="2:8" s="148" customFormat="1" ht="25.5" customHeight="1" x14ac:dyDescent="0.25">
      <c r="B84" s="209">
        <v>2</v>
      </c>
      <c r="C84" s="371" t="s">
        <v>357</v>
      </c>
      <c r="D84" s="372"/>
      <c r="E84" s="373" t="s">
        <v>358</v>
      </c>
      <c r="F84" s="374"/>
      <c r="G84" s="206"/>
      <c r="H84" s="151"/>
    </row>
    <row r="85" spans="2:8" s="148" customFormat="1" ht="25.5" customHeight="1" x14ac:dyDescent="0.25">
      <c r="B85" s="209">
        <v>2</v>
      </c>
      <c r="C85" s="371" t="s">
        <v>15</v>
      </c>
      <c r="D85" s="372"/>
      <c r="E85" s="373" t="s">
        <v>16</v>
      </c>
      <c r="F85" s="374"/>
      <c r="G85" s="206"/>
      <c r="H85" s="151"/>
    </row>
    <row r="86" spans="2:8" s="148" customFormat="1" ht="67.150000000000006" customHeight="1" x14ac:dyDescent="0.25">
      <c r="B86" s="209">
        <v>2</v>
      </c>
      <c r="C86" s="371" t="s">
        <v>17</v>
      </c>
      <c r="D86" s="372"/>
      <c r="E86" s="373" t="s">
        <v>18</v>
      </c>
      <c r="F86" s="374"/>
      <c r="G86" s="206"/>
      <c r="H86" s="151"/>
    </row>
    <row r="87" spans="2:8" s="148" customFormat="1" ht="67.5" customHeight="1" x14ac:dyDescent="0.25">
      <c r="B87" s="209">
        <v>2</v>
      </c>
      <c r="C87" s="370" t="s">
        <v>19</v>
      </c>
      <c r="D87" s="384"/>
      <c r="E87" s="367" t="s">
        <v>20</v>
      </c>
      <c r="F87" s="368"/>
      <c r="G87" s="206"/>
      <c r="H87" s="151"/>
    </row>
    <row r="88" spans="2:8" s="148" customFormat="1" ht="43.5" customHeight="1" x14ac:dyDescent="0.25">
      <c r="B88" s="209">
        <v>2</v>
      </c>
      <c r="C88" s="370" t="s">
        <v>21</v>
      </c>
      <c r="D88" s="384"/>
      <c r="E88" s="367" t="s">
        <v>22</v>
      </c>
      <c r="F88" s="368"/>
      <c r="G88" s="206"/>
      <c r="H88" s="151"/>
    </row>
    <row r="89" spans="2:8" s="148" customFormat="1" ht="35.25" customHeight="1" x14ac:dyDescent="0.25">
      <c r="B89" s="209">
        <v>2</v>
      </c>
      <c r="C89" s="370" t="s">
        <v>23</v>
      </c>
      <c r="D89" s="384"/>
      <c r="E89" s="367" t="s">
        <v>24</v>
      </c>
      <c r="F89" s="368"/>
      <c r="G89" s="206"/>
      <c r="H89" s="151"/>
    </row>
    <row r="90" spans="2:8" s="148" customFormat="1" ht="72.75" customHeight="1" x14ac:dyDescent="0.25">
      <c r="B90" s="209">
        <v>2</v>
      </c>
      <c r="C90" s="370" t="s">
        <v>25</v>
      </c>
      <c r="D90" s="384"/>
      <c r="E90" s="367" t="s">
        <v>78</v>
      </c>
      <c r="F90" s="368"/>
      <c r="G90" s="206"/>
      <c r="H90" s="151"/>
    </row>
    <row r="91" spans="2:8" s="148" customFormat="1" ht="94.15" customHeight="1" x14ac:dyDescent="0.25">
      <c r="B91" s="209">
        <v>2</v>
      </c>
      <c r="C91" s="370" t="s">
        <v>27</v>
      </c>
      <c r="D91" s="384"/>
      <c r="E91" s="367" t="s">
        <v>28</v>
      </c>
      <c r="F91" s="368"/>
      <c r="G91" s="206"/>
      <c r="H91" s="151"/>
    </row>
    <row r="92" spans="2:8" s="148" customFormat="1" ht="94.15" customHeight="1" x14ac:dyDescent="0.25">
      <c r="B92" s="209">
        <v>2</v>
      </c>
      <c r="C92" s="370" t="s">
        <v>29</v>
      </c>
      <c r="D92" s="384"/>
      <c r="E92" s="367" t="s">
        <v>30</v>
      </c>
      <c r="F92" s="368"/>
      <c r="G92" s="206"/>
      <c r="H92" s="151"/>
    </row>
    <row r="93" spans="2:8" s="148" customFormat="1" x14ac:dyDescent="0.25">
      <c r="B93" s="209">
        <v>2</v>
      </c>
      <c r="C93" s="370" t="s">
        <v>31</v>
      </c>
      <c r="D93" s="384"/>
      <c r="E93" s="367" t="s">
        <v>32</v>
      </c>
      <c r="F93" s="368"/>
      <c r="G93" s="206"/>
      <c r="H93" s="151"/>
    </row>
    <row r="94" spans="2:8" s="148" customFormat="1" ht="66.75" customHeight="1" x14ac:dyDescent="0.25">
      <c r="B94" s="209">
        <v>3</v>
      </c>
      <c r="C94" s="370" t="s">
        <v>34</v>
      </c>
      <c r="D94" s="384"/>
      <c r="E94" s="367" t="s">
        <v>35</v>
      </c>
      <c r="F94" s="368"/>
      <c r="G94" s="206"/>
      <c r="H94" s="151"/>
    </row>
    <row r="95" spans="2:8" s="148" customFormat="1" ht="66.75" customHeight="1" x14ac:dyDescent="0.25">
      <c r="B95" s="209">
        <v>3</v>
      </c>
      <c r="C95" s="370" t="s">
        <v>36</v>
      </c>
      <c r="D95" s="384"/>
      <c r="E95" s="367" t="s">
        <v>37</v>
      </c>
      <c r="F95" s="368"/>
      <c r="G95" s="206"/>
      <c r="H95" s="151"/>
    </row>
    <row r="96" spans="2:8" s="148" customFormat="1" ht="62.65" customHeight="1" x14ac:dyDescent="0.25">
      <c r="B96" s="209">
        <v>3</v>
      </c>
      <c r="C96" s="370" t="s">
        <v>38</v>
      </c>
      <c r="D96" s="384"/>
      <c r="E96" s="367" t="s">
        <v>39</v>
      </c>
      <c r="F96" s="368"/>
      <c r="G96" s="206"/>
      <c r="H96" s="151"/>
    </row>
    <row r="97" spans="2:8" s="148" customFormat="1" ht="38.65" customHeight="1" x14ac:dyDescent="0.25">
      <c r="B97" s="209">
        <v>3</v>
      </c>
      <c r="C97" s="370" t="s">
        <v>40</v>
      </c>
      <c r="D97" s="384"/>
      <c r="E97" s="367" t="s">
        <v>41</v>
      </c>
      <c r="F97" s="368"/>
      <c r="G97" s="206"/>
      <c r="H97" s="151"/>
    </row>
    <row r="98" spans="2:8" ht="59.25" customHeight="1" x14ac:dyDescent="0.25">
      <c r="B98" s="210">
        <v>5</v>
      </c>
      <c r="C98" s="379" t="s">
        <v>44</v>
      </c>
      <c r="D98" s="370"/>
      <c r="E98" s="367" t="s">
        <v>79</v>
      </c>
      <c r="F98" s="368"/>
      <c r="G98" s="199"/>
      <c r="H98" s="195"/>
    </row>
    <row r="99" spans="2:8" ht="59.25" customHeight="1" x14ac:dyDescent="0.25">
      <c r="B99" s="210">
        <v>5</v>
      </c>
      <c r="C99" s="379" t="s">
        <v>46</v>
      </c>
      <c r="D99" s="370"/>
      <c r="E99" s="367" t="s">
        <v>47</v>
      </c>
      <c r="F99" s="368"/>
      <c r="G99" s="199"/>
      <c r="H99" s="195"/>
    </row>
    <row r="100" spans="2:8" ht="59.25" customHeight="1" x14ac:dyDescent="0.25">
      <c r="B100" s="210">
        <v>5</v>
      </c>
      <c r="C100" s="379" t="s">
        <v>48</v>
      </c>
      <c r="D100" s="370"/>
      <c r="E100" s="367" t="s">
        <v>49</v>
      </c>
      <c r="F100" s="368"/>
      <c r="G100" s="199"/>
      <c r="H100" s="195"/>
    </row>
    <row r="101" spans="2:8" ht="59.25" customHeight="1" x14ac:dyDescent="0.25">
      <c r="B101" s="210">
        <v>5</v>
      </c>
      <c r="C101" s="379" t="s">
        <v>50</v>
      </c>
      <c r="D101" s="370"/>
      <c r="E101" s="367" t="s">
        <v>49</v>
      </c>
      <c r="F101" s="368"/>
      <c r="G101" s="199"/>
      <c r="H101" s="195"/>
    </row>
    <row r="102" spans="2:8" ht="47.65" customHeight="1" x14ac:dyDescent="0.25">
      <c r="B102" s="210">
        <v>5</v>
      </c>
      <c r="C102" s="379" t="s">
        <v>51</v>
      </c>
      <c r="D102" s="370"/>
      <c r="E102" s="367" t="s">
        <v>52</v>
      </c>
      <c r="F102" s="368"/>
      <c r="G102" s="199"/>
      <c r="H102" s="195"/>
    </row>
    <row r="103" spans="2:8" ht="45.75" customHeight="1" x14ac:dyDescent="0.25">
      <c r="B103" s="210">
        <v>5</v>
      </c>
      <c r="C103" s="379" t="s">
        <v>53</v>
      </c>
      <c r="D103" s="370"/>
      <c r="E103" s="367" t="s">
        <v>54</v>
      </c>
      <c r="F103" s="368"/>
      <c r="G103" s="199"/>
      <c r="H103" s="195"/>
    </row>
    <row r="104" spans="2:8" ht="32.65" customHeight="1" x14ac:dyDescent="0.25">
      <c r="B104" s="210">
        <v>5</v>
      </c>
      <c r="C104" s="379" t="s">
        <v>55</v>
      </c>
      <c r="D104" s="370"/>
      <c r="E104" s="367" t="s">
        <v>56</v>
      </c>
      <c r="F104" s="368"/>
      <c r="G104" s="199"/>
      <c r="H104" s="195"/>
    </row>
    <row r="105" spans="2:8" ht="33.75" customHeight="1" x14ac:dyDescent="0.25">
      <c r="B105" s="210">
        <v>5</v>
      </c>
      <c r="C105" s="379" t="s">
        <v>57</v>
      </c>
      <c r="D105" s="370"/>
      <c r="E105" s="367" t="s">
        <v>58</v>
      </c>
      <c r="F105" s="368"/>
      <c r="G105" s="199"/>
      <c r="H105" s="195"/>
    </row>
    <row r="106" spans="2:8" ht="33.75" customHeight="1" x14ac:dyDescent="0.25">
      <c r="B106" s="210">
        <v>5</v>
      </c>
      <c r="C106" s="379" t="s">
        <v>59</v>
      </c>
      <c r="D106" s="370"/>
      <c r="E106" s="367" t="s">
        <v>60</v>
      </c>
      <c r="F106" s="368"/>
      <c r="G106" s="199"/>
      <c r="H106" s="195"/>
    </row>
    <row r="107" spans="2:8" x14ac:dyDescent="0.25">
      <c r="B107" s="210">
        <v>5</v>
      </c>
      <c r="C107" s="379" t="s">
        <v>61</v>
      </c>
      <c r="D107" s="370"/>
      <c r="E107" s="367" t="s">
        <v>62</v>
      </c>
      <c r="F107" s="368"/>
      <c r="G107" s="199"/>
      <c r="H107" s="195"/>
    </row>
    <row r="108" spans="2:8" ht="25.15" customHeight="1" x14ac:dyDescent="0.25">
      <c r="B108" s="210">
        <v>8</v>
      </c>
      <c r="C108" s="379" t="s">
        <v>66</v>
      </c>
      <c r="D108" s="370"/>
      <c r="E108" s="367" t="s">
        <v>67</v>
      </c>
      <c r="F108" s="368"/>
      <c r="G108" s="199"/>
      <c r="H108" s="195"/>
    </row>
    <row r="109" spans="2:8" ht="46.5" customHeight="1" x14ac:dyDescent="0.25">
      <c r="B109" s="210">
        <v>8</v>
      </c>
      <c r="C109" s="379" t="s">
        <v>68</v>
      </c>
      <c r="D109" s="370"/>
      <c r="E109" s="367" t="s">
        <v>69</v>
      </c>
      <c r="F109" s="368"/>
      <c r="G109" s="199"/>
      <c r="H109" s="195"/>
    </row>
    <row r="110" spans="2:8" ht="46.5" customHeight="1" x14ac:dyDescent="0.25">
      <c r="B110" s="210">
        <v>8</v>
      </c>
      <c r="C110" s="379" t="s">
        <v>70</v>
      </c>
      <c r="D110" s="370"/>
      <c r="E110" s="367" t="s">
        <v>71</v>
      </c>
      <c r="F110" s="368"/>
      <c r="G110" s="199"/>
      <c r="H110" s="195"/>
    </row>
    <row r="111" spans="2:8" s="148" customFormat="1" ht="103.5" customHeight="1" x14ac:dyDescent="0.25">
      <c r="B111" s="209">
        <v>8</v>
      </c>
      <c r="C111" s="379" t="s">
        <v>356</v>
      </c>
      <c r="D111" s="370"/>
      <c r="E111" s="367" t="s">
        <v>355</v>
      </c>
      <c r="F111" s="368"/>
      <c r="G111" s="206"/>
      <c r="H111" s="151"/>
    </row>
    <row r="112" spans="2:8" ht="6.75" customHeight="1" thickBot="1" x14ac:dyDescent="0.3">
      <c r="B112" s="194"/>
      <c r="C112" s="389"/>
      <c r="D112" s="390"/>
      <c r="E112" s="391"/>
      <c r="F112" s="392"/>
      <c r="G112" s="199"/>
      <c r="H112" s="195"/>
    </row>
    <row r="113" spans="2:9" ht="15.75" thickTop="1" x14ac:dyDescent="0.25">
      <c r="B113" s="194"/>
      <c r="C113" s="207"/>
      <c r="D113" s="207"/>
      <c r="E113" s="208"/>
      <c r="F113" s="208"/>
      <c r="G113" s="199"/>
      <c r="H113" s="195"/>
    </row>
    <row r="114" spans="2:9" ht="15.75" thickBot="1" x14ac:dyDescent="0.3">
      <c r="B114" s="196"/>
      <c r="C114" s="197"/>
      <c r="D114" s="197"/>
      <c r="E114" s="197"/>
      <c r="F114" s="197"/>
      <c r="G114" s="197"/>
      <c r="H114" s="198"/>
    </row>
    <row r="115" spans="2:9" ht="15.75" thickBot="1" x14ac:dyDescent="0.3"/>
    <row r="116" spans="2:9" ht="16.5" thickTop="1" thickBot="1" x14ac:dyDescent="0.3">
      <c r="B116" s="335" t="s">
        <v>377</v>
      </c>
      <c r="C116" s="335"/>
      <c r="D116" s="335"/>
      <c r="E116" s="335"/>
      <c r="F116" s="335"/>
      <c r="G116" s="335"/>
      <c r="H116" s="335"/>
      <c r="I116" s="312"/>
    </row>
    <row r="117" spans="2:9" ht="16.5" thickTop="1" thickBot="1" x14ac:dyDescent="0.3">
      <c r="B117" s="314" t="s">
        <v>378</v>
      </c>
      <c r="C117" s="335" t="s">
        <v>379</v>
      </c>
      <c r="D117" s="335"/>
      <c r="E117" s="335" t="s">
        <v>380</v>
      </c>
      <c r="F117" s="335"/>
      <c r="G117" s="335" t="s">
        <v>381</v>
      </c>
      <c r="H117" s="335"/>
      <c r="I117" s="312"/>
    </row>
    <row r="118" spans="2:9" ht="84.4" customHeight="1" thickTop="1" thickBot="1" x14ac:dyDescent="0.3">
      <c r="B118" s="315" t="s">
        <v>382</v>
      </c>
      <c r="C118" s="336">
        <v>46163</v>
      </c>
      <c r="D118" s="336"/>
      <c r="E118" s="337" t="s">
        <v>383</v>
      </c>
      <c r="F118" s="337"/>
      <c r="G118" s="338" t="s">
        <v>384</v>
      </c>
      <c r="H118" s="338"/>
      <c r="I118" s="313"/>
    </row>
    <row r="119" spans="2:9" ht="48" customHeight="1" thickTop="1" x14ac:dyDescent="0.25">
      <c r="B119" s="366"/>
      <c r="C119" s="366"/>
    </row>
    <row r="120" spans="2:9" x14ac:dyDescent="0.25">
      <c r="B120" s="378"/>
      <c r="C120" s="378"/>
    </row>
    <row r="121" spans="2:9" x14ac:dyDescent="0.25"/>
    <row r="122" spans="2:9" x14ac:dyDescent="0.25"/>
    <row r="123" spans="2:9" x14ac:dyDescent="0.25"/>
    <row r="124" spans="2:9" x14ac:dyDescent="0.25"/>
    <row r="125" spans="2:9" x14ac:dyDescent="0.25"/>
    <row r="126" spans="2:9" x14ac:dyDescent="0.25"/>
    <row r="127" spans="2:9" x14ac:dyDescent="0.25"/>
    <row r="128" spans="2:9" x14ac:dyDescent="0.25"/>
    <row r="129" x14ac:dyDescent="0.25"/>
    <row r="130" x14ac:dyDescent="0.25"/>
    <row r="131" x14ac:dyDescent="0.25"/>
  </sheetData>
  <sheetProtection formatCells="0" formatColumns="0" formatRows="0"/>
  <autoFilter ref="B81:H111" xr:uid="{00000000-0009-0000-0000-000000000000}">
    <filterColumn colId="1" showButton="0"/>
    <filterColumn colId="3" showButton="0"/>
  </autoFilter>
  <mergeCells count="162">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baseColWidth="10" defaultColWidth="0" defaultRowHeight="15" zeroHeight="1" x14ac:dyDescent="0.25"/>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x14ac:dyDescent="0.25">
      <c r="A1" s="358"/>
      <c r="B1" s="339" t="s">
        <v>375</v>
      </c>
      <c r="C1" s="340"/>
      <c r="D1" s="340"/>
      <c r="E1" s="340"/>
      <c r="F1" s="340"/>
      <c r="G1" s="340"/>
      <c r="H1" s="340"/>
      <c r="I1" s="341"/>
      <c r="J1" s="306" t="s">
        <v>373</v>
      </c>
      <c r="K1" s="307"/>
      <c r="L1" s="253"/>
    </row>
    <row r="2" spans="1:21" s="4" customFormat="1" ht="19.899999999999999" customHeight="1" x14ac:dyDescent="0.25">
      <c r="A2" s="359"/>
      <c r="B2" s="342"/>
      <c r="C2" s="343"/>
      <c r="D2" s="343"/>
      <c r="E2" s="343"/>
      <c r="F2" s="343"/>
      <c r="G2" s="343"/>
      <c r="H2" s="343"/>
      <c r="I2" s="344"/>
      <c r="J2" s="308" t="s">
        <v>376</v>
      </c>
      <c r="K2" s="309"/>
      <c r="L2" s="253"/>
    </row>
    <row r="3" spans="1:21" s="3" customFormat="1" ht="16.5" thickBot="1" x14ac:dyDescent="0.25">
      <c r="A3" s="360"/>
      <c r="B3" s="345" t="s">
        <v>359</v>
      </c>
      <c r="C3" s="346"/>
      <c r="D3" s="346"/>
      <c r="E3" s="346"/>
      <c r="F3" s="346"/>
      <c r="G3" s="346"/>
      <c r="H3" s="346"/>
      <c r="I3" s="347"/>
      <c r="J3" s="310" t="s">
        <v>374</v>
      </c>
      <c r="K3" s="311"/>
      <c r="L3" s="254"/>
    </row>
    <row r="4" spans="1:21" s="3" customFormat="1" ht="16.899999999999999" customHeight="1" thickTop="1" x14ac:dyDescent="0.2">
      <c r="A4" s="349"/>
      <c r="B4" s="350"/>
      <c r="C4" s="350"/>
      <c r="D4" s="350"/>
      <c r="E4" s="350"/>
      <c r="F4" s="350"/>
      <c r="G4" s="350"/>
      <c r="H4" s="350"/>
      <c r="I4" s="350"/>
      <c r="J4" s="350"/>
      <c r="K4" s="351"/>
    </row>
    <row r="5" spans="1:21" s="4" customFormat="1" ht="27" customHeight="1" x14ac:dyDescent="0.25">
      <c r="A5" s="12" t="s">
        <v>80</v>
      </c>
      <c r="B5" s="265" t="str">
        <f>'2 IDENTIFICACIÓN'!B5</f>
        <v>ALCALDIA DE BUCARAMANGA</v>
      </c>
      <c r="C5" s="260"/>
      <c r="D5" s="260"/>
      <c r="E5" s="261"/>
      <c r="F5" s="245" t="s">
        <v>81</v>
      </c>
      <c r="G5" s="265" t="str">
        <f>'2 IDENTIFICACIÓN'!G5</f>
        <v xml:space="preserve">GESTIÓN DOCUMENTAL </v>
      </c>
      <c r="H5" s="261"/>
      <c r="I5" s="245" t="s">
        <v>353</v>
      </c>
      <c r="J5" s="262">
        <f>'2 IDENTIFICACIÓN'!J5</f>
        <v>2026</v>
      </c>
      <c r="K5" s="263"/>
    </row>
    <row r="6" spans="1:21" s="4" customFormat="1" ht="15.75" thickBot="1" x14ac:dyDescent="0.25">
      <c r="A6" s="166"/>
      <c r="B6" s="255"/>
      <c r="C6" s="255"/>
      <c r="D6" s="255"/>
      <c r="E6" s="255"/>
      <c r="F6" s="256"/>
      <c r="G6" s="257"/>
      <c r="H6" s="257"/>
      <c r="I6" s="257"/>
      <c r="J6" s="257"/>
      <c r="K6" s="257"/>
      <c r="S6" s="37"/>
      <c r="T6" s="37"/>
      <c r="U6" s="37"/>
    </row>
    <row r="7" spans="1:21" ht="15.75" thickBot="1" x14ac:dyDescent="0.3">
      <c r="A7" s="516" t="s">
        <v>339</v>
      </c>
      <c r="B7" s="517"/>
      <c r="C7" s="517"/>
      <c r="D7" s="517"/>
      <c r="E7" s="517"/>
      <c r="F7" s="517"/>
      <c r="G7" s="517"/>
      <c r="H7" s="517"/>
      <c r="I7" s="517"/>
      <c r="J7" s="517"/>
      <c r="K7" s="518"/>
    </row>
    <row r="8" spans="1:21" ht="6" customHeight="1" thickBot="1" x14ac:dyDescent="0.3">
      <c r="A8" s="516"/>
      <c r="B8" s="517"/>
      <c r="C8" s="517"/>
      <c r="D8" s="517"/>
      <c r="E8" s="517"/>
      <c r="F8" s="517"/>
      <c r="G8" s="517"/>
      <c r="H8" s="517"/>
      <c r="I8" s="517"/>
      <c r="J8" s="517"/>
      <c r="K8" s="518"/>
    </row>
    <row r="9" spans="1:21" ht="34.5" customHeight="1" x14ac:dyDescent="0.25">
      <c r="A9" s="519" t="s">
        <v>340</v>
      </c>
      <c r="B9" s="520"/>
      <c r="C9" s="520"/>
      <c r="D9" s="520"/>
      <c r="E9" s="520"/>
      <c r="F9" s="520"/>
      <c r="G9" s="520"/>
      <c r="H9" s="520"/>
      <c r="I9" s="520"/>
      <c r="J9" s="520"/>
      <c r="K9" s="521"/>
    </row>
    <row r="10" spans="1:21" ht="18.75" customHeight="1" x14ac:dyDescent="0.25">
      <c r="A10" s="525" t="s">
        <v>341</v>
      </c>
      <c r="B10" s="526"/>
      <c r="C10" s="526"/>
      <c r="D10" s="526"/>
      <c r="E10" s="526"/>
      <c r="F10" s="526"/>
      <c r="G10" s="526"/>
      <c r="H10" s="526"/>
      <c r="I10" s="526"/>
      <c r="J10" s="526"/>
      <c r="K10" s="527"/>
    </row>
    <row r="11" spans="1:21" ht="34.5" customHeight="1" x14ac:dyDescent="0.25">
      <c r="A11" s="522" t="s">
        <v>342</v>
      </c>
      <c r="B11" s="523"/>
      <c r="C11" s="523"/>
      <c r="D11" s="523"/>
      <c r="E11" s="523"/>
      <c r="F11" s="523"/>
      <c r="G11" s="523"/>
      <c r="H11" s="523"/>
      <c r="I11" s="523"/>
      <c r="J11" s="523"/>
      <c r="K11" s="524"/>
    </row>
    <row r="12" spans="1:21" ht="50.25" customHeight="1" thickBot="1" x14ac:dyDescent="0.3">
      <c r="A12" s="513" t="s">
        <v>343</v>
      </c>
      <c r="B12" s="514"/>
      <c r="C12" s="514"/>
      <c r="D12" s="514"/>
      <c r="E12" s="514"/>
      <c r="F12" s="514"/>
      <c r="G12" s="514"/>
      <c r="H12" s="514"/>
      <c r="I12" s="514"/>
      <c r="J12" s="514"/>
      <c r="K12" s="515"/>
    </row>
    <row r="13" spans="1:21" x14ac:dyDescent="0.25">
      <c r="A13" s="93"/>
      <c r="B13" s="93"/>
      <c r="C13" s="93"/>
      <c r="D13" s="93"/>
      <c r="E13" s="93"/>
      <c r="F13" s="93"/>
      <c r="G13" s="93"/>
      <c r="H13" s="93"/>
      <c r="I13" s="93"/>
      <c r="J13" s="93"/>
      <c r="K13" s="93"/>
    </row>
    <row r="14" spans="1:21" s="95" customFormat="1" x14ac:dyDescent="0.25">
      <c r="A14" s="94"/>
      <c r="B14" s="510" t="s">
        <v>344</v>
      </c>
      <c r="C14" s="511"/>
      <c r="D14" s="512" t="s">
        <v>345</v>
      </c>
      <c r="E14" s="512"/>
      <c r="G14" s="53" t="s">
        <v>301</v>
      </c>
    </row>
    <row r="15" spans="1:21" x14ac:dyDescent="0.25">
      <c r="A15" s="96" t="s">
        <v>346</v>
      </c>
      <c r="B15" s="97">
        <f>+COUNTIF('8 MAPA RIESGOS'!$G$9:$G$39,G15)</f>
        <v>0</v>
      </c>
      <c r="C15" s="98">
        <f>+B15/$B$19</f>
        <v>0</v>
      </c>
      <c r="D15" s="97">
        <f>+COUNTIF('8 MAPA RIESGOS'!$L$9:$L$39,G15)</f>
        <v>0</v>
      </c>
      <c r="E15" s="98">
        <f>+D15/$D$19</f>
        <v>0</v>
      </c>
      <c r="G15" s="83" t="s">
        <v>299</v>
      </c>
    </row>
    <row r="16" spans="1:21" x14ac:dyDescent="0.25">
      <c r="A16" s="96" t="s">
        <v>347</v>
      </c>
      <c r="B16" s="97">
        <f>+COUNTIF('8 MAPA RIESGOS'!$G$9:$G$39,G16)</f>
        <v>0</v>
      </c>
      <c r="C16" s="98">
        <f t="shared" ref="C16:C19" si="0">+B16/$B$19</f>
        <v>0</v>
      </c>
      <c r="D16" s="97">
        <f>+COUNTIF('8 MAPA RIESGOS'!$L$9:$L$39,G16)</f>
        <v>0</v>
      </c>
      <c r="E16" s="98">
        <f t="shared" ref="E16:E19" si="1">+D16/$D$19</f>
        <v>0</v>
      </c>
      <c r="G16" s="66" t="s">
        <v>298</v>
      </c>
    </row>
    <row r="17" spans="1:7" x14ac:dyDescent="0.25">
      <c r="A17" s="96" t="s">
        <v>348</v>
      </c>
      <c r="B17" s="97">
        <f>+COUNTIF('8 MAPA RIESGOS'!$G$9:$G$39,G17)</f>
        <v>3</v>
      </c>
      <c r="C17" s="98">
        <f t="shared" si="0"/>
        <v>1</v>
      </c>
      <c r="D17" s="97">
        <f>+COUNTIF('8 MAPA RIESGOS'!$L$9:$L$39,G17)</f>
        <v>3</v>
      </c>
      <c r="E17" s="98">
        <f t="shared" si="1"/>
        <v>1</v>
      </c>
      <c r="G17" s="70" t="s">
        <v>280</v>
      </c>
    </row>
    <row r="18" spans="1:7" x14ac:dyDescent="0.25">
      <c r="A18" s="96" t="s">
        <v>349</v>
      </c>
      <c r="B18" s="97">
        <f>+COUNTIF('8 MAPA RIESGOS'!$G$9:$G$39,G18)</f>
        <v>0</v>
      </c>
      <c r="C18" s="98">
        <f t="shared" si="0"/>
        <v>0</v>
      </c>
      <c r="D18" s="97">
        <f>+COUNTIF('8 MAPA RIESGOS'!$L$9:$L$39,G18)</f>
        <v>0</v>
      </c>
      <c r="E18" s="98">
        <f t="shared" si="1"/>
        <v>0</v>
      </c>
      <c r="G18" s="74" t="s">
        <v>300</v>
      </c>
    </row>
    <row r="19" spans="1:7" x14ac:dyDescent="0.25">
      <c r="A19" s="96" t="s">
        <v>350</v>
      </c>
      <c r="B19" s="97">
        <f>+SUM(B15:B18)</f>
        <v>3</v>
      </c>
      <c r="C19" s="98">
        <f t="shared" si="0"/>
        <v>1</v>
      </c>
      <c r="D19" s="97">
        <f>+SUM(D15:D18)</f>
        <v>3</v>
      </c>
      <c r="E19" s="98">
        <f t="shared" si="1"/>
        <v>1</v>
      </c>
    </row>
    <row r="20" spans="1:7" x14ac:dyDescent="0.25"/>
    <row r="21" spans="1:7" s="99" customFormat="1" x14ac:dyDescent="0.25">
      <c r="B21" s="100" t="s">
        <v>344</v>
      </c>
      <c r="D21" s="100" t="s">
        <v>345</v>
      </c>
    </row>
    <row r="22" spans="1:7" s="99" customFormat="1" ht="41.65" customHeight="1" x14ac:dyDescent="0.25">
      <c r="B22" s="101" t="str">
        <f>+IF((B15/B19)&gt;=0.2,G15,+IF(((B15/B19)+(B16/B19))&gt;=0.3,G16,+IF(((B15/B19)+(B16/B19)+(B17/B19))&gt;=0.4,G17,+IF((B15/B19)+(B16/B19)+(B17/B19)+(B18/B19)&gt;=0.5,G18,""))))</f>
        <v>Moderado</v>
      </c>
      <c r="D22" s="101" t="str">
        <f>+IF((D15/D19)&gt;=0.2,G15,+IF(((D15/D19)+(D16/D19))&gt;=0.3,G16,+IF(((D15/D19)+(D16/D19)+(D17/D19))&gt;=0.4,G17,+IF((D15/D19)+(D16/D19)+(D17/D19)+(D18/D19)&gt;=0.5,G18,""))))</f>
        <v>Moderado</v>
      </c>
    </row>
    <row r="23" spans="1:7" ht="15.75" thickBot="1" x14ac:dyDescent="0.3"/>
    <row r="24" spans="1:7" ht="16.5" thickTop="1" thickBot="1" x14ac:dyDescent="0.3">
      <c r="A24" s="335" t="s">
        <v>377</v>
      </c>
      <c r="B24" s="335"/>
      <c r="C24" s="335"/>
      <c r="D24" s="335"/>
      <c r="E24" s="335"/>
      <c r="F24" s="335"/>
      <c r="G24" s="335"/>
    </row>
    <row r="25" spans="1:7" ht="16.5" thickTop="1" thickBot="1" x14ac:dyDescent="0.3">
      <c r="A25" s="314" t="s">
        <v>378</v>
      </c>
      <c r="B25" s="335" t="s">
        <v>379</v>
      </c>
      <c r="C25" s="335"/>
      <c r="D25" s="335" t="s">
        <v>380</v>
      </c>
      <c r="E25" s="335"/>
      <c r="F25" s="335" t="s">
        <v>381</v>
      </c>
      <c r="G25" s="335"/>
    </row>
    <row r="26" spans="1:7" ht="16.5" thickTop="1" thickBot="1" x14ac:dyDescent="0.3">
      <c r="A26" s="315" t="s">
        <v>382</v>
      </c>
      <c r="B26" s="336">
        <v>46163</v>
      </c>
      <c r="C26" s="336"/>
      <c r="D26" s="337" t="s">
        <v>383</v>
      </c>
      <c r="E26" s="337"/>
      <c r="F26" s="338" t="s">
        <v>384</v>
      </c>
      <c r="G26" s="338"/>
    </row>
  </sheetData>
  <sheetProtection formatCells="0" formatColumns="0" formatRows="0"/>
  <mergeCells count="19">
    <mergeCell ref="A1:A3"/>
    <mergeCell ref="B1:I2"/>
    <mergeCell ref="B3:I3"/>
    <mergeCell ref="A4:K4"/>
    <mergeCell ref="B14:C14"/>
    <mergeCell ref="D14:E14"/>
    <mergeCell ref="A12:K12"/>
    <mergeCell ref="A7:K7"/>
    <mergeCell ref="A8:K8"/>
    <mergeCell ref="A9:K9"/>
    <mergeCell ref="A11:K11"/>
    <mergeCell ref="A10:K10"/>
    <mergeCell ref="A24:G24"/>
    <mergeCell ref="B25:C25"/>
    <mergeCell ref="D25:E25"/>
    <mergeCell ref="F25:G25"/>
    <mergeCell ref="B26:C26"/>
    <mergeCell ref="D26:E26"/>
    <mergeCell ref="F26:G26"/>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opLeftCell="C10" zoomScale="70" zoomScaleNormal="70" workbookViewId="0">
      <selection activeCell="J12" sqref="J12"/>
    </sheetView>
  </sheetViews>
  <sheetFormatPr baseColWidth="10" defaultColWidth="0" defaultRowHeight="14.25" x14ac:dyDescent="0.25"/>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33.28515625" style="4" customWidth="1"/>
    <col min="9" max="9" width="28.42578125" style="4" customWidth="1"/>
    <col min="10" max="10" width="47.8554687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x14ac:dyDescent="0.25">
      <c r="A1" s="358"/>
      <c r="B1" s="339" t="s">
        <v>375</v>
      </c>
      <c r="C1" s="340"/>
      <c r="D1" s="340"/>
      <c r="E1" s="340"/>
      <c r="F1" s="340"/>
      <c r="G1" s="340"/>
      <c r="H1" s="340"/>
      <c r="I1" s="341"/>
      <c r="J1" s="306" t="s">
        <v>373</v>
      </c>
      <c r="K1" s="307"/>
      <c r="L1" s="253"/>
    </row>
    <row r="2" spans="1:12" ht="19.899999999999999" customHeight="1" x14ac:dyDescent="0.25">
      <c r="A2" s="359"/>
      <c r="B2" s="342"/>
      <c r="C2" s="343"/>
      <c r="D2" s="343"/>
      <c r="E2" s="343"/>
      <c r="F2" s="343"/>
      <c r="G2" s="343"/>
      <c r="H2" s="343"/>
      <c r="I2" s="344"/>
      <c r="J2" s="308" t="s">
        <v>376</v>
      </c>
      <c r="K2" s="309"/>
      <c r="L2" s="253"/>
    </row>
    <row r="3" spans="1:12" s="3" customFormat="1" ht="16.5" thickBot="1" x14ac:dyDescent="0.25">
      <c r="A3" s="360"/>
      <c r="B3" s="345" t="s">
        <v>359</v>
      </c>
      <c r="C3" s="346"/>
      <c r="D3" s="346"/>
      <c r="E3" s="346"/>
      <c r="F3" s="346"/>
      <c r="G3" s="346"/>
      <c r="H3" s="346"/>
      <c r="I3" s="347"/>
      <c r="J3" s="310" t="s">
        <v>374</v>
      </c>
      <c r="K3" s="311"/>
      <c r="L3" s="254"/>
    </row>
    <row r="4" spans="1:12" s="3" customFormat="1" ht="16.899999999999999" customHeight="1" thickTop="1" x14ac:dyDescent="0.2">
      <c r="A4" s="349"/>
      <c r="B4" s="350"/>
      <c r="C4" s="350"/>
      <c r="D4" s="350"/>
      <c r="E4" s="350"/>
      <c r="F4" s="350"/>
      <c r="G4" s="350"/>
      <c r="H4" s="350"/>
      <c r="I4" s="350"/>
      <c r="J4" s="350"/>
      <c r="K4" s="351"/>
    </row>
    <row r="5" spans="1:12" ht="27" customHeight="1" x14ac:dyDescent="0.25">
      <c r="A5" s="12" t="s">
        <v>80</v>
      </c>
      <c r="B5" s="259" t="s">
        <v>386</v>
      </c>
      <c r="C5" s="260"/>
      <c r="D5" s="260"/>
      <c r="E5" s="261"/>
      <c r="F5" s="245" t="s">
        <v>81</v>
      </c>
      <c r="G5" s="361" t="s">
        <v>385</v>
      </c>
      <c r="H5" s="362"/>
      <c r="I5" s="245" t="s">
        <v>353</v>
      </c>
      <c r="J5" s="262">
        <v>2026</v>
      </c>
      <c r="K5" s="263"/>
    </row>
    <row r="6" spans="1:12" ht="106.5" customHeight="1" x14ac:dyDescent="0.25">
      <c r="A6" s="225" t="s">
        <v>82</v>
      </c>
      <c r="B6" s="352" t="s">
        <v>387</v>
      </c>
      <c r="C6" s="353"/>
      <c r="D6" s="353"/>
      <c r="E6" s="354"/>
      <c r="F6" s="245" t="s">
        <v>352</v>
      </c>
      <c r="G6" s="355" t="s">
        <v>388</v>
      </c>
      <c r="H6" s="356"/>
      <c r="I6" s="356"/>
      <c r="J6" s="356"/>
      <c r="K6" s="357"/>
    </row>
    <row r="7" spans="1:12" ht="15" x14ac:dyDescent="0.25">
      <c r="F7" s="166"/>
      <c r="G7" s="167"/>
      <c r="H7" s="167"/>
      <c r="I7" s="168"/>
      <c r="J7" s="169"/>
    </row>
    <row r="8" spans="1:12" ht="21" customHeight="1" x14ac:dyDescent="0.25">
      <c r="A8" s="348" t="s">
        <v>83</v>
      </c>
      <c r="B8" s="348" t="s">
        <v>84</v>
      </c>
      <c r="C8" s="348"/>
      <c r="D8" s="348"/>
      <c r="E8" s="348"/>
    </row>
    <row r="9" spans="1:12" s="28" customFormat="1" ht="77.650000000000006" customHeight="1" x14ac:dyDescent="0.25">
      <c r="A9" s="348"/>
      <c r="B9" s="108" t="s">
        <v>85</v>
      </c>
      <c r="C9" s="108" t="s">
        <v>86</v>
      </c>
      <c r="D9" s="108" t="s">
        <v>87</v>
      </c>
      <c r="E9" s="108" t="s">
        <v>88</v>
      </c>
      <c r="F9" s="238" t="s">
        <v>89</v>
      </c>
      <c r="G9" s="245" t="s">
        <v>19</v>
      </c>
      <c r="H9" s="245" t="s">
        <v>90</v>
      </c>
      <c r="I9" s="245" t="s">
        <v>91</v>
      </c>
      <c r="J9" s="245" t="s">
        <v>25</v>
      </c>
      <c r="K9" s="238" t="s">
        <v>92</v>
      </c>
    </row>
    <row r="10" spans="1:12" s="5" customFormat="1" ht="107.25" customHeight="1" x14ac:dyDescent="0.25">
      <c r="A10" s="1" t="s">
        <v>93</v>
      </c>
      <c r="B10" s="2" t="s">
        <v>189</v>
      </c>
      <c r="C10" s="2" t="s">
        <v>193</v>
      </c>
      <c r="D10" s="125" t="str">
        <f>+IF(B10='11 FORMULAS'!$B$4,'11 FORMULAS'!$C$4,IF(B10='11 FORMULAS'!$B$6,'11 FORMULAS'!$C$6,IF(B10='11 FORMULAS'!$B$8,'11 FORMULAS'!$C$8,IF(B10='11 FORMULAS'!$B$10,'11 FORMULAS'!$C$10,""))))</f>
        <v/>
      </c>
      <c r="E10" s="226"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168</v>
      </c>
      <c r="G10" s="1" t="s">
        <v>180</v>
      </c>
      <c r="H10" s="239" t="s">
        <v>400</v>
      </c>
      <c r="I10" s="239" t="s">
        <v>401</v>
      </c>
      <c r="J10" s="244" t="str">
        <f>(CONCATENATE(Tabla1[[#This Row],[¿QUÉ? 
IMPACTO]]," ","por ",Tabla1[[#This Row],[¿CÓMO?
CAUSA INMEDIATA 
(Iniciar con la palabra 
por)]]," ","debido a"," ",Tabla1[[#This Row],[¿PORQUÉ?
CAUSA RAÍZ
(Iniciar con 
debido a/a causa de)]]))</f>
        <v>Posibilidad de afectación reputacional por posibles investigaciones y sanciones disciplinarias por entes de control,  debido a al incumplimiento de la Ley 594 del 2000 en los documentos generados por la Secretaría de Planeación</v>
      </c>
      <c r="K10" s="241"/>
    </row>
    <row r="11" spans="1:12" s="5" customFormat="1" ht="142.5" x14ac:dyDescent="0.25">
      <c r="A11" s="1" t="s">
        <v>98</v>
      </c>
      <c r="B11" s="2" t="s">
        <v>189</v>
      </c>
      <c r="C11" s="2" t="s">
        <v>193</v>
      </c>
      <c r="D11" s="125" t="str">
        <f>+IF(B11='11 FORMULAS'!$B$4,'11 FORMULAS'!$C$4,IF(B11='11 FORMULAS'!$B$6,'11 FORMULAS'!$C$6,IF(B11='11 FORMULAS'!$B$8,'11 FORMULAS'!$C$8,IF(B11='11 FORMULAS'!$B$10,'11 FORMULAS'!$C$10,""))))</f>
        <v/>
      </c>
      <c r="E11" s="226"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168</v>
      </c>
      <c r="G11" s="1" t="s">
        <v>180</v>
      </c>
      <c r="H11" s="239" t="s">
        <v>404</v>
      </c>
      <c r="I11" s="239" t="s">
        <v>405</v>
      </c>
      <c r="J11" s="244" t="str">
        <f>(CONCATENATE(Tabla1[[#This Row],[¿QUÉ? 
IMPACTO]]," ","por ",Tabla1[[#This Row],[¿CÓMO?
CAUSA INMEDIATA 
(Iniciar con la palabra 
por)]]," ","debido a"," ",Tabla1[[#This Row],[¿PORQUÉ?
CAUSA RAÍZ
(Iniciar con 
debido a/a causa de)]]))</f>
        <v>Posibilidad de afectación reputacional por el incumplimiento del cronograma institucional de transferencias documentales, debido a debilidades en la organización documental y en la aplicación de las Tablas de Retención Documental (TRD).</v>
      </c>
      <c r="K11" s="241"/>
    </row>
    <row r="12" spans="1:12" ht="153" customHeight="1" x14ac:dyDescent="0.25">
      <c r="A12" s="1" t="s">
        <v>99</v>
      </c>
      <c r="B12" s="2" t="s">
        <v>189</v>
      </c>
      <c r="C12" s="2" t="s">
        <v>193</v>
      </c>
      <c r="D12" s="125" t="str">
        <f>+IF(B12='11 FORMULAS'!$B$4,'11 FORMULAS'!$C$4,IF(B12='11 FORMULAS'!$B$6,'11 FORMULAS'!$C$6,IF(B12='11 FORMULAS'!$B$8,'11 FORMULAS'!$C$8,IF(B12='11 FORMULAS'!$B$10,'11 FORMULAS'!$C$10,""))))</f>
        <v/>
      </c>
      <c r="E12" s="226" t="str">
        <f>+IFERROR(VLOOKUP(B12,Tabla3[],2,0),"")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2" s="1" t="s">
        <v>174</v>
      </c>
      <c r="G12" s="1" t="s">
        <v>182</v>
      </c>
      <c r="H12" s="239" t="s">
        <v>407</v>
      </c>
      <c r="I12" s="239" t="s">
        <v>408</v>
      </c>
      <c r="J12" s="244" t="str">
        <f>(CONCATENATE(Tabla1[[#This Row],[¿QUÉ? 
IMPACTO]]," ","por ",Tabla1[[#This Row],[¿CÓMO?
CAUSA INMEDIATA 
(Iniciar con la palabra 
por)]]," ","debido a"," ",Tabla1[[#This Row],[¿PORQUÉ?
CAUSA RAÍZ
(Iniciar con 
debido a/a causa de)]]))</f>
        <v>Posibilidad de pérdida reputacional por soborno entrante al aceptar o solicitar ventajas indebidas para acceder, divulgar o usar indebidamente la información  debido a   debilidades en la salvaguarda y control en el archivo documental institucional.</v>
      </c>
      <c r="K12" s="242"/>
    </row>
    <row r="13" spans="1:12" ht="93" hidden="1" customHeight="1" x14ac:dyDescent="0.25">
      <c r="A13" s="1" t="s">
        <v>100</v>
      </c>
      <c r="B13" s="2"/>
      <c r="C13" s="2"/>
      <c r="D13" s="125" t="str">
        <f>+IF(B13='11 FORMULAS'!$B$4,'11 FORMULAS'!$C$4,IF(B13='11 FORMULAS'!$B$6,'11 FORMULAS'!$C$6,IF(B13='11 FORMULAS'!$B$8,'11 FORMULAS'!$C$8,IF(B13='11 FORMULAS'!$B$10,'11 FORMULAS'!$C$10,""))))</f>
        <v/>
      </c>
      <c r="E13" s="226" t="str">
        <f>+IFERROR(VLOOKUP(B13,Tabla3[],2,0),"")</f>
        <v/>
      </c>
      <c r="F13" s="1"/>
      <c r="G13" s="1"/>
      <c r="H13" s="239"/>
      <c r="I13" s="239"/>
      <c r="J13" s="244" t="str">
        <f>(CONCATENATE(Tabla1[[#This Row],[¿QUÉ? 
IMPACTO]]," ","por ",Tabla1[[#This Row],[¿CÓMO?
CAUSA INMEDIATA 
(Iniciar con la palabra 
por)]]," ","debido a"," ",Tabla1[[#This Row],[¿PORQUÉ?
CAUSA RAÍZ
(Iniciar con 
debido a/a causa de)]]))</f>
        <v xml:space="preserve"> por  debido a </v>
      </c>
      <c r="K13" s="242"/>
    </row>
    <row r="14" spans="1:12" ht="93" hidden="1" customHeight="1" x14ac:dyDescent="0.25">
      <c r="A14" s="1" t="s">
        <v>101</v>
      </c>
      <c r="B14" s="2"/>
      <c r="C14" s="2"/>
      <c r="D14" s="125" t="str">
        <f>+IF(B14='11 FORMULAS'!$B$4,'11 FORMULAS'!$C$4,IF(B14='11 FORMULAS'!$B$6,'11 FORMULAS'!$C$6,IF(B14='11 FORMULAS'!$B$8,'11 FORMULAS'!$C$8,IF(B14='11 FORMULAS'!$B$10,'11 FORMULAS'!$C$10,""))))</f>
        <v/>
      </c>
      <c r="E14" s="226" t="str">
        <f>+IFERROR(VLOOKUP(B14,Tabla3[],2,0),"")</f>
        <v/>
      </c>
      <c r="F14" s="1"/>
      <c r="G14" s="1"/>
      <c r="H14" s="239"/>
      <c r="I14" s="239"/>
      <c r="J14" s="244" t="str">
        <f>(CONCATENATE(Tabla1[[#This Row],[¿QUÉ? 
IMPACTO]]," ","por ",Tabla1[[#This Row],[¿CÓMO?
CAUSA INMEDIATA 
(Iniciar con la palabra 
por)]]," ","debido a"," ",Tabla1[[#This Row],[¿PORQUÉ?
CAUSA RAÍZ
(Iniciar con 
debido a/a causa de)]]))</f>
        <v xml:space="preserve"> por  debido a </v>
      </c>
      <c r="K14" s="242"/>
    </row>
    <row r="15" spans="1:12" ht="93" hidden="1" customHeight="1" x14ac:dyDescent="0.25">
      <c r="A15" s="1" t="s">
        <v>102</v>
      </c>
      <c r="B15" s="2"/>
      <c r="C15" s="2"/>
      <c r="D15" s="125" t="str">
        <f>+IF(B15='11 FORMULAS'!$B$4,'11 FORMULAS'!$C$4,IF(B15='11 FORMULAS'!$B$6,'11 FORMULAS'!$C$6,IF(B15='11 FORMULAS'!$B$8,'11 FORMULAS'!$C$8,IF(B15='11 FORMULAS'!$B$10,'11 FORMULAS'!$C$10,""))))</f>
        <v/>
      </c>
      <c r="E15" s="226" t="str">
        <f>+IFERROR(VLOOKUP(B15,Tabla3[],2,0),"")</f>
        <v/>
      </c>
      <c r="F15" s="1"/>
      <c r="G15" s="1"/>
      <c r="H15" s="239"/>
      <c r="I15" s="239"/>
      <c r="J15" s="244" t="str">
        <f>(CONCATENATE(Tabla1[[#This Row],[¿QUÉ? 
IMPACTO]]," ","por ",Tabla1[[#This Row],[¿CÓMO?
CAUSA INMEDIATA 
(Iniciar con la palabra 
por)]]," ","debido a"," ",Tabla1[[#This Row],[¿PORQUÉ?
CAUSA RAÍZ
(Iniciar con 
debido a/a causa de)]]))</f>
        <v xml:space="preserve"> por  debido a </v>
      </c>
      <c r="K15" s="242"/>
    </row>
    <row r="16" spans="1:12" ht="93" hidden="1" customHeight="1" x14ac:dyDescent="0.25">
      <c r="A16" s="1" t="s">
        <v>103</v>
      </c>
      <c r="B16" s="2"/>
      <c r="C16" s="2"/>
      <c r="D16" s="125" t="str">
        <f>+IF(B16='11 FORMULAS'!$B$4,'11 FORMULAS'!$C$4,IF(B16='11 FORMULAS'!$B$6,'11 FORMULAS'!$C$6,IF(B16='11 FORMULAS'!$B$8,'11 FORMULAS'!$C$8,IF(B16='11 FORMULAS'!$B$10,'11 FORMULAS'!$C$10,""))))</f>
        <v/>
      </c>
      <c r="E16" s="226" t="str">
        <f>+IFERROR(VLOOKUP(B16,Tabla3[],2,0),"")</f>
        <v/>
      </c>
      <c r="F16" s="1"/>
      <c r="G16" s="1"/>
      <c r="H16" s="239"/>
      <c r="I16" s="239"/>
      <c r="J16" s="244" t="str">
        <f>(CONCATENATE(Tabla1[[#This Row],[¿QUÉ? 
IMPACTO]]," ","por ",Tabla1[[#This Row],[¿CÓMO?
CAUSA INMEDIATA 
(Iniciar con la palabra 
por)]]," ","debido a"," ",Tabla1[[#This Row],[¿PORQUÉ?
CAUSA RAÍZ
(Iniciar con 
debido a/a causa de)]]))</f>
        <v xml:space="preserve"> por  debido a </v>
      </c>
      <c r="K16" s="242"/>
    </row>
    <row r="17" spans="1:11" ht="93" hidden="1" customHeight="1" x14ac:dyDescent="0.25">
      <c r="A17" s="1" t="s">
        <v>104</v>
      </c>
      <c r="B17" s="2"/>
      <c r="C17" s="2"/>
      <c r="D17" s="125" t="str">
        <f>+IF(B17='11 FORMULAS'!$B$4,'11 FORMULAS'!$C$4,IF(B17='11 FORMULAS'!$B$6,'11 FORMULAS'!$C$6,IF(B17='11 FORMULAS'!$B$8,'11 FORMULAS'!$C$8,IF(B17='11 FORMULAS'!$B$10,'11 FORMULAS'!$C$10,""))))</f>
        <v/>
      </c>
      <c r="E17" s="226" t="str">
        <f>+IFERROR(VLOOKUP(B17,Tabla3[],2,0),"")</f>
        <v/>
      </c>
      <c r="F17" s="1"/>
      <c r="G17" s="1"/>
      <c r="H17" s="239"/>
      <c r="I17" s="239"/>
      <c r="J17" s="244" t="str">
        <f>(CONCATENATE(Tabla1[[#This Row],[¿QUÉ? 
IMPACTO]]," ","por ",Tabla1[[#This Row],[¿CÓMO?
CAUSA INMEDIATA 
(Iniciar con la palabra 
por)]]," ","debido a"," ",Tabla1[[#This Row],[¿PORQUÉ?
CAUSA RAÍZ
(Iniciar con 
debido a/a causa de)]]))</f>
        <v xml:space="preserve"> por  debido a </v>
      </c>
      <c r="K17" s="242"/>
    </row>
    <row r="18" spans="1:11" s="6" customFormat="1" ht="93" hidden="1" customHeight="1" x14ac:dyDescent="0.25">
      <c r="A18" s="1" t="s">
        <v>105</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x14ac:dyDescent="0.25">
      <c r="A19" s="1" t="s">
        <v>106</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x14ac:dyDescent="0.25">
      <c r="A20" s="1" t="s">
        <v>107</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x14ac:dyDescent="0.25">
      <c r="A21" s="1" t="s">
        <v>108</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x14ac:dyDescent="0.25">
      <c r="A22" s="1" t="s">
        <v>109</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x14ac:dyDescent="0.25">
      <c r="A23" s="1" t="s">
        <v>110</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x14ac:dyDescent="0.25">
      <c r="A24" s="1" t="s">
        <v>111</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x14ac:dyDescent="0.25">
      <c r="A25" s="1" t="s">
        <v>112</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x14ac:dyDescent="0.25">
      <c r="A26" s="1" t="s">
        <v>113</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x14ac:dyDescent="0.25">
      <c r="A27" s="1" t="s">
        <v>114</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x14ac:dyDescent="0.25">
      <c r="A28" s="1" t="s">
        <v>115</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x14ac:dyDescent="0.25">
      <c r="A29" s="1" t="s">
        <v>116</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x14ac:dyDescent="0.25">
      <c r="A30" s="1" t="s">
        <v>361</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x14ac:dyDescent="0.25">
      <c r="A31" s="1" t="s">
        <v>362</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x14ac:dyDescent="0.25">
      <c r="A32" s="1" t="s">
        <v>363</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x14ac:dyDescent="0.25">
      <c r="A33" s="1" t="s">
        <v>364</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x14ac:dyDescent="0.25">
      <c r="A34" s="1" t="s">
        <v>365</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x14ac:dyDescent="0.25">
      <c r="A35" s="1" t="s">
        <v>366</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x14ac:dyDescent="0.25">
      <c r="A36" s="1" t="s">
        <v>367</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x14ac:dyDescent="0.25">
      <c r="A37" s="1" t="s">
        <v>368</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x14ac:dyDescent="0.25">
      <c r="A38" s="1" t="s">
        <v>369</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x14ac:dyDescent="0.25">
      <c r="A39" s="1" t="s">
        <v>370</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x14ac:dyDescent="0.3">
      <c r="F40" s="7"/>
      <c r="G40" s="7"/>
      <c r="H40" s="7"/>
      <c r="I40" s="7"/>
      <c r="J40" s="8"/>
    </row>
    <row r="41" spans="1:11" ht="15.75" thickTop="1" thickBot="1" x14ac:dyDescent="0.25">
      <c r="A41" s="335" t="s">
        <v>377</v>
      </c>
      <c r="B41" s="335"/>
      <c r="C41" s="335"/>
      <c r="D41" s="335"/>
      <c r="E41" s="335"/>
      <c r="F41" s="335"/>
      <c r="G41" s="335"/>
      <c r="H41" s="3"/>
      <c r="I41" s="3"/>
    </row>
    <row r="42" spans="1:11" ht="15.75" thickTop="1" thickBot="1" x14ac:dyDescent="0.25">
      <c r="A42" s="314" t="s">
        <v>378</v>
      </c>
      <c r="B42" s="335" t="s">
        <v>379</v>
      </c>
      <c r="C42" s="335"/>
      <c r="D42" s="335" t="s">
        <v>380</v>
      </c>
      <c r="E42" s="335"/>
      <c r="F42" s="335" t="s">
        <v>381</v>
      </c>
      <c r="G42" s="335"/>
      <c r="H42" s="3"/>
      <c r="I42" s="3"/>
    </row>
    <row r="43" spans="1:11" ht="67.5" customHeight="1" thickTop="1" thickBot="1" x14ac:dyDescent="0.3">
      <c r="A43" s="315" t="s">
        <v>382</v>
      </c>
      <c r="B43" s="336">
        <v>46163</v>
      </c>
      <c r="C43" s="336"/>
      <c r="D43" s="337" t="s">
        <v>383</v>
      </c>
      <c r="E43" s="337"/>
      <c r="F43" s="338" t="s">
        <v>384</v>
      </c>
      <c r="G43" s="338"/>
      <c r="H43" s="9"/>
      <c r="I43" s="9"/>
    </row>
    <row r="44" spans="1:11" ht="15" thickTop="1" x14ac:dyDescent="0.2">
      <c r="F44" s="3"/>
      <c r="G44" s="3"/>
      <c r="H44" s="3"/>
      <c r="I44" s="3"/>
    </row>
    <row r="45" spans="1:11" x14ac:dyDescent="0.2">
      <c r="F45" s="3"/>
      <c r="G45" s="3"/>
      <c r="H45" s="3"/>
      <c r="I45" s="3"/>
    </row>
    <row r="46" spans="1:11" x14ac:dyDescent="0.2">
      <c r="F46" s="3"/>
      <c r="G46" s="3"/>
      <c r="H46" s="3"/>
      <c r="I46" s="3"/>
    </row>
    <row r="50" spans="24:26" ht="14.25" customHeight="1" x14ac:dyDescent="0.25"/>
    <row r="54" spans="24:26" ht="14.25" customHeight="1" x14ac:dyDescent="0.25">
      <c r="X54" s="10"/>
    </row>
    <row r="55" spans="24:26" x14ac:dyDescent="0.25">
      <c r="Z55" s="10"/>
    </row>
    <row r="56" spans="24:26" x14ac:dyDescent="0.25">
      <c r="Z56" s="10"/>
    </row>
    <row r="57" spans="24:26" x14ac:dyDescent="0.25">
      <c r="Z57" s="10"/>
    </row>
    <row r="58" spans="24:26" x14ac:dyDescent="0.25">
      <c r="Z58" s="10"/>
    </row>
    <row r="59" spans="24:26" x14ac:dyDescent="0.25">
      <c r="Z59" s="10"/>
    </row>
    <row r="60" spans="24:26" x14ac:dyDescent="0.25">
      <c r="Z60" s="10"/>
    </row>
    <row r="61" spans="24:26" x14ac:dyDescent="0.25">
      <c r="Z61" s="10"/>
    </row>
    <row r="62" spans="24:26" ht="14.25" customHeight="1" x14ac:dyDescent="0.25">
      <c r="Z62" s="10"/>
    </row>
    <row r="63" spans="24:26" x14ac:dyDescent="0.25">
      <c r="Z63" s="10"/>
    </row>
  </sheetData>
  <sheetProtection formatCells="0" formatColumns="0" formatRows="0" sort="0" autoFilter="0" pivotTables="0"/>
  <mergeCells count="16">
    <mergeCell ref="B1:I2"/>
    <mergeCell ref="B3:I3"/>
    <mergeCell ref="B8:E8"/>
    <mergeCell ref="A8:A9"/>
    <mergeCell ref="A4:K4"/>
    <mergeCell ref="B6:E6"/>
    <mergeCell ref="G6:K6"/>
    <mergeCell ref="A1:A3"/>
    <mergeCell ref="G5:H5"/>
    <mergeCell ref="A41:G41"/>
    <mergeCell ref="B42:C42"/>
    <mergeCell ref="D42:E42"/>
    <mergeCell ref="F42:G42"/>
    <mergeCell ref="B43:C43"/>
    <mergeCell ref="D43:E43"/>
    <mergeCell ref="F43:G43"/>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zoomScale="55" zoomScaleNormal="55" zoomScaleSheetLayoutView="80" workbookViewId="0">
      <selection activeCell="A10" sqref="A10:XFD12"/>
    </sheetView>
  </sheetViews>
  <sheetFormatPr baseColWidth="10" defaultColWidth="14.42578125" defaultRowHeight="14.25" x14ac:dyDescent="0.25"/>
  <cols>
    <col min="1" max="1" width="18.28515625" style="4" customWidth="1"/>
    <col min="2" max="2" width="42.140625" style="28" customWidth="1"/>
    <col min="3" max="3" width="28.42578125" style="28" customWidth="1"/>
    <col min="4" max="4" width="21.28515625" style="4" customWidth="1"/>
    <col min="5" max="5" width="17.7109375" style="13" customWidth="1"/>
    <col min="6" max="6" width="17"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4.42578125" style="13" customWidth="1"/>
    <col min="13" max="13" width="17.5703125" style="162" customWidth="1"/>
    <col min="14" max="14" width="15.7109375" style="162"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x14ac:dyDescent="0.25">
      <c r="A1" s="358"/>
      <c r="B1" s="339" t="s">
        <v>375</v>
      </c>
      <c r="C1" s="340"/>
      <c r="D1" s="340"/>
      <c r="E1" s="340"/>
      <c r="F1" s="340"/>
      <c r="G1" s="340"/>
      <c r="H1" s="340"/>
      <c r="I1" s="341"/>
      <c r="J1" s="306" t="s">
        <v>373</v>
      </c>
      <c r="K1" s="307"/>
      <c r="L1" s="253"/>
      <c r="M1" s="4"/>
      <c r="N1" s="4"/>
      <c r="R1" s="4"/>
      <c r="S1" s="4"/>
    </row>
    <row r="2" spans="1:25" ht="19.899999999999999" customHeight="1" x14ac:dyDescent="0.25">
      <c r="A2" s="359"/>
      <c r="B2" s="342"/>
      <c r="C2" s="343"/>
      <c r="D2" s="343"/>
      <c r="E2" s="343"/>
      <c r="F2" s="343"/>
      <c r="G2" s="343"/>
      <c r="H2" s="343"/>
      <c r="I2" s="344"/>
      <c r="J2" s="308" t="s">
        <v>376</v>
      </c>
      <c r="K2" s="309"/>
      <c r="L2" s="253"/>
      <c r="M2" s="4"/>
      <c r="N2" s="4"/>
      <c r="R2" s="4"/>
      <c r="S2" s="4"/>
    </row>
    <row r="3" spans="1:25" s="3" customFormat="1" ht="16.5" thickBot="1" x14ac:dyDescent="0.25">
      <c r="A3" s="360"/>
      <c r="B3" s="345" t="s">
        <v>359</v>
      </c>
      <c r="C3" s="346"/>
      <c r="D3" s="346"/>
      <c r="E3" s="346"/>
      <c r="F3" s="346"/>
      <c r="G3" s="346"/>
      <c r="H3" s="346"/>
      <c r="I3" s="347"/>
      <c r="J3" s="310" t="s">
        <v>374</v>
      </c>
      <c r="K3" s="311"/>
      <c r="L3" s="254"/>
    </row>
    <row r="4" spans="1:25" s="3" customFormat="1" ht="16.899999999999999" customHeight="1" thickTop="1" x14ac:dyDescent="0.2">
      <c r="A4" s="349"/>
      <c r="B4" s="350"/>
      <c r="C4" s="350"/>
      <c r="D4" s="350"/>
      <c r="E4" s="350"/>
      <c r="F4" s="350"/>
      <c r="G4" s="350"/>
      <c r="H4" s="350"/>
      <c r="I4" s="350"/>
      <c r="J4" s="350"/>
      <c r="K4" s="351"/>
    </row>
    <row r="5" spans="1:25" ht="27" customHeight="1" x14ac:dyDescent="0.25">
      <c r="A5" s="12" t="s">
        <v>80</v>
      </c>
      <c r="B5" s="259" t="str">
        <f>'2 IDENTIFICACIÓN'!B5</f>
        <v>ALCALDIA DE BUCARAMANGA</v>
      </c>
      <c r="C5" s="260"/>
      <c r="D5" s="260"/>
      <c r="E5" s="261"/>
      <c r="F5" s="245" t="s">
        <v>81</v>
      </c>
      <c r="G5" s="259" t="str">
        <f>'2 IDENTIFICACIÓN'!G5</f>
        <v xml:space="preserve">GESTIÓN DOCUMENTAL </v>
      </c>
      <c r="H5" s="261"/>
      <c r="I5" s="245" t="s">
        <v>353</v>
      </c>
      <c r="J5" s="262">
        <f>'2 IDENTIFICACIÓN'!J5</f>
        <v>2026</v>
      </c>
      <c r="K5" s="263"/>
      <c r="L5" s="4"/>
      <c r="M5" s="4"/>
      <c r="N5" s="4"/>
      <c r="R5" s="4"/>
      <c r="S5" s="4"/>
    </row>
    <row r="6" spans="1:25" ht="15.75" thickBot="1" x14ac:dyDescent="0.3">
      <c r="A6" s="166"/>
      <c r="B6" s="255"/>
      <c r="C6" s="255"/>
      <c r="D6" s="255"/>
      <c r="E6" s="255"/>
      <c r="F6" s="256"/>
      <c r="G6" s="257"/>
      <c r="H6" s="257"/>
      <c r="I6" s="257"/>
      <c r="J6" s="257"/>
      <c r="K6" s="257"/>
      <c r="L6" s="4"/>
      <c r="M6" s="4"/>
      <c r="N6" s="4"/>
      <c r="R6" s="4"/>
      <c r="S6" s="4"/>
    </row>
    <row r="7" spans="1:25" s="3" customFormat="1" ht="15.75" thickBot="1" x14ac:dyDescent="0.25">
      <c r="A7" s="258"/>
      <c r="B7" s="165"/>
      <c r="C7" s="165"/>
      <c r="D7" s="165"/>
      <c r="E7" s="14"/>
      <c r="F7" s="14"/>
      <c r="G7" s="431" t="s">
        <v>250</v>
      </c>
      <c r="H7" s="432"/>
      <c r="I7" s="432"/>
      <c r="J7" s="432"/>
      <c r="K7" s="432"/>
      <c r="L7" s="432"/>
      <c r="M7" s="432"/>
      <c r="N7" s="433"/>
      <c r="R7" s="129"/>
      <c r="S7" s="129"/>
    </row>
    <row r="8" spans="1:25" s="16" customFormat="1" ht="14.25" customHeight="1" thickBot="1" x14ac:dyDescent="0.3">
      <c r="A8" s="15"/>
      <c r="B8" s="15"/>
      <c r="C8" s="431" t="s">
        <v>251</v>
      </c>
      <c r="D8" s="432"/>
      <c r="E8" s="432"/>
      <c r="F8" s="433"/>
      <c r="G8" s="434" t="s">
        <v>36</v>
      </c>
      <c r="H8" s="435"/>
      <c r="I8" s="436"/>
      <c r="J8" s="434" t="s">
        <v>38</v>
      </c>
      <c r="K8" s="435"/>
      <c r="L8" s="436"/>
      <c r="M8" s="434" t="s">
        <v>252</v>
      </c>
      <c r="N8" s="436"/>
      <c r="P8" s="428" t="s">
        <v>253</v>
      </c>
      <c r="Q8" s="429"/>
      <c r="R8" s="429"/>
      <c r="S8" s="429"/>
      <c r="T8" s="430"/>
      <c r="V8" s="425" t="s">
        <v>254</v>
      </c>
      <c r="W8" s="426"/>
      <c r="X8" s="426"/>
      <c r="Y8" s="427"/>
    </row>
    <row r="9" spans="1:25" s="111" customFormat="1" ht="28.5" x14ac:dyDescent="0.25">
      <c r="A9" s="141" t="s">
        <v>255</v>
      </c>
      <c r="B9" s="140" t="s">
        <v>256</v>
      </c>
      <c r="C9" s="156" t="s">
        <v>34</v>
      </c>
      <c r="D9" s="157" t="s">
        <v>257</v>
      </c>
      <c r="E9" s="158" t="s">
        <v>258</v>
      </c>
      <c r="F9" s="159" t="s">
        <v>259</v>
      </c>
      <c r="G9" s="133" t="s">
        <v>36</v>
      </c>
      <c r="H9" s="134" t="s">
        <v>260</v>
      </c>
      <c r="I9" s="136" t="s">
        <v>261</v>
      </c>
      <c r="J9" s="133" t="s">
        <v>38</v>
      </c>
      <c r="K9" s="134" t="s">
        <v>260</v>
      </c>
      <c r="L9" s="136" t="s">
        <v>261</v>
      </c>
      <c r="M9" s="133" t="s">
        <v>262</v>
      </c>
      <c r="N9" s="135" t="s">
        <v>263</v>
      </c>
      <c r="P9" s="17" t="s">
        <v>261</v>
      </c>
      <c r="Q9" s="18" t="s">
        <v>257</v>
      </c>
      <c r="R9" s="18" t="s">
        <v>264</v>
      </c>
      <c r="S9" s="18" t="s">
        <v>265</v>
      </c>
      <c r="T9" s="19" t="s">
        <v>139</v>
      </c>
      <c r="V9" s="17" t="s">
        <v>261</v>
      </c>
      <c r="W9" s="18" t="s">
        <v>266</v>
      </c>
      <c r="X9" s="18" t="s">
        <v>267</v>
      </c>
      <c r="Y9" s="19" t="s">
        <v>38</v>
      </c>
    </row>
    <row r="10" spans="1:25" ht="114.75" customHeight="1" x14ac:dyDescent="0.25">
      <c r="A10" s="20" t="str">
        <f>'2 IDENTIFICACIÓN'!A10</f>
        <v>R1</v>
      </c>
      <c r="B10" s="152" t="str">
        <f>+'2 IDENTIFICACIÓN'!J10</f>
        <v>Posibilidad de afectación reputacional por posibles investigaciones y sanciones disciplinarias por entes de control,  debido a al incumplimiento de la Ley 594 del 2000 en los documentos generados por la Secretaría de Planeación</v>
      </c>
      <c r="C10" s="153">
        <v>365</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281</v>
      </c>
      <c r="H10" s="132">
        <f>+IF(G10="","",IF(G10="N/A","",IF(OR(G10=$X$10,G10=$Y$10),$W$10,IF(OR(G10=$X$11,G10=$Y$11),$W$11,IF(OR(G10=$X$12,G10=$Y$12),$W$12,IF(OR(G10=$X$13,G10=$Y$13),$W$13,IF(OR(G10=$X$14,G10=$Y$14),$W$14)))))))</f>
        <v>0.6</v>
      </c>
      <c r="I10" s="137" t="str">
        <f t="shared" ref="I10:I39" si="3">+IF(G10="","",IF(G10="N/A","",IF(OR(G10=$X$10,G10=$Y$10),$V$10,IF(OR(G10=$X$11,G10=$Y$11),$V$11,IF(OR(G10=$X$12,G10=$Y$12),$V$12,IF(OR(G10=$X$13,G10=$Y$13),$V$13,IF(OR(G10=$X$14,G10=$Y$14),$V$14)))))))</f>
        <v>Moderado</v>
      </c>
      <c r="J10" s="138" t="s">
        <v>282</v>
      </c>
      <c r="K10" s="132">
        <f t="shared" ref="K10:K39" si="4">+IF(J10="","",IF(J10="N/A","",IF(OR(J10=$X$10,J10=$Y$10),$W$10,IF(OR(J10=$X$11,J10=$Y$11),$W$11,IF(OR(J10=$X$12,J10=$Y$12),$W$12,IF(OR(J10=$X$13,J10=$Y$13),$W$13,IF(OR(J10=$X$14,J10=$Y$14),$W$14)))))))</f>
        <v>0.6</v>
      </c>
      <c r="L10" s="137" t="str">
        <f t="shared" ref="L10:L39" si="5">+IF(J10="","",IF(J10="N/A","",IF(OR(J10=$X$10,J10=$Y$10),$V$10,IF(OR(J10=$X$11,J10=$Y$11),$V$11,IF(OR(J10=$X$12,J10=$Y$12),$V$12,IF(OR(J10=$X$13,J10=$Y$13),$V$13,IF(OR(J10=$X$14,J10=$Y$14),$V$14)))))))</f>
        <v>Moderado</v>
      </c>
      <c r="M10" s="160">
        <f>+IF(H10="",K10,IF(K10="",H10,IF(H10&gt;K10,H10,K10)))</f>
        <v>0.6</v>
      </c>
      <c r="N10" s="161" t="str">
        <f>+IF(M10="","",IF(M10=$W$10,$V$10,IF(M10=$W$11,$V$11,IF(M10=$W$12,$V$12,IF(M10=$W$13,$V$13,IF(M10=$W$14,$V$14))))))</f>
        <v>Moderado</v>
      </c>
      <c r="P10" s="221" t="s">
        <v>270</v>
      </c>
      <c r="Q10" s="22" t="s">
        <v>271</v>
      </c>
      <c r="R10" s="274">
        <v>0</v>
      </c>
      <c r="S10" s="274">
        <v>2</v>
      </c>
      <c r="T10" s="23">
        <v>0.2</v>
      </c>
      <c r="V10" s="221" t="s">
        <v>272</v>
      </c>
      <c r="W10" s="24">
        <v>0.2</v>
      </c>
      <c r="X10" s="274" t="s">
        <v>273</v>
      </c>
      <c r="Y10" s="277" t="s">
        <v>269</v>
      </c>
    </row>
    <row r="11" spans="1:25" ht="114.75" customHeight="1" x14ac:dyDescent="0.25">
      <c r="A11" s="20" t="str">
        <f>'2 IDENTIFICACIÓN'!A11</f>
        <v>R2</v>
      </c>
      <c r="B11" s="152" t="str">
        <f>+'2 IDENTIFICACIÓN'!J11</f>
        <v>Posibilidad de afectación reputacional por el incumplimiento del cronograma institucional de transferencias documentales, debido a debilidades en la organización documental y en la aplicación de las Tablas de Retención Documental (TRD).</v>
      </c>
      <c r="C11" s="154">
        <v>16</v>
      </c>
      <c r="D11" s="130" t="str">
        <f t="shared" si="0"/>
        <v>La actividad que conlleva el riesgo se ejecuta de 3 a 24 veces por año</v>
      </c>
      <c r="E11" s="131">
        <f t="shared" si="1"/>
        <v>0.4</v>
      </c>
      <c r="F11" s="21" t="str">
        <f t="shared" si="2"/>
        <v>Baja</v>
      </c>
      <c r="G11" s="138" t="s">
        <v>268</v>
      </c>
      <c r="H11" s="132">
        <f t="shared" ref="H11:H39" si="6">+IF(G11="","",IF(G11="N/A","",IF(OR(G11=$X$10,G11=$Y$10),$W$10,IF(OR(G11=$X$11,G11=$Y$11),$W$11,IF(OR(G11=$X$12,G11=$Y$12),$W$12,IF(OR(G11=$X$13,G11=$Y$13),$W$13,IF(OR(G11=$X$14,G11=$Y$14),$W$14)))))))</f>
        <v>0.4</v>
      </c>
      <c r="I11" s="137" t="str">
        <f t="shared" si="3"/>
        <v>Menor</v>
      </c>
      <c r="J11" s="138" t="s">
        <v>282</v>
      </c>
      <c r="K11" s="132">
        <f t="shared" si="4"/>
        <v>0.6</v>
      </c>
      <c r="L11" s="137" t="str">
        <f t="shared" si="5"/>
        <v>Moderado</v>
      </c>
      <c r="M11" s="160">
        <f>+IF(H11="",K11,IF(K11="",H11,IF(H11&gt;K11,H11,K11)))</f>
        <v>0.6</v>
      </c>
      <c r="N11" s="161" t="str">
        <f t="shared" ref="N11:N39" si="7">+IF(M11="","",IF(M11=$W$10,$V$10,IF(M11=$W$11,$V$11,IF(M11=$W$12,$V$12,IF(M11=$W$13,$V$13,IF(M11=$W$14,$V$14))))))</f>
        <v>Moderado</v>
      </c>
      <c r="P11" s="222" t="s">
        <v>274</v>
      </c>
      <c r="Q11" s="25" t="s">
        <v>275</v>
      </c>
      <c r="R11" s="274">
        <v>3</v>
      </c>
      <c r="S11" s="274">
        <v>24</v>
      </c>
      <c r="T11" s="23">
        <v>0.4</v>
      </c>
      <c r="V11" s="222" t="s">
        <v>276</v>
      </c>
      <c r="W11" s="24">
        <v>0.4</v>
      </c>
      <c r="X11" s="274" t="s">
        <v>268</v>
      </c>
      <c r="Y11" s="278" t="s">
        <v>277</v>
      </c>
    </row>
    <row r="12" spans="1:25" ht="114.75" customHeight="1" x14ac:dyDescent="0.25">
      <c r="A12" s="20" t="str">
        <f>'2 IDENTIFICACIÓN'!A12</f>
        <v>R3</v>
      </c>
      <c r="B12" s="152" t="str">
        <f>+'2 IDENTIFICACIÓN'!J12</f>
        <v>Posibilidad de pérdida reputacional por soborno entrante al aceptar o solicitar ventajas indebidas para acceder, divulgar o usar indebidamente la información  debido a   debilidades en la salvaguarda y control en el archivo documental institucional.</v>
      </c>
      <c r="C12" s="154">
        <v>365</v>
      </c>
      <c r="D12" s="130" t="str">
        <f t="shared" si="0"/>
        <v>La actividad que conlleva el riesgo se ejecuta de 24 a 500 veces por año</v>
      </c>
      <c r="E12" s="131">
        <f t="shared" si="1"/>
        <v>0.6</v>
      </c>
      <c r="F12" s="21" t="str">
        <f t="shared" si="2"/>
        <v>Media</v>
      </c>
      <c r="G12" s="138" t="s">
        <v>293</v>
      </c>
      <c r="H12" s="132" t="str">
        <f t="shared" si="6"/>
        <v/>
      </c>
      <c r="I12" s="137" t="str">
        <f t="shared" si="3"/>
        <v/>
      </c>
      <c r="J12" s="138" t="s">
        <v>282</v>
      </c>
      <c r="K12" s="132">
        <f t="shared" si="4"/>
        <v>0.6</v>
      </c>
      <c r="L12" s="137" t="str">
        <f t="shared" si="5"/>
        <v>Moderado</v>
      </c>
      <c r="M12" s="160">
        <f t="shared" ref="M12:M39" si="8">+IF(H12="",K12,IF(K12="",H12,IF(H12&gt;K12,H12,K12)))</f>
        <v>0.6</v>
      </c>
      <c r="N12" s="161" t="str">
        <f t="shared" si="7"/>
        <v>Moderado</v>
      </c>
      <c r="P12" s="223" t="s">
        <v>278</v>
      </c>
      <c r="Q12" s="25" t="s">
        <v>279</v>
      </c>
      <c r="R12" s="274">
        <v>25</v>
      </c>
      <c r="S12" s="274">
        <v>500</v>
      </c>
      <c r="T12" s="23">
        <v>0.6</v>
      </c>
      <c r="V12" s="223" t="s">
        <v>280</v>
      </c>
      <c r="W12" s="24">
        <v>0.6</v>
      </c>
      <c r="X12" s="274" t="s">
        <v>281</v>
      </c>
      <c r="Y12" s="278" t="s">
        <v>282</v>
      </c>
    </row>
    <row r="13" spans="1:25" ht="93" hidden="1" customHeight="1" x14ac:dyDescent="0.25">
      <c r="A13" s="20" t="str">
        <f>'2 IDENTIFICACIÓN'!A13</f>
        <v>R4</v>
      </c>
      <c r="B13" s="152" t="str">
        <f>+'2 IDENTIFICACIÓN'!J13</f>
        <v xml:space="preserve"> por  debido a </v>
      </c>
      <c r="C13" s="154"/>
      <c r="D13" s="130" t="str">
        <f t="shared" si="0"/>
        <v/>
      </c>
      <c r="E13" s="131" t="str">
        <f t="shared" si="1"/>
        <v/>
      </c>
      <c r="F13" s="21" t="str">
        <f t="shared" si="2"/>
        <v/>
      </c>
      <c r="G13" s="138"/>
      <c r="H13" s="132" t="str">
        <f t="shared" si="6"/>
        <v/>
      </c>
      <c r="I13" s="137" t="str">
        <f t="shared" si="3"/>
        <v/>
      </c>
      <c r="J13" s="138"/>
      <c r="K13" s="132" t="str">
        <f t="shared" si="4"/>
        <v/>
      </c>
      <c r="L13" s="137" t="str">
        <f t="shared" si="5"/>
        <v/>
      </c>
      <c r="M13" s="160" t="str">
        <f t="shared" si="8"/>
        <v/>
      </c>
      <c r="N13" s="161" t="str">
        <f t="shared" si="7"/>
        <v/>
      </c>
      <c r="P13" s="26" t="s">
        <v>283</v>
      </c>
      <c r="Q13" s="25" t="s">
        <v>284</v>
      </c>
      <c r="R13" s="274">
        <v>501</v>
      </c>
      <c r="S13" s="274">
        <v>5000</v>
      </c>
      <c r="T13" s="23">
        <v>0.8</v>
      </c>
      <c r="V13" s="26" t="s">
        <v>285</v>
      </c>
      <c r="W13" s="24">
        <v>0.8</v>
      </c>
      <c r="X13" s="274" t="s">
        <v>286</v>
      </c>
      <c r="Y13" s="278" t="s">
        <v>287</v>
      </c>
    </row>
    <row r="14" spans="1:25" ht="93" hidden="1" customHeight="1" thickBot="1" x14ac:dyDescent="0.3">
      <c r="A14" s="20" t="str">
        <f>'2 IDENTIFICACIÓN'!A14</f>
        <v>R5</v>
      </c>
      <c r="B14" s="152" t="str">
        <f>+'2 IDENTIFICACIÓN'!J14</f>
        <v xml:space="preserve"> por  debido a </v>
      </c>
      <c r="C14" s="154"/>
      <c r="D14" s="130" t="str">
        <f t="shared" si="0"/>
        <v/>
      </c>
      <c r="E14" s="131" t="str">
        <f t="shared" si="1"/>
        <v/>
      </c>
      <c r="F14" s="21" t="str">
        <f t="shared" si="2"/>
        <v/>
      </c>
      <c r="G14" s="138"/>
      <c r="H14" s="132" t="str">
        <f t="shared" si="6"/>
        <v/>
      </c>
      <c r="I14" s="137" t="str">
        <f t="shared" si="3"/>
        <v/>
      </c>
      <c r="J14" s="138"/>
      <c r="K14" s="132" t="str">
        <f t="shared" si="4"/>
        <v/>
      </c>
      <c r="L14" s="137" t="str">
        <f t="shared" si="5"/>
        <v/>
      </c>
      <c r="M14" s="160" t="str">
        <f t="shared" si="8"/>
        <v/>
      </c>
      <c r="N14" s="161" t="str">
        <f t="shared" si="7"/>
        <v/>
      </c>
      <c r="P14" s="271" t="s">
        <v>288</v>
      </c>
      <c r="Q14" s="272" t="s">
        <v>289</v>
      </c>
      <c r="R14" s="275">
        <v>5001</v>
      </c>
      <c r="S14" s="275"/>
      <c r="T14" s="273">
        <v>1</v>
      </c>
      <c r="V14" s="271" t="s">
        <v>290</v>
      </c>
      <c r="W14" s="276">
        <v>1</v>
      </c>
      <c r="X14" s="275" t="s">
        <v>291</v>
      </c>
      <c r="Y14" s="279" t="s">
        <v>292</v>
      </c>
    </row>
    <row r="15" spans="1:25" ht="93" hidden="1" customHeight="1" x14ac:dyDescent="0.25">
      <c r="A15" s="20" t="str">
        <f>'2 IDENTIFICACIÓN'!A15</f>
        <v>R6</v>
      </c>
      <c r="B15" s="152" t="str">
        <f>+'2 IDENTIFICACIÓN'!J15</f>
        <v xml:space="preserve"> por  debido a </v>
      </c>
      <c r="C15" s="154"/>
      <c r="D15" s="130" t="str">
        <f t="shared" si="0"/>
        <v/>
      </c>
      <c r="E15" s="131" t="str">
        <f t="shared" si="1"/>
        <v/>
      </c>
      <c r="F15" s="21" t="str">
        <f t="shared" si="2"/>
        <v/>
      </c>
      <c r="G15" s="138"/>
      <c r="H15" s="132" t="str">
        <f t="shared" si="6"/>
        <v/>
      </c>
      <c r="I15" s="137" t="str">
        <f t="shared" si="3"/>
        <v/>
      </c>
      <c r="J15" s="138"/>
      <c r="K15" s="132" t="str">
        <f t="shared" si="4"/>
        <v/>
      </c>
      <c r="L15" s="137" t="str">
        <f t="shared" si="5"/>
        <v/>
      </c>
      <c r="M15" s="160" t="str">
        <f t="shared" si="8"/>
        <v/>
      </c>
      <c r="N15" s="161" t="str">
        <f t="shared" si="7"/>
        <v/>
      </c>
      <c r="P15" s="28"/>
      <c r="X15" s="28" t="s">
        <v>293</v>
      </c>
      <c r="Y15" s="28" t="s">
        <v>293</v>
      </c>
    </row>
    <row r="16" spans="1:25" ht="93" hidden="1" customHeight="1" x14ac:dyDescent="0.25">
      <c r="A16" s="20" t="str">
        <f>'2 IDENTIFICACIÓN'!A16</f>
        <v>R7</v>
      </c>
      <c r="B16" s="152" t="str">
        <f>+'2 IDENTIFICACIÓN'!J16</f>
        <v xml:space="preserve"> por  debido a </v>
      </c>
      <c r="C16" s="154"/>
      <c r="D16" s="130" t="str">
        <f t="shared" si="0"/>
        <v/>
      </c>
      <c r="E16" s="131" t="str">
        <f t="shared" si="1"/>
        <v/>
      </c>
      <c r="F16" s="21" t="str">
        <f t="shared" si="2"/>
        <v/>
      </c>
      <c r="G16" s="138"/>
      <c r="H16" s="132" t="str">
        <f t="shared" si="6"/>
        <v/>
      </c>
      <c r="I16" s="137" t="str">
        <f t="shared" si="3"/>
        <v/>
      </c>
      <c r="J16" s="138"/>
      <c r="K16" s="132" t="str">
        <f t="shared" si="4"/>
        <v/>
      </c>
      <c r="L16" s="137" t="str">
        <f t="shared" si="5"/>
        <v/>
      </c>
      <c r="M16" s="160" t="str">
        <f t="shared" si="8"/>
        <v/>
      </c>
      <c r="N16" s="161" t="str">
        <f t="shared" si="7"/>
        <v/>
      </c>
    </row>
    <row r="17" spans="1:14" ht="93" hidden="1" customHeight="1" x14ac:dyDescent="0.25">
      <c r="A17" s="20" t="str">
        <f>'2 IDENTIFICACIÓN'!A17</f>
        <v>R8</v>
      </c>
      <c r="B17" s="152" t="str">
        <f>+'2 IDENTIFICACIÓN'!J17</f>
        <v xml:space="preserve"> por  debido a </v>
      </c>
      <c r="C17" s="154"/>
      <c r="D17" s="130" t="str">
        <f t="shared" si="0"/>
        <v/>
      </c>
      <c r="E17" s="131" t="str">
        <f t="shared" si="1"/>
        <v/>
      </c>
      <c r="F17" s="21" t="str">
        <f t="shared" si="2"/>
        <v/>
      </c>
      <c r="G17" s="138"/>
      <c r="H17" s="132" t="str">
        <f t="shared" si="6"/>
        <v/>
      </c>
      <c r="I17" s="137" t="str">
        <f t="shared" si="3"/>
        <v/>
      </c>
      <c r="J17" s="138"/>
      <c r="K17" s="132" t="str">
        <f t="shared" si="4"/>
        <v/>
      </c>
      <c r="L17" s="137" t="str">
        <f t="shared" si="5"/>
        <v/>
      </c>
      <c r="M17" s="160" t="str">
        <f t="shared" si="8"/>
        <v/>
      </c>
      <c r="N17" s="161" t="str">
        <f t="shared" si="7"/>
        <v/>
      </c>
    </row>
    <row r="18" spans="1:14" ht="93" hidden="1" customHeight="1" x14ac:dyDescent="0.25">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hidden="1" customHeight="1" x14ac:dyDescent="0.25">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hidden="1" customHeight="1" x14ac:dyDescent="0.25">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hidden="1" customHeight="1" x14ac:dyDescent="0.25">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hidden="1" customHeight="1" x14ac:dyDescent="0.25">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hidden="1" customHeight="1" x14ac:dyDescent="0.25">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hidden="1" customHeight="1" x14ac:dyDescent="0.25">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hidden="1" customHeight="1" x14ac:dyDescent="0.25">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hidden="1" customHeight="1" x14ac:dyDescent="0.25">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hidden="1" customHeight="1" x14ac:dyDescent="0.25">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hidden="1" customHeight="1" x14ac:dyDescent="0.25">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hidden="1" customHeight="1" x14ac:dyDescent="0.25">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hidden="1" customHeight="1" x14ac:dyDescent="0.25">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hidden="1" customHeight="1" x14ac:dyDescent="0.25">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hidden="1" customHeight="1" x14ac:dyDescent="0.25">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hidden="1" customHeight="1" x14ac:dyDescent="0.25">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hidden="1" customHeight="1" x14ac:dyDescent="0.25">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hidden="1" customHeight="1" x14ac:dyDescent="0.25">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hidden="1" customHeight="1" x14ac:dyDescent="0.25">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hidden="1" customHeight="1" x14ac:dyDescent="0.25">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hidden="1" customHeight="1" x14ac:dyDescent="0.25">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hidden="1" customHeight="1" thickBot="1" x14ac:dyDescent="0.3">
      <c r="A39" s="27" t="str">
        <f>'2 IDENTIFICACIÓN'!A39</f>
        <v>R30</v>
      </c>
      <c r="B39" s="316" t="str">
        <f>+'2 IDENTIFICACIÓN'!J39</f>
        <v xml:space="preserve"> por  debido a </v>
      </c>
      <c r="C39" s="155"/>
      <c r="D39" s="317" t="str">
        <f t="shared" si="0"/>
        <v/>
      </c>
      <c r="E39" s="318" t="str">
        <f t="shared" si="1"/>
        <v/>
      </c>
      <c r="F39" s="319" t="str">
        <f t="shared" si="2"/>
        <v/>
      </c>
      <c r="G39" s="139"/>
      <c r="H39" s="320" t="str">
        <f t="shared" si="6"/>
        <v/>
      </c>
      <c r="I39" s="321" t="str">
        <f t="shared" si="3"/>
        <v/>
      </c>
      <c r="J39" s="139"/>
      <c r="K39" s="320" t="str">
        <f t="shared" si="4"/>
        <v/>
      </c>
      <c r="L39" s="321" t="str">
        <f t="shared" si="5"/>
        <v/>
      </c>
      <c r="M39" s="322" t="str">
        <f t="shared" si="8"/>
        <v/>
      </c>
      <c r="N39" s="323" t="str">
        <f t="shared" si="7"/>
        <v/>
      </c>
    </row>
    <row r="40" spans="1:14" ht="15" thickBot="1" x14ac:dyDescent="0.3"/>
    <row r="41" spans="1:14" ht="15.75" thickTop="1" thickBot="1" x14ac:dyDescent="0.3">
      <c r="A41" s="335" t="s">
        <v>377</v>
      </c>
      <c r="B41" s="335"/>
      <c r="C41" s="335"/>
      <c r="D41" s="335"/>
      <c r="E41" s="335"/>
      <c r="F41" s="335"/>
      <c r="G41" s="335"/>
    </row>
    <row r="42" spans="1:14" ht="15.75" thickTop="1" thickBot="1" x14ac:dyDescent="0.3">
      <c r="A42" s="314" t="s">
        <v>378</v>
      </c>
      <c r="B42" s="335" t="s">
        <v>379</v>
      </c>
      <c r="C42" s="335"/>
      <c r="D42" s="335" t="s">
        <v>380</v>
      </c>
      <c r="E42" s="335"/>
      <c r="F42" s="335" t="s">
        <v>381</v>
      </c>
      <c r="G42" s="335"/>
    </row>
    <row r="43" spans="1:14" ht="93" customHeight="1" thickTop="1" thickBot="1" x14ac:dyDescent="0.3">
      <c r="A43" s="315" t="s">
        <v>382</v>
      </c>
      <c r="B43" s="336">
        <v>46163</v>
      </c>
      <c r="C43" s="336"/>
      <c r="D43" s="337" t="s">
        <v>383</v>
      </c>
      <c r="E43" s="337"/>
      <c r="F43" s="338" t="s">
        <v>384</v>
      </c>
      <c r="G43" s="338"/>
    </row>
    <row r="44" spans="1:14" ht="15" thickTop="1" x14ac:dyDescent="0.25"/>
  </sheetData>
  <sheetProtection formatCells="0" formatColumns="0" formatRows="0" sort="0" autoFilter="0" pivotTables="0"/>
  <autoFilter ref="A9:N9" xr:uid="{00000000-0009-0000-0000-000003000000}"/>
  <dataConsolidate/>
  <mergeCells count="18">
    <mergeCell ref="A1:A3"/>
    <mergeCell ref="B1:I2"/>
    <mergeCell ref="B3:I3"/>
    <mergeCell ref="A4:K4"/>
    <mergeCell ref="V8:Y8"/>
    <mergeCell ref="P8:T8"/>
    <mergeCell ref="C8:F8"/>
    <mergeCell ref="G8:I8"/>
    <mergeCell ref="J8:L8"/>
    <mergeCell ref="M8:N8"/>
    <mergeCell ref="G7:N7"/>
    <mergeCell ref="A41:G41"/>
    <mergeCell ref="B42:C42"/>
    <mergeCell ref="D42:E42"/>
    <mergeCell ref="F42:G42"/>
    <mergeCell ref="B43:C43"/>
    <mergeCell ref="D43:E43"/>
    <mergeCell ref="F43:G43"/>
  </mergeCells>
  <conditionalFormatting sqref="E10:E39 G10:G39">
    <cfRule type="cellIs" dxfId="218" priority="1" operator="equal">
      <formula>$T$10</formula>
    </cfRule>
    <cfRule type="cellIs" dxfId="217" priority="2" operator="equal">
      <formula>$T$11</formula>
    </cfRule>
    <cfRule type="cellIs" dxfId="216" priority="3" operator="equal">
      <formula>$T$12</formula>
    </cfRule>
    <cfRule type="cellIs" dxfId="215" priority="4" operator="equal">
      <formula>$T$13</formula>
    </cfRule>
    <cfRule type="cellIs" dxfId="214" priority="5" operator="equal">
      <formula>$T$14</formula>
    </cfRule>
  </conditionalFormatting>
  <conditionalFormatting sqref="F10:F39">
    <cfRule type="cellIs" dxfId="213" priority="163" operator="equal">
      <formula>$P$14</formula>
    </cfRule>
    <cfRule type="cellIs" dxfId="212" priority="159" operator="equal">
      <formula>$P$10</formula>
    </cfRule>
    <cfRule type="cellIs" dxfId="211" priority="160" operator="equal">
      <formula>$P$11</formula>
    </cfRule>
    <cfRule type="cellIs" dxfId="210" priority="161" operator="equal">
      <formula>$P$12</formula>
    </cfRule>
    <cfRule type="cellIs" dxfId="209" priority="162" operator="equal">
      <formula>$P$13</formula>
    </cfRule>
  </conditionalFormatting>
  <conditionalFormatting sqref="H10:H39">
    <cfRule type="cellIs" dxfId="208" priority="77" operator="equal">
      <formula>$W$11</formula>
    </cfRule>
    <cfRule type="cellIs" dxfId="207" priority="78" operator="equal">
      <formula>$W$12</formula>
    </cfRule>
    <cfRule type="cellIs" dxfId="206" priority="79" operator="equal">
      <formula>$W$13</formula>
    </cfRule>
    <cfRule type="cellIs" dxfId="205" priority="80" operator="equal">
      <formula>$W$14</formula>
    </cfRule>
    <cfRule type="cellIs" dxfId="204" priority="76" operator="equal">
      <formula>$W$10</formula>
    </cfRule>
  </conditionalFormatting>
  <conditionalFormatting sqref="I10:J39">
    <cfRule type="cellIs" dxfId="203" priority="81" operator="equal">
      <formula>$V$10</formula>
    </cfRule>
    <cfRule type="cellIs" dxfId="202" priority="82" operator="equal">
      <formula>$V$11</formula>
    </cfRule>
    <cfRule type="cellIs" dxfId="201" priority="83" operator="equal">
      <formula>$V$12</formula>
    </cfRule>
    <cfRule type="cellIs" dxfId="200" priority="84" operator="equal">
      <formula>$V$13</formula>
    </cfRule>
    <cfRule type="cellIs" dxfId="199" priority="85" operator="equal">
      <formula>$V$14</formula>
    </cfRule>
  </conditionalFormatting>
  <conditionalFormatting sqref="K10:K39">
    <cfRule type="cellIs" dxfId="198" priority="61" operator="equal">
      <formula>$W$10</formula>
    </cfRule>
    <cfRule type="cellIs" dxfId="197" priority="62" operator="equal">
      <formula>$W$11</formula>
    </cfRule>
    <cfRule type="cellIs" dxfId="196" priority="63" operator="equal">
      <formula>$W$12</formula>
    </cfRule>
    <cfRule type="cellIs" dxfId="195" priority="64" operator="equal">
      <formula>$W$13</formula>
    </cfRule>
    <cfRule type="cellIs" dxfId="194" priority="65" operator="equal">
      <formula>$W$14</formula>
    </cfRule>
  </conditionalFormatting>
  <conditionalFormatting sqref="L10:L39">
    <cfRule type="cellIs" dxfId="193" priority="96" operator="equal">
      <formula>$V$10</formula>
    </cfRule>
    <cfRule type="cellIs" dxfId="192" priority="97" operator="equal">
      <formula>$V$11</formula>
    </cfRule>
    <cfRule type="cellIs" dxfId="191" priority="98" operator="equal">
      <formula>$V$12</formula>
    </cfRule>
    <cfRule type="cellIs" dxfId="190" priority="99" operator="equal">
      <formula>$V$13</formula>
    </cfRule>
    <cfRule type="cellIs" dxfId="189" priority="100" operator="equal">
      <formula>$V$14</formula>
    </cfRule>
  </conditionalFormatting>
  <conditionalFormatting sqref="M10:M39">
    <cfRule type="cellIs" dxfId="188" priority="6" operator="equal">
      <formula>$W$10</formula>
    </cfRule>
    <cfRule type="cellIs" dxfId="187" priority="7" operator="equal">
      <formula>$W$11</formula>
    </cfRule>
    <cfRule type="cellIs" dxfId="186" priority="8" operator="equal">
      <formula>$W$12</formula>
    </cfRule>
    <cfRule type="cellIs" dxfId="185" priority="9" operator="equal">
      <formula>$W$13</formula>
    </cfRule>
    <cfRule type="cellIs" dxfId="184" priority="10" operator="equal">
      <formula>$W$14</formula>
    </cfRule>
  </conditionalFormatting>
  <conditionalFormatting sqref="N10:N39">
    <cfRule type="cellIs" dxfId="183" priority="31" operator="equal">
      <formula>$V$10</formula>
    </cfRule>
    <cfRule type="cellIs" dxfId="182" priority="32" operator="equal">
      <formula>$V$11</formula>
    </cfRule>
    <cfRule type="cellIs" dxfId="181" priority="33" operator="equal">
      <formula>$V$12</formula>
    </cfRule>
    <cfRule type="cellIs" dxfId="180" priority="34" operator="equal">
      <formula>$V$13</formula>
    </cfRule>
    <cfRule type="cellIs" dxfId="179"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70" zoomScaleNormal="70" workbookViewId="0">
      <selection activeCell="B3" sqref="B3:I3"/>
    </sheetView>
  </sheetViews>
  <sheetFormatPr baseColWidth="10" defaultColWidth="0" defaultRowHeight="12.75" x14ac:dyDescent="0.25"/>
  <cols>
    <col min="1" max="1" width="12.7109375" style="46" customWidth="1"/>
    <col min="2" max="2" width="38.7109375" style="51" customWidth="1"/>
    <col min="3" max="3" width="16.42578125" style="46" customWidth="1"/>
    <col min="4" max="4" width="12.42578125" style="51" customWidth="1"/>
    <col min="5" max="5" width="22.7109375" style="51" customWidth="1"/>
    <col min="6" max="6" width="13.4257812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thickTop="1" x14ac:dyDescent="0.25">
      <c r="A1" s="358"/>
      <c r="B1" s="339" t="s">
        <v>375</v>
      </c>
      <c r="C1" s="340"/>
      <c r="D1" s="340"/>
      <c r="E1" s="340"/>
      <c r="F1" s="340"/>
      <c r="G1" s="340"/>
      <c r="H1" s="340"/>
      <c r="I1" s="341"/>
      <c r="J1" s="306" t="s">
        <v>373</v>
      </c>
      <c r="K1" s="307"/>
      <c r="L1" s="253"/>
    </row>
    <row r="2" spans="1:36" s="4" customFormat="1" ht="19.899999999999999" customHeight="1" x14ac:dyDescent="0.25">
      <c r="A2" s="359"/>
      <c r="B2" s="342"/>
      <c r="C2" s="343"/>
      <c r="D2" s="343"/>
      <c r="E2" s="343"/>
      <c r="F2" s="343"/>
      <c r="G2" s="343"/>
      <c r="H2" s="343"/>
      <c r="I2" s="344"/>
      <c r="J2" s="308" t="s">
        <v>376</v>
      </c>
      <c r="K2" s="309"/>
      <c r="L2" s="253"/>
    </row>
    <row r="3" spans="1:36" s="3" customFormat="1" ht="16.5" thickBot="1" x14ac:dyDescent="0.25">
      <c r="A3" s="360"/>
      <c r="B3" s="345" t="s">
        <v>359</v>
      </c>
      <c r="C3" s="346"/>
      <c r="D3" s="346"/>
      <c r="E3" s="346"/>
      <c r="F3" s="346"/>
      <c r="G3" s="346"/>
      <c r="H3" s="346"/>
      <c r="I3" s="347"/>
      <c r="J3" s="310" t="s">
        <v>374</v>
      </c>
      <c r="K3" s="311"/>
      <c r="L3" s="254"/>
    </row>
    <row r="4" spans="1:36" s="3" customFormat="1" ht="16.899999999999999" customHeight="1" thickTop="1" x14ac:dyDescent="0.2">
      <c r="A4" s="349"/>
      <c r="B4" s="350"/>
      <c r="C4" s="350"/>
      <c r="D4" s="350"/>
      <c r="E4" s="350"/>
      <c r="F4" s="350"/>
      <c r="G4" s="350"/>
      <c r="H4" s="350"/>
      <c r="I4" s="350"/>
      <c r="J4" s="350"/>
      <c r="K4" s="351"/>
    </row>
    <row r="5" spans="1:36" s="4" customFormat="1" ht="27" customHeight="1" x14ac:dyDescent="0.25">
      <c r="A5" s="12" t="s">
        <v>80</v>
      </c>
      <c r="B5" s="265" t="str">
        <f>'2 IDENTIFICACIÓN'!B5</f>
        <v>ALCALDIA DE BUCARAMANGA</v>
      </c>
      <c r="C5" s="260"/>
      <c r="D5" s="260"/>
      <c r="E5" s="261"/>
      <c r="F5" s="245" t="s">
        <v>81</v>
      </c>
      <c r="G5" s="265" t="str">
        <f>'2 IDENTIFICACIÓN'!G5</f>
        <v xml:space="preserve">GESTIÓN DOCUMENTAL </v>
      </c>
      <c r="H5" s="261"/>
      <c r="I5" s="245" t="s">
        <v>353</v>
      </c>
      <c r="J5" s="262">
        <f>'2 IDENTIFICACIÓN'!J5</f>
        <v>2026</v>
      </c>
      <c r="K5" s="263"/>
    </row>
    <row r="6" spans="1:36" s="4" customFormat="1" ht="15.75" thickBot="1" x14ac:dyDescent="0.3">
      <c r="A6" s="166"/>
      <c r="B6" s="255"/>
      <c r="C6" s="255"/>
      <c r="D6" s="255"/>
      <c r="E6" s="255"/>
      <c r="F6" s="256"/>
      <c r="G6" s="257"/>
      <c r="H6" s="257"/>
      <c r="I6" s="257"/>
      <c r="J6" s="257"/>
      <c r="K6" s="257"/>
    </row>
    <row r="7" spans="1:36" s="37" customFormat="1" ht="15.75" thickBot="1" x14ac:dyDescent="0.25">
      <c r="A7" s="166"/>
      <c r="B7" s="165"/>
      <c r="C7" s="165"/>
      <c r="D7" s="40"/>
      <c r="G7" s="444" t="s">
        <v>294</v>
      </c>
      <c r="H7" s="445"/>
      <c r="I7" s="445"/>
      <c r="J7" s="445"/>
      <c r="K7" s="445"/>
      <c r="L7" s="445"/>
      <c r="M7" s="446"/>
      <c r="O7" s="41"/>
      <c r="P7" s="41"/>
      <c r="Q7" s="42"/>
      <c r="R7" s="440" t="s">
        <v>158</v>
      </c>
      <c r="S7" s="440"/>
      <c r="T7" s="440"/>
      <c r="U7" s="440"/>
      <c r="V7" s="441"/>
      <c r="AD7" s="38"/>
      <c r="AE7" s="38"/>
      <c r="AF7" s="38"/>
      <c r="AG7" s="38"/>
      <c r="AH7" s="38"/>
    </row>
    <row r="8" spans="1:36" x14ac:dyDescent="0.25">
      <c r="A8" s="281"/>
      <c r="B8" s="280"/>
      <c r="C8" s="437" t="s">
        <v>295</v>
      </c>
      <c r="D8" s="437"/>
      <c r="E8" s="437"/>
      <c r="F8" s="43"/>
      <c r="G8" s="44"/>
      <c r="H8" s="45"/>
      <c r="I8" s="440" t="s">
        <v>158</v>
      </c>
      <c r="J8" s="440"/>
      <c r="K8" s="440"/>
      <c r="L8" s="440"/>
      <c r="M8" s="441"/>
      <c r="N8" s="43"/>
      <c r="O8" s="47"/>
      <c r="P8" s="47"/>
      <c r="R8" s="48">
        <v>0.2</v>
      </c>
      <c r="S8" s="48">
        <v>0.4</v>
      </c>
      <c r="T8" s="48">
        <v>0.6</v>
      </c>
      <c r="U8" s="48">
        <v>0.8</v>
      </c>
      <c r="V8" s="49">
        <v>1</v>
      </c>
      <c r="W8" s="50"/>
      <c r="X8" s="50"/>
      <c r="Y8" s="50"/>
      <c r="Z8" s="50"/>
      <c r="AA8" s="50"/>
      <c r="AB8" s="50"/>
      <c r="AC8" s="50"/>
    </row>
    <row r="9" spans="1:36" ht="25.5" x14ac:dyDescent="0.2">
      <c r="A9" s="53" t="s">
        <v>296</v>
      </c>
      <c r="B9" s="52" t="s">
        <v>297</v>
      </c>
      <c r="C9" s="53" t="s">
        <v>253</v>
      </c>
      <c r="D9" s="53" t="s">
        <v>254</v>
      </c>
      <c r="E9" s="53" t="s">
        <v>66</v>
      </c>
      <c r="F9" s="43"/>
      <c r="G9" s="47"/>
      <c r="H9" s="55"/>
      <c r="I9" s="56" t="s">
        <v>272</v>
      </c>
      <c r="J9" s="56" t="s">
        <v>276</v>
      </c>
      <c r="K9" s="56" t="s">
        <v>280</v>
      </c>
      <c r="L9" s="56" t="s">
        <v>285</v>
      </c>
      <c r="M9" s="57" t="s">
        <v>290</v>
      </c>
      <c r="N9" s="43"/>
      <c r="O9" s="47"/>
      <c r="P9" s="47"/>
      <c r="Q9" s="58"/>
      <c r="R9" s="59" t="s">
        <v>272</v>
      </c>
      <c r="S9" s="59" t="s">
        <v>276</v>
      </c>
      <c r="T9" s="59" t="s">
        <v>280</v>
      </c>
      <c r="U9" s="59" t="s">
        <v>285</v>
      </c>
      <c r="V9" s="60" t="s">
        <v>290</v>
      </c>
      <c r="Y9" s="50"/>
      <c r="Z9" s="50"/>
      <c r="AA9" s="61"/>
      <c r="AB9" s="61"/>
      <c r="AC9" s="61"/>
      <c r="AD9" s="61"/>
      <c r="AE9" s="61"/>
      <c r="AF9" s="61"/>
      <c r="AG9" s="61"/>
      <c r="AH9" s="61"/>
      <c r="AI9" s="61"/>
      <c r="AJ9" s="61"/>
    </row>
    <row r="10" spans="1:36" ht="93" customHeight="1" x14ac:dyDescent="0.2">
      <c r="A10" s="62" t="str">
        <f>'2 IDENTIFICACIÓN'!A10</f>
        <v>R1</v>
      </c>
      <c r="B10" s="63" t="str">
        <f>+'2 IDENTIFICACIÓN'!J10</f>
        <v>Posibilidad de afectación reputacional por posibles investigaciones y sanciones disciplinarias por entes de control,  debido a al incumplimiento de la Ley 594 del 2000 en los documentos generados por la Secretaría de Planeación</v>
      </c>
      <c r="C10" s="64" t="str">
        <f>+'3 PROBABIL E IMPACTO INHERENTE'!F10</f>
        <v>Media</v>
      </c>
      <c r="D10" s="64" t="str">
        <f>+'3 PROBABIL E IMPACTO INHERENTE'!N10</f>
        <v>Moderado</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Moderado</v>
      </c>
      <c r="F10" s="65"/>
      <c r="G10" s="442" t="s">
        <v>139</v>
      </c>
      <c r="H10" s="56" t="s">
        <v>288</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38" t="s">
        <v>139</v>
      </c>
      <c r="P10" s="68">
        <v>1</v>
      </c>
      <c r="Q10" s="59" t="s">
        <v>288</v>
      </c>
      <c r="R10" s="66" t="s">
        <v>298</v>
      </c>
      <c r="S10" s="66" t="s">
        <v>298</v>
      </c>
      <c r="T10" s="66" t="s">
        <v>298</v>
      </c>
      <c r="U10" s="66" t="s">
        <v>298</v>
      </c>
      <c r="V10" s="67" t="s">
        <v>299</v>
      </c>
      <c r="Y10" s="50"/>
      <c r="Z10" s="50"/>
      <c r="AA10" s="61"/>
      <c r="AB10" s="61"/>
      <c r="AC10" s="61"/>
      <c r="AD10" s="69"/>
      <c r="AE10" s="69"/>
      <c r="AF10" s="69"/>
      <c r="AG10" s="69"/>
      <c r="AH10" s="69"/>
      <c r="AI10" s="61"/>
      <c r="AJ10" s="61"/>
    </row>
    <row r="11" spans="1:36" ht="93" customHeight="1" x14ac:dyDescent="0.2">
      <c r="A11" s="62" t="str">
        <f>'2 IDENTIFICACIÓN'!A11</f>
        <v>R2</v>
      </c>
      <c r="B11" s="63" t="str">
        <f>+'2 IDENTIFICACIÓN'!J11</f>
        <v>Posibilidad de afectación reputacional por el incumplimiento del cronograma institucional de transferencias documentales, debido a debilidades en la organización documental y en la aplicación de las Tablas de Retención Documental (TRD).</v>
      </c>
      <c r="C11" s="64" t="str">
        <f>+'3 PROBABIL E IMPACTO INHERENTE'!F11</f>
        <v>Baja</v>
      </c>
      <c r="D11" s="64" t="str">
        <f>+'3 PROBABIL E IMPACTO INHERENTE'!N11</f>
        <v>Moderado</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65"/>
      <c r="G11" s="442"/>
      <c r="H11" s="56" t="s">
        <v>283</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38"/>
      <c r="P11" s="68">
        <v>0.8</v>
      </c>
      <c r="Q11" s="59" t="s">
        <v>283</v>
      </c>
      <c r="R11" s="70" t="s">
        <v>280</v>
      </c>
      <c r="S11" s="70" t="s">
        <v>280</v>
      </c>
      <c r="T11" s="66" t="s">
        <v>298</v>
      </c>
      <c r="U11" s="66" t="s">
        <v>298</v>
      </c>
      <c r="V11" s="67" t="s">
        <v>299</v>
      </c>
      <c r="Y11" s="50"/>
      <c r="Z11" s="50"/>
      <c r="AA11" s="61"/>
      <c r="AB11" s="71"/>
      <c r="AC11" s="72"/>
      <c r="AD11" s="69"/>
      <c r="AE11" s="69"/>
      <c r="AF11" s="69"/>
      <c r="AG11" s="69"/>
      <c r="AH11" s="69"/>
      <c r="AI11" s="61"/>
      <c r="AJ11" s="61"/>
    </row>
    <row r="12" spans="1:36" ht="93" customHeight="1" x14ac:dyDescent="0.2">
      <c r="A12" s="62" t="str">
        <f>'2 IDENTIFICACIÓN'!A12</f>
        <v>R3</v>
      </c>
      <c r="B12" s="63" t="str">
        <f>+'2 IDENTIFICACIÓN'!J12</f>
        <v>Posibilidad de pérdida reputacional por soborno entrante al aceptar o solicitar ventajas indebidas para acceder, divulgar o usar indebidamente la información  debido a   debilidades en la salvaguarda y control en el archivo documental institucional.</v>
      </c>
      <c r="C12" s="64" t="str">
        <f>+'3 PROBABIL E IMPACTO INHERENTE'!F12</f>
        <v>Media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42"/>
      <c r="H12" s="56" t="s">
        <v>278</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R1  R3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38"/>
      <c r="P12" s="68">
        <v>0.6</v>
      </c>
      <c r="Q12" s="59" t="s">
        <v>278</v>
      </c>
      <c r="R12" s="70" t="s">
        <v>280</v>
      </c>
      <c r="S12" s="70" t="s">
        <v>280</v>
      </c>
      <c r="T12" s="70" t="s">
        <v>280</v>
      </c>
      <c r="U12" s="66" t="s">
        <v>298</v>
      </c>
      <c r="V12" s="67" t="s">
        <v>299</v>
      </c>
      <c r="Y12" s="50"/>
      <c r="Z12" s="50"/>
      <c r="AA12" s="61"/>
      <c r="AB12" s="71"/>
      <c r="AC12" s="72"/>
      <c r="AD12" s="69"/>
      <c r="AE12" s="69"/>
      <c r="AF12" s="69"/>
      <c r="AG12" s="69"/>
      <c r="AH12" s="73"/>
      <c r="AI12" s="61"/>
      <c r="AJ12" s="61"/>
    </row>
    <row r="13" spans="1:36" ht="93" customHeight="1" x14ac:dyDescent="0.2">
      <c r="A13" s="62" t="str">
        <f>'2 IDENTIFICACIÓN'!A13</f>
        <v>R4</v>
      </c>
      <c r="B13" s="63" t="str">
        <f>+'2 IDENTIFICACIÓN'!J13</f>
        <v xml:space="preserve"> por  debido a </v>
      </c>
      <c r="C13" s="64" t="str">
        <f>+'3 PROBABIL E IMPACTO INHERENTE'!F13</f>
        <v/>
      </c>
      <c r="D13" s="64" t="str">
        <f>+'3 PROBABIL E IMPACTO INHERENTE'!N13</f>
        <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
      </c>
      <c r="F13" s="65"/>
      <c r="G13" s="442"/>
      <c r="H13" s="56" t="s">
        <v>274</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R2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38"/>
      <c r="P13" s="68">
        <v>0.4</v>
      </c>
      <c r="Q13" s="59" t="s">
        <v>274</v>
      </c>
      <c r="R13" s="74" t="s">
        <v>300</v>
      </c>
      <c r="S13" s="70" t="s">
        <v>280</v>
      </c>
      <c r="T13" s="70" t="s">
        <v>280</v>
      </c>
      <c r="U13" s="66" t="s">
        <v>298</v>
      </c>
      <c r="V13" s="67" t="s">
        <v>299</v>
      </c>
      <c r="Y13" s="50"/>
      <c r="Z13" s="50"/>
      <c r="AA13" s="61"/>
      <c r="AB13" s="71"/>
      <c r="AC13" s="72"/>
      <c r="AD13" s="69"/>
      <c r="AE13" s="69"/>
      <c r="AF13" s="69"/>
      <c r="AG13" s="73"/>
      <c r="AH13" s="69"/>
      <c r="AI13" s="61"/>
      <c r="AJ13" s="61"/>
    </row>
    <row r="14" spans="1:36" ht="93" customHeight="1" thickBot="1" x14ac:dyDescent="0.25">
      <c r="A14" s="62" t="str">
        <f>'2 IDENTIFICACIÓN'!A14</f>
        <v>R5</v>
      </c>
      <c r="B14" s="63" t="str">
        <f>+'2 IDENTIFICACIÓN'!J14</f>
        <v xml:space="preserve"> por  debido a </v>
      </c>
      <c r="C14" s="64" t="str">
        <f>+'3 PROBABIL E IMPACTO INHERENTE'!F14</f>
        <v/>
      </c>
      <c r="D14" s="64" t="str">
        <f>+'3 PROBABIL E IMPACTO INHERENTE'!N14</f>
        <v/>
      </c>
      <c r="E14" s="63" t="str">
        <f t="shared" si="0"/>
        <v/>
      </c>
      <c r="F14" s="65"/>
      <c r="G14" s="443"/>
      <c r="H14" s="75" t="s">
        <v>270</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39"/>
      <c r="P14" s="80">
        <v>0.2</v>
      </c>
      <c r="Q14" s="81" t="s">
        <v>270</v>
      </c>
      <c r="R14" s="76" t="s">
        <v>300</v>
      </c>
      <c r="S14" s="76" t="s">
        <v>300</v>
      </c>
      <c r="T14" s="77" t="s">
        <v>280</v>
      </c>
      <c r="U14" s="78" t="s">
        <v>298</v>
      </c>
      <c r="V14" s="79" t="s">
        <v>299</v>
      </c>
      <c r="Y14" s="50"/>
      <c r="Z14" s="50"/>
      <c r="AA14" s="61"/>
      <c r="AB14" s="71"/>
      <c r="AC14" s="72"/>
      <c r="AD14" s="69"/>
      <c r="AE14" s="69"/>
      <c r="AF14" s="69"/>
      <c r="AG14" s="82"/>
      <c r="AH14" s="69"/>
      <c r="AI14" s="61"/>
      <c r="AJ14" s="61"/>
    </row>
    <row r="15" spans="1:36" ht="93" customHeight="1" x14ac:dyDescent="0.2">
      <c r="A15" s="62" t="str">
        <f>'2 IDENTIFICACIÓN'!A15</f>
        <v>R6</v>
      </c>
      <c r="B15" s="63" t="str">
        <f>+'2 IDENTIFICACIÓN'!J15</f>
        <v xml:space="preserve"> por  debido a </v>
      </c>
      <c r="C15" s="64" t="str">
        <f>+'3 PROBABIL E IMPACTO INHERENTE'!F15</f>
        <v/>
      </c>
      <c r="D15" s="64" t="str">
        <f>+'3 PROBABIL E IMPACTO INHERENTE'!N15</f>
        <v/>
      </c>
      <c r="E15" s="63" t="str">
        <f t="shared" si="0"/>
        <v/>
      </c>
      <c r="F15" s="65"/>
      <c r="G15" s="65"/>
      <c r="H15" s="65"/>
      <c r="I15" s="65"/>
      <c r="J15" s="65"/>
      <c r="K15" s="65"/>
      <c r="L15" s="65"/>
      <c r="M15" s="65"/>
      <c r="N15" s="65"/>
      <c r="Y15" s="50"/>
      <c r="Z15" s="50"/>
      <c r="AA15" s="61"/>
      <c r="AB15" s="71"/>
      <c r="AC15" s="72"/>
      <c r="AD15" s="69"/>
      <c r="AE15" s="69"/>
      <c r="AF15" s="69"/>
      <c r="AG15" s="69"/>
      <c r="AH15" s="69"/>
      <c r="AI15" s="61"/>
      <c r="AJ15" s="61"/>
    </row>
    <row r="16" spans="1:36" ht="93" customHeight="1" x14ac:dyDescent="0.2">
      <c r="A16" s="62" t="str">
        <f>'2 IDENTIFICACIÓN'!A16</f>
        <v>R7</v>
      </c>
      <c r="B16" s="63" t="str">
        <f>+'2 IDENTIFICACIÓN'!J16</f>
        <v xml:space="preserve"> por  debido a </v>
      </c>
      <c r="C16" s="64" t="str">
        <f>+'3 PROBABIL E IMPACTO INHERENTE'!F16</f>
        <v/>
      </c>
      <c r="D16" s="64" t="str">
        <f>+'3 PROBABIL E IMPACTO INHERENTE'!N16</f>
        <v/>
      </c>
      <c r="E16" s="63" t="str">
        <f t="shared" si="0"/>
        <v/>
      </c>
      <c r="F16" s="65"/>
      <c r="G16" s="65"/>
      <c r="H16" s="65"/>
      <c r="I16" s="65"/>
      <c r="J16" s="65"/>
      <c r="K16" s="65"/>
      <c r="L16" s="65"/>
      <c r="M16" s="65"/>
      <c r="N16" s="65"/>
      <c r="R16" s="53" t="s">
        <v>301</v>
      </c>
      <c r="T16" s="50"/>
      <c r="U16" s="50"/>
      <c r="V16" s="50"/>
      <c r="W16" s="50"/>
      <c r="X16" s="50"/>
      <c r="Y16" s="50"/>
      <c r="Z16" s="50"/>
      <c r="AA16" s="61"/>
      <c r="AB16" s="71"/>
      <c r="AC16" s="61"/>
      <c r="AD16" s="72"/>
      <c r="AE16" s="72"/>
      <c r="AF16" s="72"/>
      <c r="AG16" s="72"/>
      <c r="AH16" s="72"/>
      <c r="AI16" s="61"/>
      <c r="AJ16" s="61"/>
    </row>
    <row r="17" spans="1:36" ht="93" customHeight="1" x14ac:dyDescent="0.2">
      <c r="A17" s="62" t="str">
        <f>'2 IDENTIFICACIÓN'!A17</f>
        <v>R8</v>
      </c>
      <c r="B17" s="63" t="str">
        <f>+'2 IDENTIFICACIÓN'!J17</f>
        <v xml:space="preserve"> por  debido a </v>
      </c>
      <c r="C17" s="64" t="str">
        <f>+'3 PROBABIL E IMPACTO INHERENTE'!F17</f>
        <v/>
      </c>
      <c r="D17" s="64" t="str">
        <f>+'3 PROBABIL E IMPACTO INHERENTE'!N17</f>
        <v/>
      </c>
      <c r="E17" s="63" t="str">
        <f t="shared" si="0"/>
        <v/>
      </c>
      <c r="F17" s="65"/>
      <c r="G17" s="65"/>
      <c r="H17" s="65"/>
      <c r="I17" s="65"/>
      <c r="J17" s="65"/>
      <c r="K17" s="65"/>
      <c r="L17" s="65"/>
      <c r="M17" s="65"/>
      <c r="N17" s="65"/>
      <c r="R17" s="83" t="s">
        <v>299</v>
      </c>
      <c r="T17" s="50"/>
      <c r="U17" s="50"/>
      <c r="V17" s="50"/>
      <c r="W17" s="50"/>
      <c r="X17" s="50"/>
      <c r="Y17" s="50"/>
      <c r="Z17" s="50"/>
      <c r="AA17" s="61"/>
      <c r="AB17" s="61"/>
      <c r="AC17" s="61"/>
      <c r="AD17" s="69"/>
      <c r="AE17" s="69"/>
      <c r="AF17" s="69"/>
      <c r="AG17" s="69"/>
      <c r="AH17" s="69"/>
      <c r="AI17" s="61"/>
      <c r="AJ17" s="61"/>
    </row>
    <row r="18" spans="1:36" ht="93" customHeight="1" x14ac:dyDescent="0.2">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298</v>
      </c>
      <c r="S18" s="50"/>
      <c r="T18" s="50"/>
      <c r="U18" s="50"/>
      <c r="V18" s="50"/>
      <c r="W18" s="50"/>
      <c r="X18" s="50"/>
      <c r="Y18" s="50"/>
      <c r="Z18" s="50"/>
      <c r="AA18" s="61"/>
      <c r="AB18" s="61"/>
      <c r="AC18" s="61"/>
      <c r="AD18" s="69"/>
      <c r="AE18" s="69"/>
      <c r="AF18" s="69"/>
      <c r="AG18" s="69"/>
      <c r="AH18" s="69"/>
      <c r="AI18" s="61"/>
      <c r="AJ18" s="61"/>
    </row>
    <row r="19" spans="1:36" ht="93" customHeight="1" x14ac:dyDescent="0.2">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280</v>
      </c>
      <c r="S19" s="84"/>
      <c r="T19" s="84"/>
      <c r="U19" s="84"/>
      <c r="V19" s="84"/>
      <c r="W19" s="84"/>
      <c r="X19" s="84"/>
      <c r="Y19" s="84"/>
      <c r="Z19" s="84"/>
      <c r="AA19" s="61"/>
      <c r="AB19" s="61"/>
      <c r="AC19" s="85"/>
      <c r="AD19" s="85"/>
      <c r="AE19" s="85"/>
      <c r="AF19" s="85"/>
      <c r="AG19" s="85"/>
      <c r="AH19" s="85"/>
      <c r="AI19" s="61"/>
      <c r="AJ19" s="61"/>
    </row>
    <row r="20" spans="1:36" ht="93" customHeight="1" x14ac:dyDescent="0.2">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300</v>
      </c>
      <c r="Y20" s="84"/>
      <c r="Z20" s="84"/>
      <c r="AA20" s="61"/>
      <c r="AB20" s="61"/>
      <c r="AC20" s="61"/>
      <c r="AD20" s="69"/>
      <c r="AE20" s="69"/>
      <c r="AF20" s="69"/>
      <c r="AG20" s="69"/>
      <c r="AH20" s="69"/>
      <c r="AI20" s="61"/>
      <c r="AJ20" s="61"/>
    </row>
    <row r="21" spans="1:36" ht="93" customHeight="1" x14ac:dyDescent="0.2">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customHeight="1" x14ac:dyDescent="0.2">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customHeight="1" x14ac:dyDescent="0.2">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customHeight="1" x14ac:dyDescent="0.2">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customHeight="1" x14ac:dyDescent="0.2">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customHeight="1" x14ac:dyDescent="0.25">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customHeight="1" x14ac:dyDescent="0.25">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customHeight="1" x14ac:dyDescent="0.25">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customHeight="1" x14ac:dyDescent="0.25">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customHeight="1" x14ac:dyDescent="0.25">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customHeight="1" x14ac:dyDescent="0.25">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customHeight="1" x14ac:dyDescent="0.25">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customHeight="1" x14ac:dyDescent="0.25">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customHeight="1" x14ac:dyDescent="0.25">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customHeight="1" x14ac:dyDescent="0.25">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customHeight="1" x14ac:dyDescent="0.25">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customHeight="1" x14ac:dyDescent="0.25">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customHeight="1" x14ac:dyDescent="0.25">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customHeight="1" x14ac:dyDescent="0.25">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x14ac:dyDescent="0.3">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x14ac:dyDescent="0.3">
      <c r="A41" s="335" t="s">
        <v>377</v>
      </c>
      <c r="B41" s="335"/>
      <c r="C41" s="335"/>
      <c r="D41" s="335"/>
      <c r="E41" s="335"/>
      <c r="F41" s="335"/>
      <c r="G41" s="335"/>
      <c r="H41" s="46"/>
      <c r="I41" s="46"/>
      <c r="J41" s="46"/>
      <c r="K41" s="46"/>
      <c r="L41" s="46"/>
      <c r="M41" s="46"/>
      <c r="N41" s="46"/>
      <c r="Y41" s="51"/>
      <c r="Z41" s="51"/>
      <c r="AA41" s="51"/>
      <c r="AB41" s="51"/>
      <c r="AC41" s="51"/>
      <c r="AD41" s="46"/>
      <c r="AE41" s="46"/>
      <c r="AF41" s="46"/>
      <c r="AG41" s="46"/>
      <c r="AH41" s="46"/>
    </row>
    <row r="42" spans="1:34" ht="19.5" customHeight="1" thickTop="1" thickBot="1" x14ac:dyDescent="0.3">
      <c r="A42" s="314" t="s">
        <v>378</v>
      </c>
      <c r="B42" s="335" t="s">
        <v>379</v>
      </c>
      <c r="C42" s="335"/>
      <c r="D42" s="335" t="s">
        <v>380</v>
      </c>
      <c r="E42" s="335"/>
      <c r="F42" s="335" t="s">
        <v>381</v>
      </c>
      <c r="G42" s="335"/>
      <c r="H42" s="46"/>
      <c r="I42" s="46"/>
      <c r="J42" s="46"/>
      <c r="K42" s="46"/>
      <c r="L42" s="46"/>
      <c r="M42" s="46"/>
      <c r="N42" s="46"/>
      <c r="Y42" s="51"/>
      <c r="Z42" s="51"/>
      <c r="AA42" s="51"/>
      <c r="AB42" s="51"/>
      <c r="AC42" s="51"/>
      <c r="AD42" s="46"/>
      <c r="AE42" s="46"/>
      <c r="AF42" s="46"/>
      <c r="AG42" s="46"/>
      <c r="AH42" s="46"/>
    </row>
    <row r="43" spans="1:34" ht="73.5" customHeight="1" thickTop="1" thickBot="1" x14ac:dyDescent="0.3">
      <c r="A43" s="315" t="s">
        <v>382</v>
      </c>
      <c r="B43" s="336">
        <v>46163</v>
      </c>
      <c r="C43" s="336"/>
      <c r="D43" s="337" t="s">
        <v>383</v>
      </c>
      <c r="E43" s="337"/>
      <c r="F43" s="338" t="s">
        <v>384</v>
      </c>
      <c r="G43" s="338"/>
      <c r="H43" s="46"/>
      <c r="I43" s="46"/>
      <c r="J43" s="46"/>
      <c r="K43" s="46"/>
      <c r="L43" s="46"/>
      <c r="M43" s="46"/>
      <c r="N43" s="46"/>
      <c r="Y43" s="51"/>
      <c r="Z43" s="51"/>
      <c r="AA43" s="51"/>
      <c r="AB43" s="51"/>
      <c r="AC43" s="51"/>
      <c r="AD43" s="46"/>
      <c r="AE43" s="46"/>
      <c r="AF43" s="46"/>
      <c r="AG43" s="46"/>
      <c r="AH43" s="46"/>
    </row>
    <row r="44" spans="1:34" ht="19.5" customHeight="1" thickTop="1" x14ac:dyDescent="0.25">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x14ac:dyDescent="0.25">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x14ac:dyDescent="0.25">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7">
    <mergeCell ref="A1:A3"/>
    <mergeCell ref="B1:I2"/>
    <mergeCell ref="B3:I3"/>
    <mergeCell ref="A4:K4"/>
    <mergeCell ref="R7:V7"/>
    <mergeCell ref="C8:E8"/>
    <mergeCell ref="O10:O14"/>
    <mergeCell ref="I8:M8"/>
    <mergeCell ref="G10:G14"/>
    <mergeCell ref="G7:M7"/>
    <mergeCell ref="A41:G41"/>
    <mergeCell ref="B42:C42"/>
    <mergeCell ref="D42:E42"/>
    <mergeCell ref="F42:G42"/>
    <mergeCell ref="B43:C43"/>
    <mergeCell ref="D43:E43"/>
    <mergeCell ref="F43:G43"/>
  </mergeCells>
  <conditionalFormatting sqref="C10:C39">
    <cfRule type="cellIs" dxfId="178" priority="6" operator="equal">
      <formula>$Q$14</formula>
    </cfRule>
    <cfRule type="cellIs" dxfId="177" priority="7" operator="equal">
      <formula>$Q$13</formula>
    </cfRule>
    <cfRule type="cellIs" dxfId="176" priority="8" operator="equal">
      <formula>$Q$12</formula>
    </cfRule>
    <cfRule type="cellIs" dxfId="175" priority="9" operator="equal">
      <formula>$Q$11</formula>
    </cfRule>
    <cfRule type="cellIs" dxfId="174" priority="10" operator="equal">
      <formula>$Q$10</formula>
    </cfRule>
  </conditionalFormatting>
  <conditionalFormatting sqref="D10:D39">
    <cfRule type="cellIs" dxfId="173" priority="1" operator="equal">
      <formula>$R$9</formula>
    </cfRule>
    <cfRule type="cellIs" dxfId="172" priority="2" operator="equal">
      <formula>$S$9</formula>
    </cfRule>
    <cfRule type="cellIs" dxfId="171" priority="3" operator="equal">
      <formula>$T$9</formula>
    </cfRule>
    <cfRule type="cellIs" dxfId="170" priority="4" operator="equal">
      <formula>$U$9</formula>
    </cfRule>
    <cfRule type="cellIs" dxfId="169" priority="5" operator="equal">
      <formula>$V$9</formula>
    </cfRule>
  </conditionalFormatting>
  <conditionalFormatting sqref="E10:E39">
    <cfRule type="cellIs" dxfId="168" priority="102" operator="equal">
      <formula>$R$17</formula>
    </cfRule>
    <cfRule type="cellIs" dxfId="167" priority="103" operator="equal">
      <formula>$R$18</formula>
    </cfRule>
    <cfRule type="cellIs" dxfId="166" priority="104" operator="equal">
      <formula>$R$19</formula>
    </cfRule>
    <cfRule type="cellIs" dxfId="165"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tabSelected="1" zoomScale="70" zoomScaleNormal="70" zoomScaleSheetLayoutView="65" workbookViewId="0">
      <selection activeCell="J1" sqref="J1:K1"/>
    </sheetView>
  </sheetViews>
  <sheetFormatPr baseColWidth="10" defaultColWidth="11.42578125" defaultRowHeight="14.25" x14ac:dyDescent="0.25"/>
  <cols>
    <col min="1" max="1" width="14.7109375" style="29" customWidth="1"/>
    <col min="2" max="2" width="29.42578125" style="29" bestFit="1" customWidth="1"/>
    <col min="3" max="3" width="15.42578125" style="29" customWidth="1"/>
    <col min="4" max="4" width="11.42578125" style="29" customWidth="1"/>
    <col min="5" max="5" width="10.28515625" style="29" customWidth="1"/>
    <col min="6" max="6" width="17.42578125" style="29" customWidth="1"/>
    <col min="7" max="7" width="36"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x14ac:dyDescent="0.25">
      <c r="A1" s="358"/>
      <c r="B1" s="339" t="s">
        <v>375</v>
      </c>
      <c r="C1" s="340"/>
      <c r="D1" s="340"/>
      <c r="E1" s="340"/>
      <c r="F1" s="340"/>
      <c r="G1" s="340"/>
      <c r="H1" s="340"/>
      <c r="I1" s="341"/>
      <c r="J1" s="528" t="s">
        <v>373</v>
      </c>
      <c r="K1" s="529"/>
      <c r="L1" s="253"/>
    </row>
    <row r="2" spans="1:27" s="4" customFormat="1" ht="19.899999999999999" customHeight="1" x14ac:dyDescent="0.25">
      <c r="A2" s="359"/>
      <c r="B2" s="342"/>
      <c r="C2" s="343"/>
      <c r="D2" s="343"/>
      <c r="E2" s="343"/>
      <c r="F2" s="343"/>
      <c r="G2" s="343"/>
      <c r="H2" s="343"/>
      <c r="I2" s="344"/>
      <c r="J2" s="308" t="s">
        <v>376</v>
      </c>
      <c r="K2" s="309"/>
      <c r="L2" s="253"/>
    </row>
    <row r="3" spans="1:27" s="3" customFormat="1" ht="16.5" thickBot="1" x14ac:dyDescent="0.25">
      <c r="A3" s="360"/>
      <c r="B3" s="345" t="s">
        <v>359</v>
      </c>
      <c r="C3" s="346"/>
      <c r="D3" s="346"/>
      <c r="E3" s="346"/>
      <c r="F3" s="346"/>
      <c r="G3" s="346"/>
      <c r="H3" s="346"/>
      <c r="I3" s="347"/>
      <c r="J3" s="310" t="s">
        <v>374</v>
      </c>
      <c r="K3" s="311"/>
      <c r="L3" s="254"/>
    </row>
    <row r="4" spans="1:27" s="3" customFormat="1" ht="16.899999999999999" customHeight="1" thickTop="1" x14ac:dyDescent="0.2">
      <c r="A4" s="349"/>
      <c r="B4" s="350"/>
      <c r="C4" s="350"/>
      <c r="D4" s="350"/>
      <c r="E4" s="350"/>
      <c r="F4" s="350"/>
      <c r="G4" s="350"/>
      <c r="H4" s="350"/>
      <c r="I4" s="350"/>
      <c r="J4" s="350"/>
      <c r="K4" s="351"/>
    </row>
    <row r="5" spans="1:27" s="4" customFormat="1" ht="27" customHeight="1" x14ac:dyDescent="0.25">
      <c r="A5" s="12" t="s">
        <v>80</v>
      </c>
      <c r="B5" s="265" t="str">
        <f>'2 IDENTIFICACIÓN'!B5</f>
        <v>ALCALDIA DE BUCARAMANGA</v>
      </c>
      <c r="C5" s="260"/>
      <c r="D5" s="260"/>
      <c r="E5" s="261"/>
      <c r="F5" s="245" t="s">
        <v>81</v>
      </c>
      <c r="G5" s="265" t="str">
        <f>'2 IDENTIFICACIÓN'!G5</f>
        <v xml:space="preserve">GESTIÓN DOCUMENTAL </v>
      </c>
      <c r="H5" s="261"/>
      <c r="I5" s="245" t="s">
        <v>353</v>
      </c>
      <c r="J5" s="262">
        <f>'2 IDENTIFICACIÓN'!J5</f>
        <v>2026</v>
      </c>
      <c r="K5" s="263"/>
    </row>
    <row r="6" spans="1:27" s="4" customFormat="1" ht="15" x14ac:dyDescent="0.25">
      <c r="A6" s="166"/>
      <c r="B6" s="255"/>
      <c r="C6" s="255"/>
      <c r="D6" s="255"/>
      <c r="E6" s="255"/>
      <c r="F6" s="256"/>
      <c r="G6" s="257"/>
      <c r="H6" s="257"/>
      <c r="I6" s="257"/>
      <c r="J6" s="169"/>
      <c r="K6" s="257"/>
      <c r="S6" s="458" t="s">
        <v>303</v>
      </c>
      <c r="T6" s="458" t="s">
        <v>304</v>
      </c>
      <c r="U6" s="458" t="s">
        <v>62</v>
      </c>
    </row>
    <row r="7" spans="1:27" s="32" customFormat="1" ht="16.5" customHeight="1" x14ac:dyDescent="0.25">
      <c r="A7" s="166"/>
      <c r="B7" s="165"/>
      <c r="C7" s="165"/>
      <c r="D7" s="111"/>
      <c r="E7" s="31"/>
      <c r="F7" s="30" t="s">
        <v>302</v>
      </c>
      <c r="G7" s="31"/>
      <c r="H7" s="31"/>
      <c r="I7" s="31"/>
      <c r="J7" s="471" t="s">
        <v>305</v>
      </c>
      <c r="K7" s="472"/>
      <c r="L7" s="472"/>
      <c r="M7" s="472"/>
      <c r="N7" s="472"/>
      <c r="O7" s="472"/>
      <c r="P7" s="472"/>
      <c r="Q7" s="472"/>
      <c r="R7" s="473"/>
      <c r="S7" s="459"/>
      <c r="T7" s="459"/>
      <c r="U7" s="459"/>
      <c r="V7" s="111"/>
      <c r="W7" s="111"/>
      <c r="X7" s="28"/>
      <c r="Y7" s="17" t="s">
        <v>261</v>
      </c>
      <c r="Z7" s="18" t="s">
        <v>306</v>
      </c>
      <c r="AA7" s="19" t="s">
        <v>307</v>
      </c>
    </row>
    <row r="8" spans="1:27" ht="29.25" customHeight="1" x14ac:dyDescent="0.25">
      <c r="A8" s="447" t="s">
        <v>255</v>
      </c>
      <c r="B8" s="447" t="s">
        <v>256</v>
      </c>
      <c r="C8" s="447" t="s">
        <v>308</v>
      </c>
      <c r="D8" s="447" t="s">
        <v>309</v>
      </c>
      <c r="E8" s="461" t="s">
        <v>310</v>
      </c>
      <c r="F8" s="466" t="s">
        <v>44</v>
      </c>
      <c r="G8" s="467"/>
      <c r="H8" s="461"/>
      <c r="I8" s="142"/>
      <c r="J8" s="463" t="s">
        <v>119</v>
      </c>
      <c r="K8" s="464"/>
      <c r="L8" s="464"/>
      <c r="M8" s="464"/>
      <c r="N8" s="465"/>
      <c r="O8" s="468" t="s">
        <v>311</v>
      </c>
      <c r="P8" s="469"/>
      <c r="Q8" s="469"/>
      <c r="R8" s="470"/>
      <c r="S8" s="460"/>
      <c r="T8" s="460"/>
      <c r="U8" s="460"/>
      <c r="X8" s="28"/>
      <c r="Y8" s="221" t="s">
        <v>270</v>
      </c>
      <c r="Z8" s="24">
        <v>0.01</v>
      </c>
      <c r="AA8" s="23">
        <v>0.2</v>
      </c>
    </row>
    <row r="9" spans="1:27" s="28" customFormat="1" ht="57.75" thickBot="1" x14ac:dyDescent="0.3">
      <c r="A9" s="448"/>
      <c r="B9" s="448"/>
      <c r="C9" s="448"/>
      <c r="D9" s="448"/>
      <c r="E9" s="462"/>
      <c r="F9" s="110" t="s">
        <v>312</v>
      </c>
      <c r="G9" s="110" t="s">
        <v>313</v>
      </c>
      <c r="H9" s="110" t="s">
        <v>314</v>
      </c>
      <c r="I9" s="110" t="s">
        <v>315</v>
      </c>
      <c r="J9" s="110" t="s">
        <v>46</v>
      </c>
      <c r="K9" s="33" t="s">
        <v>48</v>
      </c>
      <c r="L9" s="33" t="s">
        <v>50</v>
      </c>
      <c r="M9" s="110" t="s">
        <v>51</v>
      </c>
      <c r="N9" s="33" t="s">
        <v>53</v>
      </c>
      <c r="O9" s="33" t="s">
        <v>123</v>
      </c>
      <c r="P9" s="33" t="s">
        <v>124</v>
      </c>
      <c r="Q9" s="33" t="s">
        <v>316</v>
      </c>
      <c r="R9" s="33" t="s">
        <v>317</v>
      </c>
      <c r="S9" s="33" t="s">
        <v>57</v>
      </c>
      <c r="T9" s="33" t="s">
        <v>59</v>
      </c>
      <c r="U9" s="213" t="s">
        <v>61</v>
      </c>
      <c r="V9" s="33" t="s">
        <v>318</v>
      </c>
      <c r="W9" s="33" t="s">
        <v>319</v>
      </c>
      <c r="Y9" s="222" t="s">
        <v>274</v>
      </c>
      <c r="Z9" s="24">
        <v>0.21</v>
      </c>
      <c r="AA9" s="23">
        <v>0.4</v>
      </c>
    </row>
    <row r="10" spans="1:27" ht="108.75" customHeight="1" x14ac:dyDescent="0.25">
      <c r="A10" s="452" t="str">
        <f>'2 IDENTIFICACIÓN'!A10</f>
        <v>R1</v>
      </c>
      <c r="B10" s="455" t="str">
        <f>+'2 IDENTIFICACIÓN'!J10</f>
        <v>Posibilidad de afectación reputacional por posibles investigaciones y sanciones disciplinarias por entes de control,  debido a al incumplimiento de la Ley 594 del 2000 en los documentos generados por la Secretaría de Planeación</v>
      </c>
      <c r="C10" s="449">
        <f>+'3 PROBABIL E IMPACTO INHERENTE'!E10</f>
        <v>0.6</v>
      </c>
      <c r="D10" s="449">
        <f>+'3 PROBABIL E IMPACTO INHERENTE'!M10</f>
        <v>0.6</v>
      </c>
      <c r="E10" s="324">
        <v>1</v>
      </c>
      <c r="F10" s="35" t="s">
        <v>389</v>
      </c>
      <c r="G10" s="35" t="s">
        <v>402</v>
      </c>
      <c r="H10" s="35" t="s">
        <v>403</v>
      </c>
      <c r="I10" s="325" t="str">
        <f>+CONCATENATE(F10," ",G10," ",H10)</f>
        <v>El Profesional Universitario verifica el cumplimiento del cronograma institucional de capacitación y visitas técnicas en gestión documental, conforme a la normatividad archivística aplicable, dirigido a las dependencias de la entidad.</v>
      </c>
      <c r="J10" s="326" t="s">
        <v>144</v>
      </c>
      <c r="K10" s="248">
        <f>+IFERROR(VLOOKUP($J10,'11 FORMULAS'!$B$51:$C$53,2,0),"")</f>
        <v>0.15</v>
      </c>
      <c r="L10" s="248" t="str">
        <f>+IFERROR(VLOOKUP($J10,'11 FORMULAS'!$B$51:$D$53,3,0),"")</f>
        <v>Probabilidad</v>
      </c>
      <c r="M10" s="327" t="s">
        <v>145</v>
      </c>
      <c r="N10" s="248">
        <f>+IFERROR(VLOOKUP($M10,'11 FORMULAS'!$B$54:$C$55,2,0),"")</f>
        <v>0.15</v>
      </c>
      <c r="O10" s="328" t="s">
        <v>135</v>
      </c>
      <c r="P10" s="328" t="s">
        <v>239</v>
      </c>
      <c r="Q10" s="328" t="s">
        <v>137</v>
      </c>
      <c r="R10" s="328" t="s">
        <v>138</v>
      </c>
      <c r="S10" s="248">
        <f>+IFERROR($K10+$N10,"")</f>
        <v>0.3</v>
      </c>
      <c r="T10" s="248">
        <f>IF($L10='11 FORMULAS'!$D$51,$C$10-($C$10*$S$10),$C$10)</f>
        <v>0.42</v>
      </c>
      <c r="U10" s="248">
        <f>IF(L10='11 FORMULAS'!$D$53,$D10-($D10*$S10),$D10)</f>
        <v>0.6</v>
      </c>
      <c r="V10" s="474">
        <f>+IF(T15="","",T15)</f>
        <v>0.6</v>
      </c>
      <c r="W10" s="477">
        <f>+IF(U15="","",U15)</f>
        <v>0.6</v>
      </c>
      <c r="X10" s="28"/>
      <c r="Y10" s="223" t="s">
        <v>278</v>
      </c>
      <c r="Z10" s="24">
        <v>0.41</v>
      </c>
      <c r="AA10" s="23">
        <v>0.6</v>
      </c>
    </row>
    <row r="11" spans="1:27" ht="29.65" customHeight="1" x14ac:dyDescent="0.25">
      <c r="A11" s="453"/>
      <c r="B11" s="456"/>
      <c r="C11" s="450"/>
      <c r="D11" s="450"/>
      <c r="E11" s="246">
        <v>2</v>
      </c>
      <c r="F11" s="163"/>
      <c r="G11" s="163"/>
      <c r="H11" s="163"/>
      <c r="I11" s="212" t="str">
        <f t="shared" ref="I11:I73" si="0">+CONCATENATE(F11," ",G11," ",H11)</f>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0.6</v>
      </c>
      <c r="U11" s="216">
        <f>IF(L11='11 FORMULAS'!$D$53,$D$10-($D$10*$S$10),$D$10)</f>
        <v>0.6</v>
      </c>
      <c r="V11" s="475"/>
      <c r="W11" s="478"/>
      <c r="X11" s="28"/>
      <c r="Y11" s="26" t="s">
        <v>283</v>
      </c>
      <c r="Z11" s="24">
        <v>0.61</v>
      </c>
      <c r="AA11" s="23">
        <v>0.8</v>
      </c>
    </row>
    <row r="12" spans="1:27" ht="29.65" customHeight="1" x14ac:dyDescent="0.25">
      <c r="A12" s="453"/>
      <c r="B12" s="456"/>
      <c r="C12" s="450"/>
      <c r="D12" s="450"/>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0.6</v>
      </c>
      <c r="U12" s="216">
        <f>IF(L12='11 FORMULAS'!$D$53,$D$10-($D$10*$S$10),$D$10)</f>
        <v>0.6</v>
      </c>
      <c r="V12" s="475"/>
      <c r="W12" s="478"/>
      <c r="X12" s="28"/>
      <c r="Y12" s="224" t="s">
        <v>288</v>
      </c>
      <c r="Z12" s="24">
        <v>0.81</v>
      </c>
      <c r="AA12" s="23">
        <v>1</v>
      </c>
    </row>
    <row r="13" spans="1:27" ht="29.65" customHeight="1" x14ac:dyDescent="0.25">
      <c r="A13" s="453"/>
      <c r="B13" s="456"/>
      <c r="C13" s="450"/>
      <c r="D13" s="450"/>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0.6</v>
      </c>
      <c r="U13" s="216">
        <f>IF(L13='11 FORMULAS'!$D$53,$D$10-($D$10*$S$10),$D$10)</f>
        <v>0.6</v>
      </c>
      <c r="V13" s="475"/>
      <c r="W13" s="478"/>
      <c r="X13" s="28"/>
      <c r="Y13" s="214"/>
      <c r="Z13" s="214"/>
      <c r="AA13" s="214"/>
    </row>
    <row r="14" spans="1:27" ht="29.65" customHeight="1" x14ac:dyDescent="0.25">
      <c r="A14" s="453"/>
      <c r="B14" s="456"/>
      <c r="C14" s="450"/>
      <c r="D14" s="450"/>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0.6</v>
      </c>
      <c r="U14" s="216">
        <f>IF(L14='11 FORMULAS'!$D$53,$D$10-($D$10*$S$10),$D$10)</f>
        <v>0.6</v>
      </c>
      <c r="V14" s="475"/>
      <c r="W14" s="478"/>
      <c r="X14" s="28"/>
      <c r="Y14" s="214"/>
      <c r="Z14" s="214"/>
      <c r="AA14" s="214"/>
    </row>
    <row r="15" spans="1:27" ht="29.65" customHeight="1" thickBot="1" x14ac:dyDescent="0.3">
      <c r="A15" s="454"/>
      <c r="B15" s="457"/>
      <c r="C15" s="451"/>
      <c r="D15" s="451"/>
      <c r="E15" s="250">
        <v>6</v>
      </c>
      <c r="F15" s="164"/>
      <c r="G15" s="164"/>
      <c r="H15" s="164"/>
      <c r="I15" s="329" t="str">
        <f t="shared" si="0"/>
        <v xml:space="preserve">  </v>
      </c>
      <c r="J15" s="330"/>
      <c r="K15" s="331" t="str">
        <f>+IFERROR(VLOOKUP($J15,'11 FORMULAS'!$B$51:$C$53,2,0),"")</f>
        <v/>
      </c>
      <c r="L15" s="331" t="str">
        <f>+IFERROR(VLOOKUP($J15,'11 FORMULAS'!$B$51:$D$53,3,0),"")</f>
        <v/>
      </c>
      <c r="M15" s="332"/>
      <c r="N15" s="331" t="str">
        <f>+IFERROR(VLOOKUP($M15,'11 FORMULAS'!$B$54:$C$55,2,0),"")</f>
        <v/>
      </c>
      <c r="O15" s="333"/>
      <c r="P15" s="333"/>
      <c r="Q15" s="333"/>
      <c r="R15" s="333"/>
      <c r="S15" s="331" t="str">
        <f t="shared" si="1"/>
        <v/>
      </c>
      <c r="T15" s="331">
        <f>IF($L15='11 FORMULAS'!$D$51,$C$10-($C$10*$S$10),$C$10)</f>
        <v>0.6</v>
      </c>
      <c r="U15" s="331">
        <f>IF(L15='11 FORMULAS'!$D$53,$D$10-($D$10*$S$10),$D$10)</f>
        <v>0.6</v>
      </c>
      <c r="V15" s="476"/>
      <c r="W15" s="479"/>
      <c r="X15" s="28"/>
      <c r="Y15" s="214"/>
      <c r="Z15" s="214"/>
      <c r="AA15" s="214"/>
    </row>
    <row r="16" spans="1:27" ht="114" x14ac:dyDescent="0.25">
      <c r="A16" s="452" t="str">
        <f>'2 IDENTIFICACIÓN'!A11</f>
        <v>R2</v>
      </c>
      <c r="B16" s="455" t="str">
        <f>+'2 IDENTIFICACIÓN'!J11</f>
        <v>Posibilidad de afectación reputacional por el incumplimiento del cronograma institucional de transferencias documentales, debido a debilidades en la organización documental y en la aplicación de las Tablas de Retención Documental (TRD).</v>
      </c>
      <c r="C16" s="449">
        <f>+'3 PROBABIL E IMPACTO INHERENTE'!E11</f>
        <v>0.4</v>
      </c>
      <c r="D16" s="449">
        <f>+'3 PROBABIL E IMPACTO INHERENTE'!M11</f>
        <v>0.6</v>
      </c>
      <c r="E16" s="324">
        <v>1</v>
      </c>
      <c r="F16" s="35" t="s">
        <v>389</v>
      </c>
      <c r="G16" s="35" t="s">
        <v>406</v>
      </c>
      <c r="H16" s="35" t="s">
        <v>390</v>
      </c>
      <c r="I16" s="325" t="str">
        <f t="shared" si="0"/>
        <v>El Profesional Universitario verifica los lineamientos establecidos en el procedimiento para la Transferencia de  Documentos  P-GDO-8600-170-002, para  llevar  a  cabo  las  Transferencias  Documentales Primarias  desde  los  Archivos  de  Gestión  al  Archivo  Central según lo estipulen las Tablas de Retención Documental y las directrices del Archivo General de la Nación</v>
      </c>
      <c r="J16" s="326" t="s">
        <v>133</v>
      </c>
      <c r="K16" s="248">
        <f>+IFERROR(VLOOKUP($J16,'11 FORMULAS'!$B$51:$C$53,2,0),"")</f>
        <v>0.25</v>
      </c>
      <c r="L16" s="248" t="str">
        <f>+IFERROR(VLOOKUP($J16,'11 FORMULAS'!$B$51:$D$53,3,0),"")</f>
        <v>Probabilidad</v>
      </c>
      <c r="M16" s="327" t="s">
        <v>145</v>
      </c>
      <c r="N16" s="248">
        <f>+IFERROR(VLOOKUP($M16,'11 FORMULAS'!$B$54:$C$55,2,0),"")</f>
        <v>0.15</v>
      </c>
      <c r="O16" s="328" t="s">
        <v>135</v>
      </c>
      <c r="P16" s="328" t="s">
        <v>239</v>
      </c>
      <c r="Q16" s="328" t="s">
        <v>148</v>
      </c>
      <c r="R16" s="328" t="s">
        <v>138</v>
      </c>
      <c r="S16" s="248">
        <f t="shared" si="1"/>
        <v>0.4</v>
      </c>
      <c r="T16" s="248">
        <f>IF($L16='11 FORMULAS'!$D$51,$C$16-($C$16*$S$16),$C$16)</f>
        <v>0.24</v>
      </c>
      <c r="U16" s="248">
        <f>IF(L16='11 FORMULAS'!$D$53,$D$16-($D$16*$S$16),$D$16)</f>
        <v>0.6</v>
      </c>
      <c r="V16" s="474">
        <f>+IF(T21="","",T21)</f>
        <v>0.4</v>
      </c>
      <c r="W16" s="477">
        <f>+IF(U21="","",U21)</f>
        <v>0.6</v>
      </c>
      <c r="X16" s="28"/>
      <c r="Y16" s="214"/>
      <c r="Z16" s="215"/>
      <c r="AA16" s="215"/>
    </row>
    <row r="17" spans="1:27" ht="29.65" customHeight="1" x14ac:dyDescent="0.25">
      <c r="A17" s="453"/>
      <c r="B17" s="456"/>
      <c r="C17" s="450"/>
      <c r="D17" s="450"/>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0.4</v>
      </c>
      <c r="U17" s="216">
        <f>IF(L17='11 FORMULAS'!$D$53,$D$16-($D$16*$S$16),$D$16)</f>
        <v>0.6</v>
      </c>
      <c r="V17" s="475"/>
      <c r="W17" s="478"/>
      <c r="X17" s="28"/>
      <c r="Y17" s="214"/>
      <c r="Z17" s="215"/>
      <c r="AA17" s="215"/>
    </row>
    <row r="18" spans="1:27" ht="29.65" customHeight="1" x14ac:dyDescent="0.25">
      <c r="A18" s="453"/>
      <c r="B18" s="456"/>
      <c r="C18" s="450"/>
      <c r="D18" s="450"/>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0.4</v>
      </c>
      <c r="U18" s="216">
        <f>IF(L18='11 FORMULAS'!$D$53,$D$16-($D$16*$S$16),$D$16)</f>
        <v>0.6</v>
      </c>
      <c r="V18" s="475"/>
      <c r="W18" s="478"/>
      <c r="X18" s="28"/>
      <c r="Y18" s="214"/>
      <c r="Z18" s="215"/>
      <c r="AA18" s="215"/>
    </row>
    <row r="19" spans="1:27" ht="29.65" customHeight="1" x14ac:dyDescent="0.25">
      <c r="A19" s="453"/>
      <c r="B19" s="456"/>
      <c r="C19" s="450"/>
      <c r="D19" s="450"/>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0.4</v>
      </c>
      <c r="U19" s="216">
        <f>IF(L19='11 FORMULAS'!$D$53,$D$16-($D$16*$S$16),$D$16)</f>
        <v>0.6</v>
      </c>
      <c r="V19" s="475"/>
      <c r="W19" s="478"/>
      <c r="X19" s="28"/>
      <c r="Y19" s="214"/>
      <c r="Z19" s="215"/>
      <c r="AA19" s="215"/>
    </row>
    <row r="20" spans="1:27" ht="29.65" customHeight="1" x14ac:dyDescent="0.25">
      <c r="A20" s="453"/>
      <c r="B20" s="456"/>
      <c r="C20" s="450"/>
      <c r="D20" s="450"/>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0.4</v>
      </c>
      <c r="U20" s="216">
        <f>IF(L20='11 FORMULAS'!$D$53,$D$16-($D$16*$S$16),$D$16)</f>
        <v>0.6</v>
      </c>
      <c r="V20" s="475"/>
      <c r="W20" s="478"/>
      <c r="X20" s="28"/>
      <c r="Y20" s="214"/>
      <c r="Z20" s="215"/>
      <c r="AA20" s="215"/>
    </row>
    <row r="21" spans="1:27" ht="29.65" customHeight="1" thickBot="1" x14ac:dyDescent="0.3">
      <c r="A21" s="454"/>
      <c r="B21" s="457"/>
      <c r="C21" s="451"/>
      <c r="D21" s="451"/>
      <c r="E21" s="250">
        <v>6</v>
      </c>
      <c r="F21" s="164"/>
      <c r="G21" s="164"/>
      <c r="H21" s="164"/>
      <c r="I21" s="329" t="str">
        <f t="shared" si="0"/>
        <v xml:space="preserve">  </v>
      </c>
      <c r="J21" s="330"/>
      <c r="K21" s="331" t="str">
        <f>+IFERROR(VLOOKUP($J21,'11 FORMULAS'!$B$51:$C$53,2,0),"")</f>
        <v/>
      </c>
      <c r="L21" s="331" t="str">
        <f>+IFERROR(VLOOKUP($J21,'11 FORMULAS'!$B$51:$D$53,3,0),"")</f>
        <v/>
      </c>
      <c r="M21" s="332"/>
      <c r="N21" s="331" t="str">
        <f>+IFERROR(VLOOKUP($M21,'11 FORMULAS'!$B$54:$C$55,2,0),"")</f>
        <v/>
      </c>
      <c r="O21" s="333"/>
      <c r="P21" s="333"/>
      <c r="Q21" s="333"/>
      <c r="R21" s="333"/>
      <c r="S21" s="331" t="str">
        <f t="shared" si="1"/>
        <v/>
      </c>
      <c r="T21" s="331">
        <f>IF($L21='11 FORMULAS'!$D$51,$C$16-($C$16*$S$16),$C$16)</f>
        <v>0.4</v>
      </c>
      <c r="U21" s="331">
        <f>IF(L21='11 FORMULAS'!$D$53,$D$16-($D$16*$S$16),$D$16)</f>
        <v>0.6</v>
      </c>
      <c r="V21" s="476"/>
      <c r="W21" s="479"/>
      <c r="X21" s="28"/>
    </row>
    <row r="22" spans="1:27" ht="84" customHeight="1" x14ac:dyDescent="0.25">
      <c r="A22" s="452" t="str">
        <f>'2 IDENTIFICACIÓN'!A12</f>
        <v>R3</v>
      </c>
      <c r="B22" s="455" t="str">
        <f>+'2 IDENTIFICACIÓN'!J12</f>
        <v>Posibilidad de pérdida reputacional por soborno entrante al aceptar o solicitar ventajas indebidas para acceder, divulgar o usar indebidamente la información  debido a   debilidades en la salvaguarda y control en el archivo documental institucional.</v>
      </c>
      <c r="C22" s="449">
        <f>+'3 PROBABIL E IMPACTO INHERENTE'!E12</f>
        <v>0.6</v>
      </c>
      <c r="D22" s="449">
        <f>+'3 PROBABIL E IMPACTO INHERENTE'!M12</f>
        <v>0.6</v>
      </c>
      <c r="E22" s="324">
        <v>1</v>
      </c>
      <c r="F22" s="35" t="s">
        <v>389</v>
      </c>
      <c r="G22" s="35" t="s">
        <v>409</v>
      </c>
      <c r="H22" s="35" t="s">
        <v>410</v>
      </c>
      <c r="I22" s="325" t="str">
        <f t="shared" si="0"/>
        <v>El Profesional Universitario verifica el diligenciamiento del formato de control de traslado documental, mediante seguimiento a la trazabilidad de los préstamos y consultas de documentos,   dejando registros físicos y controles de acceso.</v>
      </c>
      <c r="J22" s="326" t="s">
        <v>133</v>
      </c>
      <c r="K22" s="248">
        <f>+IFERROR(VLOOKUP($J22,'11 FORMULAS'!$B$51:$C$53,2,0),"")</f>
        <v>0.25</v>
      </c>
      <c r="L22" s="248" t="str">
        <f>+IFERROR(VLOOKUP($J22,'11 FORMULAS'!$B$51:$D$53,3,0),"")</f>
        <v>Probabilidad</v>
      </c>
      <c r="M22" s="327" t="s">
        <v>145</v>
      </c>
      <c r="N22" s="248">
        <f>+IFERROR(VLOOKUP($M22,'11 FORMULAS'!$B$54:$C$55,2,0),"")</f>
        <v>0.15</v>
      </c>
      <c r="O22" s="328" t="s">
        <v>146</v>
      </c>
      <c r="P22" s="328" t="s">
        <v>239</v>
      </c>
      <c r="Q22" s="328" t="s">
        <v>137</v>
      </c>
      <c r="R22" s="328" t="s">
        <v>138</v>
      </c>
      <c r="S22" s="248">
        <f t="shared" si="1"/>
        <v>0.4</v>
      </c>
      <c r="T22" s="248">
        <f>IF($L22='11 FORMULAS'!$D$51,$C$22-($C$22*$S$22),$C$22)</f>
        <v>0.36</v>
      </c>
      <c r="U22" s="248">
        <f>IF(L22='11 FORMULAS'!$D$53,$D$22-($D$22*$S$22),$D$22)</f>
        <v>0.6</v>
      </c>
      <c r="V22" s="474">
        <f>+IF(T27="","",T27)</f>
        <v>0.6</v>
      </c>
      <c r="W22" s="477">
        <f>+IF(U27="","",U27)</f>
        <v>0.6</v>
      </c>
      <c r="X22" s="28"/>
      <c r="Y22" s="214"/>
      <c r="Z22" s="215"/>
      <c r="AA22" s="215"/>
    </row>
    <row r="23" spans="1:27" ht="29.65" customHeight="1" x14ac:dyDescent="0.25">
      <c r="A23" s="453"/>
      <c r="B23" s="456"/>
      <c r="C23" s="450"/>
      <c r="D23" s="450"/>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0.6</v>
      </c>
      <c r="U23" s="216">
        <f>IF(L23='11 FORMULAS'!$D$53,$D$22-($D$22*$S$22),$D$22)</f>
        <v>0.6</v>
      </c>
      <c r="V23" s="475"/>
      <c r="W23" s="478"/>
      <c r="X23" s="28"/>
      <c r="Y23" s="214"/>
      <c r="Z23" s="215"/>
      <c r="AA23" s="215"/>
    </row>
    <row r="24" spans="1:27" ht="29.65" customHeight="1" x14ac:dyDescent="0.25">
      <c r="A24" s="453"/>
      <c r="B24" s="456"/>
      <c r="C24" s="450"/>
      <c r="D24" s="450"/>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0.6</v>
      </c>
      <c r="U24" s="216">
        <f>IF(L24='11 FORMULAS'!$D$53,$D$22-($D$22*$S$22),$D$22)</f>
        <v>0.6</v>
      </c>
      <c r="V24" s="475"/>
      <c r="W24" s="478"/>
      <c r="X24" s="28"/>
      <c r="Y24" s="214"/>
      <c r="Z24" s="215"/>
      <c r="AA24" s="215"/>
    </row>
    <row r="25" spans="1:27" ht="29.65" customHeight="1" x14ac:dyDescent="0.25">
      <c r="A25" s="453"/>
      <c r="B25" s="456"/>
      <c r="C25" s="450"/>
      <c r="D25" s="450"/>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0.6</v>
      </c>
      <c r="U25" s="216">
        <f>IF(L25='11 FORMULAS'!$D$53,$D$22-($D$22*$S$22),$D$22)</f>
        <v>0.6</v>
      </c>
      <c r="V25" s="475"/>
      <c r="W25" s="478"/>
      <c r="X25" s="28"/>
      <c r="Y25" s="214"/>
      <c r="Z25" s="215"/>
      <c r="AA25" s="215"/>
    </row>
    <row r="26" spans="1:27" ht="29.65" customHeight="1" x14ac:dyDescent="0.25">
      <c r="A26" s="453"/>
      <c r="B26" s="456"/>
      <c r="C26" s="450"/>
      <c r="D26" s="450"/>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0.6</v>
      </c>
      <c r="U26" s="216">
        <f>IF(L26='11 FORMULAS'!$D$53,$D$22-($D$22*$S$22),$D$22)</f>
        <v>0.6</v>
      </c>
      <c r="V26" s="475"/>
      <c r="W26" s="478"/>
      <c r="X26" s="28"/>
      <c r="Y26" s="214"/>
      <c r="Z26" s="215"/>
      <c r="AA26" s="215"/>
    </row>
    <row r="27" spans="1:27" ht="29.65" customHeight="1" thickBot="1" x14ac:dyDescent="0.3">
      <c r="A27" s="454"/>
      <c r="B27" s="457"/>
      <c r="C27" s="451"/>
      <c r="D27" s="451"/>
      <c r="E27" s="250">
        <v>6</v>
      </c>
      <c r="F27" s="164"/>
      <c r="G27" s="164"/>
      <c r="H27" s="164"/>
      <c r="I27" s="329" t="str">
        <f t="shared" si="0"/>
        <v xml:space="preserve">  </v>
      </c>
      <c r="J27" s="330"/>
      <c r="K27" s="331" t="str">
        <f>+IFERROR(VLOOKUP($J27,'11 FORMULAS'!$B$51:$C$53,2,0),"")</f>
        <v/>
      </c>
      <c r="L27" s="331" t="str">
        <f>+IFERROR(VLOOKUP($J27,'11 FORMULAS'!$B$51:$D$53,3,0),"")</f>
        <v/>
      </c>
      <c r="M27" s="332"/>
      <c r="N27" s="331" t="str">
        <f>+IFERROR(VLOOKUP($M27,'11 FORMULAS'!$B$54:$C$55,2,0),"")</f>
        <v/>
      </c>
      <c r="O27" s="333"/>
      <c r="P27" s="333"/>
      <c r="Q27" s="333"/>
      <c r="R27" s="333"/>
      <c r="S27" s="331" t="str">
        <f t="shared" si="1"/>
        <v/>
      </c>
      <c r="T27" s="331">
        <f>IF($L27='11 FORMULAS'!$D$51,$C$22-($C$22*$S$22),$C$22)</f>
        <v>0.6</v>
      </c>
      <c r="U27" s="331">
        <f>IF(L27='11 FORMULAS'!$D$53,$D$22-($D$22*$S$22),$D$22)</f>
        <v>0.6</v>
      </c>
      <c r="V27" s="476"/>
      <c r="W27" s="479"/>
      <c r="X27" s="28"/>
    </row>
    <row r="28" spans="1:27" ht="29.65" hidden="1" customHeight="1" x14ac:dyDescent="0.25">
      <c r="A28" s="452" t="str">
        <f>'2 IDENTIFICACIÓN'!A13</f>
        <v>R4</v>
      </c>
      <c r="B28" s="455" t="str">
        <f>+'2 IDENTIFICACIÓN'!J13</f>
        <v xml:space="preserve"> por  debido a </v>
      </c>
      <c r="C28" s="449" t="str">
        <f>+'3 PROBABIL E IMPACTO INHERENTE'!E13</f>
        <v/>
      </c>
      <c r="D28" s="449" t="str">
        <f>+'3 PROBABIL E IMPACTO INHERENTE'!M13</f>
        <v/>
      </c>
      <c r="E28" s="324">
        <v>1</v>
      </c>
      <c r="F28" s="35"/>
      <c r="G28" s="35"/>
      <c r="H28" s="35"/>
      <c r="I28" s="325" t="str">
        <f t="shared" si="0"/>
        <v xml:space="preserve">  </v>
      </c>
      <c r="J28" s="326"/>
      <c r="K28" s="248" t="str">
        <f>+IFERROR(VLOOKUP($J28,'11 FORMULAS'!$B$51:$C$53,2,0),"")</f>
        <v/>
      </c>
      <c r="L28" s="248" t="str">
        <f>+IFERROR(VLOOKUP($J28,'11 FORMULAS'!$B$51:$D$53,3,0),"")</f>
        <v/>
      </c>
      <c r="M28" s="327" t="s">
        <v>134</v>
      </c>
      <c r="N28" s="248">
        <f>+IFERROR(VLOOKUP($M28,'11 FORMULAS'!$B$54:$C$55,2,0),"")</f>
        <v>0.25</v>
      </c>
      <c r="O28" s="328" t="s">
        <v>146</v>
      </c>
      <c r="P28" s="328" t="s">
        <v>239</v>
      </c>
      <c r="Q28" s="328" t="s">
        <v>137</v>
      </c>
      <c r="R28" s="328" t="s">
        <v>247</v>
      </c>
      <c r="S28" s="248" t="str">
        <f t="shared" si="1"/>
        <v/>
      </c>
      <c r="T28" s="248" t="str">
        <f>IF($L28='11 FORMULAS'!$D$51,$C$28-($C$28*$S$28),$C$28)</f>
        <v/>
      </c>
      <c r="U28" s="248" t="str">
        <f>IF(L28='11 FORMULAS'!$D$53,$D$28-($D$28*$S$28),$D$28)</f>
        <v/>
      </c>
      <c r="V28" s="474" t="str">
        <f>+IF(T33="","",T33)</f>
        <v/>
      </c>
      <c r="W28" s="477" t="str">
        <f>+IF(U33="","",U33)</f>
        <v/>
      </c>
      <c r="X28" s="28"/>
      <c r="Y28" s="214"/>
      <c r="Z28" s="215"/>
      <c r="AA28" s="215"/>
    </row>
    <row r="29" spans="1:27" ht="29.65" hidden="1" customHeight="1" x14ac:dyDescent="0.25">
      <c r="A29" s="453"/>
      <c r="B29" s="456"/>
      <c r="C29" s="450"/>
      <c r="D29" s="450"/>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t="str">
        <f>IF($L29='11 FORMULAS'!$D$51,$C$28-($C$28*$S$28),$C$28)</f>
        <v/>
      </c>
      <c r="U29" s="216" t="str">
        <f>IF(L29='11 FORMULAS'!$D$53,$D$28-($D$28*$S$28),$D$28)</f>
        <v/>
      </c>
      <c r="V29" s="475"/>
      <c r="W29" s="478"/>
      <c r="X29" s="28"/>
      <c r="Y29" s="214"/>
      <c r="Z29" s="215"/>
      <c r="AA29" s="215"/>
    </row>
    <row r="30" spans="1:27" ht="29.65" hidden="1" customHeight="1" x14ac:dyDescent="0.25">
      <c r="A30" s="453"/>
      <c r="B30" s="456"/>
      <c r="C30" s="450"/>
      <c r="D30" s="450"/>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t="str">
        <f>IF($L30='11 FORMULAS'!$D$51,$C$28-($C$28*$S$28),$C$28)</f>
        <v/>
      </c>
      <c r="U30" s="216" t="str">
        <f>IF(L30='11 FORMULAS'!$D$53,$D$28-($D$28*$S$28),$D$28)</f>
        <v/>
      </c>
      <c r="V30" s="475"/>
      <c r="W30" s="478"/>
      <c r="X30" s="28"/>
      <c r="Y30" s="214"/>
      <c r="Z30" s="215"/>
      <c r="AA30" s="215"/>
    </row>
    <row r="31" spans="1:27" ht="29.65" hidden="1" customHeight="1" x14ac:dyDescent="0.25">
      <c r="A31" s="453"/>
      <c r="B31" s="456"/>
      <c r="C31" s="450"/>
      <c r="D31" s="450"/>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t="str">
        <f>IF($L31='11 FORMULAS'!$D$51,$C$28-($C$28*$S$28),$C$28)</f>
        <v/>
      </c>
      <c r="U31" s="216" t="str">
        <f>IF(L31='11 FORMULAS'!$D$53,$D$28-($D$28*$S$28),$D$28)</f>
        <v/>
      </c>
      <c r="V31" s="475"/>
      <c r="W31" s="478"/>
      <c r="X31" s="28"/>
      <c r="Y31" s="214"/>
      <c r="Z31" s="215"/>
      <c r="AA31" s="215"/>
    </row>
    <row r="32" spans="1:27" ht="29.65" hidden="1" customHeight="1" x14ac:dyDescent="0.25">
      <c r="A32" s="453"/>
      <c r="B32" s="456"/>
      <c r="C32" s="450"/>
      <c r="D32" s="450"/>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t="str">
        <f>IF($L32='11 FORMULAS'!$D$51,$C$28-($C$28*$S$28),$C$28)</f>
        <v/>
      </c>
      <c r="U32" s="216" t="str">
        <f>IF(L32='11 FORMULAS'!$D$53,$D$28-($D$28*$S$28),$D$28)</f>
        <v/>
      </c>
      <c r="V32" s="475"/>
      <c r="W32" s="478"/>
      <c r="X32" s="28"/>
      <c r="Y32" s="214"/>
      <c r="Z32" s="215"/>
      <c r="AA32" s="215"/>
    </row>
    <row r="33" spans="1:27" ht="29.65" hidden="1" customHeight="1" thickBot="1" x14ac:dyDescent="0.3">
      <c r="A33" s="454"/>
      <c r="B33" s="457"/>
      <c r="C33" s="451"/>
      <c r="D33" s="451"/>
      <c r="E33" s="250">
        <v>6</v>
      </c>
      <c r="F33" s="164"/>
      <c r="G33" s="164"/>
      <c r="H33" s="164"/>
      <c r="I33" s="329" t="str">
        <f t="shared" si="0"/>
        <v xml:space="preserve">  </v>
      </c>
      <c r="J33" s="330"/>
      <c r="K33" s="331" t="str">
        <f>+IFERROR(VLOOKUP($J33,'11 FORMULAS'!$B$51:$C$53,2,0),"")</f>
        <v/>
      </c>
      <c r="L33" s="331" t="str">
        <f>+IFERROR(VLOOKUP($J33,'11 FORMULAS'!$B$51:$D$53,3,0),"")</f>
        <v/>
      </c>
      <c r="M33" s="332"/>
      <c r="N33" s="331" t="str">
        <f>+IFERROR(VLOOKUP($M33,'11 FORMULAS'!$B$54:$C$55,2,0),"")</f>
        <v/>
      </c>
      <c r="O33" s="333"/>
      <c r="P33" s="333"/>
      <c r="Q33" s="333"/>
      <c r="R33" s="333"/>
      <c r="S33" s="331" t="str">
        <f t="shared" si="1"/>
        <v/>
      </c>
      <c r="T33" s="331" t="str">
        <f>IF($L33='11 FORMULAS'!$D$51,$C$28-($C$28*$S$28),$C$28)</f>
        <v/>
      </c>
      <c r="U33" s="331" t="str">
        <f>IF(L33='11 FORMULAS'!$D$53,$D$28-($D$28*$S$28),$D$28)</f>
        <v/>
      </c>
      <c r="V33" s="476"/>
      <c r="W33" s="479"/>
      <c r="X33" s="28"/>
    </row>
    <row r="34" spans="1:27" ht="29.65" hidden="1" customHeight="1" x14ac:dyDescent="0.25">
      <c r="A34" s="452" t="str">
        <f>'2 IDENTIFICACIÓN'!A14</f>
        <v>R5</v>
      </c>
      <c r="B34" s="455" t="str">
        <f>+'2 IDENTIFICACIÓN'!J14</f>
        <v xml:space="preserve"> por  debido a </v>
      </c>
      <c r="C34" s="449" t="str">
        <f>+'3 PROBABIL E IMPACTO INHERENTE'!E14</f>
        <v/>
      </c>
      <c r="D34" s="449" t="str">
        <f>+'3 PROBABIL E IMPACTO INHERENTE'!M14</f>
        <v/>
      </c>
      <c r="E34" s="324">
        <v>1</v>
      </c>
      <c r="F34" s="35"/>
      <c r="G34" s="35"/>
      <c r="H34" s="35"/>
      <c r="I34" s="325" t="str">
        <f t="shared" si="0"/>
        <v xml:space="preserve">  </v>
      </c>
      <c r="J34" s="326"/>
      <c r="K34" s="248" t="str">
        <f>+IFERROR(VLOOKUP($J34,'11 FORMULAS'!$B$51:$C$53,2,0),"")</f>
        <v/>
      </c>
      <c r="L34" s="248" t="str">
        <f>+IFERROR(VLOOKUP($J34,'11 FORMULAS'!$B$51:$D$53,3,0),"")</f>
        <v/>
      </c>
      <c r="M34" s="327" t="s">
        <v>134</v>
      </c>
      <c r="N34" s="248">
        <f>+IFERROR(VLOOKUP($M34,'11 FORMULAS'!$B$54:$C$55,2,0),"")</f>
        <v>0.25</v>
      </c>
      <c r="O34" s="328" t="s">
        <v>146</v>
      </c>
      <c r="P34" s="328" t="s">
        <v>239</v>
      </c>
      <c r="Q34" s="328" t="s">
        <v>137</v>
      </c>
      <c r="R34" s="328" t="s">
        <v>247</v>
      </c>
      <c r="S34" s="248" t="str">
        <f t="shared" si="1"/>
        <v/>
      </c>
      <c r="T34" s="248" t="str">
        <f>IF($L34='11 FORMULAS'!$D$51,$C$34-($C$34*$S$34),$C$34)</f>
        <v/>
      </c>
      <c r="U34" s="248" t="str">
        <f>IF($L34='11 FORMULAS'!$D$53,$D$34-($D$34*$S$34),$D$34)</f>
        <v/>
      </c>
      <c r="V34" s="474" t="str">
        <f>+IF(T39="","",T39)</f>
        <v/>
      </c>
      <c r="W34" s="477" t="str">
        <f>+IF(U39="","",U39)</f>
        <v/>
      </c>
      <c r="X34" s="28"/>
      <c r="Y34" s="214"/>
      <c r="Z34" s="215"/>
      <c r="AA34" s="215"/>
    </row>
    <row r="35" spans="1:27" ht="29.65" hidden="1" customHeight="1" x14ac:dyDescent="0.25">
      <c r="A35" s="453"/>
      <c r="B35" s="456"/>
      <c r="C35" s="450"/>
      <c r="D35" s="450"/>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t="str">
        <f>IF($L35='11 FORMULAS'!$D$51,$C$34-($C$34*$S$34),$C$34)</f>
        <v/>
      </c>
      <c r="U35" s="216" t="str">
        <f>IF($L35='11 FORMULAS'!$D$53,$D$34-($D$34*$S$34),$D$34)</f>
        <v/>
      </c>
      <c r="V35" s="475"/>
      <c r="W35" s="478"/>
      <c r="X35" s="28"/>
      <c r="Y35" s="214"/>
      <c r="Z35" s="215"/>
      <c r="AA35" s="215"/>
    </row>
    <row r="36" spans="1:27" ht="29.65" hidden="1" customHeight="1" x14ac:dyDescent="0.25">
      <c r="A36" s="453"/>
      <c r="B36" s="456"/>
      <c r="C36" s="450"/>
      <c r="D36" s="450"/>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t="str">
        <f>IF($L36='11 FORMULAS'!$D$51,$C$34-($C$34*$S$34),$C$34)</f>
        <v/>
      </c>
      <c r="U36" s="216" t="str">
        <f>IF($L36='11 FORMULAS'!$D$53,$D$34-($D$34*$S$34),$D$34)</f>
        <v/>
      </c>
      <c r="V36" s="475"/>
      <c r="W36" s="478"/>
      <c r="X36" s="28"/>
      <c r="Y36" s="214"/>
      <c r="Z36" s="215"/>
      <c r="AA36" s="215"/>
    </row>
    <row r="37" spans="1:27" ht="29.65" hidden="1" customHeight="1" x14ac:dyDescent="0.25">
      <c r="A37" s="453"/>
      <c r="B37" s="456"/>
      <c r="C37" s="450"/>
      <c r="D37" s="450"/>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t="str">
        <f>IF($L37='11 FORMULAS'!$D$51,$C$34-($C$34*$S$34),$C$34)</f>
        <v/>
      </c>
      <c r="U37" s="216" t="str">
        <f>IF($L37='11 FORMULAS'!$D$53,$D$34-($D$34*$S$34),$D$34)</f>
        <v/>
      </c>
      <c r="V37" s="475"/>
      <c r="W37" s="478"/>
      <c r="X37" s="28"/>
      <c r="Y37" s="214"/>
      <c r="Z37" s="215"/>
      <c r="AA37" s="215"/>
    </row>
    <row r="38" spans="1:27" ht="29.65" hidden="1" customHeight="1" x14ac:dyDescent="0.25">
      <c r="A38" s="453"/>
      <c r="B38" s="456"/>
      <c r="C38" s="450"/>
      <c r="D38" s="450"/>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t="str">
        <f>IF($L38='11 FORMULAS'!$D$51,$C$34-($C$34*$S$34),$C$34)</f>
        <v/>
      </c>
      <c r="U38" s="216" t="str">
        <f>IF($L38='11 FORMULAS'!$D$53,$D$34-($D$34*$S$34),$D$34)</f>
        <v/>
      </c>
      <c r="V38" s="475"/>
      <c r="W38" s="478"/>
      <c r="X38" s="28"/>
      <c r="Y38" s="214"/>
      <c r="Z38" s="215"/>
      <c r="AA38" s="215"/>
    </row>
    <row r="39" spans="1:27" ht="29.65" hidden="1" customHeight="1" thickBot="1" x14ac:dyDescent="0.3">
      <c r="A39" s="454"/>
      <c r="B39" s="457"/>
      <c r="C39" s="451"/>
      <c r="D39" s="451"/>
      <c r="E39" s="250">
        <v>6</v>
      </c>
      <c r="F39" s="164"/>
      <c r="G39" s="164"/>
      <c r="H39" s="164"/>
      <c r="I39" s="329" t="str">
        <f t="shared" si="0"/>
        <v xml:space="preserve">  </v>
      </c>
      <c r="J39" s="330"/>
      <c r="K39" s="331" t="str">
        <f>+IFERROR(VLOOKUP($J39,'11 FORMULAS'!$B$51:$C$53,2,0),"")</f>
        <v/>
      </c>
      <c r="L39" s="331" t="str">
        <f>+IFERROR(VLOOKUP($J39,'11 FORMULAS'!$B$51:$D$53,3,0),"")</f>
        <v/>
      </c>
      <c r="M39" s="332"/>
      <c r="N39" s="331" t="str">
        <f>+IFERROR(VLOOKUP($M39,'11 FORMULAS'!$B$54:$C$55,2,0),"")</f>
        <v/>
      </c>
      <c r="O39" s="333"/>
      <c r="P39" s="333"/>
      <c r="Q39" s="333"/>
      <c r="R39" s="333"/>
      <c r="S39" s="331" t="str">
        <f t="shared" si="1"/>
        <v/>
      </c>
      <c r="T39" s="331" t="str">
        <f>IF($L39='11 FORMULAS'!$D$51,$C$34-($C$34*$S$34),$C$34)</f>
        <v/>
      </c>
      <c r="U39" s="331" t="str">
        <f>IF($L39='11 FORMULAS'!$D$53,$D$34-($D$34*$S$34),$D$34)</f>
        <v/>
      </c>
      <c r="V39" s="476"/>
      <c r="W39" s="479"/>
      <c r="X39" s="28"/>
    </row>
    <row r="40" spans="1:27" ht="29.65" hidden="1" customHeight="1" x14ac:dyDescent="0.25">
      <c r="A40" s="452" t="str">
        <f>'2 IDENTIFICACIÓN'!A15</f>
        <v>R6</v>
      </c>
      <c r="B40" s="455" t="str">
        <f>+'2 IDENTIFICACIÓN'!J15</f>
        <v xml:space="preserve"> por  debido a </v>
      </c>
      <c r="C40" s="449" t="str">
        <f>+'3 PROBABIL E IMPACTO INHERENTE'!E15</f>
        <v/>
      </c>
      <c r="D40" s="449" t="str">
        <f>+'3 PROBABIL E IMPACTO INHERENTE'!M15</f>
        <v/>
      </c>
      <c r="E40" s="324">
        <v>1</v>
      </c>
      <c r="F40" s="35"/>
      <c r="G40" s="35"/>
      <c r="H40" s="35"/>
      <c r="I40" s="325" t="str">
        <f t="shared" si="0"/>
        <v xml:space="preserve">  </v>
      </c>
      <c r="J40" s="326"/>
      <c r="K40" s="248" t="str">
        <f>+IFERROR(VLOOKUP($J40,'11 FORMULAS'!$B$51:$C$53,2,0),"")</f>
        <v/>
      </c>
      <c r="L40" s="248" t="str">
        <f>+IFERROR(VLOOKUP($J40,'11 FORMULAS'!$B$51:$D$53,3,0),"")</f>
        <v/>
      </c>
      <c r="M40" s="327" t="s">
        <v>134</v>
      </c>
      <c r="N40" s="248">
        <f>+IFERROR(VLOOKUP($M40,'11 FORMULAS'!$B$54:$C$55,2,0),"")</f>
        <v>0.25</v>
      </c>
      <c r="O40" s="328" t="s">
        <v>146</v>
      </c>
      <c r="P40" s="328" t="s">
        <v>239</v>
      </c>
      <c r="Q40" s="328" t="s">
        <v>137</v>
      </c>
      <c r="R40" s="328" t="s">
        <v>247</v>
      </c>
      <c r="S40" s="248" t="str">
        <f t="shared" si="1"/>
        <v/>
      </c>
      <c r="T40" s="248" t="str">
        <f>IF($L40='11 FORMULAS'!$D$51,$C$40-($C$40*$S$40),$C$40)</f>
        <v/>
      </c>
      <c r="U40" s="248" t="str">
        <f>IF($L40='11 FORMULAS'!$D$53,$D$40-($D$40*$S$40),$D$40)</f>
        <v/>
      </c>
      <c r="V40" s="474" t="str">
        <f>+IF(T45="","",T45)</f>
        <v/>
      </c>
      <c r="W40" s="477" t="str">
        <f>+IF(U45="","",U45)</f>
        <v/>
      </c>
      <c r="X40" s="28"/>
      <c r="Y40" s="214"/>
      <c r="Z40" s="215"/>
      <c r="AA40" s="215"/>
    </row>
    <row r="41" spans="1:27" ht="29.65" hidden="1" customHeight="1" x14ac:dyDescent="0.25">
      <c r="A41" s="453"/>
      <c r="B41" s="456"/>
      <c r="C41" s="450"/>
      <c r="D41" s="450"/>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t="str">
        <f>IF($L41='11 FORMULAS'!$D$51,$C$40-($C$40*$S$40),$C$40)</f>
        <v/>
      </c>
      <c r="U41" s="216" t="str">
        <f>IF($L41='11 FORMULAS'!$D$53,$D$40-($D$40*$S$40),$D$40)</f>
        <v/>
      </c>
      <c r="V41" s="475"/>
      <c r="W41" s="478"/>
      <c r="X41" s="28"/>
      <c r="Y41" s="214"/>
      <c r="Z41" s="215"/>
      <c r="AA41" s="215"/>
    </row>
    <row r="42" spans="1:27" ht="29.65" hidden="1" customHeight="1" x14ac:dyDescent="0.25">
      <c r="A42" s="453"/>
      <c r="B42" s="456"/>
      <c r="C42" s="450"/>
      <c r="D42" s="450"/>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t="str">
        <f>IF($L42='11 FORMULAS'!$D$51,$C$40-($C$40*$S$40),$C$40)</f>
        <v/>
      </c>
      <c r="U42" s="216" t="str">
        <f>IF($L42='11 FORMULAS'!$D$53,$D$40-($D$40*$S$40),$D$40)</f>
        <v/>
      </c>
      <c r="V42" s="475"/>
      <c r="W42" s="478"/>
      <c r="X42" s="28"/>
      <c r="Y42" s="214"/>
      <c r="Z42" s="215"/>
      <c r="AA42" s="215"/>
    </row>
    <row r="43" spans="1:27" ht="29.65" hidden="1" customHeight="1" x14ac:dyDescent="0.25">
      <c r="A43" s="453"/>
      <c r="B43" s="456"/>
      <c r="C43" s="450"/>
      <c r="D43" s="450"/>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t="str">
        <f>IF($L43='11 FORMULAS'!$D$51,$C$40-($C$40*$S$40),$C$40)</f>
        <v/>
      </c>
      <c r="U43" s="216" t="str">
        <f>IF($L43='11 FORMULAS'!$D$53,$D$40-($D$40*$S$40),$D$40)</f>
        <v/>
      </c>
      <c r="V43" s="475"/>
      <c r="W43" s="478"/>
      <c r="X43" s="28"/>
      <c r="Y43" s="214"/>
      <c r="Z43" s="215"/>
      <c r="AA43" s="215"/>
    </row>
    <row r="44" spans="1:27" ht="29.65" hidden="1" customHeight="1" x14ac:dyDescent="0.25">
      <c r="A44" s="453"/>
      <c r="B44" s="456"/>
      <c r="C44" s="450"/>
      <c r="D44" s="450"/>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t="str">
        <f>IF($L44='11 FORMULAS'!$D$51,$C$40-($C$40*$S$40),$C$40)</f>
        <v/>
      </c>
      <c r="U44" s="216" t="str">
        <f>IF($L44='11 FORMULAS'!$D$53,$D$40-($D$40*$S$40),$D$40)</f>
        <v/>
      </c>
      <c r="V44" s="475"/>
      <c r="W44" s="478"/>
      <c r="X44" s="28"/>
      <c r="Y44" s="214"/>
      <c r="Z44" s="215"/>
      <c r="AA44" s="215"/>
    </row>
    <row r="45" spans="1:27" ht="29.65" hidden="1" customHeight="1" thickBot="1" x14ac:dyDescent="0.3">
      <c r="A45" s="454"/>
      <c r="B45" s="457"/>
      <c r="C45" s="451"/>
      <c r="D45" s="451"/>
      <c r="E45" s="250">
        <v>6</v>
      </c>
      <c r="F45" s="164"/>
      <c r="G45" s="164"/>
      <c r="H45" s="164"/>
      <c r="I45" s="329" t="str">
        <f t="shared" si="0"/>
        <v xml:space="preserve">  </v>
      </c>
      <c r="J45" s="330"/>
      <c r="K45" s="331" t="str">
        <f>+IFERROR(VLOOKUP($J45,'11 FORMULAS'!$B$51:$C$53,2,0),"")</f>
        <v/>
      </c>
      <c r="L45" s="331" t="str">
        <f>+IFERROR(VLOOKUP($J45,'11 FORMULAS'!$B$51:$D$53,3,0),"")</f>
        <v/>
      </c>
      <c r="M45" s="332"/>
      <c r="N45" s="331" t="str">
        <f>+IFERROR(VLOOKUP($M45,'11 FORMULAS'!$B$54:$C$55,2,0),"")</f>
        <v/>
      </c>
      <c r="O45" s="333"/>
      <c r="P45" s="333"/>
      <c r="Q45" s="333"/>
      <c r="R45" s="333"/>
      <c r="S45" s="331" t="str">
        <f t="shared" si="1"/>
        <v/>
      </c>
      <c r="T45" s="216" t="str">
        <f>IF($L45='11 FORMULAS'!$D$51,$C$40-($C$40*$S$40),$C$40)</f>
        <v/>
      </c>
      <c r="U45" s="331" t="str">
        <f>IF($L45='11 FORMULAS'!$D$53,$D$40-($D$40*$S$40),$D$40)</f>
        <v/>
      </c>
      <c r="V45" s="476"/>
      <c r="W45" s="479"/>
      <c r="X45" s="28"/>
    </row>
    <row r="46" spans="1:27" ht="29.65" hidden="1" customHeight="1" x14ac:dyDescent="0.25">
      <c r="A46" s="452" t="str">
        <f>'2 IDENTIFICACIÓN'!A16</f>
        <v>R7</v>
      </c>
      <c r="B46" s="455" t="str">
        <f>+'2 IDENTIFICACIÓN'!J16</f>
        <v xml:space="preserve"> por  debido a </v>
      </c>
      <c r="C46" s="449" t="str">
        <f>+'3 PROBABIL E IMPACTO INHERENTE'!E16</f>
        <v/>
      </c>
      <c r="D46" s="449" t="str">
        <f>+'3 PROBABIL E IMPACTO INHERENTE'!M16</f>
        <v/>
      </c>
      <c r="E46" s="324">
        <v>1</v>
      </c>
      <c r="F46" s="35"/>
      <c r="G46" s="35"/>
      <c r="H46" s="35"/>
      <c r="I46" s="325" t="str">
        <f t="shared" si="0"/>
        <v xml:space="preserve">  </v>
      </c>
      <c r="J46" s="326"/>
      <c r="K46" s="248" t="str">
        <f>+IFERROR(VLOOKUP($J46,'11 FORMULAS'!$B$51:$C$53,2,0),"")</f>
        <v/>
      </c>
      <c r="L46" s="248" t="str">
        <f>+IFERROR(VLOOKUP($J46,'11 FORMULAS'!$B$51:$D$53,3,0),"")</f>
        <v/>
      </c>
      <c r="M46" s="327" t="s">
        <v>134</v>
      </c>
      <c r="N46" s="248">
        <f>+IFERROR(VLOOKUP($M46,'11 FORMULAS'!$B$54:$C$55,2,0),"")</f>
        <v>0.25</v>
      </c>
      <c r="O46" s="328" t="s">
        <v>146</v>
      </c>
      <c r="P46" s="328" t="s">
        <v>239</v>
      </c>
      <c r="Q46" s="328" t="s">
        <v>137</v>
      </c>
      <c r="R46" s="328" t="s">
        <v>247</v>
      </c>
      <c r="S46" s="248" t="str">
        <f t="shared" si="1"/>
        <v/>
      </c>
      <c r="T46" s="248" t="str">
        <f>IF($L46='11 FORMULAS'!$D$51,$C$46-($C$46*$S$46),$C$46)</f>
        <v/>
      </c>
      <c r="U46" s="248" t="str">
        <f>IF($L46='11 FORMULAS'!$D$53,$D$46-($D$46*$S$46),$D$46)</f>
        <v/>
      </c>
      <c r="V46" s="474" t="str">
        <f>+IF(T51="","",T51)</f>
        <v/>
      </c>
      <c r="W46" s="477" t="str">
        <f>+IF(U51="","",U51)</f>
        <v/>
      </c>
      <c r="X46" s="28"/>
      <c r="Y46" s="214"/>
      <c r="Z46" s="215"/>
      <c r="AA46" s="215"/>
    </row>
    <row r="47" spans="1:27" ht="29.65" hidden="1" customHeight="1" x14ac:dyDescent="0.25">
      <c r="A47" s="453"/>
      <c r="B47" s="456"/>
      <c r="C47" s="450"/>
      <c r="D47" s="450"/>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t="str">
        <f>IF($L47='11 FORMULAS'!$D$51,$C$46-($C$46*$S$46),$C$46)</f>
        <v/>
      </c>
      <c r="U47" s="216" t="str">
        <f>IF($L47='11 FORMULAS'!$D$53,$D$46-($D$46*$S$46),$D$46)</f>
        <v/>
      </c>
      <c r="V47" s="475"/>
      <c r="W47" s="478"/>
      <c r="X47" s="28"/>
      <c r="Y47" s="214"/>
      <c r="Z47" s="215"/>
      <c r="AA47" s="215"/>
    </row>
    <row r="48" spans="1:27" ht="29.65" hidden="1" customHeight="1" x14ac:dyDescent="0.25">
      <c r="A48" s="453"/>
      <c r="B48" s="456"/>
      <c r="C48" s="450"/>
      <c r="D48" s="450"/>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t="str">
        <f>IF($L48='11 FORMULAS'!$D$51,$C$46-($C$46*$S$46),$C$46)</f>
        <v/>
      </c>
      <c r="U48" s="216" t="str">
        <f>IF($L48='11 FORMULAS'!$D$53,$D$46-($D$46*$S$46),$D$46)</f>
        <v/>
      </c>
      <c r="V48" s="475"/>
      <c r="W48" s="478"/>
      <c r="X48" s="28"/>
      <c r="Y48" s="214"/>
      <c r="Z48" s="215"/>
      <c r="AA48" s="215"/>
    </row>
    <row r="49" spans="1:27" ht="29.65" hidden="1" customHeight="1" x14ac:dyDescent="0.25">
      <c r="A49" s="453"/>
      <c r="B49" s="456"/>
      <c r="C49" s="450"/>
      <c r="D49" s="450"/>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t="str">
        <f>IF($L49='11 FORMULAS'!$D$51,$C$46-($C$46*$S$46),$C$46)</f>
        <v/>
      </c>
      <c r="U49" s="216" t="str">
        <f>IF($L49='11 FORMULAS'!$D$53,$D$46-($D$46*$S$46),$D$46)</f>
        <v/>
      </c>
      <c r="V49" s="475"/>
      <c r="W49" s="478"/>
      <c r="X49" s="28"/>
      <c r="Y49" s="214"/>
      <c r="Z49" s="215"/>
      <c r="AA49" s="215"/>
    </row>
    <row r="50" spans="1:27" ht="29.65" hidden="1" customHeight="1" x14ac:dyDescent="0.25">
      <c r="A50" s="453"/>
      <c r="B50" s="456"/>
      <c r="C50" s="450"/>
      <c r="D50" s="450"/>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t="str">
        <f>IF($L50='11 FORMULAS'!$D$51,$C$46-($C$46*$S$46),$C$46)</f>
        <v/>
      </c>
      <c r="U50" s="216" t="str">
        <f>IF($L50='11 FORMULAS'!$D$53,$D$46-($D$46*$S$46),$D$46)</f>
        <v/>
      </c>
      <c r="V50" s="475"/>
      <c r="W50" s="478"/>
      <c r="X50" s="28"/>
      <c r="Y50" s="214"/>
      <c r="Z50" s="215"/>
      <c r="AA50" s="215"/>
    </row>
    <row r="51" spans="1:27" ht="29.65" hidden="1" customHeight="1" thickBot="1" x14ac:dyDescent="0.3">
      <c r="A51" s="454"/>
      <c r="B51" s="457"/>
      <c r="C51" s="451"/>
      <c r="D51" s="451"/>
      <c r="E51" s="250">
        <v>6</v>
      </c>
      <c r="F51" s="164"/>
      <c r="G51" s="164"/>
      <c r="H51" s="164"/>
      <c r="I51" s="329" t="str">
        <f t="shared" si="0"/>
        <v xml:space="preserve">  </v>
      </c>
      <c r="J51" s="330"/>
      <c r="K51" s="331" t="str">
        <f>+IFERROR(VLOOKUP($J51,'11 FORMULAS'!$B$51:$C$53,2,0),"")</f>
        <v/>
      </c>
      <c r="L51" s="331" t="str">
        <f>+IFERROR(VLOOKUP($J51,'11 FORMULAS'!$B$51:$D$53,3,0),"")</f>
        <v/>
      </c>
      <c r="M51" s="332"/>
      <c r="N51" s="331" t="str">
        <f>+IFERROR(VLOOKUP($M51,'11 FORMULAS'!$B$54:$C$55,2,0),"")</f>
        <v/>
      </c>
      <c r="O51" s="333"/>
      <c r="P51" s="333"/>
      <c r="Q51" s="333"/>
      <c r="R51" s="333"/>
      <c r="S51" s="331" t="str">
        <f t="shared" si="1"/>
        <v/>
      </c>
      <c r="T51" s="216" t="str">
        <f>IF($L51='11 FORMULAS'!$D$51,$C$46-($C$46*$S$46),$C$46)</f>
        <v/>
      </c>
      <c r="U51" s="331" t="str">
        <f>IF($L51='11 FORMULAS'!$D$53,$D$46-($D$46*$S$46),$D$46)</f>
        <v/>
      </c>
      <c r="V51" s="476"/>
      <c r="W51" s="479"/>
      <c r="X51" s="28"/>
    </row>
    <row r="52" spans="1:27" ht="29.65" hidden="1" customHeight="1" x14ac:dyDescent="0.25">
      <c r="A52" s="452" t="str">
        <f>'2 IDENTIFICACIÓN'!A17</f>
        <v>R8</v>
      </c>
      <c r="B52" s="455" t="str">
        <f>+'2 IDENTIFICACIÓN'!J17</f>
        <v xml:space="preserve"> por  debido a </v>
      </c>
      <c r="C52" s="449" t="str">
        <f>+'3 PROBABIL E IMPACTO INHERENTE'!E17</f>
        <v/>
      </c>
      <c r="D52" s="449" t="str">
        <f>+'3 PROBABIL E IMPACTO INHERENTE'!M17</f>
        <v/>
      </c>
      <c r="E52" s="324">
        <v>1</v>
      </c>
      <c r="F52" s="35"/>
      <c r="G52" s="35"/>
      <c r="H52" s="35"/>
      <c r="I52" s="325" t="str">
        <f t="shared" si="0"/>
        <v xml:space="preserve">  </v>
      </c>
      <c r="J52" s="326"/>
      <c r="K52" s="248" t="str">
        <f>+IFERROR(VLOOKUP($J52,'11 FORMULAS'!$B$51:$C$53,2,0),"")</f>
        <v/>
      </c>
      <c r="L52" s="248" t="str">
        <f>+IFERROR(VLOOKUP($J52,'11 FORMULAS'!$B$51:$D$53,3,0),"")</f>
        <v/>
      </c>
      <c r="M52" s="327" t="s">
        <v>134</v>
      </c>
      <c r="N52" s="248">
        <f>+IFERROR(VLOOKUP($M52,'11 FORMULAS'!$B$54:$C$55,2,0),"")</f>
        <v>0.25</v>
      </c>
      <c r="O52" s="328" t="s">
        <v>146</v>
      </c>
      <c r="P52" s="328" t="s">
        <v>239</v>
      </c>
      <c r="Q52" s="328" t="s">
        <v>137</v>
      </c>
      <c r="R52" s="328" t="s">
        <v>247</v>
      </c>
      <c r="S52" s="248" t="str">
        <f t="shared" si="1"/>
        <v/>
      </c>
      <c r="T52" s="248" t="str">
        <f>IF($L52='11 FORMULAS'!$D$51,$C$52-($C$52*$S$52),$C$52)</f>
        <v/>
      </c>
      <c r="U52" s="248" t="str">
        <f>IF($L52='11 FORMULAS'!$D$53,$D$52-($D$52*$S$52),$D$52)</f>
        <v/>
      </c>
      <c r="V52" s="474" t="str">
        <f>+IF(T57="","",T57)</f>
        <v/>
      </c>
      <c r="W52" s="477" t="str">
        <f>+IF(U57="","",U57)</f>
        <v/>
      </c>
      <c r="X52" s="28"/>
      <c r="Y52" s="214"/>
      <c r="Z52" s="215"/>
      <c r="AA52" s="215"/>
    </row>
    <row r="53" spans="1:27" ht="29.65" hidden="1" customHeight="1" x14ac:dyDescent="0.25">
      <c r="A53" s="453"/>
      <c r="B53" s="456"/>
      <c r="C53" s="450"/>
      <c r="D53" s="450"/>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t="str">
        <f>IF($L53='11 FORMULAS'!$D$51,$C$52-($C$52*$S$52),$C$52)</f>
        <v/>
      </c>
      <c r="U53" s="216" t="str">
        <f>IF($L53='11 FORMULAS'!$D$53,$D$52-($D$52*$S$52),$D$52)</f>
        <v/>
      </c>
      <c r="V53" s="475"/>
      <c r="W53" s="478"/>
      <c r="X53" s="28"/>
      <c r="Y53" s="214"/>
      <c r="Z53" s="215"/>
      <c r="AA53" s="215"/>
    </row>
    <row r="54" spans="1:27" ht="29.65" hidden="1" customHeight="1" x14ac:dyDescent="0.25">
      <c r="A54" s="453"/>
      <c r="B54" s="456"/>
      <c r="C54" s="450"/>
      <c r="D54" s="450"/>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t="str">
        <f>IF($L54='11 FORMULAS'!$D$51,$C$52-($C$52*$S$52),$C$52)</f>
        <v/>
      </c>
      <c r="U54" s="216" t="str">
        <f>IF($L54='11 FORMULAS'!$D$53,$D$52-($D$52*$S$52),$D$52)</f>
        <v/>
      </c>
      <c r="V54" s="475"/>
      <c r="W54" s="478"/>
      <c r="X54" s="28"/>
      <c r="Y54" s="214"/>
      <c r="Z54" s="215"/>
      <c r="AA54" s="215"/>
    </row>
    <row r="55" spans="1:27" ht="29.65" hidden="1" customHeight="1" x14ac:dyDescent="0.25">
      <c r="A55" s="453"/>
      <c r="B55" s="456"/>
      <c r="C55" s="450"/>
      <c r="D55" s="450"/>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t="str">
        <f>IF($L55='11 FORMULAS'!$D$51,$C$52-($C$52*$S$52),$C$52)</f>
        <v/>
      </c>
      <c r="U55" s="216" t="str">
        <f>IF($L55='11 FORMULAS'!$D$53,$D$52-($D$52*$S$52),$D$52)</f>
        <v/>
      </c>
      <c r="V55" s="475"/>
      <c r="W55" s="478"/>
      <c r="X55" s="28"/>
      <c r="Y55" s="214"/>
      <c r="Z55" s="215"/>
      <c r="AA55" s="215"/>
    </row>
    <row r="56" spans="1:27" ht="29.65" hidden="1" customHeight="1" x14ac:dyDescent="0.25">
      <c r="A56" s="453"/>
      <c r="B56" s="456"/>
      <c r="C56" s="450"/>
      <c r="D56" s="450"/>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t="str">
        <f>IF($L56='11 FORMULAS'!$D$51,$C$52-($C$52*$S$52),$C$52)</f>
        <v/>
      </c>
      <c r="U56" s="216" t="str">
        <f>IF($L56='11 FORMULAS'!$D$53,$D$52-($D$52*$S$52),$D$52)</f>
        <v/>
      </c>
      <c r="V56" s="475"/>
      <c r="W56" s="478"/>
      <c r="X56" s="28"/>
      <c r="Y56" s="214"/>
      <c r="Z56" s="215"/>
      <c r="AA56" s="215"/>
    </row>
    <row r="57" spans="1:27" ht="29.65" hidden="1" customHeight="1" thickBot="1" x14ac:dyDescent="0.3">
      <c r="A57" s="454"/>
      <c r="B57" s="457"/>
      <c r="C57" s="451"/>
      <c r="D57" s="451"/>
      <c r="E57" s="250">
        <v>6</v>
      </c>
      <c r="F57" s="164"/>
      <c r="G57" s="164"/>
      <c r="H57" s="164"/>
      <c r="I57" s="329" t="str">
        <f t="shared" si="0"/>
        <v xml:space="preserve">  </v>
      </c>
      <c r="J57" s="330"/>
      <c r="K57" s="331" t="str">
        <f>+IFERROR(VLOOKUP($J57,'11 FORMULAS'!$B$51:$C$53,2,0),"")</f>
        <v/>
      </c>
      <c r="L57" s="331" t="str">
        <f>+IFERROR(VLOOKUP($J57,'11 FORMULAS'!$B$51:$D$53,3,0),"")</f>
        <v/>
      </c>
      <c r="M57" s="332"/>
      <c r="N57" s="331" t="str">
        <f>+IFERROR(VLOOKUP($M57,'11 FORMULAS'!$B$54:$C$55,2,0),"")</f>
        <v/>
      </c>
      <c r="O57" s="333"/>
      <c r="P57" s="333"/>
      <c r="Q57" s="333"/>
      <c r="R57" s="333"/>
      <c r="S57" s="331" t="str">
        <f t="shared" si="1"/>
        <v/>
      </c>
      <c r="T57" s="216" t="str">
        <f>IF($L57='11 FORMULAS'!$D$51,$C$52-($C$52*$S$52),$C$52)</f>
        <v/>
      </c>
      <c r="U57" s="331" t="str">
        <f>IF($L57='11 FORMULAS'!$D$53,$D$52-($D$52*$S$52),$D$52)</f>
        <v/>
      </c>
      <c r="V57" s="476"/>
      <c r="W57" s="479"/>
      <c r="X57" s="28"/>
    </row>
    <row r="58" spans="1:27" ht="29.65" hidden="1" customHeight="1" x14ac:dyDescent="0.25">
      <c r="A58" s="452" t="str">
        <f>'2 IDENTIFICACIÓN'!A18</f>
        <v>R9</v>
      </c>
      <c r="B58" s="455" t="str">
        <f>+'2 IDENTIFICACIÓN'!J18</f>
        <v xml:space="preserve"> por  debido a </v>
      </c>
      <c r="C58" s="449" t="str">
        <f>+'3 PROBABIL E IMPACTO INHERENTE'!E18</f>
        <v/>
      </c>
      <c r="D58" s="449" t="str">
        <f>+'3 PROBABIL E IMPACTO INHERENTE'!M18</f>
        <v/>
      </c>
      <c r="E58" s="324">
        <v>1</v>
      </c>
      <c r="F58" s="35"/>
      <c r="G58" s="35"/>
      <c r="H58" s="35"/>
      <c r="I58" s="325" t="str">
        <f t="shared" si="0"/>
        <v xml:space="preserve">  </v>
      </c>
      <c r="J58" s="326"/>
      <c r="K58" s="248" t="str">
        <f>+IFERROR(VLOOKUP($J58,'11 FORMULAS'!$B$51:$C$53,2,0),"")</f>
        <v/>
      </c>
      <c r="L58" s="248" t="str">
        <f>+IFERROR(VLOOKUP($J58,'11 FORMULAS'!$B$51:$D$53,3,0),"")</f>
        <v/>
      </c>
      <c r="M58" s="327" t="s">
        <v>134</v>
      </c>
      <c r="N58" s="248">
        <f>+IFERROR(VLOOKUP($M58,'11 FORMULAS'!$B$54:$C$55,2,0),"")</f>
        <v>0.25</v>
      </c>
      <c r="O58" s="328" t="s">
        <v>146</v>
      </c>
      <c r="P58" s="328" t="s">
        <v>239</v>
      </c>
      <c r="Q58" s="328" t="s">
        <v>137</v>
      </c>
      <c r="R58" s="328" t="s">
        <v>247</v>
      </c>
      <c r="S58" s="248" t="str">
        <f t="shared" si="1"/>
        <v/>
      </c>
      <c r="T58" s="248" t="str">
        <f>IF($L58='11 FORMULAS'!$D$51,$C$58-($C$58*$S$58),$C$58)</f>
        <v/>
      </c>
      <c r="U58" s="248" t="str">
        <f>IF($L58='11 FORMULAS'!$D$53,$D$58-($D$58*$S$58),$D$58)</f>
        <v/>
      </c>
      <c r="V58" s="474" t="str">
        <f>+IF(T63="","",T63)</f>
        <v/>
      </c>
      <c r="W58" s="477" t="str">
        <f>+IF(U63="","",U63)</f>
        <v/>
      </c>
      <c r="X58" s="28"/>
      <c r="Y58" s="214"/>
      <c r="Z58" s="215"/>
      <c r="AA58" s="215"/>
    </row>
    <row r="59" spans="1:27" ht="29.65" hidden="1" customHeight="1" x14ac:dyDescent="0.25">
      <c r="A59" s="453"/>
      <c r="B59" s="456"/>
      <c r="C59" s="450"/>
      <c r="D59" s="450"/>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475"/>
      <c r="W59" s="478"/>
      <c r="X59" s="28"/>
      <c r="Y59" s="214"/>
      <c r="Z59" s="215"/>
      <c r="AA59" s="215"/>
    </row>
    <row r="60" spans="1:27" ht="29.65" hidden="1" customHeight="1" x14ac:dyDescent="0.25">
      <c r="A60" s="453"/>
      <c r="B60" s="456"/>
      <c r="C60" s="450"/>
      <c r="D60" s="450"/>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475"/>
      <c r="W60" s="478"/>
      <c r="X60" s="28"/>
      <c r="Y60" s="214"/>
      <c r="Z60" s="215"/>
      <c r="AA60" s="215"/>
    </row>
    <row r="61" spans="1:27" ht="29.65" hidden="1" customHeight="1" x14ac:dyDescent="0.25">
      <c r="A61" s="453"/>
      <c r="B61" s="456"/>
      <c r="C61" s="450"/>
      <c r="D61" s="450"/>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475"/>
      <c r="W61" s="478"/>
      <c r="X61" s="28"/>
      <c r="Y61" s="214"/>
      <c r="Z61" s="215"/>
      <c r="AA61" s="215"/>
    </row>
    <row r="62" spans="1:27" ht="29.65" hidden="1" customHeight="1" x14ac:dyDescent="0.25">
      <c r="A62" s="453"/>
      <c r="B62" s="456"/>
      <c r="C62" s="450"/>
      <c r="D62" s="450"/>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475"/>
      <c r="W62" s="478"/>
      <c r="X62" s="28"/>
      <c r="Y62" s="214"/>
      <c r="Z62" s="215"/>
      <c r="AA62" s="215"/>
    </row>
    <row r="63" spans="1:27" ht="29.65" hidden="1" customHeight="1" thickBot="1" x14ac:dyDescent="0.3">
      <c r="A63" s="454"/>
      <c r="B63" s="457"/>
      <c r="C63" s="451"/>
      <c r="D63" s="451"/>
      <c r="E63" s="250">
        <v>6</v>
      </c>
      <c r="F63" s="164"/>
      <c r="G63" s="164"/>
      <c r="H63" s="164"/>
      <c r="I63" s="329" t="str">
        <f t="shared" si="0"/>
        <v xml:space="preserve">  </v>
      </c>
      <c r="J63" s="330"/>
      <c r="K63" s="331" t="str">
        <f>+IFERROR(VLOOKUP($J63,'11 FORMULAS'!$B$51:$C$53,2,0),"")</f>
        <v/>
      </c>
      <c r="L63" s="331" t="str">
        <f>+IFERROR(VLOOKUP($J63,'11 FORMULAS'!$B$51:$D$53,3,0),"")</f>
        <v/>
      </c>
      <c r="M63" s="332"/>
      <c r="N63" s="331" t="str">
        <f>+IFERROR(VLOOKUP($M63,'11 FORMULAS'!$B$54:$C$55,2,0),"")</f>
        <v/>
      </c>
      <c r="O63" s="333"/>
      <c r="P63" s="333"/>
      <c r="Q63" s="333"/>
      <c r="R63" s="333"/>
      <c r="S63" s="331" t="str">
        <f t="shared" si="1"/>
        <v/>
      </c>
      <c r="T63" s="216" t="str">
        <f>IF($L63='11 FORMULAS'!$D$51,$C$58-($C$58*$S$58),$C$58)</f>
        <v/>
      </c>
      <c r="U63" s="331" t="str">
        <f>IF($L63='11 FORMULAS'!$D$53,$D$58-($D$58*$S$58),$D$58)</f>
        <v/>
      </c>
      <c r="V63" s="476"/>
      <c r="W63" s="479"/>
      <c r="X63" s="28"/>
    </row>
    <row r="64" spans="1:27" ht="29.65" hidden="1" customHeight="1" x14ac:dyDescent="0.25">
      <c r="A64" s="452" t="str">
        <f>'2 IDENTIFICACIÓN'!A19</f>
        <v>R10</v>
      </c>
      <c r="B64" s="455" t="str">
        <f>+'2 IDENTIFICACIÓN'!J19</f>
        <v xml:space="preserve"> por  debido a </v>
      </c>
      <c r="C64" s="449" t="str">
        <f>+'3 PROBABIL E IMPACTO INHERENTE'!E19</f>
        <v/>
      </c>
      <c r="D64" s="449" t="str">
        <f>+'3 PROBABIL E IMPACTO INHERENTE'!M19</f>
        <v/>
      </c>
      <c r="E64" s="324">
        <v>1</v>
      </c>
      <c r="F64" s="35"/>
      <c r="G64" s="35"/>
      <c r="H64" s="35"/>
      <c r="I64" s="325" t="str">
        <f t="shared" si="0"/>
        <v xml:space="preserve">  </v>
      </c>
      <c r="J64" s="326"/>
      <c r="K64" s="248" t="str">
        <f>+IFERROR(VLOOKUP($J64,'11 FORMULAS'!$B$51:$C$53,2,0),"")</f>
        <v/>
      </c>
      <c r="L64" s="248" t="str">
        <f>+IFERROR(VLOOKUP($J64,'11 FORMULAS'!$B$51:$D$53,3,0),"")</f>
        <v/>
      </c>
      <c r="M64" s="327" t="s">
        <v>134</v>
      </c>
      <c r="N64" s="248">
        <f>+IFERROR(VLOOKUP($M64,'11 FORMULAS'!$B$54:$C$55,2,0),"")</f>
        <v>0.25</v>
      </c>
      <c r="O64" s="328" t="s">
        <v>146</v>
      </c>
      <c r="P64" s="328" t="s">
        <v>239</v>
      </c>
      <c r="Q64" s="328" t="s">
        <v>137</v>
      </c>
      <c r="R64" s="328" t="s">
        <v>247</v>
      </c>
      <c r="S64" s="248" t="str">
        <f t="shared" si="1"/>
        <v/>
      </c>
      <c r="T64" s="248" t="str">
        <f>IF($L64='11 FORMULAS'!$D$51,$C$64-($C$64*$S$64),$C$64)</f>
        <v/>
      </c>
      <c r="U64" s="248" t="str">
        <f>IF($L64='11 FORMULAS'!$D$53,$D$64-($D$64*$S$64),$D$64)</f>
        <v/>
      </c>
      <c r="V64" s="474" t="str">
        <f>+IF(T69="","",T69)</f>
        <v/>
      </c>
      <c r="W64" s="477" t="str">
        <f>+IF(U69="","",U69)</f>
        <v/>
      </c>
      <c r="X64" s="28"/>
      <c r="Y64" s="214"/>
      <c r="Z64" s="215"/>
      <c r="AA64" s="215"/>
    </row>
    <row r="65" spans="1:27" ht="29.65" hidden="1" customHeight="1" x14ac:dyDescent="0.25">
      <c r="A65" s="453"/>
      <c r="B65" s="456"/>
      <c r="C65" s="450"/>
      <c r="D65" s="450"/>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475"/>
      <c r="W65" s="478"/>
      <c r="X65" s="28"/>
      <c r="Y65" s="214"/>
      <c r="Z65" s="215"/>
      <c r="AA65" s="215"/>
    </row>
    <row r="66" spans="1:27" ht="29.65" hidden="1" customHeight="1" x14ac:dyDescent="0.25">
      <c r="A66" s="453"/>
      <c r="B66" s="456"/>
      <c r="C66" s="450"/>
      <c r="D66" s="450"/>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475"/>
      <c r="W66" s="478"/>
      <c r="X66" s="28"/>
      <c r="Y66" s="214"/>
      <c r="Z66" s="215"/>
      <c r="AA66" s="215"/>
    </row>
    <row r="67" spans="1:27" ht="29.65" hidden="1" customHeight="1" x14ac:dyDescent="0.25">
      <c r="A67" s="453"/>
      <c r="B67" s="456"/>
      <c r="C67" s="450"/>
      <c r="D67" s="450"/>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475"/>
      <c r="W67" s="478"/>
      <c r="X67" s="28"/>
      <c r="Y67" s="214"/>
      <c r="Z67" s="215"/>
      <c r="AA67" s="215"/>
    </row>
    <row r="68" spans="1:27" ht="29.65" hidden="1" customHeight="1" x14ac:dyDescent="0.25">
      <c r="A68" s="453"/>
      <c r="B68" s="456"/>
      <c r="C68" s="450"/>
      <c r="D68" s="450"/>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475"/>
      <c r="W68" s="478"/>
      <c r="X68" s="28"/>
      <c r="Y68" s="214"/>
      <c r="Z68" s="215"/>
      <c r="AA68" s="215"/>
    </row>
    <row r="69" spans="1:27" ht="29.65" hidden="1" customHeight="1" thickBot="1" x14ac:dyDescent="0.3">
      <c r="A69" s="454"/>
      <c r="B69" s="457"/>
      <c r="C69" s="451"/>
      <c r="D69" s="451"/>
      <c r="E69" s="250">
        <v>6</v>
      </c>
      <c r="F69" s="164"/>
      <c r="G69" s="164"/>
      <c r="H69" s="164"/>
      <c r="I69" s="329" t="str">
        <f t="shared" si="0"/>
        <v xml:space="preserve">  </v>
      </c>
      <c r="J69" s="330"/>
      <c r="K69" s="331" t="str">
        <f>+IFERROR(VLOOKUP($J69,'11 FORMULAS'!$B$51:$C$53,2,0),"")</f>
        <v/>
      </c>
      <c r="L69" s="331" t="str">
        <f>+IFERROR(VLOOKUP($J69,'11 FORMULAS'!$B$51:$D$53,3,0),"")</f>
        <v/>
      </c>
      <c r="M69" s="332"/>
      <c r="N69" s="331" t="str">
        <f>+IFERROR(VLOOKUP($M69,'11 FORMULAS'!$B$54:$C$55,2,0),"")</f>
        <v/>
      </c>
      <c r="O69" s="333"/>
      <c r="P69" s="333"/>
      <c r="Q69" s="333"/>
      <c r="R69" s="333"/>
      <c r="S69" s="331" t="str">
        <f t="shared" si="1"/>
        <v/>
      </c>
      <c r="T69" s="216" t="str">
        <f>IF($L69='11 FORMULAS'!$D$51,$C$64-($C$64*$S$64),$C$64)</f>
        <v/>
      </c>
      <c r="U69" s="331" t="str">
        <f>IF($L69='11 FORMULAS'!$D$53,$D$64-($D$64*$S$64),$D$64)</f>
        <v/>
      </c>
      <c r="V69" s="476"/>
      <c r="W69" s="479"/>
      <c r="X69" s="28"/>
    </row>
    <row r="70" spans="1:27" ht="29.65" hidden="1" customHeight="1" x14ac:dyDescent="0.25">
      <c r="A70" s="452" t="str">
        <f>'2 IDENTIFICACIÓN'!A20</f>
        <v>R11</v>
      </c>
      <c r="B70" s="455" t="str">
        <f>+'2 IDENTIFICACIÓN'!J20</f>
        <v xml:space="preserve"> por  debido a </v>
      </c>
      <c r="C70" s="449" t="str">
        <f>+'3 PROBABIL E IMPACTO INHERENTE'!E20</f>
        <v/>
      </c>
      <c r="D70" s="449" t="str">
        <f>+'3 PROBABIL E IMPACTO INHERENTE'!M20</f>
        <v/>
      </c>
      <c r="E70" s="324">
        <v>1</v>
      </c>
      <c r="F70" s="35"/>
      <c r="G70" s="35"/>
      <c r="H70" s="35"/>
      <c r="I70" s="325" t="str">
        <f t="shared" si="0"/>
        <v xml:space="preserve">  </v>
      </c>
      <c r="J70" s="326"/>
      <c r="K70" s="248" t="str">
        <f>+IFERROR(VLOOKUP($J70,'11 FORMULAS'!$B$51:$C$53,2,0),"")</f>
        <v/>
      </c>
      <c r="L70" s="248" t="str">
        <f>+IFERROR(VLOOKUP($J70,'11 FORMULAS'!$B$51:$D$53,3,0),"")</f>
        <v/>
      </c>
      <c r="M70" s="327" t="s">
        <v>134</v>
      </c>
      <c r="N70" s="248">
        <f>+IFERROR(VLOOKUP($M70,'11 FORMULAS'!$B$54:$C$55,2,0),"")</f>
        <v>0.25</v>
      </c>
      <c r="O70" s="328" t="s">
        <v>146</v>
      </c>
      <c r="P70" s="328" t="s">
        <v>239</v>
      </c>
      <c r="Q70" s="328" t="s">
        <v>137</v>
      </c>
      <c r="R70" s="328" t="s">
        <v>247</v>
      </c>
      <c r="S70" s="248" t="str">
        <f t="shared" si="1"/>
        <v/>
      </c>
      <c r="T70" s="248" t="str">
        <f>IF($L70='11 FORMULAS'!$D$51,$C$70-($C$70*$S$70),$C$70)</f>
        <v/>
      </c>
      <c r="U70" s="248" t="str">
        <f>IF($L70='11 FORMULAS'!$D$53,$D$70-($D$70*$S$70),$D$70)</f>
        <v/>
      </c>
      <c r="V70" s="474" t="str">
        <f>+IF(T75="","",T75)</f>
        <v/>
      </c>
      <c r="W70" s="477" t="str">
        <f>+IF(U75="","",U75)</f>
        <v/>
      </c>
      <c r="X70" s="28"/>
      <c r="Y70" s="214"/>
      <c r="Z70" s="215"/>
      <c r="AA70" s="215"/>
    </row>
    <row r="71" spans="1:27" ht="29.65" hidden="1" customHeight="1" x14ac:dyDescent="0.25">
      <c r="A71" s="453"/>
      <c r="B71" s="456"/>
      <c r="C71" s="450"/>
      <c r="D71" s="450"/>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475"/>
      <c r="W71" s="478"/>
      <c r="X71" s="28"/>
      <c r="Y71" s="214"/>
      <c r="Z71" s="215"/>
      <c r="AA71" s="215"/>
    </row>
    <row r="72" spans="1:27" ht="29.65" hidden="1" customHeight="1" x14ac:dyDescent="0.25">
      <c r="A72" s="453"/>
      <c r="B72" s="456"/>
      <c r="C72" s="450"/>
      <c r="D72" s="450"/>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475"/>
      <c r="W72" s="478"/>
      <c r="X72" s="28"/>
      <c r="Y72" s="214"/>
      <c r="Z72" s="215"/>
      <c r="AA72" s="215"/>
    </row>
    <row r="73" spans="1:27" ht="29.65" hidden="1" customHeight="1" x14ac:dyDescent="0.25">
      <c r="A73" s="453"/>
      <c r="B73" s="456"/>
      <c r="C73" s="450"/>
      <c r="D73" s="450"/>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475"/>
      <c r="W73" s="478"/>
      <c r="X73" s="28"/>
      <c r="Y73" s="214"/>
      <c r="Z73" s="215"/>
      <c r="AA73" s="215"/>
    </row>
    <row r="74" spans="1:27" ht="29.65" hidden="1" customHeight="1" x14ac:dyDescent="0.25">
      <c r="A74" s="453"/>
      <c r="B74" s="456"/>
      <c r="C74" s="450"/>
      <c r="D74" s="450"/>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475"/>
      <c r="W74" s="478"/>
      <c r="X74" s="28"/>
      <c r="Y74" s="214"/>
      <c r="Z74" s="215"/>
      <c r="AA74" s="215"/>
    </row>
    <row r="75" spans="1:27" ht="29.65" hidden="1" customHeight="1" thickBot="1" x14ac:dyDescent="0.3">
      <c r="A75" s="454"/>
      <c r="B75" s="457"/>
      <c r="C75" s="451"/>
      <c r="D75" s="451"/>
      <c r="E75" s="250">
        <v>6</v>
      </c>
      <c r="F75" s="164"/>
      <c r="G75" s="164"/>
      <c r="H75" s="164"/>
      <c r="I75" s="329" t="str">
        <f t="shared" si="2"/>
        <v xml:space="preserve">  </v>
      </c>
      <c r="J75" s="330"/>
      <c r="K75" s="331" t="str">
        <f>+IFERROR(VLOOKUP($J75,'11 FORMULAS'!$B$51:$C$53,2,0),"")</f>
        <v/>
      </c>
      <c r="L75" s="331" t="str">
        <f>+IFERROR(VLOOKUP($J75,'11 FORMULAS'!$B$51:$D$53,3,0),"")</f>
        <v/>
      </c>
      <c r="M75" s="332"/>
      <c r="N75" s="331" t="str">
        <f>+IFERROR(VLOOKUP($M75,'11 FORMULAS'!$B$54:$C$55,2,0),"")</f>
        <v/>
      </c>
      <c r="O75" s="333"/>
      <c r="P75" s="333"/>
      <c r="Q75" s="333"/>
      <c r="R75" s="333"/>
      <c r="S75" s="331" t="str">
        <f t="shared" ref="S75:S189" si="3">+IFERROR($K75+$N75,"")</f>
        <v/>
      </c>
      <c r="T75" s="216" t="str">
        <f>IF($L75='11 FORMULAS'!$D$51,$C$70-($C$70*$S$70),$C$70)</f>
        <v/>
      </c>
      <c r="U75" s="331" t="str">
        <f>IF($L75='11 FORMULAS'!$D$53,$D$70-($D$70*$S$70),$D$70)</f>
        <v/>
      </c>
      <c r="V75" s="476"/>
      <c r="W75" s="479"/>
      <c r="X75" s="28"/>
    </row>
    <row r="76" spans="1:27" ht="29.65" hidden="1" customHeight="1" x14ac:dyDescent="0.25">
      <c r="A76" s="452" t="str">
        <f>'2 IDENTIFICACIÓN'!A21</f>
        <v>R12</v>
      </c>
      <c r="B76" s="455" t="str">
        <f>+'2 IDENTIFICACIÓN'!J21</f>
        <v xml:space="preserve"> por  debido a </v>
      </c>
      <c r="C76" s="449" t="str">
        <f>+'3 PROBABIL E IMPACTO INHERENTE'!E21</f>
        <v/>
      </c>
      <c r="D76" s="449" t="str">
        <f>+'3 PROBABIL E IMPACTO INHERENTE'!M21</f>
        <v/>
      </c>
      <c r="E76" s="324">
        <v>1</v>
      </c>
      <c r="F76" s="35"/>
      <c r="G76" s="35"/>
      <c r="H76" s="35"/>
      <c r="I76" s="325" t="str">
        <f t="shared" si="2"/>
        <v xml:space="preserve">  </v>
      </c>
      <c r="J76" s="326"/>
      <c r="K76" s="248" t="str">
        <f>+IFERROR(VLOOKUP($J76,'11 FORMULAS'!$B$51:$C$53,2,0),"")</f>
        <v/>
      </c>
      <c r="L76" s="248" t="str">
        <f>+IFERROR(VLOOKUP($J76,'11 FORMULAS'!$B$51:$D$53,3,0),"")</f>
        <v/>
      </c>
      <c r="M76" s="327" t="s">
        <v>134</v>
      </c>
      <c r="N76" s="248">
        <f>+IFERROR(VLOOKUP($M76,'11 FORMULAS'!$B$54:$C$55,2,0),"")</f>
        <v>0.25</v>
      </c>
      <c r="O76" s="328" t="s">
        <v>146</v>
      </c>
      <c r="P76" s="328" t="s">
        <v>239</v>
      </c>
      <c r="Q76" s="328" t="s">
        <v>137</v>
      </c>
      <c r="R76" s="328" t="s">
        <v>247</v>
      </c>
      <c r="S76" s="248" t="str">
        <f t="shared" si="3"/>
        <v/>
      </c>
      <c r="T76" s="248" t="str">
        <f>IF($L76='11 FORMULAS'!$D$51,$C$76-($C$76*$S$76),$C$76)</f>
        <v/>
      </c>
      <c r="U76" s="248" t="str">
        <f>IF($L76='11 FORMULAS'!$D$53,$D$76-($D$76*$S$76),$D$76)</f>
        <v/>
      </c>
      <c r="V76" s="474" t="str">
        <f>+IF(T81="","",T81)</f>
        <v/>
      </c>
      <c r="W76" s="477" t="str">
        <f>+IF(U81="","",U81)</f>
        <v/>
      </c>
      <c r="X76" s="28"/>
      <c r="Y76" s="214"/>
      <c r="Z76" s="215"/>
      <c r="AA76" s="215"/>
    </row>
    <row r="77" spans="1:27" ht="29.65" hidden="1" customHeight="1" x14ac:dyDescent="0.25">
      <c r="A77" s="453"/>
      <c r="B77" s="456"/>
      <c r="C77" s="450"/>
      <c r="D77" s="450"/>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475"/>
      <c r="W77" s="478"/>
      <c r="X77" s="28"/>
      <c r="Y77" s="214"/>
      <c r="Z77" s="215"/>
      <c r="AA77" s="215"/>
    </row>
    <row r="78" spans="1:27" ht="29.65" hidden="1" customHeight="1" x14ac:dyDescent="0.25">
      <c r="A78" s="453"/>
      <c r="B78" s="456"/>
      <c r="C78" s="450"/>
      <c r="D78" s="450"/>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475"/>
      <c r="W78" s="478"/>
      <c r="X78" s="28"/>
      <c r="Y78" s="214"/>
      <c r="Z78" s="215"/>
      <c r="AA78" s="215"/>
    </row>
    <row r="79" spans="1:27" ht="29.65" hidden="1" customHeight="1" x14ac:dyDescent="0.25">
      <c r="A79" s="453"/>
      <c r="B79" s="456"/>
      <c r="C79" s="450"/>
      <c r="D79" s="450"/>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475"/>
      <c r="W79" s="478"/>
      <c r="X79" s="28"/>
      <c r="Y79" s="214"/>
      <c r="Z79" s="215"/>
      <c r="AA79" s="215"/>
    </row>
    <row r="80" spans="1:27" ht="29.65" hidden="1" customHeight="1" x14ac:dyDescent="0.25">
      <c r="A80" s="453"/>
      <c r="B80" s="456"/>
      <c r="C80" s="450"/>
      <c r="D80" s="450"/>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475"/>
      <c r="W80" s="478"/>
      <c r="X80" s="28"/>
      <c r="Y80" s="214"/>
      <c r="Z80" s="215"/>
      <c r="AA80" s="215"/>
    </row>
    <row r="81" spans="1:27" ht="29.65" hidden="1" customHeight="1" thickBot="1" x14ac:dyDescent="0.3">
      <c r="A81" s="454"/>
      <c r="B81" s="457"/>
      <c r="C81" s="451"/>
      <c r="D81" s="451"/>
      <c r="E81" s="250">
        <v>6</v>
      </c>
      <c r="F81" s="164"/>
      <c r="G81" s="164"/>
      <c r="H81" s="164"/>
      <c r="I81" s="329" t="str">
        <f t="shared" si="2"/>
        <v xml:space="preserve">  </v>
      </c>
      <c r="J81" s="330"/>
      <c r="K81" s="331" t="str">
        <f>+IFERROR(VLOOKUP($J81,'11 FORMULAS'!$B$51:$C$53,2,0),"")</f>
        <v/>
      </c>
      <c r="L81" s="331" t="str">
        <f>+IFERROR(VLOOKUP($J81,'11 FORMULAS'!$B$51:$D$53,3,0),"")</f>
        <v/>
      </c>
      <c r="M81" s="332"/>
      <c r="N81" s="331" t="str">
        <f>+IFERROR(VLOOKUP($M81,'11 FORMULAS'!$B$54:$C$55,2,0),"")</f>
        <v/>
      </c>
      <c r="O81" s="333"/>
      <c r="P81" s="333"/>
      <c r="Q81" s="333"/>
      <c r="R81" s="333"/>
      <c r="S81" s="331" t="str">
        <f t="shared" si="3"/>
        <v/>
      </c>
      <c r="T81" s="216" t="str">
        <f>IF($L81='11 FORMULAS'!$D$51,$C$76-($C$76*$S$76),$C$76)</f>
        <v/>
      </c>
      <c r="U81" s="331" t="str">
        <f>IF($L81='11 FORMULAS'!$D$53,$D$76-($D$76*$S$76),$D$76)</f>
        <v/>
      </c>
      <c r="V81" s="476"/>
      <c r="W81" s="479"/>
      <c r="X81" s="28"/>
    </row>
    <row r="82" spans="1:27" ht="29.65" hidden="1" customHeight="1" x14ac:dyDescent="0.25">
      <c r="A82" s="452" t="str">
        <f>'2 IDENTIFICACIÓN'!A22</f>
        <v>R13</v>
      </c>
      <c r="B82" s="455" t="str">
        <f>+'2 IDENTIFICACIÓN'!J22</f>
        <v xml:space="preserve"> por  debido a </v>
      </c>
      <c r="C82" s="449" t="str">
        <f>+'3 PROBABIL E IMPACTO INHERENTE'!E22</f>
        <v/>
      </c>
      <c r="D82" s="449" t="str">
        <f>+'3 PROBABIL E IMPACTO INHERENTE'!M22</f>
        <v/>
      </c>
      <c r="E82" s="324">
        <v>1</v>
      </c>
      <c r="F82" s="35"/>
      <c r="G82" s="35"/>
      <c r="H82" s="35"/>
      <c r="I82" s="325" t="str">
        <f t="shared" si="2"/>
        <v xml:space="preserve">  </v>
      </c>
      <c r="J82" s="326"/>
      <c r="K82" s="248" t="str">
        <f>+IFERROR(VLOOKUP($J82,'11 FORMULAS'!$B$51:$C$53,2,0),"")</f>
        <v/>
      </c>
      <c r="L82" s="248" t="str">
        <f>+IFERROR(VLOOKUP($J82,'11 FORMULAS'!$B$51:$D$53,3,0),"")</f>
        <v/>
      </c>
      <c r="M82" s="327" t="s">
        <v>134</v>
      </c>
      <c r="N82" s="248">
        <f>+IFERROR(VLOOKUP($M82,'11 FORMULAS'!$B$54:$C$55,2,0),"")</f>
        <v>0.25</v>
      </c>
      <c r="O82" s="328" t="s">
        <v>146</v>
      </c>
      <c r="P82" s="328" t="s">
        <v>239</v>
      </c>
      <c r="Q82" s="328" t="s">
        <v>137</v>
      </c>
      <c r="R82" s="328" t="s">
        <v>247</v>
      </c>
      <c r="S82" s="248" t="str">
        <f t="shared" si="3"/>
        <v/>
      </c>
      <c r="T82" s="248" t="str">
        <f>IF($L82='11 FORMULAS'!$D$51,$C$82-($C$82*$S$82),$C$82)</f>
        <v/>
      </c>
      <c r="U82" s="248" t="str">
        <f>IF($L82='11 FORMULAS'!$D$53,$D$82-($D$82*$S$82),$D$82)</f>
        <v/>
      </c>
      <c r="V82" s="474" t="str">
        <f>+IF(T87="","",T87)</f>
        <v/>
      </c>
      <c r="W82" s="477" t="str">
        <f>+IF(U87="","",U87)</f>
        <v/>
      </c>
      <c r="X82" s="28"/>
      <c r="Y82" s="214"/>
      <c r="Z82" s="215"/>
      <c r="AA82" s="215"/>
    </row>
    <row r="83" spans="1:27" ht="29.65" hidden="1" customHeight="1" x14ac:dyDescent="0.25">
      <c r="A83" s="453"/>
      <c r="B83" s="456"/>
      <c r="C83" s="450"/>
      <c r="D83" s="450"/>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475"/>
      <c r="W83" s="478"/>
      <c r="X83" s="28"/>
      <c r="Y83" s="214"/>
      <c r="Z83" s="215"/>
      <c r="AA83" s="215"/>
    </row>
    <row r="84" spans="1:27" ht="29.65" hidden="1" customHeight="1" x14ac:dyDescent="0.25">
      <c r="A84" s="453"/>
      <c r="B84" s="456"/>
      <c r="C84" s="450"/>
      <c r="D84" s="450"/>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475"/>
      <c r="W84" s="478"/>
      <c r="X84" s="28"/>
      <c r="Y84" s="214"/>
      <c r="Z84" s="215"/>
      <c r="AA84" s="215"/>
    </row>
    <row r="85" spans="1:27" ht="29.65" hidden="1" customHeight="1" x14ac:dyDescent="0.25">
      <c r="A85" s="453"/>
      <c r="B85" s="456"/>
      <c r="C85" s="450"/>
      <c r="D85" s="450"/>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475"/>
      <c r="W85" s="478"/>
      <c r="X85" s="28"/>
      <c r="Y85" s="214"/>
      <c r="Z85" s="215"/>
      <c r="AA85" s="215"/>
    </row>
    <row r="86" spans="1:27" ht="29.65" hidden="1" customHeight="1" x14ac:dyDescent="0.25">
      <c r="A86" s="453"/>
      <c r="B86" s="456"/>
      <c r="C86" s="450"/>
      <c r="D86" s="450"/>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475"/>
      <c r="W86" s="478"/>
      <c r="X86" s="28"/>
      <c r="Y86" s="214"/>
      <c r="Z86" s="215"/>
      <c r="AA86" s="215"/>
    </row>
    <row r="87" spans="1:27" ht="29.65" hidden="1" customHeight="1" thickBot="1" x14ac:dyDescent="0.3">
      <c r="A87" s="454"/>
      <c r="B87" s="457"/>
      <c r="C87" s="451"/>
      <c r="D87" s="451"/>
      <c r="E87" s="250">
        <v>6</v>
      </c>
      <c r="F87" s="164"/>
      <c r="G87" s="164"/>
      <c r="H87" s="164"/>
      <c r="I87" s="329" t="str">
        <f t="shared" si="2"/>
        <v xml:space="preserve">  </v>
      </c>
      <c r="J87" s="330"/>
      <c r="K87" s="331" t="str">
        <f>+IFERROR(VLOOKUP($J87,'11 FORMULAS'!$B$51:$C$53,2,0),"")</f>
        <v/>
      </c>
      <c r="L87" s="331" t="str">
        <f>+IFERROR(VLOOKUP($J87,'11 FORMULAS'!$B$51:$D$53,3,0),"")</f>
        <v/>
      </c>
      <c r="M87" s="332"/>
      <c r="N87" s="331" t="str">
        <f>+IFERROR(VLOOKUP($M87,'11 FORMULAS'!$B$54:$C$55,2,0),"")</f>
        <v/>
      </c>
      <c r="O87" s="333"/>
      <c r="P87" s="333"/>
      <c r="Q87" s="333"/>
      <c r="R87" s="333"/>
      <c r="S87" s="331" t="str">
        <f t="shared" si="3"/>
        <v/>
      </c>
      <c r="T87" s="216" t="str">
        <f>IF($L87='11 FORMULAS'!$D$51,$C$82-($C$82*$S$82),$C$82)</f>
        <v/>
      </c>
      <c r="U87" s="331" t="str">
        <f>IF($L87='11 FORMULAS'!$D$53,$D$82-($D$82*$S$82),$D$82)</f>
        <v/>
      </c>
      <c r="V87" s="476"/>
      <c r="W87" s="479"/>
      <c r="X87" s="28"/>
    </row>
    <row r="88" spans="1:27" ht="29.65" hidden="1" customHeight="1" x14ac:dyDescent="0.25">
      <c r="A88" s="452" t="str">
        <f>'2 IDENTIFICACIÓN'!A23</f>
        <v>R14</v>
      </c>
      <c r="B88" s="455" t="str">
        <f>+'2 IDENTIFICACIÓN'!J23</f>
        <v xml:space="preserve"> por  debido a </v>
      </c>
      <c r="C88" s="449" t="str">
        <f>+'3 PROBABIL E IMPACTO INHERENTE'!E23</f>
        <v/>
      </c>
      <c r="D88" s="449" t="str">
        <f>+'3 PROBABIL E IMPACTO INHERENTE'!M23</f>
        <v/>
      </c>
      <c r="E88" s="324">
        <v>1</v>
      </c>
      <c r="F88" s="35"/>
      <c r="G88" s="35"/>
      <c r="H88" s="35"/>
      <c r="I88" s="325" t="str">
        <f t="shared" si="2"/>
        <v xml:space="preserve">  </v>
      </c>
      <c r="J88" s="326"/>
      <c r="K88" s="248" t="str">
        <f>+IFERROR(VLOOKUP($J88,'11 FORMULAS'!$B$51:$C$53,2,0),"")</f>
        <v/>
      </c>
      <c r="L88" s="248" t="str">
        <f>+IFERROR(VLOOKUP($J88,'11 FORMULAS'!$B$51:$D$53,3,0),"")</f>
        <v/>
      </c>
      <c r="M88" s="327" t="s">
        <v>134</v>
      </c>
      <c r="N88" s="248">
        <f>+IFERROR(VLOOKUP($M88,'11 FORMULAS'!$B$54:$C$55,2,0),"")</f>
        <v>0.25</v>
      </c>
      <c r="O88" s="328" t="s">
        <v>146</v>
      </c>
      <c r="P88" s="328" t="s">
        <v>239</v>
      </c>
      <c r="Q88" s="328" t="s">
        <v>137</v>
      </c>
      <c r="R88" s="328" t="s">
        <v>247</v>
      </c>
      <c r="S88" s="248" t="str">
        <f t="shared" si="3"/>
        <v/>
      </c>
      <c r="T88" s="248" t="str">
        <f>IF($L88='11 FORMULAS'!$D$51,$C$88-($C$88*$S$88),$C$88)</f>
        <v/>
      </c>
      <c r="U88" s="248" t="str">
        <f>IF($L88='11 FORMULAS'!$D$53,$D$88-($D$88*$S$88),$D$88)</f>
        <v/>
      </c>
      <c r="V88" s="474" t="str">
        <f>+IF(T93="","",T93)</f>
        <v/>
      </c>
      <c r="W88" s="477" t="str">
        <f>+IF(U93="","",U93)</f>
        <v/>
      </c>
      <c r="X88" s="28"/>
      <c r="Y88" s="214"/>
      <c r="Z88" s="215"/>
      <c r="AA88" s="215"/>
    </row>
    <row r="89" spans="1:27" ht="29.65" hidden="1" customHeight="1" x14ac:dyDescent="0.25">
      <c r="A89" s="453"/>
      <c r="B89" s="456"/>
      <c r="C89" s="450"/>
      <c r="D89" s="450"/>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475"/>
      <c r="W89" s="478"/>
      <c r="X89" s="28"/>
      <c r="Y89" s="214"/>
      <c r="Z89" s="215"/>
      <c r="AA89" s="215"/>
    </row>
    <row r="90" spans="1:27" ht="29.65" hidden="1" customHeight="1" x14ac:dyDescent="0.25">
      <c r="A90" s="453"/>
      <c r="B90" s="456"/>
      <c r="C90" s="450"/>
      <c r="D90" s="450"/>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475"/>
      <c r="W90" s="478"/>
      <c r="X90" s="28"/>
      <c r="Y90" s="214"/>
      <c r="Z90" s="215"/>
      <c r="AA90" s="215"/>
    </row>
    <row r="91" spans="1:27" ht="29.65" hidden="1" customHeight="1" x14ac:dyDescent="0.25">
      <c r="A91" s="453"/>
      <c r="B91" s="456"/>
      <c r="C91" s="450"/>
      <c r="D91" s="450"/>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475"/>
      <c r="W91" s="478"/>
      <c r="X91" s="28"/>
      <c r="Y91" s="214"/>
      <c r="Z91" s="215"/>
      <c r="AA91" s="215"/>
    </row>
    <row r="92" spans="1:27" ht="29.65" hidden="1" customHeight="1" x14ac:dyDescent="0.25">
      <c r="A92" s="453"/>
      <c r="B92" s="456"/>
      <c r="C92" s="450"/>
      <c r="D92" s="450"/>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475"/>
      <c r="W92" s="478"/>
      <c r="X92" s="28"/>
      <c r="Y92" s="214"/>
      <c r="Z92" s="215"/>
      <c r="AA92" s="215"/>
    </row>
    <row r="93" spans="1:27" ht="29.65" hidden="1" customHeight="1" thickBot="1" x14ac:dyDescent="0.3">
      <c r="A93" s="454"/>
      <c r="B93" s="457"/>
      <c r="C93" s="451"/>
      <c r="D93" s="451"/>
      <c r="E93" s="250">
        <v>6</v>
      </c>
      <c r="F93" s="164"/>
      <c r="G93" s="164"/>
      <c r="H93" s="164"/>
      <c r="I93" s="329" t="str">
        <f t="shared" si="2"/>
        <v xml:space="preserve">  </v>
      </c>
      <c r="J93" s="330"/>
      <c r="K93" s="331" t="str">
        <f>+IFERROR(VLOOKUP($J93,'11 FORMULAS'!$B$51:$C$53,2,0),"")</f>
        <v/>
      </c>
      <c r="L93" s="331" t="str">
        <f>+IFERROR(VLOOKUP($J93,'11 FORMULAS'!$B$51:$D$53,3,0),"")</f>
        <v/>
      </c>
      <c r="M93" s="332"/>
      <c r="N93" s="331" t="str">
        <f>+IFERROR(VLOOKUP($M93,'11 FORMULAS'!$B$54:$C$55,2,0),"")</f>
        <v/>
      </c>
      <c r="O93" s="333"/>
      <c r="P93" s="333"/>
      <c r="Q93" s="333"/>
      <c r="R93" s="333"/>
      <c r="S93" s="331" t="str">
        <f t="shared" si="3"/>
        <v/>
      </c>
      <c r="T93" s="216" t="str">
        <f>IF($L93='11 FORMULAS'!$D$51,$C$88-($C$88*$S$88),$C$88)</f>
        <v/>
      </c>
      <c r="U93" s="331" t="str">
        <f>IF($L93='11 FORMULAS'!$D$53,$D$88-($D$88*$S$88),$D$88)</f>
        <v/>
      </c>
      <c r="V93" s="476"/>
      <c r="W93" s="479"/>
      <c r="X93" s="28"/>
    </row>
    <row r="94" spans="1:27" ht="29.65" hidden="1" customHeight="1" x14ac:dyDescent="0.25">
      <c r="A94" s="452" t="str">
        <f>'2 IDENTIFICACIÓN'!A24</f>
        <v>R15</v>
      </c>
      <c r="B94" s="455" t="str">
        <f>+'2 IDENTIFICACIÓN'!J24</f>
        <v xml:space="preserve"> por  debido a </v>
      </c>
      <c r="C94" s="449" t="str">
        <f>+'3 PROBABIL E IMPACTO INHERENTE'!E24</f>
        <v/>
      </c>
      <c r="D94" s="449" t="str">
        <f>+'3 PROBABIL E IMPACTO INHERENTE'!M24</f>
        <v/>
      </c>
      <c r="E94" s="324">
        <v>1</v>
      </c>
      <c r="F94" s="35"/>
      <c r="G94" s="35"/>
      <c r="H94" s="35"/>
      <c r="I94" s="325" t="str">
        <f t="shared" si="2"/>
        <v xml:space="preserve">  </v>
      </c>
      <c r="J94" s="326"/>
      <c r="K94" s="248" t="str">
        <f>+IFERROR(VLOOKUP($J94,'11 FORMULAS'!$B$51:$C$53,2,0),"")</f>
        <v/>
      </c>
      <c r="L94" s="248" t="str">
        <f>+IFERROR(VLOOKUP($J94,'11 FORMULAS'!$B$51:$D$53,3,0),"")</f>
        <v/>
      </c>
      <c r="M94" s="327" t="s">
        <v>134</v>
      </c>
      <c r="N94" s="248">
        <f>+IFERROR(VLOOKUP($M94,'11 FORMULAS'!$B$54:$C$55,2,0),"")</f>
        <v>0.25</v>
      </c>
      <c r="O94" s="328" t="s">
        <v>146</v>
      </c>
      <c r="P94" s="328" t="s">
        <v>239</v>
      </c>
      <c r="Q94" s="328" t="s">
        <v>137</v>
      </c>
      <c r="R94" s="328" t="s">
        <v>247</v>
      </c>
      <c r="S94" s="248" t="str">
        <f t="shared" si="3"/>
        <v/>
      </c>
      <c r="T94" s="248" t="str">
        <f>IF($L94='11 FORMULAS'!$D$51,$C$94-($C$94*$S$94),$C$94)</f>
        <v/>
      </c>
      <c r="U94" s="248" t="str">
        <f>IF($L94='11 FORMULAS'!$D$53,$D$94-($D$94*$S$94),$D$94)</f>
        <v/>
      </c>
      <c r="V94" s="474" t="str">
        <f>+IF(T99="","",T99)</f>
        <v/>
      </c>
      <c r="W94" s="477" t="str">
        <f>+IF(U99="","",U99)</f>
        <v/>
      </c>
      <c r="X94" s="28"/>
      <c r="Y94" s="214"/>
      <c r="Z94" s="215"/>
      <c r="AA94" s="215"/>
    </row>
    <row r="95" spans="1:27" ht="29.65" hidden="1" customHeight="1" x14ac:dyDescent="0.25">
      <c r="A95" s="453"/>
      <c r="B95" s="456"/>
      <c r="C95" s="450"/>
      <c r="D95" s="450"/>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475"/>
      <c r="W95" s="478"/>
      <c r="X95" s="28"/>
      <c r="Y95" s="214"/>
      <c r="Z95" s="215"/>
      <c r="AA95" s="215"/>
    </row>
    <row r="96" spans="1:27" ht="29.65" hidden="1" customHeight="1" x14ac:dyDescent="0.25">
      <c r="A96" s="453"/>
      <c r="B96" s="456"/>
      <c r="C96" s="450"/>
      <c r="D96" s="450"/>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475"/>
      <c r="W96" s="478"/>
      <c r="X96" s="28"/>
      <c r="Y96" s="214"/>
      <c r="Z96" s="215"/>
      <c r="AA96" s="215"/>
    </row>
    <row r="97" spans="1:27" ht="29.65" hidden="1" customHeight="1" x14ac:dyDescent="0.25">
      <c r="A97" s="453"/>
      <c r="B97" s="456"/>
      <c r="C97" s="450"/>
      <c r="D97" s="450"/>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475"/>
      <c r="W97" s="478"/>
      <c r="X97" s="28"/>
      <c r="Y97" s="214"/>
      <c r="Z97" s="215"/>
      <c r="AA97" s="215"/>
    </row>
    <row r="98" spans="1:27" ht="29.65" hidden="1" customHeight="1" x14ac:dyDescent="0.25">
      <c r="A98" s="453"/>
      <c r="B98" s="456"/>
      <c r="C98" s="450"/>
      <c r="D98" s="450"/>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475"/>
      <c r="W98" s="478"/>
      <c r="X98" s="28"/>
      <c r="Y98" s="214"/>
      <c r="Z98" s="215"/>
      <c r="AA98" s="215"/>
    </row>
    <row r="99" spans="1:27" ht="29.65" hidden="1" customHeight="1" thickBot="1" x14ac:dyDescent="0.3">
      <c r="A99" s="454"/>
      <c r="B99" s="457"/>
      <c r="C99" s="451"/>
      <c r="D99" s="451"/>
      <c r="E99" s="250">
        <v>6</v>
      </c>
      <c r="F99" s="164"/>
      <c r="G99" s="164"/>
      <c r="H99" s="164"/>
      <c r="I99" s="329" t="str">
        <f t="shared" si="2"/>
        <v xml:space="preserve">  </v>
      </c>
      <c r="J99" s="330"/>
      <c r="K99" s="331" t="str">
        <f>+IFERROR(VLOOKUP($J99,'11 FORMULAS'!$B$51:$C$53,2,0),"")</f>
        <v/>
      </c>
      <c r="L99" s="331" t="str">
        <f>+IFERROR(VLOOKUP($J99,'11 FORMULAS'!$B$51:$D$53,3,0),"")</f>
        <v/>
      </c>
      <c r="M99" s="332"/>
      <c r="N99" s="331" t="str">
        <f>+IFERROR(VLOOKUP($M99,'11 FORMULAS'!$B$54:$C$55,2,0),"")</f>
        <v/>
      </c>
      <c r="O99" s="333"/>
      <c r="P99" s="333"/>
      <c r="Q99" s="333"/>
      <c r="R99" s="333"/>
      <c r="S99" s="331" t="str">
        <f t="shared" si="3"/>
        <v/>
      </c>
      <c r="T99" s="216" t="str">
        <f>IF($L99='11 FORMULAS'!$D$51,$C$94-($C$94*$S$94),$C$94)</f>
        <v/>
      </c>
      <c r="U99" s="216" t="str">
        <f>IF($L99='11 FORMULAS'!$D$53,$D$94-($D$94*$S$94),$D$94)</f>
        <v/>
      </c>
      <c r="V99" s="476"/>
      <c r="W99" s="479"/>
      <c r="X99" s="28"/>
    </row>
    <row r="100" spans="1:27" ht="29.65" hidden="1" customHeight="1" x14ac:dyDescent="0.25">
      <c r="A100" s="452" t="str">
        <f>'2 IDENTIFICACIÓN'!A25</f>
        <v>R16</v>
      </c>
      <c r="B100" s="455" t="str">
        <f>+'2 IDENTIFICACIÓN'!J25</f>
        <v xml:space="preserve"> por  debido a </v>
      </c>
      <c r="C100" s="449" t="str">
        <f>+'3 PROBABIL E IMPACTO INHERENTE'!E25</f>
        <v/>
      </c>
      <c r="D100" s="449" t="str">
        <f>+'3 PROBABIL E IMPACTO INHERENTE'!M25</f>
        <v/>
      </c>
      <c r="E100" s="324">
        <v>1</v>
      </c>
      <c r="F100" s="35"/>
      <c r="G100" s="35"/>
      <c r="H100" s="35"/>
      <c r="I100" s="325" t="str">
        <f t="shared" si="2"/>
        <v xml:space="preserve">  </v>
      </c>
      <c r="J100" s="326"/>
      <c r="K100" s="248" t="str">
        <f>+IFERROR(VLOOKUP($J100,'11 FORMULAS'!$B$51:$C$53,2,0),"")</f>
        <v/>
      </c>
      <c r="L100" s="248" t="str">
        <f>+IFERROR(VLOOKUP($J100,'11 FORMULAS'!$B$51:$D$53,3,0),"")</f>
        <v/>
      </c>
      <c r="M100" s="327" t="s">
        <v>134</v>
      </c>
      <c r="N100" s="248">
        <f>+IFERROR(VLOOKUP($M100,'11 FORMULAS'!$B$54:$C$55,2,0),"")</f>
        <v>0.25</v>
      </c>
      <c r="O100" s="328" t="s">
        <v>146</v>
      </c>
      <c r="P100" s="328" t="s">
        <v>239</v>
      </c>
      <c r="Q100" s="328" t="s">
        <v>137</v>
      </c>
      <c r="R100" s="328" t="s">
        <v>247</v>
      </c>
      <c r="S100" s="248" t="str">
        <f t="shared" si="3"/>
        <v/>
      </c>
      <c r="T100" s="248" t="str">
        <f>IF($L100='11 FORMULAS'!$D$51,$C$100-($C$100*$S$100),$C$100)</f>
        <v/>
      </c>
      <c r="U100" s="248" t="str">
        <f>IF($L100='11 FORMULAS'!$D$53,$D$100-($D$100*$S$100),$D$100)</f>
        <v/>
      </c>
      <c r="V100" s="474" t="str">
        <f>+IF(T105="","",T105)</f>
        <v/>
      </c>
      <c r="W100" s="477" t="str">
        <f>+IF(U105="","",U105)</f>
        <v/>
      </c>
      <c r="X100" s="28"/>
      <c r="Y100" s="214"/>
      <c r="Z100" s="215"/>
      <c r="AA100" s="215"/>
    </row>
    <row r="101" spans="1:27" ht="29.65" hidden="1" customHeight="1" x14ac:dyDescent="0.25">
      <c r="A101" s="453"/>
      <c r="B101" s="456"/>
      <c r="C101" s="450"/>
      <c r="D101" s="450"/>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475"/>
      <c r="W101" s="478"/>
      <c r="X101" s="28"/>
      <c r="Y101" s="214"/>
      <c r="Z101" s="215"/>
      <c r="AA101" s="215"/>
    </row>
    <row r="102" spans="1:27" ht="29.65" hidden="1" customHeight="1" x14ac:dyDescent="0.25">
      <c r="A102" s="453"/>
      <c r="B102" s="456"/>
      <c r="C102" s="450"/>
      <c r="D102" s="450"/>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475"/>
      <c r="W102" s="478"/>
      <c r="X102" s="28"/>
      <c r="Y102" s="214"/>
      <c r="Z102" s="215"/>
      <c r="AA102" s="215"/>
    </row>
    <row r="103" spans="1:27" ht="29.65" hidden="1" customHeight="1" x14ac:dyDescent="0.25">
      <c r="A103" s="453"/>
      <c r="B103" s="456"/>
      <c r="C103" s="450"/>
      <c r="D103" s="450"/>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475"/>
      <c r="W103" s="478"/>
      <c r="X103" s="28"/>
      <c r="Y103" s="214"/>
      <c r="Z103" s="215"/>
      <c r="AA103" s="215"/>
    </row>
    <row r="104" spans="1:27" ht="29.65" hidden="1" customHeight="1" x14ac:dyDescent="0.25">
      <c r="A104" s="453"/>
      <c r="B104" s="456"/>
      <c r="C104" s="450"/>
      <c r="D104" s="450"/>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475"/>
      <c r="W104" s="478"/>
      <c r="X104" s="28"/>
      <c r="Y104" s="214"/>
      <c r="Z104" s="215"/>
      <c r="AA104" s="215"/>
    </row>
    <row r="105" spans="1:27" ht="29.65" hidden="1" customHeight="1" thickBot="1" x14ac:dyDescent="0.3">
      <c r="A105" s="454"/>
      <c r="B105" s="457"/>
      <c r="C105" s="451"/>
      <c r="D105" s="451"/>
      <c r="E105" s="250">
        <v>6</v>
      </c>
      <c r="F105" s="164"/>
      <c r="G105" s="164"/>
      <c r="H105" s="164"/>
      <c r="I105" s="329" t="str">
        <f t="shared" si="2"/>
        <v xml:space="preserve">  </v>
      </c>
      <c r="J105" s="330"/>
      <c r="K105" s="331" t="str">
        <f>+IFERROR(VLOOKUP($J105,'11 FORMULAS'!$B$51:$C$53,2,0),"")</f>
        <v/>
      </c>
      <c r="L105" s="331" t="str">
        <f>+IFERROR(VLOOKUP($J105,'11 FORMULAS'!$B$51:$D$53,3,0),"")</f>
        <v/>
      </c>
      <c r="M105" s="332"/>
      <c r="N105" s="331" t="str">
        <f>+IFERROR(VLOOKUP($M105,'11 FORMULAS'!$B$54:$C$55,2,0),"")</f>
        <v/>
      </c>
      <c r="O105" s="333"/>
      <c r="P105" s="333"/>
      <c r="Q105" s="333"/>
      <c r="R105" s="333"/>
      <c r="S105" s="331" t="str">
        <f t="shared" si="3"/>
        <v/>
      </c>
      <c r="T105" s="216" t="str">
        <f>IF($L105='11 FORMULAS'!$D$51,$C$100-($C$100*$S$100),$C$100)</f>
        <v/>
      </c>
      <c r="U105" s="216" t="str">
        <f>IF($L105='11 FORMULAS'!$D$53,$D$100-($D$100*$S$100),$D$100)</f>
        <v/>
      </c>
      <c r="V105" s="476"/>
      <c r="W105" s="479"/>
      <c r="X105" s="28"/>
    </row>
    <row r="106" spans="1:27" ht="29.65" hidden="1" customHeight="1" x14ac:dyDescent="0.25">
      <c r="A106" s="452" t="str">
        <f>'2 IDENTIFICACIÓN'!A26</f>
        <v>R17</v>
      </c>
      <c r="B106" s="455" t="str">
        <f>+'2 IDENTIFICACIÓN'!J26</f>
        <v xml:space="preserve"> por  debido a </v>
      </c>
      <c r="C106" s="449" t="str">
        <f>+'3 PROBABIL E IMPACTO INHERENTE'!E26</f>
        <v/>
      </c>
      <c r="D106" s="449" t="str">
        <f>+'3 PROBABIL E IMPACTO INHERENTE'!M26</f>
        <v/>
      </c>
      <c r="E106" s="324">
        <v>1</v>
      </c>
      <c r="F106" s="35"/>
      <c r="G106" s="35"/>
      <c r="H106" s="35"/>
      <c r="I106" s="325" t="str">
        <f t="shared" si="2"/>
        <v xml:space="preserve">  </v>
      </c>
      <c r="J106" s="326"/>
      <c r="K106" s="248" t="str">
        <f>+IFERROR(VLOOKUP($J106,'11 FORMULAS'!$B$51:$C$53,2,0),"")</f>
        <v/>
      </c>
      <c r="L106" s="248" t="str">
        <f>+IFERROR(VLOOKUP($J106,'11 FORMULAS'!$B$51:$D$53,3,0),"")</f>
        <v/>
      </c>
      <c r="M106" s="327" t="s">
        <v>134</v>
      </c>
      <c r="N106" s="248">
        <f>+IFERROR(VLOOKUP($M106,'11 FORMULAS'!$B$54:$C$55,2,0),"")</f>
        <v>0.25</v>
      </c>
      <c r="O106" s="328" t="s">
        <v>146</v>
      </c>
      <c r="P106" s="328" t="s">
        <v>239</v>
      </c>
      <c r="Q106" s="328" t="s">
        <v>137</v>
      </c>
      <c r="R106" s="328" t="s">
        <v>247</v>
      </c>
      <c r="S106" s="248" t="str">
        <f t="shared" si="3"/>
        <v/>
      </c>
      <c r="T106" s="248" t="str">
        <f>IF($L106='11 FORMULAS'!$D$51,$C$106-($C$106*$S$106),$C$106)</f>
        <v/>
      </c>
      <c r="U106" s="248" t="str">
        <f>IF($L106='11 FORMULAS'!$D$53,$D$106-($D$106*$S$106),$D$106)</f>
        <v/>
      </c>
      <c r="V106" s="474" t="str">
        <f>+IF(T111="","",T111)</f>
        <v/>
      </c>
      <c r="W106" s="477" t="str">
        <f>+IF(U111="","",U111)</f>
        <v/>
      </c>
      <c r="X106" s="28"/>
      <c r="Y106" s="214"/>
      <c r="Z106" s="215"/>
      <c r="AA106" s="215"/>
    </row>
    <row r="107" spans="1:27" ht="29.65" hidden="1" customHeight="1" x14ac:dyDescent="0.25">
      <c r="A107" s="453"/>
      <c r="B107" s="456"/>
      <c r="C107" s="450"/>
      <c r="D107" s="450"/>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475"/>
      <c r="W107" s="478"/>
      <c r="X107" s="28"/>
      <c r="Y107" s="214"/>
      <c r="Z107" s="215"/>
      <c r="AA107" s="215"/>
    </row>
    <row r="108" spans="1:27" ht="29.65" hidden="1" customHeight="1" x14ac:dyDescent="0.25">
      <c r="A108" s="453"/>
      <c r="B108" s="456"/>
      <c r="C108" s="450"/>
      <c r="D108" s="450"/>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475"/>
      <c r="W108" s="478"/>
      <c r="X108" s="28"/>
      <c r="Y108" s="214"/>
      <c r="Z108" s="215"/>
      <c r="AA108" s="215"/>
    </row>
    <row r="109" spans="1:27" ht="29.65" hidden="1" customHeight="1" x14ac:dyDescent="0.25">
      <c r="A109" s="453"/>
      <c r="B109" s="456"/>
      <c r="C109" s="450"/>
      <c r="D109" s="450"/>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475"/>
      <c r="W109" s="478"/>
      <c r="X109" s="28"/>
      <c r="Y109" s="214"/>
      <c r="Z109" s="215"/>
      <c r="AA109" s="215"/>
    </row>
    <row r="110" spans="1:27" ht="29.65" hidden="1" customHeight="1" x14ac:dyDescent="0.25">
      <c r="A110" s="453"/>
      <c r="B110" s="456"/>
      <c r="C110" s="450"/>
      <c r="D110" s="450"/>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475"/>
      <c r="W110" s="478"/>
      <c r="X110" s="28"/>
      <c r="Y110" s="214"/>
      <c r="Z110" s="215"/>
      <c r="AA110" s="215"/>
    </row>
    <row r="111" spans="1:27" ht="29.65" hidden="1" customHeight="1" thickBot="1" x14ac:dyDescent="0.3">
      <c r="A111" s="454"/>
      <c r="B111" s="457"/>
      <c r="C111" s="451"/>
      <c r="D111" s="451"/>
      <c r="E111" s="250">
        <v>6</v>
      </c>
      <c r="F111" s="164"/>
      <c r="G111" s="164"/>
      <c r="H111" s="164"/>
      <c r="I111" s="329" t="str">
        <f t="shared" si="2"/>
        <v xml:space="preserve">  </v>
      </c>
      <c r="J111" s="330"/>
      <c r="K111" s="331" t="str">
        <f>+IFERROR(VLOOKUP($J111,'11 FORMULAS'!$B$51:$C$53,2,0),"")</f>
        <v/>
      </c>
      <c r="L111" s="331" t="str">
        <f>+IFERROR(VLOOKUP($J111,'11 FORMULAS'!$B$51:$D$53,3,0),"")</f>
        <v/>
      </c>
      <c r="M111" s="332"/>
      <c r="N111" s="331" t="str">
        <f>+IFERROR(VLOOKUP($M111,'11 FORMULAS'!$B$54:$C$55,2,0),"")</f>
        <v/>
      </c>
      <c r="O111" s="333"/>
      <c r="P111" s="333"/>
      <c r="Q111" s="333"/>
      <c r="R111" s="333"/>
      <c r="S111" s="331" t="str">
        <f t="shared" si="3"/>
        <v/>
      </c>
      <c r="T111" s="216" t="str">
        <f>IF($L111='11 FORMULAS'!$D$51,$C$106-($C$106*$S$106),$C$106)</f>
        <v/>
      </c>
      <c r="U111" s="216" t="str">
        <f>IF($L111='11 FORMULAS'!$D$53,$D$106-($D$106*$S$106),$D$106)</f>
        <v/>
      </c>
      <c r="V111" s="476"/>
      <c r="W111" s="479"/>
      <c r="X111" s="28"/>
    </row>
    <row r="112" spans="1:27" ht="29.65" hidden="1" customHeight="1" x14ac:dyDescent="0.25">
      <c r="A112" s="452" t="str">
        <f>'2 IDENTIFICACIÓN'!A27</f>
        <v>R18</v>
      </c>
      <c r="B112" s="455" t="str">
        <f>+'2 IDENTIFICACIÓN'!J27</f>
        <v xml:space="preserve"> por  debido a </v>
      </c>
      <c r="C112" s="449" t="str">
        <f>+'3 PROBABIL E IMPACTO INHERENTE'!E27</f>
        <v/>
      </c>
      <c r="D112" s="449" t="str">
        <f>+'3 PROBABIL E IMPACTO INHERENTE'!M27</f>
        <v/>
      </c>
      <c r="E112" s="324">
        <v>1</v>
      </c>
      <c r="F112" s="35"/>
      <c r="G112" s="35"/>
      <c r="H112" s="35"/>
      <c r="I112" s="325" t="str">
        <f t="shared" si="2"/>
        <v xml:space="preserve">  </v>
      </c>
      <c r="J112" s="326"/>
      <c r="K112" s="248" t="str">
        <f>+IFERROR(VLOOKUP($J112,'11 FORMULAS'!$B$51:$C$53,2,0),"")</f>
        <v/>
      </c>
      <c r="L112" s="248" t="str">
        <f>+IFERROR(VLOOKUP($J112,'11 FORMULAS'!$B$51:$D$53,3,0),"")</f>
        <v/>
      </c>
      <c r="M112" s="327" t="s">
        <v>134</v>
      </c>
      <c r="N112" s="248">
        <f>+IFERROR(VLOOKUP($M112,'11 FORMULAS'!$B$54:$C$55,2,0),"")</f>
        <v>0.25</v>
      </c>
      <c r="O112" s="328" t="s">
        <v>146</v>
      </c>
      <c r="P112" s="328" t="s">
        <v>239</v>
      </c>
      <c r="Q112" s="328" t="s">
        <v>137</v>
      </c>
      <c r="R112" s="328" t="s">
        <v>247</v>
      </c>
      <c r="S112" s="248" t="str">
        <f t="shared" si="3"/>
        <v/>
      </c>
      <c r="T112" s="248" t="str">
        <f>IF($L112='11 FORMULAS'!$D$51,$C$112-($C$112*$S$112),$C$112)</f>
        <v/>
      </c>
      <c r="U112" s="248" t="str">
        <f>IF($L112='11 FORMULAS'!$D$53,$D$112-($D$112*$S$112),$D$112)</f>
        <v/>
      </c>
      <c r="V112" s="474" t="str">
        <f>+IF(T117="","",T117)</f>
        <v/>
      </c>
      <c r="W112" s="477" t="str">
        <f>+IF(U117="","",U117)</f>
        <v/>
      </c>
      <c r="X112" s="28"/>
      <c r="Y112" s="214"/>
      <c r="Z112" s="215"/>
      <c r="AA112" s="215"/>
    </row>
    <row r="113" spans="1:27" ht="29.65" hidden="1" customHeight="1" x14ac:dyDescent="0.25">
      <c r="A113" s="453"/>
      <c r="B113" s="456"/>
      <c r="C113" s="450"/>
      <c r="D113" s="450"/>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475"/>
      <c r="W113" s="478"/>
      <c r="X113" s="28"/>
      <c r="Y113" s="214"/>
      <c r="Z113" s="215"/>
      <c r="AA113" s="215"/>
    </row>
    <row r="114" spans="1:27" ht="29.65" hidden="1" customHeight="1" x14ac:dyDescent="0.25">
      <c r="A114" s="453"/>
      <c r="B114" s="456"/>
      <c r="C114" s="450"/>
      <c r="D114" s="450"/>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475"/>
      <c r="W114" s="478"/>
      <c r="X114" s="28"/>
      <c r="Y114" s="214"/>
      <c r="Z114" s="215"/>
      <c r="AA114" s="215"/>
    </row>
    <row r="115" spans="1:27" ht="29.65" hidden="1" customHeight="1" x14ac:dyDescent="0.25">
      <c r="A115" s="453"/>
      <c r="B115" s="456"/>
      <c r="C115" s="450"/>
      <c r="D115" s="450"/>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475"/>
      <c r="W115" s="478"/>
      <c r="X115" s="28"/>
      <c r="Y115" s="214"/>
      <c r="Z115" s="215"/>
      <c r="AA115" s="215"/>
    </row>
    <row r="116" spans="1:27" ht="29.65" hidden="1" customHeight="1" x14ac:dyDescent="0.25">
      <c r="A116" s="453"/>
      <c r="B116" s="456"/>
      <c r="C116" s="450"/>
      <c r="D116" s="450"/>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475"/>
      <c r="W116" s="478"/>
      <c r="X116" s="28"/>
      <c r="Y116" s="214"/>
      <c r="Z116" s="215"/>
      <c r="AA116" s="215"/>
    </row>
    <row r="117" spans="1:27" ht="29.65" hidden="1" customHeight="1" thickBot="1" x14ac:dyDescent="0.3">
      <c r="A117" s="454"/>
      <c r="B117" s="457"/>
      <c r="C117" s="451"/>
      <c r="D117" s="451"/>
      <c r="E117" s="250">
        <v>6</v>
      </c>
      <c r="F117" s="164"/>
      <c r="G117" s="164"/>
      <c r="H117" s="164"/>
      <c r="I117" s="329" t="str">
        <f t="shared" si="2"/>
        <v xml:space="preserve">  </v>
      </c>
      <c r="J117" s="330"/>
      <c r="K117" s="331" t="str">
        <f>+IFERROR(VLOOKUP($J117,'11 FORMULAS'!$B$51:$C$53,2,0),"")</f>
        <v/>
      </c>
      <c r="L117" s="331" t="str">
        <f>+IFERROR(VLOOKUP($J117,'11 FORMULAS'!$B$51:$D$53,3,0),"")</f>
        <v/>
      </c>
      <c r="M117" s="332"/>
      <c r="N117" s="331" t="str">
        <f>+IFERROR(VLOOKUP($M117,'11 FORMULAS'!$B$54:$C$55,2,0),"")</f>
        <v/>
      </c>
      <c r="O117" s="333"/>
      <c r="P117" s="333"/>
      <c r="Q117" s="333"/>
      <c r="R117" s="333"/>
      <c r="S117" s="331" t="str">
        <f t="shared" si="3"/>
        <v/>
      </c>
      <c r="T117" s="216" t="str">
        <f>IF($L117='11 FORMULAS'!$D$51,$C$112-($C$112*$S$112),$C$112)</f>
        <v/>
      </c>
      <c r="U117" s="216" t="str">
        <f>IF($L117='11 FORMULAS'!$D$53,$D$112-($D$112*$S$112),$D$112)</f>
        <v/>
      </c>
      <c r="V117" s="476"/>
      <c r="W117" s="479"/>
      <c r="X117" s="28"/>
    </row>
    <row r="118" spans="1:27" ht="29.65" hidden="1" customHeight="1" x14ac:dyDescent="0.25">
      <c r="A118" s="452" t="str">
        <f>'2 IDENTIFICACIÓN'!A28</f>
        <v>R19</v>
      </c>
      <c r="B118" s="455" t="str">
        <f>+'2 IDENTIFICACIÓN'!J28</f>
        <v xml:space="preserve"> por  debido a </v>
      </c>
      <c r="C118" s="449" t="str">
        <f>+'3 PROBABIL E IMPACTO INHERENTE'!E28</f>
        <v/>
      </c>
      <c r="D118" s="449" t="str">
        <f>+'3 PROBABIL E IMPACTO INHERENTE'!M28</f>
        <v/>
      </c>
      <c r="E118" s="324">
        <v>1</v>
      </c>
      <c r="F118" s="35"/>
      <c r="G118" s="35"/>
      <c r="H118" s="35"/>
      <c r="I118" s="325" t="str">
        <f t="shared" si="2"/>
        <v xml:space="preserve">  </v>
      </c>
      <c r="J118" s="326"/>
      <c r="K118" s="248" t="str">
        <f>+IFERROR(VLOOKUP($J118,'11 FORMULAS'!$B$51:$C$53,2,0),"")</f>
        <v/>
      </c>
      <c r="L118" s="248" t="str">
        <f>+IFERROR(VLOOKUP($J118,'11 FORMULAS'!$B$51:$D$53,3,0),"")</f>
        <v/>
      </c>
      <c r="M118" s="327" t="s">
        <v>134</v>
      </c>
      <c r="N118" s="248">
        <f>+IFERROR(VLOOKUP($M118,'11 FORMULAS'!$B$54:$C$55,2,0),"")</f>
        <v>0.25</v>
      </c>
      <c r="O118" s="328" t="s">
        <v>146</v>
      </c>
      <c r="P118" s="328" t="s">
        <v>239</v>
      </c>
      <c r="Q118" s="328" t="s">
        <v>137</v>
      </c>
      <c r="R118" s="328" t="s">
        <v>247</v>
      </c>
      <c r="S118" s="248" t="str">
        <f t="shared" si="3"/>
        <v/>
      </c>
      <c r="T118" s="248" t="str">
        <f>IF($L118='11 FORMULAS'!$D$51,$C$118-($C$118*$S$118),$C$118)</f>
        <v/>
      </c>
      <c r="U118" s="248" t="str">
        <f>IF($L118='11 FORMULAS'!$D$53,$D$118-($D$118*$S$118),$D$118)</f>
        <v/>
      </c>
      <c r="V118" s="474" t="str">
        <f>+IF(T123="","",T123)</f>
        <v/>
      </c>
      <c r="W118" s="477" t="str">
        <f>+IF(U123="","",U123)</f>
        <v/>
      </c>
      <c r="X118" s="28"/>
      <c r="Y118" s="214"/>
      <c r="Z118" s="215"/>
      <c r="AA118" s="215"/>
    </row>
    <row r="119" spans="1:27" ht="29.65" hidden="1" customHeight="1" x14ac:dyDescent="0.25">
      <c r="A119" s="453"/>
      <c r="B119" s="456"/>
      <c r="C119" s="450"/>
      <c r="D119" s="450"/>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475"/>
      <c r="W119" s="478"/>
      <c r="X119" s="28"/>
      <c r="Y119" s="214"/>
      <c r="Z119" s="215"/>
      <c r="AA119" s="215"/>
    </row>
    <row r="120" spans="1:27" ht="29.65" hidden="1" customHeight="1" x14ac:dyDescent="0.25">
      <c r="A120" s="453"/>
      <c r="B120" s="456"/>
      <c r="C120" s="450"/>
      <c r="D120" s="450"/>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475"/>
      <c r="W120" s="478"/>
      <c r="X120" s="28"/>
      <c r="Y120" s="214"/>
      <c r="Z120" s="215"/>
      <c r="AA120" s="215"/>
    </row>
    <row r="121" spans="1:27" ht="29.65" hidden="1" customHeight="1" x14ac:dyDescent="0.25">
      <c r="A121" s="453"/>
      <c r="B121" s="456"/>
      <c r="C121" s="450"/>
      <c r="D121" s="450"/>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475"/>
      <c r="W121" s="478"/>
      <c r="X121" s="28"/>
      <c r="Y121" s="214"/>
      <c r="Z121" s="215"/>
      <c r="AA121" s="215"/>
    </row>
    <row r="122" spans="1:27" ht="29.65" hidden="1" customHeight="1" x14ac:dyDescent="0.25">
      <c r="A122" s="453"/>
      <c r="B122" s="456"/>
      <c r="C122" s="450"/>
      <c r="D122" s="450"/>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475"/>
      <c r="W122" s="478"/>
      <c r="X122" s="28"/>
      <c r="Y122" s="214"/>
      <c r="Z122" s="215"/>
      <c r="AA122" s="215"/>
    </row>
    <row r="123" spans="1:27" ht="29.65" hidden="1" customHeight="1" thickBot="1" x14ac:dyDescent="0.3">
      <c r="A123" s="454"/>
      <c r="B123" s="457"/>
      <c r="C123" s="451"/>
      <c r="D123" s="451"/>
      <c r="E123" s="250">
        <v>6</v>
      </c>
      <c r="F123" s="164"/>
      <c r="G123" s="164"/>
      <c r="H123" s="164"/>
      <c r="I123" s="329" t="str">
        <f t="shared" si="2"/>
        <v xml:space="preserve">  </v>
      </c>
      <c r="J123" s="330"/>
      <c r="K123" s="331" t="str">
        <f>+IFERROR(VLOOKUP($J123,'11 FORMULAS'!$B$51:$C$53,2,0),"")</f>
        <v/>
      </c>
      <c r="L123" s="331" t="str">
        <f>+IFERROR(VLOOKUP($J123,'11 FORMULAS'!$B$51:$D$53,3,0),"")</f>
        <v/>
      </c>
      <c r="M123" s="332"/>
      <c r="N123" s="331" t="str">
        <f>+IFERROR(VLOOKUP($M123,'11 FORMULAS'!$B$54:$C$55,2,0),"")</f>
        <v/>
      </c>
      <c r="O123" s="333"/>
      <c r="P123" s="333"/>
      <c r="Q123" s="333"/>
      <c r="R123" s="333"/>
      <c r="S123" s="331" t="str">
        <f t="shared" si="3"/>
        <v/>
      </c>
      <c r="T123" s="216" t="str">
        <f>IF($L123='11 FORMULAS'!$D$51,$C$118-($C$118*$S$118),$C$118)</f>
        <v/>
      </c>
      <c r="U123" s="216" t="str">
        <f>IF($L123='11 FORMULAS'!$D$53,$D$118-($D$118*$S$118),$D$118)</f>
        <v/>
      </c>
      <c r="V123" s="476"/>
      <c r="W123" s="479"/>
      <c r="X123" s="28"/>
    </row>
    <row r="124" spans="1:27" ht="29.65" hidden="1" customHeight="1" x14ac:dyDescent="0.25">
      <c r="A124" s="452" t="str">
        <f>'2 IDENTIFICACIÓN'!A29</f>
        <v>R20</v>
      </c>
      <c r="B124" s="455" t="str">
        <f>+'2 IDENTIFICACIÓN'!J29</f>
        <v xml:space="preserve"> por  debido a </v>
      </c>
      <c r="C124" s="449" t="str">
        <f>+'3 PROBABIL E IMPACTO INHERENTE'!E29</f>
        <v/>
      </c>
      <c r="D124" s="449" t="str">
        <f>+'3 PROBABIL E IMPACTO INHERENTE'!M29</f>
        <v/>
      </c>
      <c r="E124" s="324">
        <v>1</v>
      </c>
      <c r="F124" s="35"/>
      <c r="G124" s="35"/>
      <c r="H124" s="35"/>
      <c r="I124" s="325" t="str">
        <f t="shared" ref="I124:I183" si="4">+CONCATENATE(F124," ",G124," ",H124)</f>
        <v xml:space="preserve">  </v>
      </c>
      <c r="J124" s="326"/>
      <c r="K124" s="248" t="str">
        <f>+IFERROR(VLOOKUP($J124,'11 FORMULAS'!$B$51:$C$53,2,0),"")</f>
        <v/>
      </c>
      <c r="L124" s="248" t="str">
        <f>+IFERROR(VLOOKUP($J124,'11 FORMULAS'!$B$51:$D$53,3,0),"")</f>
        <v/>
      </c>
      <c r="M124" s="327" t="s">
        <v>134</v>
      </c>
      <c r="N124" s="248">
        <f>+IFERROR(VLOOKUP($M124,'11 FORMULAS'!$B$54:$C$55,2,0),"")</f>
        <v>0.25</v>
      </c>
      <c r="O124" s="328" t="s">
        <v>146</v>
      </c>
      <c r="P124" s="328" t="s">
        <v>239</v>
      </c>
      <c r="Q124" s="328" t="s">
        <v>137</v>
      </c>
      <c r="R124" s="328" t="s">
        <v>247</v>
      </c>
      <c r="S124" s="248" t="str">
        <f t="shared" si="3"/>
        <v/>
      </c>
      <c r="T124" s="248" t="str">
        <f>IF($L124='11 FORMULAS'!$D$51,$C$124-($C$124*$S$124),$C$124)</f>
        <v/>
      </c>
      <c r="U124" s="248" t="str">
        <f>IF($L124='11 FORMULAS'!$D$53,$D$124-($D$124*$S$124),$D$124)</f>
        <v/>
      </c>
      <c r="V124" s="474" t="str">
        <f>+IF(T129="","",T129)</f>
        <v/>
      </c>
      <c r="W124" s="477" t="str">
        <f>+IF(U129="","",U129)</f>
        <v/>
      </c>
      <c r="X124" s="28"/>
    </row>
    <row r="125" spans="1:27" ht="29.65" hidden="1" customHeight="1" x14ac:dyDescent="0.25">
      <c r="A125" s="453"/>
      <c r="B125" s="456"/>
      <c r="C125" s="450"/>
      <c r="D125" s="450"/>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475"/>
      <c r="W125" s="478"/>
      <c r="X125" s="28"/>
    </row>
    <row r="126" spans="1:27" ht="29.65" hidden="1" customHeight="1" x14ac:dyDescent="0.25">
      <c r="A126" s="453"/>
      <c r="B126" s="456"/>
      <c r="C126" s="450"/>
      <c r="D126" s="450"/>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475"/>
      <c r="W126" s="478"/>
      <c r="X126" s="28"/>
    </row>
    <row r="127" spans="1:27" ht="29.65" hidden="1" customHeight="1" x14ac:dyDescent="0.25">
      <c r="A127" s="453"/>
      <c r="B127" s="456"/>
      <c r="C127" s="450"/>
      <c r="D127" s="450"/>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475"/>
      <c r="W127" s="478"/>
      <c r="X127" s="28"/>
    </row>
    <row r="128" spans="1:27" ht="29.65" hidden="1" customHeight="1" x14ac:dyDescent="0.25">
      <c r="A128" s="453"/>
      <c r="B128" s="456"/>
      <c r="C128" s="450"/>
      <c r="D128" s="450"/>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475"/>
      <c r="W128" s="478"/>
      <c r="X128" s="28"/>
    </row>
    <row r="129" spans="1:24" ht="29.65" hidden="1" customHeight="1" thickBot="1" x14ac:dyDescent="0.3">
      <c r="A129" s="454"/>
      <c r="B129" s="457"/>
      <c r="C129" s="451"/>
      <c r="D129" s="451"/>
      <c r="E129" s="250">
        <v>6</v>
      </c>
      <c r="F129" s="164"/>
      <c r="G129" s="164"/>
      <c r="H129" s="164"/>
      <c r="I129" s="329" t="str">
        <f t="shared" si="4"/>
        <v xml:space="preserve">  </v>
      </c>
      <c r="J129" s="330"/>
      <c r="K129" s="331" t="str">
        <f>+IFERROR(VLOOKUP($J129,'11 FORMULAS'!$B$51:$C$53,2,0),"")</f>
        <v/>
      </c>
      <c r="L129" s="331" t="str">
        <f>+IFERROR(VLOOKUP($J129,'11 FORMULAS'!$B$51:$D$53,3,0),"")</f>
        <v/>
      </c>
      <c r="M129" s="332"/>
      <c r="N129" s="331" t="str">
        <f>+IFERROR(VLOOKUP($M129,'11 FORMULAS'!$B$54:$C$55,2,0),"")</f>
        <v/>
      </c>
      <c r="O129" s="333"/>
      <c r="P129" s="333"/>
      <c r="Q129" s="333"/>
      <c r="R129" s="333"/>
      <c r="S129" s="331" t="str">
        <f t="shared" si="3"/>
        <v/>
      </c>
      <c r="T129" s="216" t="str">
        <f>IF($L129='11 FORMULAS'!$D$51,$C$124-($C$124*$S$124),$C$124)</f>
        <v/>
      </c>
      <c r="U129" s="216" t="str">
        <f>IF($L129='11 FORMULAS'!$D$53,$D$124-($D$124*$S$124),$D$124)</f>
        <v/>
      </c>
      <c r="V129" s="476"/>
      <c r="W129" s="479"/>
      <c r="X129" s="28"/>
    </row>
    <row r="130" spans="1:24" ht="29.65" hidden="1" customHeight="1" x14ac:dyDescent="0.25">
      <c r="A130" s="452" t="str">
        <f>'2 IDENTIFICACIÓN'!A30</f>
        <v>R21</v>
      </c>
      <c r="B130" s="455" t="str">
        <f>+'2 IDENTIFICACIÓN'!J30</f>
        <v xml:space="preserve"> por  debido a </v>
      </c>
      <c r="C130" s="449" t="str">
        <f>+'3 PROBABIL E IMPACTO INHERENTE'!E30</f>
        <v/>
      </c>
      <c r="D130" s="449" t="str">
        <f>+'3 PROBABIL E IMPACTO INHERENTE'!M30</f>
        <v/>
      </c>
      <c r="E130" s="324">
        <v>1</v>
      </c>
      <c r="F130" s="35"/>
      <c r="G130" s="35"/>
      <c r="H130" s="35"/>
      <c r="I130" s="325" t="str">
        <f t="shared" si="4"/>
        <v xml:space="preserve">  </v>
      </c>
      <c r="J130" s="326"/>
      <c r="K130" s="248" t="str">
        <f>+IFERROR(VLOOKUP($J130,'11 FORMULAS'!$B$51:$C$53,2,0),"")</f>
        <v/>
      </c>
      <c r="L130" s="248" t="str">
        <f>+IFERROR(VLOOKUP($J130,'11 FORMULAS'!$B$51:$D$53,3,0),"")</f>
        <v/>
      </c>
      <c r="M130" s="327" t="s">
        <v>134</v>
      </c>
      <c r="N130" s="248">
        <f>+IFERROR(VLOOKUP($M130,'11 FORMULAS'!$B$54:$C$55,2,0),"")</f>
        <v>0.25</v>
      </c>
      <c r="O130" s="328" t="s">
        <v>146</v>
      </c>
      <c r="P130" s="328" t="s">
        <v>239</v>
      </c>
      <c r="Q130" s="328" t="s">
        <v>137</v>
      </c>
      <c r="R130" s="328" t="s">
        <v>247</v>
      </c>
      <c r="S130" s="248" t="str">
        <f t="shared" si="3"/>
        <v/>
      </c>
      <c r="T130" s="248" t="str">
        <f>IF($L130='11 FORMULAS'!$D$51,$C$130-($C$130*$S$130),$C$130)</f>
        <v/>
      </c>
      <c r="U130" s="248" t="str">
        <f>IF($L130='11 FORMULAS'!$D$53,$D$130-($D$130*$S$130),$D$130)</f>
        <v/>
      </c>
      <c r="V130" s="474" t="str">
        <f>+IF(T135="","",T135)</f>
        <v/>
      </c>
      <c r="W130" s="477" t="str">
        <f>+IF(U135="","",U135)</f>
        <v/>
      </c>
      <c r="X130" s="28"/>
    </row>
    <row r="131" spans="1:24" ht="29.65" hidden="1" customHeight="1" x14ac:dyDescent="0.25">
      <c r="A131" s="453"/>
      <c r="B131" s="456"/>
      <c r="C131" s="450"/>
      <c r="D131" s="450"/>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475"/>
      <c r="W131" s="478"/>
      <c r="X131" s="28"/>
    </row>
    <row r="132" spans="1:24" ht="29.65" hidden="1" customHeight="1" x14ac:dyDescent="0.25">
      <c r="A132" s="453"/>
      <c r="B132" s="456"/>
      <c r="C132" s="450"/>
      <c r="D132" s="450"/>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475"/>
      <c r="W132" s="478"/>
      <c r="X132" s="28"/>
    </row>
    <row r="133" spans="1:24" ht="29.65" hidden="1" customHeight="1" x14ac:dyDescent="0.25">
      <c r="A133" s="453"/>
      <c r="B133" s="456"/>
      <c r="C133" s="450"/>
      <c r="D133" s="450"/>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475"/>
      <c r="W133" s="478"/>
      <c r="X133" s="28"/>
    </row>
    <row r="134" spans="1:24" ht="29.65" hidden="1" customHeight="1" x14ac:dyDescent="0.25">
      <c r="A134" s="453"/>
      <c r="B134" s="456"/>
      <c r="C134" s="450"/>
      <c r="D134" s="450"/>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475"/>
      <c r="W134" s="478"/>
      <c r="X134" s="28"/>
    </row>
    <row r="135" spans="1:24" ht="29.65" hidden="1" customHeight="1" thickBot="1" x14ac:dyDescent="0.3">
      <c r="A135" s="454"/>
      <c r="B135" s="457"/>
      <c r="C135" s="451"/>
      <c r="D135" s="451"/>
      <c r="E135" s="250">
        <v>6</v>
      </c>
      <c r="F135" s="164"/>
      <c r="G135" s="164"/>
      <c r="H135" s="164"/>
      <c r="I135" s="329" t="str">
        <f t="shared" si="4"/>
        <v xml:space="preserve">  </v>
      </c>
      <c r="J135" s="330"/>
      <c r="K135" s="331" t="str">
        <f>+IFERROR(VLOOKUP($J135,'11 FORMULAS'!$B$51:$C$53,2,0),"")</f>
        <v/>
      </c>
      <c r="L135" s="331" t="str">
        <f>+IFERROR(VLOOKUP($J135,'11 FORMULAS'!$B$51:$D$53,3,0),"")</f>
        <v/>
      </c>
      <c r="M135" s="332"/>
      <c r="N135" s="331" t="str">
        <f>+IFERROR(VLOOKUP($M135,'11 FORMULAS'!$B$54:$C$55,2,0),"")</f>
        <v/>
      </c>
      <c r="O135" s="333"/>
      <c r="P135" s="333"/>
      <c r="Q135" s="333"/>
      <c r="R135" s="333"/>
      <c r="S135" s="331" t="str">
        <f t="shared" si="3"/>
        <v/>
      </c>
      <c r="T135" s="216" t="str">
        <f>IF($L135='11 FORMULAS'!$D$51,$C$130-($C$130*$S$130),$C$130)</f>
        <v/>
      </c>
      <c r="U135" s="216" t="str">
        <f>IF($L135='11 FORMULAS'!$D$53,$D$130-($D$130*$S$130),$D$130)</f>
        <v/>
      </c>
      <c r="V135" s="476"/>
      <c r="W135" s="479"/>
      <c r="X135" s="28"/>
    </row>
    <row r="136" spans="1:24" ht="29.65" hidden="1" customHeight="1" x14ac:dyDescent="0.25">
      <c r="A136" s="452" t="str">
        <f>'2 IDENTIFICACIÓN'!A31</f>
        <v>R22</v>
      </c>
      <c r="B136" s="455" t="str">
        <f>+'2 IDENTIFICACIÓN'!J31</f>
        <v xml:space="preserve"> por  debido a </v>
      </c>
      <c r="C136" s="449" t="str">
        <f>+'3 PROBABIL E IMPACTO INHERENTE'!E31</f>
        <v/>
      </c>
      <c r="D136" s="449" t="str">
        <f>+'3 PROBABIL E IMPACTO INHERENTE'!M31</f>
        <v/>
      </c>
      <c r="E136" s="324">
        <v>1</v>
      </c>
      <c r="F136" s="35"/>
      <c r="G136" s="35"/>
      <c r="H136" s="35"/>
      <c r="I136" s="325" t="str">
        <f t="shared" si="4"/>
        <v xml:space="preserve">  </v>
      </c>
      <c r="J136" s="326"/>
      <c r="K136" s="248" t="str">
        <f>+IFERROR(VLOOKUP($J136,'11 FORMULAS'!$B$51:$C$53,2,0),"")</f>
        <v/>
      </c>
      <c r="L136" s="248" t="str">
        <f>+IFERROR(VLOOKUP($J136,'11 FORMULAS'!$B$51:$D$53,3,0),"")</f>
        <v/>
      </c>
      <c r="M136" s="327" t="s">
        <v>134</v>
      </c>
      <c r="N136" s="248">
        <f>+IFERROR(VLOOKUP($M136,'11 FORMULAS'!$B$54:$C$55,2,0),"")</f>
        <v>0.25</v>
      </c>
      <c r="O136" s="328" t="s">
        <v>146</v>
      </c>
      <c r="P136" s="328" t="s">
        <v>239</v>
      </c>
      <c r="Q136" s="328" t="s">
        <v>137</v>
      </c>
      <c r="R136" s="328" t="s">
        <v>247</v>
      </c>
      <c r="S136" s="248" t="str">
        <f t="shared" si="3"/>
        <v/>
      </c>
      <c r="T136" s="248" t="str">
        <f>IF($L136='11 FORMULAS'!$D$51,$C$136-($C$136*$S$136),$C$136)</f>
        <v/>
      </c>
      <c r="U136" s="248" t="str">
        <f>IF($L136='11 FORMULAS'!$D$53,$D$136-($D$136*$S$136),$D$136)</f>
        <v/>
      </c>
      <c r="V136" s="474" t="str">
        <f>+IF(T141="","",T141)</f>
        <v/>
      </c>
      <c r="W136" s="477" t="str">
        <f>+IF(U141="","",U141)</f>
        <v/>
      </c>
      <c r="X136" s="28"/>
    </row>
    <row r="137" spans="1:24" ht="29.65" hidden="1" customHeight="1" x14ac:dyDescent="0.25">
      <c r="A137" s="453"/>
      <c r="B137" s="456"/>
      <c r="C137" s="450"/>
      <c r="D137" s="450"/>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475"/>
      <c r="W137" s="478"/>
      <c r="X137" s="28"/>
    </row>
    <row r="138" spans="1:24" ht="29.65" hidden="1" customHeight="1" x14ac:dyDescent="0.25">
      <c r="A138" s="453"/>
      <c r="B138" s="456"/>
      <c r="C138" s="450"/>
      <c r="D138" s="450"/>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475"/>
      <c r="W138" s="478"/>
      <c r="X138" s="28"/>
    </row>
    <row r="139" spans="1:24" ht="29.65" hidden="1" customHeight="1" x14ac:dyDescent="0.25">
      <c r="A139" s="453"/>
      <c r="B139" s="456"/>
      <c r="C139" s="450"/>
      <c r="D139" s="450"/>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475"/>
      <c r="W139" s="478"/>
      <c r="X139" s="28"/>
    </row>
    <row r="140" spans="1:24" ht="29.65" hidden="1" customHeight="1" x14ac:dyDescent="0.25">
      <c r="A140" s="453"/>
      <c r="B140" s="456"/>
      <c r="C140" s="450"/>
      <c r="D140" s="450"/>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475"/>
      <c r="W140" s="478"/>
      <c r="X140" s="28"/>
    </row>
    <row r="141" spans="1:24" ht="29.65" hidden="1" customHeight="1" thickBot="1" x14ac:dyDescent="0.3">
      <c r="A141" s="454"/>
      <c r="B141" s="457"/>
      <c r="C141" s="451"/>
      <c r="D141" s="451"/>
      <c r="E141" s="250">
        <v>6</v>
      </c>
      <c r="F141" s="164"/>
      <c r="G141" s="164"/>
      <c r="H141" s="164"/>
      <c r="I141" s="329" t="str">
        <f t="shared" si="4"/>
        <v xml:space="preserve">  </v>
      </c>
      <c r="J141" s="330"/>
      <c r="K141" s="331" t="str">
        <f>+IFERROR(VLOOKUP($J141,'11 FORMULAS'!$B$51:$C$53,2,0),"")</f>
        <v/>
      </c>
      <c r="L141" s="331" t="str">
        <f>+IFERROR(VLOOKUP($J141,'11 FORMULAS'!$B$51:$D$53,3,0),"")</f>
        <v/>
      </c>
      <c r="M141" s="332"/>
      <c r="N141" s="331" t="str">
        <f>+IFERROR(VLOOKUP($M141,'11 FORMULAS'!$B$54:$C$55,2,0),"")</f>
        <v/>
      </c>
      <c r="O141" s="333"/>
      <c r="P141" s="333"/>
      <c r="Q141" s="333"/>
      <c r="R141" s="333"/>
      <c r="S141" s="331" t="str">
        <f t="shared" si="3"/>
        <v/>
      </c>
      <c r="T141" s="216" t="str">
        <f>IF($L141='11 FORMULAS'!$D$51,$C$136-($C$136*$S$136),$C$136)</f>
        <v/>
      </c>
      <c r="U141" s="216" t="str">
        <f>IF($L141='11 FORMULAS'!$D$53,$D$136-($D$136*$S$136),$D$136)</f>
        <v/>
      </c>
      <c r="V141" s="476"/>
      <c r="W141" s="479"/>
      <c r="X141" s="28"/>
    </row>
    <row r="142" spans="1:24" ht="29.65" hidden="1" customHeight="1" x14ac:dyDescent="0.25">
      <c r="A142" s="452" t="str">
        <f>'2 IDENTIFICACIÓN'!A32</f>
        <v>R23</v>
      </c>
      <c r="B142" s="455" t="str">
        <f>+'2 IDENTIFICACIÓN'!J32</f>
        <v xml:space="preserve"> por  debido a </v>
      </c>
      <c r="C142" s="449" t="str">
        <f>+'3 PROBABIL E IMPACTO INHERENTE'!E32</f>
        <v/>
      </c>
      <c r="D142" s="449" t="str">
        <f>+'3 PROBABIL E IMPACTO INHERENTE'!M32</f>
        <v/>
      </c>
      <c r="E142" s="324">
        <v>1</v>
      </c>
      <c r="F142" s="35"/>
      <c r="G142" s="35"/>
      <c r="H142" s="35"/>
      <c r="I142" s="325" t="str">
        <f t="shared" si="4"/>
        <v xml:space="preserve">  </v>
      </c>
      <c r="J142" s="326"/>
      <c r="K142" s="248" t="str">
        <f>+IFERROR(VLOOKUP($J142,'11 FORMULAS'!$B$51:$C$53,2,0),"")</f>
        <v/>
      </c>
      <c r="L142" s="248" t="str">
        <f>+IFERROR(VLOOKUP($J142,'11 FORMULAS'!$B$51:$D$53,3,0),"")</f>
        <v/>
      </c>
      <c r="M142" s="327" t="s">
        <v>134</v>
      </c>
      <c r="N142" s="248">
        <f>+IFERROR(VLOOKUP($M142,'11 FORMULAS'!$B$54:$C$55,2,0),"")</f>
        <v>0.25</v>
      </c>
      <c r="O142" s="328" t="s">
        <v>146</v>
      </c>
      <c r="P142" s="328" t="s">
        <v>239</v>
      </c>
      <c r="Q142" s="328" t="s">
        <v>137</v>
      </c>
      <c r="R142" s="328" t="s">
        <v>247</v>
      </c>
      <c r="S142" s="248" t="str">
        <f t="shared" si="3"/>
        <v/>
      </c>
      <c r="T142" s="248" t="str">
        <f>IF($L142='11 FORMULAS'!$D$51,$C$142-($C$142*$S$142),$C$142)</f>
        <v/>
      </c>
      <c r="U142" s="248" t="str">
        <f>IF($L142='11 FORMULAS'!$D$53,$D$142-($D$142*$S$142),$D$142)</f>
        <v/>
      </c>
      <c r="V142" s="474" t="str">
        <f>+IF(T147="","",T147)</f>
        <v/>
      </c>
      <c r="W142" s="477" t="str">
        <f>+IF(U147="","",U147)</f>
        <v/>
      </c>
      <c r="X142" s="28"/>
    </row>
    <row r="143" spans="1:24" ht="29.65" hidden="1" customHeight="1" x14ac:dyDescent="0.25">
      <c r="A143" s="453"/>
      <c r="B143" s="456"/>
      <c r="C143" s="450"/>
      <c r="D143" s="450"/>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475"/>
      <c r="W143" s="478"/>
      <c r="X143" s="28"/>
    </row>
    <row r="144" spans="1:24" ht="29.65" hidden="1" customHeight="1" x14ac:dyDescent="0.25">
      <c r="A144" s="453"/>
      <c r="B144" s="456"/>
      <c r="C144" s="450"/>
      <c r="D144" s="450"/>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475"/>
      <c r="W144" s="478"/>
      <c r="X144" s="28"/>
    </row>
    <row r="145" spans="1:24" ht="29.65" hidden="1" customHeight="1" x14ac:dyDescent="0.25">
      <c r="A145" s="453"/>
      <c r="B145" s="456"/>
      <c r="C145" s="450"/>
      <c r="D145" s="450"/>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475"/>
      <c r="W145" s="478"/>
      <c r="X145" s="28"/>
    </row>
    <row r="146" spans="1:24" ht="29.65" hidden="1" customHeight="1" x14ac:dyDescent="0.25">
      <c r="A146" s="453"/>
      <c r="B146" s="456"/>
      <c r="C146" s="450"/>
      <c r="D146" s="450"/>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475"/>
      <c r="W146" s="478"/>
      <c r="X146" s="28"/>
    </row>
    <row r="147" spans="1:24" ht="29.65" hidden="1" customHeight="1" thickBot="1" x14ac:dyDescent="0.3">
      <c r="A147" s="454"/>
      <c r="B147" s="457"/>
      <c r="C147" s="451"/>
      <c r="D147" s="451"/>
      <c r="E147" s="250">
        <v>6</v>
      </c>
      <c r="F147" s="164"/>
      <c r="G147" s="164"/>
      <c r="H147" s="164"/>
      <c r="I147" s="329" t="str">
        <f t="shared" si="4"/>
        <v xml:space="preserve">  </v>
      </c>
      <c r="J147" s="330"/>
      <c r="K147" s="331" t="str">
        <f>+IFERROR(VLOOKUP($J147,'11 FORMULAS'!$B$51:$C$53,2,0),"")</f>
        <v/>
      </c>
      <c r="L147" s="331" t="str">
        <f>+IFERROR(VLOOKUP($J147,'11 FORMULAS'!$B$51:$D$53,3,0),"")</f>
        <v/>
      </c>
      <c r="M147" s="332"/>
      <c r="N147" s="331" t="str">
        <f>+IFERROR(VLOOKUP($M147,'11 FORMULAS'!$B$54:$C$55,2,0),"")</f>
        <v/>
      </c>
      <c r="O147" s="333"/>
      <c r="P147" s="333"/>
      <c r="Q147" s="333"/>
      <c r="R147" s="333"/>
      <c r="S147" s="331" t="str">
        <f t="shared" si="3"/>
        <v/>
      </c>
      <c r="T147" s="216" t="str">
        <f>IF($L147='11 FORMULAS'!$D$51,$C$142-($C$142*$S$142),$C$142)</f>
        <v/>
      </c>
      <c r="U147" s="216" t="str">
        <f>IF($L147='11 FORMULAS'!$D$53,$D$142-($D$142*$S$142),$D$142)</f>
        <v/>
      </c>
      <c r="V147" s="476"/>
      <c r="W147" s="479"/>
      <c r="X147" s="28"/>
    </row>
    <row r="148" spans="1:24" ht="29.65" hidden="1" customHeight="1" x14ac:dyDescent="0.25">
      <c r="A148" s="452" t="str">
        <f>'2 IDENTIFICACIÓN'!A33</f>
        <v>R24</v>
      </c>
      <c r="B148" s="455" t="str">
        <f>+'2 IDENTIFICACIÓN'!J33</f>
        <v xml:space="preserve"> por  debido a </v>
      </c>
      <c r="C148" s="449" t="str">
        <f>+'3 PROBABIL E IMPACTO INHERENTE'!E33</f>
        <v/>
      </c>
      <c r="D148" s="449" t="str">
        <f>+'3 PROBABIL E IMPACTO INHERENTE'!M33</f>
        <v/>
      </c>
      <c r="E148" s="324">
        <v>1</v>
      </c>
      <c r="F148" s="35"/>
      <c r="G148" s="35"/>
      <c r="H148" s="35"/>
      <c r="I148" s="325" t="str">
        <f t="shared" si="4"/>
        <v xml:space="preserve">  </v>
      </c>
      <c r="J148" s="326"/>
      <c r="K148" s="248" t="str">
        <f>+IFERROR(VLOOKUP($J148,'11 FORMULAS'!$B$51:$C$53,2,0),"")</f>
        <v/>
      </c>
      <c r="L148" s="248" t="str">
        <f>+IFERROR(VLOOKUP($J148,'11 FORMULAS'!$B$51:$D$53,3,0),"")</f>
        <v/>
      </c>
      <c r="M148" s="327" t="s">
        <v>134</v>
      </c>
      <c r="N148" s="248">
        <f>+IFERROR(VLOOKUP($M148,'11 FORMULAS'!$B$54:$C$55,2,0),"")</f>
        <v>0.25</v>
      </c>
      <c r="O148" s="328" t="s">
        <v>146</v>
      </c>
      <c r="P148" s="328" t="s">
        <v>239</v>
      </c>
      <c r="Q148" s="328" t="s">
        <v>137</v>
      </c>
      <c r="R148" s="328" t="s">
        <v>247</v>
      </c>
      <c r="S148" s="248" t="str">
        <f t="shared" si="3"/>
        <v/>
      </c>
      <c r="T148" s="248" t="str">
        <f>IF($L148='11 FORMULAS'!$D$51,$C$148-($C$148*$S$148),$C$148)</f>
        <v/>
      </c>
      <c r="U148" s="248" t="str">
        <f>IF($L148='11 FORMULAS'!$D$53,$D$148-($D$148*$S$148),$D$148)</f>
        <v/>
      </c>
      <c r="V148" s="474" t="str">
        <f>+IF(T153="","",T153)</f>
        <v/>
      </c>
      <c r="W148" s="477" t="str">
        <f>+IF(U153="","",U153)</f>
        <v/>
      </c>
      <c r="X148" s="28"/>
    </row>
    <row r="149" spans="1:24" ht="29.65" hidden="1" customHeight="1" x14ac:dyDescent="0.25">
      <c r="A149" s="453"/>
      <c r="B149" s="456"/>
      <c r="C149" s="450"/>
      <c r="D149" s="450"/>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475"/>
      <c r="W149" s="478"/>
      <c r="X149" s="28"/>
    </row>
    <row r="150" spans="1:24" ht="29.65" hidden="1" customHeight="1" x14ac:dyDescent="0.25">
      <c r="A150" s="453"/>
      <c r="B150" s="456"/>
      <c r="C150" s="450"/>
      <c r="D150" s="450"/>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475"/>
      <c r="W150" s="478"/>
      <c r="X150" s="28"/>
    </row>
    <row r="151" spans="1:24" ht="29.65" hidden="1" customHeight="1" x14ac:dyDescent="0.25">
      <c r="A151" s="453"/>
      <c r="B151" s="456"/>
      <c r="C151" s="450"/>
      <c r="D151" s="450"/>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475"/>
      <c r="W151" s="478"/>
      <c r="X151" s="28"/>
    </row>
    <row r="152" spans="1:24" ht="29.65" hidden="1" customHeight="1" x14ac:dyDescent="0.25">
      <c r="A152" s="453"/>
      <c r="B152" s="456"/>
      <c r="C152" s="450"/>
      <c r="D152" s="450"/>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475"/>
      <c r="W152" s="478"/>
      <c r="X152" s="28"/>
    </row>
    <row r="153" spans="1:24" ht="29.65" hidden="1" customHeight="1" thickBot="1" x14ac:dyDescent="0.3">
      <c r="A153" s="454"/>
      <c r="B153" s="457"/>
      <c r="C153" s="451"/>
      <c r="D153" s="451"/>
      <c r="E153" s="250">
        <v>6</v>
      </c>
      <c r="F153" s="164"/>
      <c r="G153" s="164"/>
      <c r="H153" s="164"/>
      <c r="I153" s="329" t="str">
        <f t="shared" si="4"/>
        <v xml:space="preserve">  </v>
      </c>
      <c r="J153" s="330"/>
      <c r="K153" s="331" t="str">
        <f>+IFERROR(VLOOKUP($J153,'11 FORMULAS'!$B$51:$C$53,2,0),"")</f>
        <v/>
      </c>
      <c r="L153" s="331" t="str">
        <f>+IFERROR(VLOOKUP($J153,'11 FORMULAS'!$B$51:$D$53,3,0),"")</f>
        <v/>
      </c>
      <c r="M153" s="332"/>
      <c r="N153" s="331" t="str">
        <f>+IFERROR(VLOOKUP($M153,'11 FORMULAS'!$B$54:$C$55,2,0),"")</f>
        <v/>
      </c>
      <c r="O153" s="333"/>
      <c r="P153" s="333"/>
      <c r="Q153" s="333"/>
      <c r="R153" s="333"/>
      <c r="S153" s="331" t="str">
        <f t="shared" si="3"/>
        <v/>
      </c>
      <c r="T153" s="216" t="str">
        <f>IF($L153='11 FORMULAS'!$D$51,$C$148-($C$148*$S$148),$C$148)</f>
        <v/>
      </c>
      <c r="U153" s="216" t="str">
        <f>IF($L153='11 FORMULAS'!$D$53,$D$148-($D$148*$S$148),$D$148)</f>
        <v/>
      </c>
      <c r="V153" s="476"/>
      <c r="W153" s="479"/>
      <c r="X153" s="28"/>
    </row>
    <row r="154" spans="1:24" ht="29.65" hidden="1" customHeight="1" x14ac:dyDescent="0.25">
      <c r="A154" s="452" t="str">
        <f>'2 IDENTIFICACIÓN'!A34</f>
        <v>R25</v>
      </c>
      <c r="B154" s="455" t="str">
        <f>+'2 IDENTIFICACIÓN'!J34</f>
        <v xml:space="preserve"> por  debido a </v>
      </c>
      <c r="C154" s="449" t="str">
        <f>+'3 PROBABIL E IMPACTO INHERENTE'!E34</f>
        <v/>
      </c>
      <c r="D154" s="449" t="str">
        <f>+'3 PROBABIL E IMPACTO INHERENTE'!M34</f>
        <v/>
      </c>
      <c r="E154" s="324">
        <v>1</v>
      </c>
      <c r="F154" s="35"/>
      <c r="G154" s="35"/>
      <c r="H154" s="35"/>
      <c r="I154" s="325" t="str">
        <f t="shared" si="4"/>
        <v xml:space="preserve">  </v>
      </c>
      <c r="J154" s="326"/>
      <c r="K154" s="248" t="str">
        <f>+IFERROR(VLOOKUP($J154,'11 FORMULAS'!$B$51:$C$53,2,0),"")</f>
        <v/>
      </c>
      <c r="L154" s="248" t="str">
        <f>+IFERROR(VLOOKUP($J154,'11 FORMULAS'!$B$51:$D$53,3,0),"")</f>
        <v/>
      </c>
      <c r="M154" s="327" t="s">
        <v>134</v>
      </c>
      <c r="N154" s="248">
        <f>+IFERROR(VLOOKUP($M154,'11 FORMULAS'!$B$54:$C$55,2,0),"")</f>
        <v>0.25</v>
      </c>
      <c r="O154" s="328" t="s">
        <v>146</v>
      </c>
      <c r="P154" s="328" t="s">
        <v>239</v>
      </c>
      <c r="Q154" s="328" t="s">
        <v>137</v>
      </c>
      <c r="R154" s="328" t="s">
        <v>247</v>
      </c>
      <c r="S154" s="248" t="str">
        <f t="shared" si="3"/>
        <v/>
      </c>
      <c r="T154" s="248" t="str">
        <f>IF($L154='11 FORMULAS'!$D$51,$C$154-($C$154*$S$154),$C$154)</f>
        <v/>
      </c>
      <c r="U154" s="248" t="str">
        <f>IF($L154='11 FORMULAS'!$D$53,$D$154-($D$154*$S$154),$D$154)</f>
        <v/>
      </c>
      <c r="V154" s="474" t="str">
        <f>+IF(T159="","",T159)</f>
        <v/>
      </c>
      <c r="W154" s="477" t="str">
        <f>+IF(U159="","",U159)</f>
        <v/>
      </c>
      <c r="X154" s="28"/>
    </row>
    <row r="155" spans="1:24" ht="29.65" hidden="1" customHeight="1" x14ac:dyDescent="0.25">
      <c r="A155" s="453"/>
      <c r="B155" s="456"/>
      <c r="C155" s="450"/>
      <c r="D155" s="450"/>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475"/>
      <c r="W155" s="478"/>
      <c r="X155" s="28"/>
    </row>
    <row r="156" spans="1:24" ht="29.65" hidden="1" customHeight="1" x14ac:dyDescent="0.25">
      <c r="A156" s="453"/>
      <c r="B156" s="456"/>
      <c r="C156" s="450"/>
      <c r="D156" s="450"/>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475"/>
      <c r="W156" s="478"/>
      <c r="X156" s="28"/>
    </row>
    <row r="157" spans="1:24" ht="29.65" hidden="1" customHeight="1" x14ac:dyDescent="0.25">
      <c r="A157" s="453"/>
      <c r="B157" s="456"/>
      <c r="C157" s="450"/>
      <c r="D157" s="450"/>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475"/>
      <c r="W157" s="478"/>
      <c r="X157" s="28"/>
    </row>
    <row r="158" spans="1:24" ht="29.65" hidden="1" customHeight="1" x14ac:dyDescent="0.25">
      <c r="A158" s="453"/>
      <c r="B158" s="456"/>
      <c r="C158" s="450"/>
      <c r="D158" s="450"/>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475"/>
      <c r="W158" s="478"/>
      <c r="X158" s="28"/>
    </row>
    <row r="159" spans="1:24" ht="29.65" hidden="1" customHeight="1" thickBot="1" x14ac:dyDescent="0.3">
      <c r="A159" s="454"/>
      <c r="B159" s="457"/>
      <c r="C159" s="451"/>
      <c r="D159" s="451"/>
      <c r="E159" s="250">
        <v>6</v>
      </c>
      <c r="F159" s="164"/>
      <c r="G159" s="164"/>
      <c r="H159" s="164"/>
      <c r="I159" s="329" t="str">
        <f t="shared" si="4"/>
        <v xml:space="preserve">  </v>
      </c>
      <c r="J159" s="330"/>
      <c r="K159" s="331" t="str">
        <f>+IFERROR(VLOOKUP($J159,'11 FORMULAS'!$B$51:$C$53,2,0),"")</f>
        <v/>
      </c>
      <c r="L159" s="331" t="str">
        <f>+IFERROR(VLOOKUP($J159,'11 FORMULAS'!$B$51:$D$53,3,0),"")</f>
        <v/>
      </c>
      <c r="M159" s="332"/>
      <c r="N159" s="331" t="str">
        <f>+IFERROR(VLOOKUP($M159,'11 FORMULAS'!$B$54:$C$55,2,0),"")</f>
        <v/>
      </c>
      <c r="O159" s="333"/>
      <c r="P159" s="333"/>
      <c r="Q159" s="333"/>
      <c r="R159" s="333"/>
      <c r="S159" s="331" t="str">
        <f t="shared" si="3"/>
        <v/>
      </c>
      <c r="T159" s="216" t="str">
        <f>IF($L159='11 FORMULAS'!$D$51,$C$154-($C$154*$S$154),$C$154)</f>
        <v/>
      </c>
      <c r="U159" s="216" t="str">
        <f>IF($L159='11 FORMULAS'!$D$53,$D$154-($D$154*$S$154),$D$154)</f>
        <v/>
      </c>
      <c r="V159" s="476"/>
      <c r="W159" s="479"/>
      <c r="X159" s="28"/>
    </row>
    <row r="160" spans="1:24" ht="29.65" hidden="1" customHeight="1" x14ac:dyDescent="0.25">
      <c r="A160" s="452" t="str">
        <f>'2 IDENTIFICACIÓN'!A35</f>
        <v>R26</v>
      </c>
      <c r="B160" s="455" t="str">
        <f>+'2 IDENTIFICACIÓN'!J35</f>
        <v xml:space="preserve"> por  debido a </v>
      </c>
      <c r="C160" s="449" t="str">
        <f>+'3 PROBABIL E IMPACTO INHERENTE'!E35</f>
        <v/>
      </c>
      <c r="D160" s="449" t="str">
        <f>+'3 PROBABIL E IMPACTO INHERENTE'!M35</f>
        <v/>
      </c>
      <c r="E160" s="324">
        <v>1</v>
      </c>
      <c r="F160" s="35"/>
      <c r="G160" s="35"/>
      <c r="H160" s="35"/>
      <c r="I160" s="325" t="str">
        <f t="shared" si="4"/>
        <v xml:space="preserve">  </v>
      </c>
      <c r="J160" s="326"/>
      <c r="K160" s="248" t="str">
        <f>+IFERROR(VLOOKUP($J160,'11 FORMULAS'!$B$51:$C$53,2,0),"")</f>
        <v/>
      </c>
      <c r="L160" s="248" t="str">
        <f>+IFERROR(VLOOKUP($J160,'11 FORMULAS'!$B$51:$D$53,3,0),"")</f>
        <v/>
      </c>
      <c r="M160" s="327" t="s">
        <v>134</v>
      </c>
      <c r="N160" s="248">
        <f>+IFERROR(VLOOKUP($M160,'11 FORMULAS'!$B$54:$C$55,2,0),"")</f>
        <v>0.25</v>
      </c>
      <c r="O160" s="328" t="s">
        <v>146</v>
      </c>
      <c r="P160" s="328" t="s">
        <v>239</v>
      </c>
      <c r="Q160" s="328" t="s">
        <v>137</v>
      </c>
      <c r="R160" s="328" t="s">
        <v>247</v>
      </c>
      <c r="S160" s="248" t="str">
        <f t="shared" si="3"/>
        <v/>
      </c>
      <c r="T160" s="248" t="str">
        <f>IF($L160='11 FORMULAS'!$D$51,$C$160-($C$160*$S$160),$C$160)</f>
        <v/>
      </c>
      <c r="U160" s="248" t="str">
        <f>IF($L160='11 FORMULAS'!$D$53,$D$160-($D$160*$S$160),$D$160)</f>
        <v/>
      </c>
      <c r="V160" s="474" t="str">
        <f>+IF(T165="","",T165)</f>
        <v/>
      </c>
      <c r="W160" s="477" t="str">
        <f>+IF(U165="","",U165)</f>
        <v/>
      </c>
      <c r="X160" s="28"/>
    </row>
    <row r="161" spans="1:24" ht="29.65" hidden="1" customHeight="1" x14ac:dyDescent="0.25">
      <c r="A161" s="453"/>
      <c r="B161" s="456"/>
      <c r="C161" s="450"/>
      <c r="D161" s="450"/>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475"/>
      <c r="W161" s="478"/>
      <c r="X161" s="28"/>
    </row>
    <row r="162" spans="1:24" ht="29.65" hidden="1" customHeight="1" x14ac:dyDescent="0.25">
      <c r="A162" s="453"/>
      <c r="B162" s="456"/>
      <c r="C162" s="450"/>
      <c r="D162" s="450"/>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475"/>
      <c r="W162" s="478"/>
      <c r="X162" s="28"/>
    </row>
    <row r="163" spans="1:24" ht="29.65" hidden="1" customHeight="1" x14ac:dyDescent="0.25">
      <c r="A163" s="453"/>
      <c r="B163" s="456"/>
      <c r="C163" s="450"/>
      <c r="D163" s="450"/>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475"/>
      <c r="W163" s="478"/>
      <c r="X163" s="28"/>
    </row>
    <row r="164" spans="1:24" ht="29.65" hidden="1" customHeight="1" x14ac:dyDescent="0.25">
      <c r="A164" s="453"/>
      <c r="B164" s="456"/>
      <c r="C164" s="450"/>
      <c r="D164" s="450"/>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475"/>
      <c r="W164" s="478"/>
      <c r="X164" s="28"/>
    </row>
    <row r="165" spans="1:24" ht="29.65" hidden="1" customHeight="1" thickBot="1" x14ac:dyDescent="0.3">
      <c r="A165" s="454"/>
      <c r="B165" s="457"/>
      <c r="C165" s="451"/>
      <c r="D165" s="451"/>
      <c r="E165" s="250">
        <v>6</v>
      </c>
      <c r="F165" s="164"/>
      <c r="G165" s="164"/>
      <c r="H165" s="164"/>
      <c r="I165" s="329" t="str">
        <f t="shared" si="4"/>
        <v xml:space="preserve">  </v>
      </c>
      <c r="J165" s="330"/>
      <c r="K165" s="331" t="str">
        <f>+IFERROR(VLOOKUP($J165,'11 FORMULAS'!$B$51:$C$53,2,0),"")</f>
        <v/>
      </c>
      <c r="L165" s="331" t="str">
        <f>+IFERROR(VLOOKUP($J165,'11 FORMULAS'!$B$51:$D$53,3,0),"")</f>
        <v/>
      </c>
      <c r="M165" s="332"/>
      <c r="N165" s="331" t="str">
        <f>+IFERROR(VLOOKUP($M165,'11 FORMULAS'!$B$54:$C$55,2,0),"")</f>
        <v/>
      </c>
      <c r="O165" s="333"/>
      <c r="P165" s="333"/>
      <c r="Q165" s="333"/>
      <c r="R165" s="333"/>
      <c r="S165" s="331" t="str">
        <f t="shared" si="3"/>
        <v/>
      </c>
      <c r="T165" s="216" t="str">
        <f>IF($L165='11 FORMULAS'!$D$51,$C$160-($C$160*$S$160),$C$160)</f>
        <v/>
      </c>
      <c r="U165" s="216" t="str">
        <f>IF($L165='11 FORMULAS'!$D$53,$D$160-($D$160*$S$160),$D$160)</f>
        <v/>
      </c>
      <c r="V165" s="476"/>
      <c r="W165" s="479"/>
      <c r="X165" s="28"/>
    </row>
    <row r="166" spans="1:24" ht="29.65" hidden="1" customHeight="1" x14ac:dyDescent="0.25">
      <c r="A166" s="452" t="str">
        <f>'2 IDENTIFICACIÓN'!A36</f>
        <v>R27</v>
      </c>
      <c r="B166" s="455" t="str">
        <f>+'2 IDENTIFICACIÓN'!J36</f>
        <v xml:space="preserve"> por  debido a </v>
      </c>
      <c r="C166" s="449" t="str">
        <f>+'3 PROBABIL E IMPACTO INHERENTE'!E36</f>
        <v/>
      </c>
      <c r="D166" s="449" t="str">
        <f>+'3 PROBABIL E IMPACTO INHERENTE'!M36</f>
        <v/>
      </c>
      <c r="E166" s="324">
        <v>1</v>
      </c>
      <c r="F166" s="35"/>
      <c r="G166" s="35"/>
      <c r="H166" s="35"/>
      <c r="I166" s="325" t="str">
        <f t="shared" si="4"/>
        <v xml:space="preserve">  </v>
      </c>
      <c r="J166" s="326"/>
      <c r="K166" s="248" t="str">
        <f>+IFERROR(VLOOKUP($J166,'11 FORMULAS'!$B$51:$C$53,2,0),"")</f>
        <v/>
      </c>
      <c r="L166" s="248" t="str">
        <f>+IFERROR(VLOOKUP($J166,'11 FORMULAS'!$B$51:$D$53,3,0),"")</f>
        <v/>
      </c>
      <c r="M166" s="327" t="s">
        <v>134</v>
      </c>
      <c r="N166" s="248">
        <f>+IFERROR(VLOOKUP($M166,'11 FORMULAS'!$B$54:$C$55,2,0),"")</f>
        <v>0.25</v>
      </c>
      <c r="O166" s="328" t="s">
        <v>146</v>
      </c>
      <c r="P166" s="328" t="s">
        <v>239</v>
      </c>
      <c r="Q166" s="328" t="s">
        <v>137</v>
      </c>
      <c r="R166" s="328" t="s">
        <v>247</v>
      </c>
      <c r="S166" s="248" t="str">
        <f t="shared" si="3"/>
        <v/>
      </c>
      <c r="T166" s="248" t="str">
        <f>IF($L166='11 FORMULAS'!$D$51,$C$166-($C$166*$S$166),$C$166)</f>
        <v/>
      </c>
      <c r="U166" s="248" t="str">
        <f>IF($L166='11 FORMULAS'!$D$53,$D$166-($D$166*$S$166),$D$166)</f>
        <v/>
      </c>
      <c r="V166" s="474" t="str">
        <f>+IF(T171="","",T171)</f>
        <v/>
      </c>
      <c r="W166" s="477" t="str">
        <f>+IF(U171="","",U171)</f>
        <v/>
      </c>
      <c r="X166" s="28"/>
    </row>
    <row r="167" spans="1:24" ht="29.65" hidden="1" customHeight="1" x14ac:dyDescent="0.25">
      <c r="A167" s="453"/>
      <c r="B167" s="456"/>
      <c r="C167" s="450"/>
      <c r="D167" s="450"/>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475"/>
      <c r="W167" s="478"/>
      <c r="X167" s="28"/>
    </row>
    <row r="168" spans="1:24" ht="29.65" hidden="1" customHeight="1" x14ac:dyDescent="0.25">
      <c r="A168" s="453"/>
      <c r="B168" s="456"/>
      <c r="C168" s="450"/>
      <c r="D168" s="450"/>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475"/>
      <c r="W168" s="478"/>
      <c r="X168" s="28"/>
    </row>
    <row r="169" spans="1:24" ht="29.65" hidden="1" customHeight="1" x14ac:dyDescent="0.25">
      <c r="A169" s="453"/>
      <c r="B169" s="456"/>
      <c r="C169" s="450"/>
      <c r="D169" s="450"/>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475"/>
      <c r="W169" s="478"/>
      <c r="X169" s="28"/>
    </row>
    <row r="170" spans="1:24" ht="29.65" hidden="1" customHeight="1" x14ac:dyDescent="0.25">
      <c r="A170" s="453"/>
      <c r="B170" s="456"/>
      <c r="C170" s="450"/>
      <c r="D170" s="450"/>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475"/>
      <c r="W170" s="478"/>
      <c r="X170" s="28"/>
    </row>
    <row r="171" spans="1:24" ht="29.65" hidden="1" customHeight="1" thickBot="1" x14ac:dyDescent="0.3">
      <c r="A171" s="454"/>
      <c r="B171" s="457"/>
      <c r="C171" s="451"/>
      <c r="D171" s="451"/>
      <c r="E171" s="250">
        <v>6</v>
      </c>
      <c r="F171" s="164"/>
      <c r="G171" s="164"/>
      <c r="H171" s="164"/>
      <c r="I171" s="329" t="str">
        <f t="shared" si="4"/>
        <v xml:space="preserve">  </v>
      </c>
      <c r="J171" s="330"/>
      <c r="K171" s="331" t="str">
        <f>+IFERROR(VLOOKUP($J171,'11 FORMULAS'!$B$51:$C$53,2,0),"")</f>
        <v/>
      </c>
      <c r="L171" s="331" t="str">
        <f>+IFERROR(VLOOKUP($J171,'11 FORMULAS'!$B$51:$D$53,3,0),"")</f>
        <v/>
      </c>
      <c r="M171" s="332"/>
      <c r="N171" s="331" t="str">
        <f>+IFERROR(VLOOKUP($M171,'11 FORMULAS'!$B$54:$C$55,2,0),"")</f>
        <v/>
      </c>
      <c r="O171" s="333"/>
      <c r="P171" s="333"/>
      <c r="Q171" s="333"/>
      <c r="R171" s="333"/>
      <c r="S171" s="331" t="str">
        <f t="shared" si="3"/>
        <v/>
      </c>
      <c r="T171" s="216" t="str">
        <f>IF($L171='11 FORMULAS'!$D$51,$C$166-($C$166*$S$166),$C$166)</f>
        <v/>
      </c>
      <c r="U171" s="216" t="str">
        <f>IF($L171='11 FORMULAS'!$D$53,$D$166-($D$166*$S$166),$D$166)</f>
        <v/>
      </c>
      <c r="V171" s="476"/>
      <c r="W171" s="479"/>
      <c r="X171" s="28"/>
    </row>
    <row r="172" spans="1:24" ht="29.65" hidden="1" customHeight="1" x14ac:dyDescent="0.25">
      <c r="A172" s="452" t="str">
        <f>'2 IDENTIFICACIÓN'!A37</f>
        <v>R28</v>
      </c>
      <c r="B172" s="455" t="str">
        <f>+'2 IDENTIFICACIÓN'!J37</f>
        <v xml:space="preserve"> por  debido a </v>
      </c>
      <c r="C172" s="449" t="str">
        <f>+'3 PROBABIL E IMPACTO INHERENTE'!E37</f>
        <v/>
      </c>
      <c r="D172" s="449" t="str">
        <f>+'3 PROBABIL E IMPACTO INHERENTE'!M37</f>
        <v/>
      </c>
      <c r="E172" s="324">
        <v>1</v>
      </c>
      <c r="F172" s="35"/>
      <c r="G172" s="35"/>
      <c r="H172" s="35"/>
      <c r="I172" s="325" t="str">
        <f t="shared" si="4"/>
        <v xml:space="preserve">  </v>
      </c>
      <c r="J172" s="326"/>
      <c r="K172" s="248" t="str">
        <f>+IFERROR(VLOOKUP($J172,'11 FORMULAS'!$B$51:$C$53,2,0),"")</f>
        <v/>
      </c>
      <c r="L172" s="248" t="str">
        <f>+IFERROR(VLOOKUP($J172,'11 FORMULAS'!$B$51:$D$53,3,0),"")</f>
        <v/>
      </c>
      <c r="M172" s="327" t="s">
        <v>134</v>
      </c>
      <c r="N172" s="248">
        <f>+IFERROR(VLOOKUP($M172,'11 FORMULAS'!$B$54:$C$55,2,0),"")</f>
        <v>0.25</v>
      </c>
      <c r="O172" s="328" t="s">
        <v>146</v>
      </c>
      <c r="P172" s="328" t="s">
        <v>239</v>
      </c>
      <c r="Q172" s="328" t="s">
        <v>137</v>
      </c>
      <c r="R172" s="328" t="s">
        <v>247</v>
      </c>
      <c r="S172" s="248" t="str">
        <f t="shared" si="3"/>
        <v/>
      </c>
      <c r="T172" s="248" t="str">
        <f>IF($L172='11 FORMULAS'!$D$51,$C$172-($C$172*$S$172),$C$172)</f>
        <v/>
      </c>
      <c r="U172" s="248" t="str">
        <f>IF($L172='11 FORMULAS'!$D$53,$D$172-($D$172*$S$172),$D$172)</f>
        <v/>
      </c>
      <c r="V172" s="474" t="str">
        <f>+IF(T177="","",T177)</f>
        <v/>
      </c>
      <c r="W172" s="477" t="str">
        <f>+IF(U177="","",U177)</f>
        <v/>
      </c>
      <c r="X172" s="28"/>
    </row>
    <row r="173" spans="1:24" ht="29.65" hidden="1" customHeight="1" x14ac:dyDescent="0.25">
      <c r="A173" s="453"/>
      <c r="B173" s="456"/>
      <c r="C173" s="450"/>
      <c r="D173" s="450"/>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475"/>
      <c r="W173" s="478"/>
      <c r="X173" s="28"/>
    </row>
    <row r="174" spans="1:24" ht="29.65" hidden="1" customHeight="1" x14ac:dyDescent="0.25">
      <c r="A174" s="453"/>
      <c r="B174" s="456"/>
      <c r="C174" s="450"/>
      <c r="D174" s="450"/>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475"/>
      <c r="W174" s="478"/>
      <c r="X174" s="28"/>
    </row>
    <row r="175" spans="1:24" ht="29.65" hidden="1" customHeight="1" x14ac:dyDescent="0.25">
      <c r="A175" s="453"/>
      <c r="B175" s="456"/>
      <c r="C175" s="450"/>
      <c r="D175" s="450"/>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475"/>
      <c r="W175" s="478"/>
      <c r="X175" s="28"/>
    </row>
    <row r="176" spans="1:24" ht="29.65" hidden="1" customHeight="1" x14ac:dyDescent="0.25">
      <c r="A176" s="453"/>
      <c r="B176" s="456"/>
      <c r="C176" s="450"/>
      <c r="D176" s="450"/>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475"/>
      <c r="W176" s="478"/>
      <c r="X176" s="28"/>
    </row>
    <row r="177" spans="1:27" ht="29.65" hidden="1" customHeight="1" thickBot="1" x14ac:dyDescent="0.3">
      <c r="A177" s="454"/>
      <c r="B177" s="457"/>
      <c r="C177" s="451"/>
      <c r="D177" s="451"/>
      <c r="E177" s="250">
        <v>6</v>
      </c>
      <c r="F177" s="164"/>
      <c r="G177" s="164"/>
      <c r="H177" s="164"/>
      <c r="I177" s="329" t="str">
        <f t="shared" si="4"/>
        <v xml:space="preserve">  </v>
      </c>
      <c r="J177" s="330"/>
      <c r="K177" s="331" t="str">
        <f>+IFERROR(VLOOKUP($J177,'11 FORMULAS'!$B$51:$C$53,2,0),"")</f>
        <v/>
      </c>
      <c r="L177" s="331" t="str">
        <f>+IFERROR(VLOOKUP($J177,'11 FORMULAS'!$B$51:$D$53,3,0),"")</f>
        <v/>
      </c>
      <c r="M177" s="332"/>
      <c r="N177" s="331" t="str">
        <f>+IFERROR(VLOOKUP($M177,'11 FORMULAS'!$B$54:$C$55,2,0),"")</f>
        <v/>
      </c>
      <c r="O177" s="333"/>
      <c r="P177" s="333"/>
      <c r="Q177" s="333"/>
      <c r="R177" s="333"/>
      <c r="S177" s="331" t="str">
        <f t="shared" si="3"/>
        <v/>
      </c>
      <c r="T177" s="216" t="str">
        <f>IF($L177='11 FORMULAS'!$D$51,$C$172-($C$172*$S$172),$C$172)</f>
        <v/>
      </c>
      <c r="U177" s="216" t="str">
        <f>IF($L177='11 FORMULAS'!$D$53,$D$172-($D$172*$S$172),$D$172)</f>
        <v/>
      </c>
      <c r="V177" s="476"/>
      <c r="W177" s="479"/>
      <c r="X177" s="28"/>
    </row>
    <row r="178" spans="1:27" ht="29.65" hidden="1" customHeight="1" x14ac:dyDescent="0.25">
      <c r="A178" s="452" t="str">
        <f>'2 IDENTIFICACIÓN'!A38</f>
        <v>R29</v>
      </c>
      <c r="B178" s="455" t="str">
        <f>+'2 IDENTIFICACIÓN'!J38</f>
        <v xml:space="preserve"> por  debido a </v>
      </c>
      <c r="C178" s="449" t="str">
        <f>+'3 PROBABIL E IMPACTO INHERENTE'!E38</f>
        <v/>
      </c>
      <c r="D178" s="449" t="str">
        <f>+'3 PROBABIL E IMPACTO INHERENTE'!M38</f>
        <v/>
      </c>
      <c r="E178" s="324">
        <v>1</v>
      </c>
      <c r="F178" s="35"/>
      <c r="G178" s="35"/>
      <c r="H178" s="35"/>
      <c r="I178" s="325" t="str">
        <f t="shared" si="4"/>
        <v xml:space="preserve">  </v>
      </c>
      <c r="J178" s="326"/>
      <c r="K178" s="248" t="str">
        <f>+IFERROR(VLOOKUP($J178,'11 FORMULAS'!$B$51:$C$53,2,0),"")</f>
        <v/>
      </c>
      <c r="L178" s="248" t="str">
        <f>+IFERROR(VLOOKUP($J178,'11 FORMULAS'!$B$51:$D$53,3,0),"")</f>
        <v/>
      </c>
      <c r="M178" s="327" t="s">
        <v>134</v>
      </c>
      <c r="N178" s="248">
        <f>+IFERROR(VLOOKUP($M178,'11 FORMULAS'!$B$54:$C$55,2,0),"")</f>
        <v>0.25</v>
      </c>
      <c r="O178" s="328" t="s">
        <v>146</v>
      </c>
      <c r="P178" s="328" t="s">
        <v>239</v>
      </c>
      <c r="Q178" s="328" t="s">
        <v>137</v>
      </c>
      <c r="R178" s="328" t="s">
        <v>247</v>
      </c>
      <c r="S178" s="248" t="str">
        <f t="shared" si="3"/>
        <v/>
      </c>
      <c r="T178" s="248" t="str">
        <f>IF($L178='11 FORMULAS'!$D$51,$C$178-($C$178*$S$178),$C$178)</f>
        <v/>
      </c>
      <c r="U178" s="248" t="str">
        <f>IF($L178='11 FORMULAS'!$D$53,$D$178-($D$178*$S$178),$D$178)</f>
        <v/>
      </c>
      <c r="V178" s="474" t="str">
        <f>+IF(T183="","",T183)</f>
        <v/>
      </c>
      <c r="W178" s="477" t="str">
        <f>+IF(U183="","",U183)</f>
        <v/>
      </c>
      <c r="X178" s="28"/>
    </row>
    <row r="179" spans="1:27" ht="29.65" hidden="1" customHeight="1" x14ac:dyDescent="0.25">
      <c r="A179" s="453"/>
      <c r="B179" s="456"/>
      <c r="C179" s="450"/>
      <c r="D179" s="450"/>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475"/>
      <c r="W179" s="478"/>
      <c r="X179" s="28"/>
    </row>
    <row r="180" spans="1:27" ht="29.65" hidden="1" customHeight="1" x14ac:dyDescent="0.25">
      <c r="A180" s="453"/>
      <c r="B180" s="456"/>
      <c r="C180" s="450"/>
      <c r="D180" s="450"/>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475"/>
      <c r="W180" s="478"/>
      <c r="X180" s="28"/>
    </row>
    <row r="181" spans="1:27" ht="29.65" hidden="1" customHeight="1" x14ac:dyDescent="0.25">
      <c r="A181" s="453"/>
      <c r="B181" s="456"/>
      <c r="C181" s="450"/>
      <c r="D181" s="450"/>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475"/>
      <c r="W181" s="478"/>
      <c r="X181" s="28"/>
    </row>
    <row r="182" spans="1:27" ht="29.65" hidden="1" customHeight="1" x14ac:dyDescent="0.25">
      <c r="A182" s="453"/>
      <c r="B182" s="456"/>
      <c r="C182" s="450"/>
      <c r="D182" s="450"/>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475"/>
      <c r="W182" s="478"/>
      <c r="X182" s="28"/>
    </row>
    <row r="183" spans="1:27" ht="29.65" hidden="1" customHeight="1" thickBot="1" x14ac:dyDescent="0.3">
      <c r="A183" s="454"/>
      <c r="B183" s="457"/>
      <c r="C183" s="451"/>
      <c r="D183" s="451"/>
      <c r="E183" s="250">
        <v>6</v>
      </c>
      <c r="F183" s="164"/>
      <c r="G183" s="164"/>
      <c r="H183" s="164"/>
      <c r="I183" s="329" t="str">
        <f t="shared" si="4"/>
        <v xml:space="preserve">  </v>
      </c>
      <c r="J183" s="330"/>
      <c r="K183" s="331" t="str">
        <f>+IFERROR(VLOOKUP($J183,'11 FORMULAS'!$B$51:$C$53,2,0),"")</f>
        <v/>
      </c>
      <c r="L183" s="331" t="str">
        <f>+IFERROR(VLOOKUP($J183,'11 FORMULAS'!$B$51:$D$53,3,0),"")</f>
        <v/>
      </c>
      <c r="M183" s="332"/>
      <c r="N183" s="331" t="str">
        <f>+IFERROR(VLOOKUP($M183,'11 FORMULAS'!$B$54:$C$55,2,0),"")</f>
        <v/>
      </c>
      <c r="O183" s="333"/>
      <c r="P183" s="333"/>
      <c r="Q183" s="333"/>
      <c r="R183" s="333"/>
      <c r="S183" s="331" t="str">
        <f t="shared" si="3"/>
        <v/>
      </c>
      <c r="T183" s="216" t="str">
        <f>IF($L183='11 FORMULAS'!$D$51,$C$178-($C$178*$S$178),$C$178)</f>
        <v/>
      </c>
      <c r="U183" s="216" t="str">
        <f>IF($L183='11 FORMULAS'!$D$53,$D$178-($D$178*$S$178),$D$178)</f>
        <v/>
      </c>
      <c r="V183" s="476"/>
      <c r="W183" s="479"/>
      <c r="X183" s="28"/>
    </row>
    <row r="184" spans="1:27" ht="29.65" hidden="1" customHeight="1" x14ac:dyDescent="0.25">
      <c r="A184" s="452" t="str">
        <f>'2 IDENTIFICACIÓN'!A39</f>
        <v>R30</v>
      </c>
      <c r="B184" s="455" t="str">
        <f>+'2 IDENTIFICACIÓN'!J39</f>
        <v xml:space="preserve"> por  debido a </v>
      </c>
      <c r="C184" s="449" t="str">
        <f>+'3 PROBABIL E IMPACTO INHERENTE'!E39</f>
        <v/>
      </c>
      <c r="D184" s="449" t="str">
        <f>+'3 PROBABIL E IMPACTO INHERENTE'!M39</f>
        <v/>
      </c>
      <c r="E184" s="324">
        <v>1</v>
      </c>
      <c r="F184" s="35"/>
      <c r="G184" s="35"/>
      <c r="H184" s="35"/>
      <c r="I184" s="325" t="str">
        <f t="shared" si="2"/>
        <v xml:space="preserve">  </v>
      </c>
      <c r="J184" s="326"/>
      <c r="K184" s="248" t="str">
        <f>+IFERROR(VLOOKUP($J184,'11 FORMULAS'!$B$51:$C$53,2,0),"")</f>
        <v/>
      </c>
      <c r="L184" s="248" t="str">
        <f>+IFERROR(VLOOKUP($J184,'11 FORMULAS'!$B$51:$D$53,3,0),"")</f>
        <v/>
      </c>
      <c r="M184" s="327" t="s">
        <v>134</v>
      </c>
      <c r="N184" s="248">
        <f>+IFERROR(VLOOKUP($M184,'11 FORMULAS'!$B$54:$C$55,2,0),"")</f>
        <v>0.25</v>
      </c>
      <c r="O184" s="328" t="s">
        <v>146</v>
      </c>
      <c r="P184" s="328" t="s">
        <v>239</v>
      </c>
      <c r="Q184" s="328" t="s">
        <v>137</v>
      </c>
      <c r="R184" s="328" t="s">
        <v>247</v>
      </c>
      <c r="S184" s="248" t="str">
        <f t="shared" si="3"/>
        <v/>
      </c>
      <c r="T184" s="248" t="str">
        <f>IF($L184='11 FORMULAS'!$D$51,$C$184-($C$184*$S$184),$C$184)</f>
        <v/>
      </c>
      <c r="U184" s="248" t="str">
        <f>IF($L184='11 FORMULAS'!$D$53,$D$184-($D$184*$S$184),$D$184)</f>
        <v/>
      </c>
      <c r="V184" s="474" t="str">
        <f>+IF(T189="","",T189)</f>
        <v/>
      </c>
      <c r="W184" s="477" t="str">
        <f>+IF(U189="","",U189)</f>
        <v/>
      </c>
      <c r="X184" s="28"/>
      <c r="Y184" s="214"/>
      <c r="Z184" s="215"/>
      <c r="AA184" s="215"/>
    </row>
    <row r="185" spans="1:27" ht="29.65" hidden="1" customHeight="1" x14ac:dyDescent="0.25">
      <c r="A185" s="453"/>
      <c r="B185" s="456"/>
      <c r="C185" s="450"/>
      <c r="D185" s="450"/>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475"/>
      <c r="W185" s="478"/>
      <c r="X185" s="28"/>
      <c r="Y185" s="214"/>
      <c r="Z185" s="215"/>
      <c r="AA185" s="215"/>
    </row>
    <row r="186" spans="1:27" ht="29.65" hidden="1" customHeight="1" x14ac:dyDescent="0.25">
      <c r="A186" s="453"/>
      <c r="B186" s="456"/>
      <c r="C186" s="450"/>
      <c r="D186" s="450"/>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475"/>
      <c r="W186" s="478"/>
      <c r="X186" s="28"/>
      <c r="Y186" s="214"/>
      <c r="Z186" s="215"/>
      <c r="AA186" s="215"/>
    </row>
    <row r="187" spans="1:27" ht="29.65" hidden="1" customHeight="1" x14ac:dyDescent="0.25">
      <c r="A187" s="453"/>
      <c r="B187" s="456"/>
      <c r="C187" s="450"/>
      <c r="D187" s="450"/>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475"/>
      <c r="W187" s="478"/>
      <c r="X187" s="28"/>
      <c r="Y187" s="214"/>
      <c r="Z187" s="215"/>
      <c r="AA187" s="215"/>
    </row>
    <row r="188" spans="1:27" ht="29.65" hidden="1" customHeight="1" x14ac:dyDescent="0.25">
      <c r="A188" s="453"/>
      <c r="B188" s="456"/>
      <c r="C188" s="450"/>
      <c r="D188" s="450"/>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475"/>
      <c r="W188" s="478"/>
      <c r="X188" s="28"/>
      <c r="Y188" s="214"/>
      <c r="Z188" s="215"/>
      <c r="AA188" s="215"/>
    </row>
    <row r="189" spans="1:27" ht="29.65" hidden="1" customHeight="1" thickBot="1" x14ac:dyDescent="0.3">
      <c r="A189" s="454"/>
      <c r="B189" s="457"/>
      <c r="C189" s="451"/>
      <c r="D189" s="451"/>
      <c r="E189" s="250">
        <v>6</v>
      </c>
      <c r="F189" s="164"/>
      <c r="G189" s="164"/>
      <c r="H189" s="164"/>
      <c r="I189" s="329" t="str">
        <f t="shared" si="2"/>
        <v xml:space="preserve">  </v>
      </c>
      <c r="J189" s="330"/>
      <c r="K189" s="331" t="str">
        <f>+IFERROR(VLOOKUP($J189,'11 FORMULAS'!$B$51:$C$53,2,0),"")</f>
        <v/>
      </c>
      <c r="L189" s="331" t="str">
        <f>+IFERROR(VLOOKUP($J189,'11 FORMULAS'!$B$51:$D$53,3,0),"")</f>
        <v/>
      </c>
      <c r="M189" s="332"/>
      <c r="N189" s="331" t="str">
        <f>+IFERROR(VLOOKUP($M189,'11 FORMULAS'!$B$54:$C$55,2,0),"")</f>
        <v/>
      </c>
      <c r="O189" s="333"/>
      <c r="P189" s="333"/>
      <c r="Q189" s="333"/>
      <c r="R189" s="333"/>
      <c r="S189" s="331" t="str">
        <f t="shared" si="3"/>
        <v/>
      </c>
      <c r="T189" s="331" t="str">
        <f>IF($L189='11 FORMULAS'!$D$51,$C$184-($C$184*$S$184),$C$184)</f>
        <v/>
      </c>
      <c r="U189" s="331" t="str">
        <f>IF($L189='11 FORMULAS'!$D$53,$D$184-($D$184*$S$184),$D$184)</f>
        <v/>
      </c>
      <c r="V189" s="476"/>
      <c r="W189" s="479"/>
      <c r="X189" s="28"/>
    </row>
    <row r="190" spans="1:27" ht="15" thickBot="1" x14ac:dyDescent="0.3"/>
    <row r="191" spans="1:27" ht="15.75" thickTop="1" thickBot="1" x14ac:dyDescent="0.3">
      <c r="A191" s="335" t="s">
        <v>377</v>
      </c>
      <c r="B191" s="335"/>
      <c r="C191" s="335"/>
      <c r="D191" s="335"/>
      <c r="E191" s="335"/>
      <c r="F191" s="335"/>
      <c r="G191" s="335"/>
    </row>
    <row r="192" spans="1:27" ht="15.75" thickTop="1" thickBot="1" x14ac:dyDescent="0.3">
      <c r="A192" s="314" t="s">
        <v>378</v>
      </c>
      <c r="B192" s="335" t="s">
        <v>379</v>
      </c>
      <c r="C192" s="335"/>
      <c r="D192" s="335" t="s">
        <v>380</v>
      </c>
      <c r="E192" s="335"/>
      <c r="F192" s="335" t="s">
        <v>381</v>
      </c>
      <c r="G192" s="335"/>
    </row>
    <row r="193" spans="1:7" ht="115.15" customHeight="1" thickTop="1" thickBot="1" x14ac:dyDescent="0.3">
      <c r="A193" s="315" t="s">
        <v>382</v>
      </c>
      <c r="B193" s="336">
        <v>46163</v>
      </c>
      <c r="C193" s="336"/>
      <c r="D193" s="337" t="s">
        <v>383</v>
      </c>
      <c r="E193" s="337"/>
      <c r="F193" s="338" t="s">
        <v>384</v>
      </c>
      <c r="G193" s="338"/>
    </row>
    <row r="194" spans="1:7" ht="15" thickTop="1" x14ac:dyDescent="0.25"/>
  </sheetData>
  <sheetProtection formatCells="0" formatColumns="0" formatRows="0" sort="0" autoFilter="0" pivotTables="0"/>
  <autoFilter ref="A9:X189" xr:uid="{00000000-0009-0000-0000-000005000000}"/>
  <dataConsolidate/>
  <mergeCells count="204">
    <mergeCell ref="J1:K1"/>
    <mergeCell ref="V154:V159"/>
    <mergeCell ref="W154:W159"/>
    <mergeCell ref="V160:V165"/>
    <mergeCell ref="W160:W165"/>
    <mergeCell ref="V166:V171"/>
    <mergeCell ref="W166:W171"/>
    <mergeCell ref="V172:V177"/>
    <mergeCell ref="W172:W177"/>
    <mergeCell ref="V178:V183"/>
    <mergeCell ref="W178:W183"/>
    <mergeCell ref="C154:C159"/>
    <mergeCell ref="D154:D159"/>
    <mergeCell ref="C160:C165"/>
    <mergeCell ref="D160:D165"/>
    <mergeCell ref="C166:C171"/>
    <mergeCell ref="D166:D171"/>
    <mergeCell ref="C172:C177"/>
    <mergeCell ref="D172:D177"/>
    <mergeCell ref="C178:C183"/>
    <mergeCell ref="D178:D183"/>
    <mergeCell ref="C124:C129"/>
    <mergeCell ref="D124:D129"/>
    <mergeCell ref="C130:C135"/>
    <mergeCell ref="D130:D135"/>
    <mergeCell ref="C136:C141"/>
    <mergeCell ref="D136:D141"/>
    <mergeCell ref="C142:C147"/>
    <mergeCell ref="D142:D147"/>
    <mergeCell ref="C148:C153"/>
    <mergeCell ref="D148:D153"/>
    <mergeCell ref="A172:A177"/>
    <mergeCell ref="A178:A183"/>
    <mergeCell ref="B130:B135"/>
    <mergeCell ref="B136:B141"/>
    <mergeCell ref="B142:B147"/>
    <mergeCell ref="B148:B153"/>
    <mergeCell ref="B154:B159"/>
    <mergeCell ref="B160:B165"/>
    <mergeCell ref="B166:B171"/>
    <mergeCell ref="B172:B177"/>
    <mergeCell ref="B178:B183"/>
    <mergeCell ref="A124:A129"/>
    <mergeCell ref="B124:B129"/>
    <mergeCell ref="A130:A135"/>
    <mergeCell ref="A136:A141"/>
    <mergeCell ref="A142:A147"/>
    <mergeCell ref="A148:A153"/>
    <mergeCell ref="A154:A159"/>
    <mergeCell ref="A160:A165"/>
    <mergeCell ref="A166:A171"/>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22:V27"/>
    <mergeCell ref="W22:W27"/>
    <mergeCell ref="V28:V33"/>
    <mergeCell ref="W28:W33"/>
    <mergeCell ref="V10:V15"/>
    <mergeCell ref="W10:W15"/>
    <mergeCell ref="V16:V21"/>
    <mergeCell ref="W16:W21"/>
    <mergeCell ref="V58:V63"/>
    <mergeCell ref="W58:W63"/>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B10:B15"/>
    <mergeCell ref="A28:A33"/>
    <mergeCell ref="B28:B33"/>
    <mergeCell ref="C28:C33"/>
    <mergeCell ref="D28:D33"/>
    <mergeCell ref="A16:A21"/>
    <mergeCell ref="B16:B21"/>
    <mergeCell ref="C16:C21"/>
    <mergeCell ref="D16:D21"/>
    <mergeCell ref="A22:A27"/>
    <mergeCell ref="B22:B27"/>
    <mergeCell ref="C22:C27"/>
    <mergeCell ref="D22:D27"/>
    <mergeCell ref="S6:S8"/>
    <mergeCell ref="T6:T8"/>
    <mergeCell ref="U6:U8"/>
    <mergeCell ref="A8:A9"/>
    <mergeCell ref="B8:B9"/>
    <mergeCell ref="E8:E9"/>
    <mergeCell ref="J8:N8"/>
    <mergeCell ref="F8:H8"/>
    <mergeCell ref="O8:R8"/>
    <mergeCell ref="J7:R7"/>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64" priority="372" operator="between">
      <formula>$Z$11</formula>
      <formula>$AA$11</formula>
    </cfRule>
    <cfRule type="cellIs" dxfId="163" priority="371" operator="between">
      <formula>$Z$10</formula>
      <formula>$AA$10</formula>
    </cfRule>
    <cfRule type="cellIs" dxfId="162" priority="370" operator="between">
      <formula>$Z$9</formula>
      <formula>$AA$9</formula>
    </cfRule>
    <cfRule type="cellIs" dxfId="161" priority="369" operator="between">
      <formula>$Z$8</formula>
      <formula>$AA$8</formula>
    </cfRule>
    <cfRule type="cellIs" dxfId="160" priority="373" operator="between">
      <formula>$Z$12</formula>
      <formula>$AA$12</formula>
    </cfRule>
  </conditionalFormatting>
  <conditionalFormatting sqref="C124:D126">
    <cfRule type="cellIs" dxfId="159" priority="99" operator="between">
      <formula>$Z$11</formula>
      <formula>$AA$11</formula>
    </cfRule>
    <cfRule type="cellIs" dxfId="158" priority="100" operator="between">
      <formula>$Z$12</formula>
      <formula>$AA$12</formula>
    </cfRule>
    <cfRule type="cellIs" dxfId="157" priority="98" operator="between">
      <formula>$Z$10</formula>
      <formula>$AA$10</formula>
    </cfRule>
    <cfRule type="cellIs" dxfId="156" priority="97" operator="between">
      <formula>$Z$9</formula>
      <formula>$AA$9</formula>
    </cfRule>
    <cfRule type="cellIs" dxfId="155" priority="96" operator="between">
      <formula>$Z$8</formula>
      <formula>$AA$8</formula>
    </cfRule>
  </conditionalFormatting>
  <conditionalFormatting sqref="C130:D132">
    <cfRule type="cellIs" dxfId="154" priority="93" operator="between">
      <formula>$Z$10</formula>
      <formula>$AA$10</formula>
    </cfRule>
    <cfRule type="cellIs" dxfId="153" priority="95" operator="between">
      <formula>$Z$12</formula>
      <formula>$AA$12</formula>
    </cfRule>
    <cfRule type="cellIs" dxfId="152" priority="94" operator="between">
      <formula>$Z$11</formula>
      <formula>$AA$11</formula>
    </cfRule>
    <cfRule type="cellIs" dxfId="151" priority="92" operator="between">
      <formula>$Z$9</formula>
      <formula>$AA$9</formula>
    </cfRule>
    <cfRule type="cellIs" dxfId="150" priority="91" operator="between">
      <formula>$Z$8</formula>
      <formula>$AA$8</formula>
    </cfRule>
  </conditionalFormatting>
  <conditionalFormatting sqref="C136:D138">
    <cfRule type="cellIs" dxfId="149" priority="90" operator="between">
      <formula>$Z$12</formula>
      <formula>$AA$12</formula>
    </cfRule>
    <cfRule type="cellIs" dxfId="148" priority="89" operator="between">
      <formula>$Z$11</formula>
      <formula>$AA$11</formula>
    </cfRule>
    <cfRule type="cellIs" dxfId="147" priority="88" operator="between">
      <formula>$Z$10</formula>
      <formula>$AA$10</formula>
    </cfRule>
    <cfRule type="cellIs" dxfId="146" priority="87" operator="between">
      <formula>$Z$9</formula>
      <formula>$AA$9</formula>
    </cfRule>
    <cfRule type="cellIs" dxfId="145" priority="86" operator="between">
      <formula>$Z$8</formula>
      <formula>$AA$8</formula>
    </cfRule>
  </conditionalFormatting>
  <conditionalFormatting sqref="C142:D144">
    <cfRule type="cellIs" dxfId="144" priority="81" operator="between">
      <formula>$Z$8</formula>
      <formula>$AA$8</formula>
    </cfRule>
    <cfRule type="cellIs" dxfId="143" priority="85" operator="between">
      <formula>$Z$12</formula>
      <formula>$AA$12</formula>
    </cfRule>
    <cfRule type="cellIs" dxfId="142" priority="84" operator="between">
      <formula>$Z$11</formula>
      <formula>$AA$11</formula>
    </cfRule>
    <cfRule type="cellIs" dxfId="141" priority="83" operator="between">
      <formula>$Z$10</formula>
      <formula>$AA$10</formula>
    </cfRule>
    <cfRule type="cellIs" dxfId="140" priority="82" operator="between">
      <formula>$Z$9</formula>
      <formula>$AA$9</formula>
    </cfRule>
  </conditionalFormatting>
  <conditionalFormatting sqref="C148:D150">
    <cfRule type="cellIs" dxfId="139" priority="80" operator="between">
      <formula>$Z$12</formula>
      <formula>$AA$12</formula>
    </cfRule>
    <cfRule type="cellIs" dxfId="138" priority="79" operator="between">
      <formula>$Z$11</formula>
      <formula>$AA$11</formula>
    </cfRule>
    <cfRule type="cellIs" dxfId="137" priority="78" operator="between">
      <formula>$Z$10</formula>
      <formula>$AA$10</formula>
    </cfRule>
    <cfRule type="cellIs" dxfId="136" priority="77" operator="between">
      <formula>$Z$9</formula>
      <formula>$AA$9</formula>
    </cfRule>
    <cfRule type="cellIs" dxfId="135" priority="76" operator="between">
      <formula>$Z$8</formula>
      <formula>$AA$8</formula>
    </cfRule>
  </conditionalFormatting>
  <conditionalFormatting sqref="C154:D156">
    <cfRule type="cellIs" dxfId="134" priority="75" operator="between">
      <formula>$Z$12</formula>
      <formula>$AA$12</formula>
    </cfRule>
    <cfRule type="cellIs" dxfId="133" priority="74" operator="between">
      <formula>$Z$11</formula>
      <formula>$AA$11</formula>
    </cfRule>
    <cfRule type="cellIs" dxfId="132" priority="73" operator="between">
      <formula>$Z$10</formula>
      <formula>$AA$10</formula>
    </cfRule>
    <cfRule type="cellIs" dxfId="131" priority="72" operator="between">
      <formula>$Z$9</formula>
      <formula>$AA$9</formula>
    </cfRule>
    <cfRule type="cellIs" dxfId="130" priority="71" operator="between">
      <formula>$Z$8</formula>
      <formula>$AA$8</formula>
    </cfRule>
  </conditionalFormatting>
  <conditionalFormatting sqref="C160:D162">
    <cfRule type="cellIs" dxfId="129" priority="70" operator="between">
      <formula>$Z$12</formula>
      <formula>$AA$12</formula>
    </cfRule>
    <cfRule type="cellIs" dxfId="128" priority="69" operator="between">
      <formula>$Z$11</formula>
      <formula>$AA$11</formula>
    </cfRule>
    <cfRule type="cellIs" dxfId="127" priority="68" operator="between">
      <formula>$Z$10</formula>
      <formula>$AA$10</formula>
    </cfRule>
    <cfRule type="cellIs" dxfId="126" priority="67" operator="between">
      <formula>$Z$9</formula>
      <formula>$AA$9</formula>
    </cfRule>
    <cfRule type="cellIs" dxfId="125" priority="66" operator="between">
      <formula>$Z$8</formula>
      <formula>$AA$8</formula>
    </cfRule>
  </conditionalFormatting>
  <conditionalFormatting sqref="C166:D168">
    <cfRule type="cellIs" dxfId="124" priority="65" operator="between">
      <formula>$Z$12</formula>
      <formula>$AA$12</formula>
    </cfRule>
    <cfRule type="cellIs" dxfId="123" priority="64" operator="between">
      <formula>$Z$11</formula>
      <formula>$AA$11</formula>
    </cfRule>
    <cfRule type="cellIs" dxfId="122" priority="63" operator="between">
      <formula>$Z$10</formula>
      <formula>$AA$10</formula>
    </cfRule>
    <cfRule type="cellIs" dxfId="121" priority="62" operator="between">
      <formula>$Z$9</formula>
      <formula>$AA$9</formula>
    </cfRule>
    <cfRule type="cellIs" dxfId="120" priority="61" operator="between">
      <formula>$Z$8</formula>
      <formula>$AA$8</formula>
    </cfRule>
  </conditionalFormatting>
  <conditionalFormatting sqref="C172:D174">
    <cfRule type="cellIs" dxfId="119" priority="60" operator="between">
      <formula>$Z$12</formula>
      <formula>$AA$12</formula>
    </cfRule>
    <cfRule type="cellIs" dxfId="118" priority="59" operator="between">
      <formula>$Z$11</formula>
      <formula>$AA$11</formula>
    </cfRule>
    <cfRule type="cellIs" dxfId="117" priority="58" operator="between">
      <formula>$Z$10</formula>
      <formula>$AA$10</formula>
    </cfRule>
    <cfRule type="cellIs" dxfId="116" priority="57" operator="between">
      <formula>$Z$9</formula>
      <formula>$AA$9</formula>
    </cfRule>
    <cfRule type="cellIs" dxfId="115" priority="56" operator="between">
      <formula>$Z$8</formula>
      <formula>$AA$8</formula>
    </cfRule>
  </conditionalFormatting>
  <conditionalFormatting sqref="C178:D180">
    <cfRule type="cellIs" dxfId="114" priority="51" operator="between">
      <formula>$Z$8</formula>
      <formula>$AA$8</formula>
    </cfRule>
    <cfRule type="cellIs" dxfId="113" priority="52" operator="between">
      <formula>$Z$9</formula>
      <formula>$AA$9</formula>
    </cfRule>
    <cfRule type="cellIs" dxfId="112" priority="53" operator="between">
      <formula>$Z$10</formula>
      <formula>$AA$10</formula>
    </cfRule>
    <cfRule type="cellIs" dxfId="111" priority="54" operator="between">
      <formula>$Z$11</formula>
      <formula>$AA$11</formula>
    </cfRule>
    <cfRule type="cellIs" dxfId="110" priority="55" operator="between">
      <formula>$Z$12</formula>
      <formula>$AA$12</formula>
    </cfRule>
  </conditionalFormatting>
  <conditionalFormatting sqref="V124:W126">
    <cfRule type="cellIs" dxfId="109" priority="50" operator="between">
      <formula>$Z$12</formula>
      <formula>$AA$12</formula>
    </cfRule>
    <cfRule type="cellIs" dxfId="108" priority="49" operator="between">
      <formula>$Z$11</formula>
      <formula>$AA$11</formula>
    </cfRule>
    <cfRule type="cellIs" dxfId="107" priority="48" operator="between">
      <formula>$Z$10</formula>
      <formula>$AA$10</formula>
    </cfRule>
    <cfRule type="cellIs" dxfId="106" priority="47" operator="between">
      <formula>$Z$9</formula>
      <formula>$AA$9</formula>
    </cfRule>
    <cfRule type="cellIs" dxfId="105" priority="46" operator="between">
      <formula>$Z$8</formula>
      <formula>$AA$8</formula>
    </cfRule>
  </conditionalFormatting>
  <conditionalFormatting sqref="V130:W132">
    <cfRule type="cellIs" dxfId="104" priority="45" operator="between">
      <formula>$Z$12</formula>
      <formula>$AA$12</formula>
    </cfRule>
    <cfRule type="cellIs" dxfId="103" priority="44" operator="between">
      <formula>$Z$11</formula>
      <formula>$AA$11</formula>
    </cfRule>
    <cfRule type="cellIs" dxfId="102" priority="43" operator="between">
      <formula>$Z$10</formula>
      <formula>$AA$10</formula>
    </cfRule>
    <cfRule type="cellIs" dxfId="101" priority="42" operator="between">
      <formula>$Z$9</formula>
      <formula>$AA$9</formula>
    </cfRule>
    <cfRule type="cellIs" dxfId="100" priority="41" operator="between">
      <formula>$Z$8</formula>
      <formula>$AA$8</formula>
    </cfRule>
  </conditionalFormatting>
  <conditionalFormatting sqref="V136:W138">
    <cfRule type="cellIs" dxfId="99" priority="40" operator="between">
      <formula>$Z$12</formula>
      <formula>$AA$12</formula>
    </cfRule>
    <cfRule type="cellIs" dxfId="98" priority="39" operator="between">
      <formula>$Z$11</formula>
      <formula>$AA$11</formula>
    </cfRule>
    <cfRule type="cellIs" dxfId="97" priority="38" operator="between">
      <formula>$Z$10</formula>
      <formula>$AA$10</formula>
    </cfRule>
    <cfRule type="cellIs" dxfId="96" priority="37" operator="between">
      <formula>$Z$9</formula>
      <formula>$AA$9</formula>
    </cfRule>
    <cfRule type="cellIs" dxfId="95" priority="36" operator="between">
      <formula>$Z$8</formula>
      <formula>$AA$8</formula>
    </cfRule>
  </conditionalFormatting>
  <conditionalFormatting sqref="V142:W144">
    <cfRule type="cellIs" dxfId="94" priority="35" operator="between">
      <formula>$Z$12</formula>
      <formula>$AA$12</formula>
    </cfRule>
    <cfRule type="cellIs" dxfId="93" priority="34" operator="between">
      <formula>$Z$11</formula>
      <formula>$AA$11</formula>
    </cfRule>
    <cfRule type="cellIs" dxfId="92" priority="33" operator="between">
      <formula>$Z$10</formula>
      <formula>$AA$10</formula>
    </cfRule>
    <cfRule type="cellIs" dxfId="91" priority="32" operator="between">
      <formula>$Z$9</formula>
      <formula>$AA$9</formula>
    </cfRule>
    <cfRule type="cellIs" dxfId="90" priority="31" operator="between">
      <formula>$Z$8</formula>
      <formula>$AA$8</formula>
    </cfRule>
  </conditionalFormatting>
  <conditionalFormatting sqref="V148:W150">
    <cfRule type="cellIs" dxfId="89" priority="30" operator="between">
      <formula>$Z$12</formula>
      <formula>$AA$12</formula>
    </cfRule>
    <cfRule type="cellIs" dxfId="88" priority="29" operator="between">
      <formula>$Z$11</formula>
      <formula>$AA$11</formula>
    </cfRule>
    <cfRule type="cellIs" dxfId="87" priority="28" operator="between">
      <formula>$Z$10</formula>
      <formula>$AA$10</formula>
    </cfRule>
    <cfRule type="cellIs" dxfId="86" priority="27" operator="between">
      <formula>$Z$9</formula>
      <formula>$AA$9</formula>
    </cfRule>
    <cfRule type="cellIs" dxfId="85" priority="26" operator="between">
      <formula>$Z$8</formula>
      <formula>$AA$8</formula>
    </cfRule>
  </conditionalFormatting>
  <conditionalFormatting sqref="V154:W156">
    <cfRule type="cellIs" dxfId="84" priority="25" operator="between">
      <formula>$Z$12</formula>
      <formula>$AA$12</formula>
    </cfRule>
    <cfRule type="cellIs" dxfId="83" priority="24" operator="between">
      <formula>$Z$11</formula>
      <formula>$AA$11</formula>
    </cfRule>
    <cfRule type="cellIs" dxfId="82" priority="23" operator="between">
      <formula>$Z$10</formula>
      <formula>$AA$10</formula>
    </cfRule>
    <cfRule type="cellIs" dxfId="81" priority="22" operator="between">
      <formula>$Z$9</formula>
      <formula>$AA$9</formula>
    </cfRule>
    <cfRule type="cellIs" dxfId="80" priority="21" operator="between">
      <formula>$Z$8</formula>
      <formula>$AA$8</formula>
    </cfRule>
  </conditionalFormatting>
  <conditionalFormatting sqref="V160:W162">
    <cfRule type="cellIs" dxfId="79" priority="20" operator="between">
      <formula>$Z$12</formula>
      <formula>$AA$12</formula>
    </cfRule>
    <cfRule type="cellIs" dxfId="78" priority="19" operator="between">
      <formula>$Z$11</formula>
      <formula>$AA$11</formula>
    </cfRule>
    <cfRule type="cellIs" dxfId="77" priority="18" operator="between">
      <formula>$Z$10</formula>
      <formula>$AA$10</formula>
    </cfRule>
    <cfRule type="cellIs" dxfId="76" priority="17" operator="between">
      <formula>$Z$9</formula>
      <formula>$AA$9</formula>
    </cfRule>
    <cfRule type="cellIs" dxfId="75" priority="16" operator="between">
      <formula>$Z$8</formula>
      <formula>$AA$8</formula>
    </cfRule>
  </conditionalFormatting>
  <conditionalFormatting sqref="V166:W168">
    <cfRule type="cellIs" dxfId="74" priority="15" operator="between">
      <formula>$Z$12</formula>
      <formula>$AA$12</formula>
    </cfRule>
    <cfRule type="cellIs" dxfId="73" priority="14" operator="between">
      <formula>$Z$11</formula>
      <formula>$AA$11</formula>
    </cfRule>
    <cfRule type="cellIs" dxfId="72" priority="12" operator="between">
      <formula>$Z$9</formula>
      <formula>$AA$9</formula>
    </cfRule>
    <cfRule type="cellIs" dxfId="71" priority="11" operator="between">
      <formula>$Z$8</formula>
      <formula>$AA$8</formula>
    </cfRule>
    <cfRule type="cellIs" dxfId="70" priority="13" operator="between">
      <formula>$Z$10</formula>
      <formula>$AA$10</formula>
    </cfRule>
  </conditionalFormatting>
  <conditionalFormatting sqref="V172:W174">
    <cfRule type="cellIs" dxfId="69" priority="10" operator="between">
      <formula>$Z$12</formula>
      <formula>$AA$12</formula>
    </cfRule>
    <cfRule type="cellIs" dxfId="68" priority="9" operator="between">
      <formula>$Z$11</formula>
      <formula>$AA$11</formula>
    </cfRule>
    <cfRule type="cellIs" dxfId="67" priority="8" operator="between">
      <formula>$Z$10</formula>
      <formula>$AA$10</formula>
    </cfRule>
    <cfRule type="cellIs" dxfId="66" priority="6" operator="between">
      <formula>$Z$8</formula>
      <formula>$AA$8</formula>
    </cfRule>
    <cfRule type="cellIs" dxfId="65" priority="7" operator="between">
      <formula>$Z$9</formula>
      <formula>$AA$9</formula>
    </cfRule>
  </conditionalFormatting>
  <conditionalFormatting sqref="V178:W180">
    <cfRule type="cellIs" dxfId="64" priority="1" operator="between">
      <formula>$Z$8</formula>
      <formula>$AA$8</formula>
    </cfRule>
    <cfRule type="cellIs" dxfId="63" priority="5" operator="between">
      <formula>$Z$12</formula>
      <formula>$AA$12</formula>
    </cfRule>
    <cfRule type="cellIs" dxfId="62" priority="4" operator="between">
      <formula>$Z$11</formula>
      <formula>$AA$11</formula>
    </cfRule>
    <cfRule type="cellIs" dxfId="61" priority="3" operator="between">
      <formula>$Z$10</formula>
      <formula>$AA$10</formula>
    </cfRule>
    <cfRule type="cellIs" dxfId="60"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baseColWidth="10" defaultColWidth="10.7109375" defaultRowHeight="12.75" x14ac:dyDescent="0.2"/>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x14ac:dyDescent="0.2">
      <c r="A1" s="487" t="s">
        <v>117</v>
      </c>
      <c r="B1" s="487"/>
      <c r="E1" s="486" t="s">
        <v>118</v>
      </c>
      <c r="F1" s="486"/>
      <c r="G1" s="486"/>
      <c r="H1" s="486"/>
    </row>
    <row r="2" spans="1:23" ht="49.15" customHeight="1" x14ac:dyDescent="0.2">
      <c r="B2" s="113" t="s">
        <v>84</v>
      </c>
      <c r="C2" s="113"/>
      <c r="E2" s="485" t="s">
        <v>119</v>
      </c>
      <c r="F2" s="485"/>
      <c r="G2" s="485"/>
      <c r="H2" s="485"/>
      <c r="I2" s="485"/>
      <c r="K2" s="485" t="s">
        <v>120</v>
      </c>
      <c r="L2" s="485"/>
      <c r="M2" s="485"/>
      <c r="N2" s="485"/>
      <c r="P2" s="485" t="s">
        <v>50</v>
      </c>
      <c r="Q2" s="485"/>
      <c r="S2" s="103" t="s">
        <v>68</v>
      </c>
      <c r="U2" s="103" t="s">
        <v>121</v>
      </c>
      <c r="W2" s="53" t="s">
        <v>72</v>
      </c>
    </row>
    <row r="3" spans="1:23" ht="29.25" thickBot="1" x14ac:dyDescent="0.25">
      <c r="A3" s="104" t="s">
        <v>122</v>
      </c>
      <c r="B3" s="113" t="s">
        <v>122</v>
      </c>
      <c r="C3" s="113" t="s">
        <v>84</v>
      </c>
      <c r="E3" s="105" t="s">
        <v>46</v>
      </c>
      <c r="F3" s="105" t="s">
        <v>48</v>
      </c>
      <c r="H3" s="105" t="s">
        <v>51</v>
      </c>
      <c r="I3" s="105" t="s">
        <v>53</v>
      </c>
      <c r="K3" s="103" t="s">
        <v>123</v>
      </c>
      <c r="L3" s="103" t="s">
        <v>124</v>
      </c>
      <c r="M3" s="103" t="s">
        <v>125</v>
      </c>
      <c r="N3" s="103" t="s">
        <v>126</v>
      </c>
      <c r="P3" s="109" t="s">
        <v>46</v>
      </c>
      <c r="Q3" s="109" t="s">
        <v>127</v>
      </c>
      <c r="S3" s="104" t="s">
        <v>128</v>
      </c>
      <c r="U3" s="11" t="s">
        <v>129</v>
      </c>
      <c r="W3" s="36" t="s">
        <v>130</v>
      </c>
    </row>
    <row r="4" spans="1:23" ht="38.25" x14ac:dyDescent="0.2">
      <c r="A4" s="112" t="s">
        <v>131</v>
      </c>
      <c r="B4" s="115" t="s">
        <v>131</v>
      </c>
      <c r="C4" s="126" t="s">
        <v>132</v>
      </c>
      <c r="E4" s="104" t="s">
        <v>133</v>
      </c>
      <c r="F4" s="106">
        <v>0.25</v>
      </c>
      <c r="H4" s="104" t="s">
        <v>134</v>
      </c>
      <c r="I4" s="106">
        <v>0.25</v>
      </c>
      <c r="K4" s="220" t="s">
        <v>135</v>
      </c>
      <c r="L4" s="104" t="s">
        <v>136</v>
      </c>
      <c r="M4" s="104" t="s">
        <v>137</v>
      </c>
      <c r="N4" s="104" t="s">
        <v>138</v>
      </c>
      <c r="P4" s="104" t="s">
        <v>133</v>
      </c>
      <c r="Q4" s="143" t="s">
        <v>139</v>
      </c>
      <c r="S4" s="104" t="s">
        <v>140</v>
      </c>
      <c r="U4" s="11" t="s">
        <v>141</v>
      </c>
      <c r="W4" s="36" t="s">
        <v>142</v>
      </c>
    </row>
    <row r="5" spans="1:23" ht="77.25" thickBot="1" x14ac:dyDescent="0.25">
      <c r="A5" s="112" t="s">
        <v>143</v>
      </c>
      <c r="B5" s="119"/>
      <c r="C5" s="127"/>
      <c r="E5" s="104" t="s">
        <v>144</v>
      </c>
      <c r="F5" s="106">
        <v>0.15</v>
      </c>
      <c r="H5" s="104" t="s">
        <v>145</v>
      </c>
      <c r="I5" s="106">
        <v>0.15</v>
      </c>
      <c r="K5" s="220" t="s">
        <v>146</v>
      </c>
      <c r="L5" s="104" t="s">
        <v>147</v>
      </c>
      <c r="M5" s="104" t="s">
        <v>148</v>
      </c>
      <c r="N5" s="104" t="s">
        <v>149</v>
      </c>
      <c r="P5" s="104" t="s">
        <v>144</v>
      </c>
      <c r="Q5" s="143" t="s">
        <v>139</v>
      </c>
      <c r="S5" s="104" t="s">
        <v>150</v>
      </c>
      <c r="U5" s="11" t="s">
        <v>151</v>
      </c>
      <c r="W5" s="36" t="s">
        <v>152</v>
      </c>
    </row>
    <row r="6" spans="1:23" ht="28.5" x14ac:dyDescent="0.2">
      <c r="A6" s="112" t="s">
        <v>153</v>
      </c>
      <c r="B6" s="121" t="s">
        <v>143</v>
      </c>
      <c r="C6" s="128" t="s">
        <v>154</v>
      </c>
      <c r="E6" s="104" t="s">
        <v>155</v>
      </c>
      <c r="F6" s="106">
        <v>0.1</v>
      </c>
      <c r="H6" s="104"/>
      <c r="I6" s="104"/>
      <c r="K6" s="220" t="s">
        <v>156</v>
      </c>
      <c r="L6" s="104"/>
      <c r="M6" s="104"/>
      <c r="N6" s="104" t="s">
        <v>157</v>
      </c>
      <c r="P6" s="104" t="s">
        <v>155</v>
      </c>
      <c r="Q6" s="143" t="s">
        <v>158</v>
      </c>
      <c r="S6" s="104" t="s">
        <v>159</v>
      </c>
      <c r="U6" s="11" t="s">
        <v>160</v>
      </c>
      <c r="W6" s="104"/>
    </row>
    <row r="7" spans="1:23" ht="13.5" thickBot="1" x14ac:dyDescent="0.25">
      <c r="A7" s="112" t="s">
        <v>161</v>
      </c>
      <c r="B7" s="119"/>
      <c r="C7" s="127"/>
      <c r="E7" s="104"/>
      <c r="F7" s="106"/>
      <c r="P7" s="107"/>
      <c r="S7" s="104" t="s">
        <v>162</v>
      </c>
    </row>
    <row r="8" spans="1:23" x14ac:dyDescent="0.2">
      <c r="A8" s="112" t="s">
        <v>163</v>
      </c>
      <c r="B8" s="121" t="s">
        <v>153</v>
      </c>
      <c r="C8" s="128" t="s">
        <v>164</v>
      </c>
      <c r="S8" s="104"/>
    </row>
    <row r="9" spans="1:23" ht="26.25" thickBot="1" x14ac:dyDescent="0.25">
      <c r="A9" s="112" t="s">
        <v>165</v>
      </c>
      <c r="B9" s="123"/>
      <c r="C9" s="127"/>
    </row>
    <row r="10" spans="1:23" x14ac:dyDescent="0.2">
      <c r="A10" s="112" t="s">
        <v>166</v>
      </c>
      <c r="B10" s="121" t="s">
        <v>161</v>
      </c>
      <c r="C10" s="128" t="s">
        <v>167</v>
      </c>
    </row>
    <row r="11" spans="1:23" ht="14.25" customHeight="1" thickBot="1" x14ac:dyDescent="0.25">
      <c r="A11" s="114"/>
      <c r="B11" s="119"/>
      <c r="C11" s="127"/>
    </row>
    <row r="12" spans="1:23" ht="14.25" customHeight="1" x14ac:dyDescent="0.2">
      <c r="B12" s="121" t="s">
        <v>163</v>
      </c>
      <c r="C12" s="122" t="s">
        <v>132</v>
      </c>
    </row>
    <row r="13" spans="1:23" ht="14.25" customHeight="1" x14ac:dyDescent="0.2">
      <c r="A13" s="218" t="s">
        <v>89</v>
      </c>
      <c r="B13" s="118"/>
      <c r="C13" s="117" t="s">
        <v>154</v>
      </c>
    </row>
    <row r="14" spans="1:23" ht="14.25" customHeight="1" x14ac:dyDescent="0.2">
      <c r="A14" s="219" t="s">
        <v>168</v>
      </c>
      <c r="B14" s="116"/>
      <c r="C14" s="117" t="s">
        <v>164</v>
      </c>
    </row>
    <row r="15" spans="1:23" ht="14.25" customHeight="1" x14ac:dyDescent="0.2">
      <c r="A15" s="219" t="s">
        <v>96</v>
      </c>
      <c r="B15" s="116"/>
      <c r="C15" s="117" t="s">
        <v>167</v>
      </c>
    </row>
    <row r="16" spans="1:23" ht="14.25" customHeight="1" x14ac:dyDescent="0.2">
      <c r="A16" s="219" t="s">
        <v>169</v>
      </c>
      <c r="B16" s="116"/>
      <c r="C16" s="117" t="s">
        <v>170</v>
      </c>
    </row>
    <row r="17" spans="1:5" ht="14.25" customHeight="1" thickBot="1" x14ac:dyDescent="0.25">
      <c r="A17" s="219" t="s">
        <v>171</v>
      </c>
      <c r="B17" s="119"/>
      <c r="C17" s="120"/>
    </row>
    <row r="18" spans="1:5" x14ac:dyDescent="0.2">
      <c r="A18" s="219" t="s">
        <v>172</v>
      </c>
      <c r="B18" s="121" t="s">
        <v>165</v>
      </c>
      <c r="C18" s="122" t="s">
        <v>132</v>
      </c>
    </row>
    <row r="19" spans="1:5" ht="14.25" customHeight="1" x14ac:dyDescent="0.2">
      <c r="B19" s="116"/>
      <c r="C19" s="117" t="s">
        <v>154</v>
      </c>
    </row>
    <row r="20" spans="1:5" ht="14.25" customHeight="1" x14ac:dyDescent="0.2">
      <c r="B20" s="116"/>
      <c r="C20" s="117" t="s">
        <v>164</v>
      </c>
    </row>
    <row r="21" spans="1:5" ht="14.25" customHeight="1" x14ac:dyDescent="0.2">
      <c r="B21" s="116"/>
      <c r="C21" s="117" t="s">
        <v>167</v>
      </c>
    </row>
    <row r="22" spans="1:5" ht="14.25" customHeight="1" x14ac:dyDescent="0.2">
      <c r="B22" s="116"/>
      <c r="C22" s="117" t="s">
        <v>170</v>
      </c>
    </row>
    <row r="23" spans="1:5" ht="14.25" customHeight="1" thickBot="1" x14ac:dyDescent="0.25">
      <c r="B23" s="123"/>
      <c r="C23" s="124"/>
    </row>
    <row r="24" spans="1:5" ht="14.25" customHeight="1" x14ac:dyDescent="0.2">
      <c r="B24" s="121" t="s">
        <v>166</v>
      </c>
      <c r="C24" s="122" t="s">
        <v>170</v>
      </c>
    </row>
    <row r="25" spans="1:5" ht="14.25" customHeight="1" x14ac:dyDescent="0.2">
      <c r="B25" s="116"/>
      <c r="C25" s="117" t="s">
        <v>154</v>
      </c>
    </row>
    <row r="26" spans="1:5" ht="14.25" customHeight="1" thickBot="1" x14ac:dyDescent="0.25">
      <c r="B26" s="119"/>
      <c r="C26" s="120"/>
    </row>
    <row r="30" spans="1:5" x14ac:dyDescent="0.2">
      <c r="A30" s="218"/>
      <c r="B30" s="218"/>
      <c r="C30" s="218"/>
      <c r="D30" s="218"/>
      <c r="E30" s="218"/>
    </row>
    <row r="31" spans="1:5" ht="25.5" x14ac:dyDescent="0.2">
      <c r="A31" s="102" t="s">
        <v>168</v>
      </c>
      <c r="B31" s="102" t="s">
        <v>96</v>
      </c>
      <c r="C31" s="102" t="s">
        <v>173</v>
      </c>
      <c r="D31" s="102" t="s">
        <v>174</v>
      </c>
      <c r="E31" s="102" t="s">
        <v>175</v>
      </c>
    </row>
    <row r="32" spans="1:5" ht="25.5" x14ac:dyDescent="0.2">
      <c r="A32" s="227" t="s">
        <v>176</v>
      </c>
      <c r="B32" s="102" t="s">
        <v>177</v>
      </c>
      <c r="C32" s="102" t="s">
        <v>178</v>
      </c>
      <c r="D32" s="102" t="s">
        <v>179</v>
      </c>
      <c r="E32" s="102" t="s">
        <v>179</v>
      </c>
    </row>
    <row r="33" spans="1:9" ht="25.5" x14ac:dyDescent="0.2">
      <c r="A33" s="227" t="s">
        <v>180</v>
      </c>
      <c r="B33" s="102" t="s">
        <v>97</v>
      </c>
      <c r="C33" s="102" t="s">
        <v>181</v>
      </c>
      <c r="D33" s="102" t="s">
        <v>182</v>
      </c>
      <c r="E33" s="102" t="s">
        <v>182</v>
      </c>
    </row>
    <row r="34" spans="1:9" ht="25.5" x14ac:dyDescent="0.2">
      <c r="A34" s="227" t="s">
        <v>183</v>
      </c>
      <c r="B34" s="102" t="s">
        <v>184</v>
      </c>
      <c r="C34" s="102" t="s">
        <v>185</v>
      </c>
      <c r="D34" s="102" t="s">
        <v>186</v>
      </c>
      <c r="E34" s="102" t="s">
        <v>186</v>
      </c>
    </row>
    <row r="35" spans="1:9" ht="25.5" x14ac:dyDescent="0.2">
      <c r="B35" s="102" t="s">
        <v>187</v>
      </c>
    </row>
    <row r="37" spans="1:9" x14ac:dyDescent="0.2">
      <c r="H37" s="102" t="s">
        <v>85</v>
      </c>
      <c r="I37" s="102" t="s">
        <v>188</v>
      </c>
    </row>
    <row r="38" spans="1:9" ht="102" x14ac:dyDescent="0.2">
      <c r="A38" s="233" t="s">
        <v>189</v>
      </c>
      <c r="B38" s="233" t="s">
        <v>94</v>
      </c>
      <c r="C38" s="233" t="s">
        <v>164</v>
      </c>
      <c r="D38" s="233" t="s">
        <v>190</v>
      </c>
      <c r="E38" s="233" t="s">
        <v>170</v>
      </c>
      <c r="F38" s="233" t="s">
        <v>191</v>
      </c>
      <c r="H38" s="102" t="s">
        <v>189</v>
      </c>
      <c r="I38" s="102" t="s">
        <v>192</v>
      </c>
    </row>
    <row r="39" spans="1:9" ht="63.75" x14ac:dyDescent="0.2">
      <c r="A39" s="229" t="s">
        <v>193</v>
      </c>
      <c r="B39" s="230" t="s">
        <v>194</v>
      </c>
      <c r="C39" s="230" t="s">
        <v>195</v>
      </c>
      <c r="D39" s="229" t="s">
        <v>196</v>
      </c>
      <c r="E39" s="229" t="s">
        <v>197</v>
      </c>
      <c r="F39" s="231" t="s">
        <v>198</v>
      </c>
      <c r="H39" s="102" t="s">
        <v>94</v>
      </c>
      <c r="I39" s="102" t="s">
        <v>199</v>
      </c>
    </row>
    <row r="40" spans="1:9" ht="38.25" x14ac:dyDescent="0.2">
      <c r="A40" s="229" t="s">
        <v>200</v>
      </c>
      <c r="B40" s="230" t="s">
        <v>95</v>
      </c>
      <c r="C40" s="230" t="s">
        <v>201</v>
      </c>
      <c r="D40" s="232" t="s">
        <v>202</v>
      </c>
      <c r="E40" s="232" t="s">
        <v>203</v>
      </c>
      <c r="F40" s="229" t="s">
        <v>204</v>
      </c>
      <c r="H40" s="102" t="s">
        <v>164</v>
      </c>
      <c r="I40" s="102" t="s">
        <v>205</v>
      </c>
    </row>
    <row r="41" spans="1:9" ht="28.5" x14ac:dyDescent="0.2">
      <c r="A41" s="229" t="s">
        <v>206</v>
      </c>
      <c r="B41" s="230" t="s">
        <v>207</v>
      </c>
      <c r="C41" s="230" t="s">
        <v>208</v>
      </c>
      <c r="D41" s="232" t="s">
        <v>209</v>
      </c>
      <c r="E41" s="232" t="s">
        <v>210</v>
      </c>
      <c r="F41" s="232" t="s">
        <v>211</v>
      </c>
      <c r="H41" s="102" t="s">
        <v>190</v>
      </c>
      <c r="I41" s="102" t="s">
        <v>212</v>
      </c>
    </row>
    <row r="42" spans="1:9" ht="28.5" x14ac:dyDescent="0.2">
      <c r="A42" s="229" t="s">
        <v>213</v>
      </c>
      <c r="B42" s="230" t="s">
        <v>214</v>
      </c>
      <c r="C42" s="230" t="s">
        <v>215</v>
      </c>
      <c r="D42" s="232" t="s">
        <v>216</v>
      </c>
      <c r="E42" s="232" t="s">
        <v>217</v>
      </c>
      <c r="F42" s="232" t="s">
        <v>218</v>
      </c>
      <c r="H42" s="102" t="s">
        <v>170</v>
      </c>
      <c r="I42" s="102" t="s">
        <v>219</v>
      </c>
    </row>
    <row r="43" spans="1:9" ht="25.5" x14ac:dyDescent="0.2">
      <c r="A43" s="229" t="s">
        <v>220</v>
      </c>
      <c r="B43" s="228"/>
      <c r="C43" s="228"/>
      <c r="D43" s="232" t="s">
        <v>221</v>
      </c>
      <c r="E43" s="228"/>
      <c r="F43" s="228"/>
      <c r="H43" s="102" t="s">
        <v>191</v>
      </c>
      <c r="I43" s="102" t="s">
        <v>222</v>
      </c>
    </row>
    <row r="44" spans="1:9" ht="28.5" x14ac:dyDescent="0.2">
      <c r="A44" s="229" t="s">
        <v>223</v>
      </c>
      <c r="B44" s="228"/>
      <c r="C44" s="228"/>
      <c r="D44" s="228"/>
      <c r="E44" s="228"/>
      <c r="F44" s="228"/>
    </row>
    <row r="45" spans="1:9" ht="42.75" x14ac:dyDescent="0.2">
      <c r="A45" s="229" t="s">
        <v>224</v>
      </c>
      <c r="B45" s="228"/>
      <c r="C45" s="228"/>
      <c r="D45" s="228"/>
      <c r="E45" s="228"/>
      <c r="F45" s="228"/>
    </row>
    <row r="46" spans="1:9" ht="28.5" x14ac:dyDescent="0.2">
      <c r="A46" s="229" t="s">
        <v>225</v>
      </c>
      <c r="B46" s="228"/>
      <c r="C46" s="228"/>
      <c r="D46" s="228"/>
      <c r="E46" s="228"/>
      <c r="F46" s="228"/>
    </row>
    <row r="47" spans="1:9" ht="28.5" x14ac:dyDescent="0.2">
      <c r="A47" s="229" t="s">
        <v>226</v>
      </c>
      <c r="B47" s="228"/>
      <c r="C47" s="228"/>
      <c r="D47" s="228"/>
      <c r="E47" s="228"/>
      <c r="F47" s="228"/>
    </row>
    <row r="50" spans="1:4" x14ac:dyDescent="0.2">
      <c r="A50" s="480" t="s">
        <v>227</v>
      </c>
      <c r="B50" s="481"/>
      <c r="C50" s="235" t="s">
        <v>228</v>
      </c>
      <c r="D50" s="235" t="s">
        <v>229</v>
      </c>
    </row>
    <row r="51" spans="1:4" ht="14.25" x14ac:dyDescent="0.2">
      <c r="A51" s="488" t="s">
        <v>230</v>
      </c>
      <c r="B51" s="234" t="s">
        <v>133</v>
      </c>
      <c r="C51" s="236">
        <v>0.25</v>
      </c>
      <c r="D51" s="236" t="s">
        <v>139</v>
      </c>
    </row>
    <row r="52" spans="1:4" ht="14.25" x14ac:dyDescent="0.2">
      <c r="A52" s="489"/>
      <c r="B52" s="234" t="s">
        <v>144</v>
      </c>
      <c r="C52" s="236">
        <v>0.15</v>
      </c>
      <c r="D52" s="236" t="s">
        <v>139</v>
      </c>
    </row>
    <row r="53" spans="1:4" ht="14.25" x14ac:dyDescent="0.2">
      <c r="A53" s="490"/>
      <c r="B53" s="234" t="s">
        <v>155</v>
      </c>
      <c r="C53" s="236">
        <v>0.1</v>
      </c>
      <c r="D53" s="236" t="s">
        <v>158</v>
      </c>
    </row>
    <row r="54" spans="1:4" ht="14.25" x14ac:dyDescent="0.2">
      <c r="A54" s="234" t="s">
        <v>231</v>
      </c>
      <c r="B54" s="234" t="s">
        <v>134</v>
      </c>
      <c r="C54" s="236">
        <v>0.25</v>
      </c>
    </row>
    <row r="55" spans="1:4" ht="23.25" x14ac:dyDescent="0.2">
      <c r="A55" s="234" t="s">
        <v>232</v>
      </c>
      <c r="B55" s="234" t="s">
        <v>145</v>
      </c>
      <c r="C55" s="236">
        <v>0.15</v>
      </c>
    </row>
    <row r="58" spans="1:4" ht="15" x14ac:dyDescent="0.25">
      <c r="A58" t="s">
        <v>233</v>
      </c>
      <c r="B58"/>
      <c r="C58"/>
    </row>
    <row r="59" spans="1:4" x14ac:dyDescent="0.2">
      <c r="A59" s="480" t="s">
        <v>227</v>
      </c>
      <c r="B59" s="481"/>
      <c r="C59" s="237" t="s">
        <v>188</v>
      </c>
    </row>
    <row r="60" spans="1:4" ht="80.650000000000006" customHeight="1" x14ac:dyDescent="0.2">
      <c r="A60" s="482" t="s">
        <v>123</v>
      </c>
      <c r="B60" s="229" t="s">
        <v>135</v>
      </c>
      <c r="C60" s="229" t="s">
        <v>234</v>
      </c>
    </row>
    <row r="61" spans="1:4" ht="34.5" customHeight="1" x14ac:dyDescent="0.2">
      <c r="A61" s="483"/>
      <c r="B61" s="229" t="s">
        <v>146</v>
      </c>
      <c r="C61" s="229" t="s">
        <v>235</v>
      </c>
    </row>
    <row r="62" spans="1:4" ht="34.5" customHeight="1" x14ac:dyDescent="0.2">
      <c r="A62" s="484"/>
      <c r="B62" s="229" t="s">
        <v>156</v>
      </c>
      <c r="C62" s="229" t="s">
        <v>236</v>
      </c>
    </row>
    <row r="63" spans="1:4" ht="12.75" customHeight="1" x14ac:dyDescent="0.2">
      <c r="A63" s="229" t="s">
        <v>124</v>
      </c>
      <c r="B63" s="229" t="s">
        <v>237</v>
      </c>
      <c r="C63" s="229" t="s">
        <v>238</v>
      </c>
    </row>
    <row r="64" spans="1:4" ht="14.25" x14ac:dyDescent="0.2">
      <c r="A64" s="229"/>
      <c r="B64" s="229" t="s">
        <v>239</v>
      </c>
      <c r="C64" s="229"/>
    </row>
    <row r="65" spans="1:3" ht="14.25" x14ac:dyDescent="0.2">
      <c r="A65" s="229"/>
      <c r="B65" s="229" t="s">
        <v>240</v>
      </c>
      <c r="C65" s="229"/>
    </row>
    <row r="66" spans="1:3" ht="14.25" x14ac:dyDescent="0.2">
      <c r="A66" s="229"/>
      <c r="B66" s="229" t="s">
        <v>241</v>
      </c>
      <c r="C66" s="229"/>
    </row>
    <row r="67" spans="1:3" ht="14.25" x14ac:dyDescent="0.2">
      <c r="A67" s="229"/>
      <c r="B67" s="229" t="s">
        <v>371</v>
      </c>
      <c r="C67" s="229"/>
    </row>
    <row r="68" spans="1:3" ht="14.25" x14ac:dyDescent="0.2">
      <c r="A68" s="229"/>
      <c r="B68" s="229" t="s">
        <v>242</v>
      </c>
      <c r="C68" s="229"/>
    </row>
    <row r="69" spans="1:3" ht="14.25" x14ac:dyDescent="0.2">
      <c r="A69" s="229"/>
      <c r="B69" s="229" t="s">
        <v>372</v>
      </c>
      <c r="C69" s="229"/>
    </row>
    <row r="70" spans="1:3" ht="12.75" customHeight="1" x14ac:dyDescent="0.2">
      <c r="A70" s="229" t="s">
        <v>243</v>
      </c>
      <c r="B70" s="229" t="s">
        <v>137</v>
      </c>
      <c r="C70" s="229" t="s">
        <v>244</v>
      </c>
    </row>
    <row r="71" spans="1:3" ht="14.25" x14ac:dyDescent="0.2">
      <c r="A71" s="229"/>
      <c r="B71" s="229" t="s">
        <v>148</v>
      </c>
      <c r="C71" s="229"/>
    </row>
    <row r="72" spans="1:3" ht="38.25" x14ac:dyDescent="0.2">
      <c r="A72" s="229" t="s">
        <v>245</v>
      </c>
      <c r="B72" s="229" t="s">
        <v>138</v>
      </c>
      <c r="C72" s="229" t="s">
        <v>246</v>
      </c>
    </row>
    <row r="73" spans="1:3" ht="69" customHeight="1" x14ac:dyDescent="0.2">
      <c r="A73" s="229"/>
      <c r="B73" s="229" t="s">
        <v>247</v>
      </c>
      <c r="C73" s="229" t="s">
        <v>248</v>
      </c>
    </row>
    <row r="74" spans="1:3" ht="34.5" customHeight="1" x14ac:dyDescent="0.2">
      <c r="A74" s="229"/>
      <c r="B74" s="229" t="s">
        <v>157</v>
      </c>
      <c r="C74" s="229" t="s">
        <v>249</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zoomScale="85" zoomScaleNormal="85" workbookViewId="0">
      <selection activeCell="B3" sqref="B3:I3"/>
    </sheetView>
  </sheetViews>
  <sheetFormatPr baseColWidth="10" defaultColWidth="0" defaultRowHeight="12.75" zeroHeight="1" x14ac:dyDescent="0.25"/>
  <cols>
    <col min="1" max="1" width="11.42578125" style="51" customWidth="1"/>
    <col min="2" max="2" width="36.5703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thickTop="1" x14ac:dyDescent="0.25">
      <c r="A1" s="358"/>
      <c r="B1" s="339" t="s">
        <v>375</v>
      </c>
      <c r="C1" s="340"/>
      <c r="D1" s="340"/>
      <c r="E1" s="340"/>
      <c r="F1" s="340"/>
      <c r="G1" s="340"/>
      <c r="H1" s="340"/>
      <c r="I1" s="341"/>
      <c r="J1" s="306" t="s">
        <v>373</v>
      </c>
      <c r="K1" s="307"/>
      <c r="L1" s="253"/>
    </row>
    <row r="2" spans="1:38" s="4" customFormat="1" ht="19.899999999999999" customHeight="1" x14ac:dyDescent="0.25">
      <c r="A2" s="359"/>
      <c r="B2" s="342"/>
      <c r="C2" s="343"/>
      <c r="D2" s="343"/>
      <c r="E2" s="343"/>
      <c r="F2" s="343"/>
      <c r="G2" s="343"/>
      <c r="H2" s="343"/>
      <c r="I2" s="344"/>
      <c r="J2" s="308" t="s">
        <v>376</v>
      </c>
      <c r="K2" s="309"/>
      <c r="L2" s="253"/>
    </row>
    <row r="3" spans="1:38" s="3" customFormat="1" ht="16.5" thickBot="1" x14ac:dyDescent="0.25">
      <c r="A3" s="360"/>
      <c r="B3" s="345" t="s">
        <v>359</v>
      </c>
      <c r="C3" s="346"/>
      <c r="D3" s="346"/>
      <c r="E3" s="346"/>
      <c r="F3" s="346"/>
      <c r="G3" s="346"/>
      <c r="H3" s="346"/>
      <c r="I3" s="347"/>
      <c r="J3" s="310" t="s">
        <v>374</v>
      </c>
      <c r="K3" s="311"/>
      <c r="L3" s="254"/>
    </row>
    <row r="4" spans="1:38" s="3" customFormat="1" ht="16.899999999999999" customHeight="1" thickTop="1" x14ac:dyDescent="0.2">
      <c r="A4" s="349"/>
      <c r="B4" s="350"/>
      <c r="C4" s="350"/>
      <c r="D4" s="350"/>
      <c r="E4" s="350"/>
      <c r="F4" s="350"/>
      <c r="G4" s="350"/>
      <c r="H4" s="350"/>
      <c r="I4" s="350"/>
      <c r="J4" s="350"/>
      <c r="K4" s="351"/>
    </row>
    <row r="5" spans="1:38" s="28" customFormat="1" ht="27" customHeight="1" x14ac:dyDescent="0.25">
      <c r="A5" s="108" t="s">
        <v>80</v>
      </c>
      <c r="B5" s="265" t="str">
        <f>'2 IDENTIFICACIÓN'!B5</f>
        <v>ALCALDIA DE BUCARAMANGA</v>
      </c>
      <c r="C5" s="287"/>
      <c r="D5" s="287"/>
      <c r="E5" s="284"/>
      <c r="F5" s="245" t="s">
        <v>81</v>
      </c>
      <c r="G5" s="265" t="str">
        <f>'2 IDENTIFICACIÓN'!G5</f>
        <v xml:space="preserve">GESTIÓN DOCUMENTAL </v>
      </c>
      <c r="H5" s="284"/>
      <c r="I5" s="245" t="s">
        <v>353</v>
      </c>
      <c r="J5" s="282">
        <f>'2 IDENTIFICACIÓN'!J5</f>
        <v>2026</v>
      </c>
      <c r="K5" s="288"/>
    </row>
    <row r="6" spans="1:38" s="28" customFormat="1" ht="15.75" thickBot="1" x14ac:dyDescent="0.25">
      <c r="A6" s="256"/>
      <c r="B6" s="7"/>
      <c r="C6" s="7"/>
      <c r="D6" s="7"/>
      <c r="E6" s="7"/>
      <c r="F6" s="256"/>
      <c r="G6" s="169"/>
      <c r="H6" s="169"/>
      <c r="I6" s="169"/>
      <c r="J6" s="169"/>
      <c r="K6" s="169"/>
      <c r="S6" s="289"/>
      <c r="T6" s="289"/>
      <c r="U6" s="289"/>
    </row>
    <row r="7" spans="1:38" s="289" customFormat="1" ht="13.5" thickBot="1" x14ac:dyDescent="0.25">
      <c r="D7" s="39"/>
      <c r="E7" s="285"/>
      <c r="F7" s="39"/>
      <c r="I7" s="444" t="s">
        <v>320</v>
      </c>
      <c r="J7" s="445"/>
      <c r="K7" s="445"/>
      <c r="L7" s="445"/>
      <c r="M7" s="445"/>
      <c r="N7" s="445"/>
      <c r="O7" s="446"/>
      <c r="R7" s="290"/>
      <c r="S7" s="291"/>
      <c r="T7" s="440" t="s">
        <v>158</v>
      </c>
      <c r="U7" s="440"/>
      <c r="V7" s="440"/>
      <c r="W7" s="440"/>
      <c r="X7" s="441"/>
      <c r="AF7" s="38"/>
      <c r="AG7" s="38"/>
      <c r="AH7" s="38"/>
      <c r="AI7" s="38"/>
      <c r="AJ7" s="38"/>
    </row>
    <row r="8" spans="1:38" x14ac:dyDescent="0.25">
      <c r="A8" s="43"/>
      <c r="B8" s="43"/>
      <c r="C8" s="43"/>
      <c r="D8" s="43"/>
      <c r="E8" s="437" t="s">
        <v>321</v>
      </c>
      <c r="F8" s="437"/>
      <c r="G8" s="437"/>
      <c r="H8" s="43"/>
      <c r="I8" s="292"/>
      <c r="J8" s="293"/>
      <c r="K8" s="440" t="s">
        <v>158</v>
      </c>
      <c r="L8" s="440"/>
      <c r="M8" s="440"/>
      <c r="N8" s="440"/>
      <c r="O8" s="441"/>
      <c r="P8" s="43"/>
      <c r="R8" s="294"/>
      <c r="T8" s="48">
        <v>0.2</v>
      </c>
      <c r="U8" s="48">
        <v>0.4</v>
      </c>
      <c r="V8" s="48">
        <v>0.6</v>
      </c>
      <c r="W8" s="48">
        <v>0.8</v>
      </c>
      <c r="X8" s="49">
        <v>1</v>
      </c>
      <c r="Y8" s="295"/>
      <c r="Z8" s="295"/>
      <c r="AA8" s="295"/>
      <c r="AB8" s="295"/>
      <c r="AC8" s="295"/>
      <c r="AD8" s="295"/>
      <c r="AE8" s="295"/>
    </row>
    <row r="9" spans="1:38" ht="40.15" customHeight="1" x14ac:dyDescent="0.2">
      <c r="A9" s="53" t="s">
        <v>255</v>
      </c>
      <c r="B9" s="53" t="s">
        <v>297</v>
      </c>
      <c r="C9" s="53" t="s">
        <v>322</v>
      </c>
      <c r="D9" s="53" t="s">
        <v>322</v>
      </c>
      <c r="E9" s="53" t="s">
        <v>139</v>
      </c>
      <c r="F9" s="53" t="s">
        <v>158</v>
      </c>
      <c r="G9" s="53" t="s">
        <v>323</v>
      </c>
      <c r="H9" s="43"/>
      <c r="I9" s="294"/>
      <c r="J9" s="53"/>
      <c r="K9" s="56" t="s">
        <v>272</v>
      </c>
      <c r="L9" s="56" t="s">
        <v>276</v>
      </c>
      <c r="M9" s="56" t="s">
        <v>280</v>
      </c>
      <c r="N9" s="56" t="s">
        <v>285</v>
      </c>
      <c r="O9" s="57" t="s">
        <v>290</v>
      </c>
      <c r="P9" s="43"/>
      <c r="R9" s="294"/>
      <c r="S9" s="251"/>
      <c r="T9" s="59" t="s">
        <v>272</v>
      </c>
      <c r="U9" s="59" t="s">
        <v>276</v>
      </c>
      <c r="V9" s="59" t="s">
        <v>280</v>
      </c>
      <c r="W9" s="59" t="s">
        <v>285</v>
      </c>
      <c r="X9" s="60" t="s">
        <v>290</v>
      </c>
      <c r="AA9" s="295"/>
      <c r="AB9" s="295"/>
      <c r="AC9" s="296"/>
      <c r="AD9" s="296"/>
      <c r="AE9" s="296"/>
      <c r="AF9" s="296"/>
      <c r="AG9" s="296"/>
      <c r="AH9" s="296"/>
      <c r="AI9" s="296"/>
      <c r="AJ9" s="296"/>
      <c r="AK9" s="296"/>
      <c r="AL9" s="296"/>
    </row>
    <row r="10" spans="1:38" ht="93" customHeight="1" x14ac:dyDescent="0.2">
      <c r="A10" s="62" t="str">
        <f>'2 IDENTIFICACIÓN'!A10</f>
        <v>R1</v>
      </c>
      <c r="B10" s="251" t="str">
        <f>+'2 IDENTIFICACIÓN'!J10</f>
        <v>Posibilidad de afectación reputacional por posibles investigaciones y sanciones disciplinarias por entes de control,  debido a al incumplimiento de la Ley 594 del 2000 en los documentos generados por la Secretaría de Planeación</v>
      </c>
      <c r="C10" s="89">
        <f>+'5 VALORACIÓN DEL CONTROL'!T15</f>
        <v>0.6</v>
      </c>
      <c r="D10" s="64">
        <f>+'5 VALORACIÓN DEL CONTROL'!U15</f>
        <v>0.6</v>
      </c>
      <c r="E10" s="64" t="str">
        <f>+IF(C10=0,"",IF(C10&lt;=$R$14,$S$14,IF(C10&lt;=$R$13,$S$13,IF(C10&lt;=$R$12,$S$12,IF(C10&lt;=$R$11,$S$11,IF(C10&lt;=$R$10,$S$10,""))))))</f>
        <v>Media</v>
      </c>
      <c r="F10" s="64" t="str">
        <f>+IF(D10=0,"",IF(D10&lt;=$T$8,$T$9,IF(D10&lt;=$U$8,$U$9,IF(D10&lt;=$V$8,$V$9,IF(D10&lt;=$W$8,$W$9,IF(D10&lt;=$X$8,$X$9,""))))))</f>
        <v>Moderado</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Moderado</v>
      </c>
      <c r="I10" s="442" t="s">
        <v>139</v>
      </c>
      <c r="J10" s="56" t="s">
        <v>288</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491" t="s">
        <v>139</v>
      </c>
      <c r="R10" s="68">
        <v>1</v>
      </c>
      <c r="S10" s="59" t="s">
        <v>288</v>
      </c>
      <c r="T10" s="66" t="s">
        <v>298</v>
      </c>
      <c r="U10" s="66" t="s">
        <v>298</v>
      </c>
      <c r="V10" s="66" t="s">
        <v>298</v>
      </c>
      <c r="W10" s="66" t="s">
        <v>298</v>
      </c>
      <c r="X10" s="67" t="s">
        <v>299</v>
      </c>
      <c r="AA10" s="295"/>
      <c r="AB10" s="295"/>
      <c r="AC10" s="296"/>
      <c r="AD10" s="296"/>
      <c r="AE10" s="296"/>
      <c r="AF10" s="69"/>
      <c r="AG10" s="69"/>
      <c r="AH10" s="69"/>
      <c r="AI10" s="69"/>
      <c r="AJ10" s="69"/>
      <c r="AK10" s="296"/>
      <c r="AL10" s="296"/>
    </row>
    <row r="11" spans="1:38" ht="93" customHeight="1" x14ac:dyDescent="0.2">
      <c r="A11" s="62" t="str">
        <f>'2 IDENTIFICACIÓN'!A11</f>
        <v>R2</v>
      </c>
      <c r="B11" s="251" t="str">
        <f>+'2 IDENTIFICACIÓN'!J11</f>
        <v>Posibilidad de afectación reputacional por el incumplimiento del cronograma institucional de transferencias documentales, debido a debilidades en la organización documental y en la aplicación de las Tablas de Retención Documental (TRD).</v>
      </c>
      <c r="C11" s="89">
        <f>+'5 VALORACIÓN DEL CONTROL'!T21</f>
        <v>0.4</v>
      </c>
      <c r="D11" s="64">
        <f>+'5 VALORACIÓN DEL CONTROL'!U21</f>
        <v>0.6</v>
      </c>
      <c r="E11" s="64" t="str">
        <f t="shared" ref="E11:E39" si="0">+IF(C11=0,"",IF(C11&lt;=$R$14,$S$14,IF(C11&lt;=$R$13,$S$13,IF(C11&lt;=$R$12,$S$12,IF(C11&lt;=$R$11,$S$11,IF(C11&lt;=$R$10,$S$10,""))))))</f>
        <v>Baja</v>
      </c>
      <c r="F11" s="64" t="str">
        <f t="shared" ref="F11:F39" si="1">+IF(D11=0,"",IF(D11&lt;=$T$8,$T$9,IF(D11&lt;=$U$8,$U$9,IF(D11&lt;=$V$8,$V$9,IF(D11&lt;=$W$8,$W$9,IF(D11&lt;=$X$8,$X$9,""))))))</f>
        <v>Moderado</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I11" s="442"/>
      <c r="J11" s="56" t="s">
        <v>283</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491"/>
      <c r="R11" s="68">
        <v>0.8</v>
      </c>
      <c r="S11" s="59" t="s">
        <v>283</v>
      </c>
      <c r="T11" s="70" t="s">
        <v>280</v>
      </c>
      <c r="U11" s="70" t="s">
        <v>280</v>
      </c>
      <c r="V11" s="66" t="s">
        <v>298</v>
      </c>
      <c r="W11" s="66" t="s">
        <v>298</v>
      </c>
      <c r="X11" s="67" t="s">
        <v>299</v>
      </c>
      <c r="AA11" s="295"/>
      <c r="AB11" s="295"/>
      <c r="AC11" s="296"/>
      <c r="AD11" s="297"/>
      <c r="AE11" s="72"/>
      <c r="AF11" s="69"/>
      <c r="AG11" s="69"/>
      <c r="AH11" s="69"/>
      <c r="AI11" s="69"/>
      <c r="AJ11" s="69"/>
      <c r="AK11" s="296"/>
      <c r="AL11" s="296"/>
    </row>
    <row r="12" spans="1:38" ht="93" customHeight="1" x14ac:dyDescent="0.2">
      <c r="A12" s="62" t="str">
        <f>'2 IDENTIFICACIÓN'!A12</f>
        <v>R3</v>
      </c>
      <c r="B12" s="251" t="str">
        <f>+'2 IDENTIFICACIÓN'!J12</f>
        <v>Posibilidad de pérdida reputacional por soborno entrante al aceptar o solicitar ventajas indebidas para acceder, divulgar o usar indebidamente la información  debido a   debilidades en la salvaguarda y control en el archivo documental institucional.</v>
      </c>
      <c r="C12" s="89">
        <f>+'5 VALORACIÓN DEL CONTROL'!T27</f>
        <v>0.6</v>
      </c>
      <c r="D12" s="64">
        <f>+'5 VALORACIÓN DEL CONTROL'!U27</f>
        <v>0.6</v>
      </c>
      <c r="E12" s="64" t="str">
        <f t="shared" si="0"/>
        <v>Media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42"/>
      <c r="J12" s="56" t="s">
        <v>278</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R1  R3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491"/>
      <c r="R12" s="68">
        <v>0.6</v>
      </c>
      <c r="S12" s="59" t="s">
        <v>278</v>
      </c>
      <c r="T12" s="70" t="s">
        <v>280</v>
      </c>
      <c r="U12" s="70" t="s">
        <v>280</v>
      </c>
      <c r="V12" s="70" t="s">
        <v>280</v>
      </c>
      <c r="W12" s="66" t="s">
        <v>298</v>
      </c>
      <c r="X12" s="67" t="s">
        <v>299</v>
      </c>
      <c r="AA12" s="295"/>
      <c r="AB12" s="295"/>
      <c r="AC12" s="296"/>
      <c r="AD12" s="297"/>
      <c r="AE12" s="72"/>
      <c r="AF12" s="69"/>
      <c r="AG12" s="69"/>
      <c r="AH12" s="69"/>
      <c r="AI12" s="69"/>
      <c r="AJ12" s="73"/>
      <c r="AK12" s="296"/>
      <c r="AL12" s="296"/>
    </row>
    <row r="13" spans="1:38" ht="93" customHeight="1" x14ac:dyDescent="0.2">
      <c r="A13" s="62" t="str">
        <f>'2 IDENTIFICACIÓN'!A13</f>
        <v>R4</v>
      </c>
      <c r="B13" s="251" t="str">
        <f>+'2 IDENTIFICACIÓN'!J13</f>
        <v xml:space="preserve"> por  debido a </v>
      </c>
      <c r="C13" s="89" t="str">
        <f>+'5 VALORACIÓN DEL CONTROL'!T33</f>
        <v/>
      </c>
      <c r="D13" s="64" t="str">
        <f>+'5 VALORACIÓN DEL CONTROL'!U33</f>
        <v/>
      </c>
      <c r="E13" s="64" t="str">
        <f t="shared" si="0"/>
        <v/>
      </c>
      <c r="F13" s="64" t="str">
        <f t="shared" si="1"/>
        <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
      </c>
      <c r="I13" s="442"/>
      <c r="J13" s="56" t="s">
        <v>274</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R2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491"/>
      <c r="R13" s="68">
        <v>0.4</v>
      </c>
      <c r="S13" s="59" t="s">
        <v>274</v>
      </c>
      <c r="T13" s="74" t="s">
        <v>300</v>
      </c>
      <c r="U13" s="70" t="s">
        <v>280</v>
      </c>
      <c r="V13" s="70" t="s">
        <v>280</v>
      </c>
      <c r="W13" s="66" t="s">
        <v>298</v>
      </c>
      <c r="X13" s="67" t="s">
        <v>299</v>
      </c>
      <c r="AA13" s="295"/>
      <c r="AB13" s="295"/>
      <c r="AC13" s="296"/>
      <c r="AD13" s="297"/>
      <c r="AE13" s="72"/>
      <c r="AF13" s="69"/>
      <c r="AG13" s="69"/>
      <c r="AH13" s="69"/>
      <c r="AI13" s="73"/>
      <c r="AJ13" s="69"/>
      <c r="AK13" s="296"/>
      <c r="AL13" s="296"/>
    </row>
    <row r="14" spans="1:38" ht="93" customHeight="1" thickBot="1" x14ac:dyDescent="0.25">
      <c r="A14" s="62" t="str">
        <f>'2 IDENTIFICACIÓN'!A14</f>
        <v>R5</v>
      </c>
      <c r="B14" s="251" t="str">
        <f>+'2 IDENTIFICACIÓN'!J14</f>
        <v xml:space="preserve"> por  debido a </v>
      </c>
      <c r="C14" s="89" t="str">
        <f>+'5 VALORACIÓN DEL CONTROL'!T39</f>
        <v/>
      </c>
      <c r="D14" s="64" t="str">
        <f>+'5 VALORACIÓN DEL CONTROL'!U39</f>
        <v/>
      </c>
      <c r="E14" s="64" t="str">
        <f t="shared" si="0"/>
        <v/>
      </c>
      <c r="F14" s="64" t="str">
        <f t="shared" si="1"/>
        <v/>
      </c>
      <c r="G14" s="251" t="str">
        <f t="shared" si="2"/>
        <v/>
      </c>
      <c r="I14" s="443"/>
      <c r="J14" s="75" t="s">
        <v>270</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491"/>
      <c r="R14" s="80">
        <v>0.2</v>
      </c>
      <c r="S14" s="81" t="s">
        <v>270</v>
      </c>
      <c r="T14" s="76" t="s">
        <v>300</v>
      </c>
      <c r="U14" s="76" t="s">
        <v>300</v>
      </c>
      <c r="V14" s="77" t="s">
        <v>280</v>
      </c>
      <c r="W14" s="78" t="s">
        <v>298</v>
      </c>
      <c r="X14" s="79" t="s">
        <v>299</v>
      </c>
      <c r="AA14" s="295"/>
      <c r="AB14" s="295"/>
      <c r="AC14" s="296"/>
      <c r="AD14" s="297"/>
      <c r="AE14" s="72"/>
      <c r="AF14" s="69"/>
      <c r="AG14" s="69"/>
      <c r="AH14" s="69"/>
      <c r="AI14" s="69"/>
      <c r="AJ14" s="69"/>
      <c r="AK14" s="296"/>
      <c r="AL14" s="296"/>
    </row>
    <row r="15" spans="1:38" ht="93" customHeight="1" x14ac:dyDescent="0.2">
      <c r="A15" s="62" t="str">
        <f>'2 IDENTIFICACIÓN'!A15</f>
        <v>R6</v>
      </c>
      <c r="B15" s="251" t="str">
        <f>+'2 IDENTIFICACIÓN'!J15</f>
        <v xml:space="preserve"> por  debido a </v>
      </c>
      <c r="C15" s="89" t="str">
        <f>+'5 VALORACIÓN DEL CONTROL'!T45</f>
        <v/>
      </c>
      <c r="D15" s="64" t="str">
        <f>+'5 VALORACIÓN DEL CONTROL'!U45</f>
        <v/>
      </c>
      <c r="E15" s="64" t="str">
        <f t="shared" si="0"/>
        <v/>
      </c>
      <c r="F15" s="64" t="str">
        <f t="shared" si="1"/>
        <v/>
      </c>
      <c r="G15" s="251" t="str">
        <f t="shared" si="2"/>
        <v/>
      </c>
      <c r="AA15" s="295"/>
      <c r="AB15" s="295"/>
      <c r="AC15" s="296"/>
      <c r="AD15" s="297"/>
      <c r="AE15" s="72"/>
      <c r="AF15" s="69"/>
      <c r="AG15" s="69"/>
      <c r="AH15" s="69"/>
      <c r="AI15" s="69"/>
      <c r="AJ15" s="69"/>
      <c r="AK15" s="296"/>
      <c r="AL15" s="296"/>
    </row>
    <row r="16" spans="1:38" ht="93" customHeight="1" x14ac:dyDescent="0.2">
      <c r="A16" s="62" t="str">
        <f>'2 IDENTIFICACIÓN'!A16</f>
        <v>R7</v>
      </c>
      <c r="B16" s="251" t="str">
        <f>+'2 IDENTIFICACIÓN'!J16</f>
        <v xml:space="preserve"> por  debido a </v>
      </c>
      <c r="C16" s="89" t="str">
        <f>+'5 VALORACIÓN DEL CONTROL'!T51</f>
        <v/>
      </c>
      <c r="D16" s="64" t="str">
        <f>+'5 VALORACIÓN DEL CONTROL'!U51</f>
        <v/>
      </c>
      <c r="E16" s="64" t="str">
        <f t="shared" si="0"/>
        <v/>
      </c>
      <c r="F16" s="64" t="str">
        <f t="shared" si="1"/>
        <v/>
      </c>
      <c r="G16" s="251" t="str">
        <f t="shared" si="2"/>
        <v/>
      </c>
      <c r="T16" s="53" t="s">
        <v>301</v>
      </c>
      <c r="V16" s="295"/>
      <c r="W16" s="295"/>
      <c r="X16" s="295"/>
      <c r="Y16" s="295"/>
      <c r="Z16" s="295"/>
      <c r="AA16" s="295"/>
      <c r="AB16" s="295"/>
      <c r="AC16" s="296"/>
      <c r="AD16" s="297"/>
      <c r="AE16" s="296"/>
      <c r="AF16" s="72"/>
      <c r="AG16" s="72"/>
      <c r="AH16" s="72"/>
      <c r="AI16" s="72"/>
      <c r="AJ16" s="72"/>
      <c r="AK16" s="296"/>
      <c r="AL16" s="296"/>
    </row>
    <row r="17" spans="1:38" ht="93" customHeight="1" x14ac:dyDescent="0.2">
      <c r="A17" s="62" t="str">
        <f>'2 IDENTIFICACIÓN'!A17</f>
        <v>R8</v>
      </c>
      <c r="B17" s="251" t="str">
        <f>+'2 IDENTIFICACIÓN'!J17</f>
        <v xml:space="preserve"> por  debido a </v>
      </c>
      <c r="C17" s="89" t="str">
        <f>+'5 VALORACIÓN DEL CONTROL'!T57</f>
        <v/>
      </c>
      <c r="D17" s="64" t="str">
        <f>+'5 VALORACIÓN DEL CONTROL'!U57</f>
        <v/>
      </c>
      <c r="E17" s="64" t="str">
        <f t="shared" si="0"/>
        <v/>
      </c>
      <c r="F17" s="64" t="str">
        <f t="shared" si="1"/>
        <v/>
      </c>
      <c r="G17" s="251" t="str">
        <f t="shared" si="2"/>
        <v/>
      </c>
      <c r="T17" s="83" t="s">
        <v>299</v>
      </c>
      <c r="V17" s="295"/>
      <c r="W17" s="295"/>
      <c r="X17" s="295"/>
      <c r="Y17" s="295"/>
      <c r="Z17" s="295"/>
      <c r="AA17" s="295"/>
      <c r="AB17" s="295"/>
      <c r="AC17" s="296"/>
      <c r="AD17" s="296"/>
      <c r="AE17" s="296"/>
      <c r="AF17" s="69"/>
      <c r="AG17" s="69"/>
      <c r="AH17" s="69"/>
      <c r="AI17" s="69"/>
      <c r="AJ17" s="69"/>
      <c r="AK17" s="296"/>
      <c r="AL17" s="296"/>
    </row>
    <row r="18" spans="1:38" ht="93" customHeight="1" x14ac:dyDescent="0.2">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298</v>
      </c>
      <c r="U18" s="295"/>
      <c r="V18" s="295"/>
      <c r="W18" s="295"/>
      <c r="X18" s="295"/>
      <c r="Y18" s="295"/>
      <c r="Z18" s="295"/>
      <c r="AA18" s="295"/>
      <c r="AB18" s="295"/>
      <c r="AC18" s="296"/>
      <c r="AD18" s="296"/>
      <c r="AE18" s="296"/>
      <c r="AF18" s="69"/>
      <c r="AG18" s="69"/>
      <c r="AH18" s="69"/>
      <c r="AI18" s="69"/>
      <c r="AJ18" s="69"/>
      <c r="AK18" s="296"/>
      <c r="AL18" s="296"/>
    </row>
    <row r="19" spans="1:38" ht="93" customHeight="1" x14ac:dyDescent="0.2">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8"/>
      <c r="T19" s="70" t="s">
        <v>280</v>
      </c>
      <c r="U19" s="298"/>
      <c r="V19" s="298"/>
      <c r="W19" s="298"/>
      <c r="X19" s="298"/>
      <c r="Y19" s="298"/>
      <c r="Z19" s="298"/>
      <c r="AA19" s="298"/>
      <c r="AB19" s="298"/>
      <c r="AC19" s="296"/>
      <c r="AD19" s="296"/>
      <c r="AE19" s="299"/>
      <c r="AF19" s="299"/>
      <c r="AG19" s="299"/>
      <c r="AH19" s="299"/>
      <c r="AI19" s="299"/>
      <c r="AJ19" s="299"/>
      <c r="AK19" s="296"/>
      <c r="AL19" s="296"/>
    </row>
    <row r="20" spans="1:38" ht="93" customHeight="1" x14ac:dyDescent="0.2">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8"/>
      <c r="T20" s="74" t="s">
        <v>300</v>
      </c>
      <c r="AA20" s="298"/>
      <c r="AB20" s="298"/>
      <c r="AC20" s="296"/>
      <c r="AD20" s="296"/>
      <c r="AE20" s="296"/>
      <c r="AF20" s="69"/>
      <c r="AG20" s="69"/>
      <c r="AH20" s="69"/>
      <c r="AI20" s="69"/>
      <c r="AJ20" s="69"/>
      <c r="AK20" s="296"/>
      <c r="AL20" s="296"/>
    </row>
    <row r="21" spans="1:38" ht="93" customHeight="1" x14ac:dyDescent="0.2">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300"/>
      <c r="R21" s="300"/>
      <c r="S21" s="298"/>
      <c r="AA21" s="298"/>
      <c r="AB21" s="298"/>
      <c r="AC21" s="296"/>
      <c r="AD21" s="296"/>
      <c r="AE21" s="296"/>
      <c r="AF21" s="69"/>
      <c r="AG21" s="69"/>
      <c r="AH21" s="69"/>
      <c r="AI21" s="69"/>
      <c r="AJ21" s="69"/>
      <c r="AK21" s="296"/>
      <c r="AL21" s="296"/>
    </row>
    <row r="22" spans="1:38" ht="93" customHeight="1" x14ac:dyDescent="0.2">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300"/>
      <c r="R22" s="300"/>
      <c r="S22" s="301"/>
      <c r="AA22" s="298"/>
      <c r="AB22" s="298"/>
      <c r="AC22" s="296"/>
      <c r="AD22" s="69"/>
      <c r="AE22" s="69"/>
      <c r="AF22" s="69"/>
      <c r="AG22" s="69"/>
      <c r="AH22" s="69"/>
      <c r="AI22" s="69"/>
      <c r="AJ22" s="69"/>
      <c r="AK22" s="296"/>
      <c r="AL22" s="296"/>
    </row>
    <row r="23" spans="1:38" ht="93" customHeight="1" x14ac:dyDescent="0.2">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300"/>
      <c r="R23" s="300"/>
      <c r="AC23" s="296"/>
      <c r="AD23" s="302"/>
      <c r="AE23" s="302"/>
      <c r="AF23" s="302"/>
      <c r="AG23" s="302"/>
      <c r="AH23" s="302"/>
      <c r="AI23" s="302"/>
      <c r="AJ23" s="69"/>
      <c r="AK23" s="296"/>
      <c r="AL23" s="296"/>
    </row>
    <row r="24" spans="1:38" ht="93" customHeight="1" x14ac:dyDescent="0.2">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300"/>
      <c r="R24" s="300"/>
      <c r="AC24" s="296"/>
      <c r="AD24" s="69"/>
      <c r="AE24" s="69"/>
      <c r="AF24" s="69"/>
      <c r="AG24" s="69"/>
      <c r="AH24" s="69"/>
      <c r="AI24" s="69"/>
      <c r="AJ24" s="69"/>
      <c r="AK24" s="296"/>
      <c r="AL24" s="296"/>
    </row>
    <row r="25" spans="1:38" ht="93" customHeight="1" x14ac:dyDescent="0.2">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6"/>
      <c r="AD25" s="69"/>
      <c r="AE25" s="69"/>
      <c r="AF25" s="69"/>
      <c r="AG25" s="69"/>
      <c r="AH25" s="69"/>
      <c r="AI25" s="69"/>
      <c r="AJ25" s="69"/>
      <c r="AK25" s="296"/>
      <c r="AL25" s="296"/>
    </row>
    <row r="26" spans="1:38" ht="93" customHeight="1" x14ac:dyDescent="0.25">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customHeight="1" x14ac:dyDescent="0.25">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customHeight="1" x14ac:dyDescent="0.25">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customHeight="1" x14ac:dyDescent="0.25">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customHeight="1" x14ac:dyDescent="0.25">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customHeight="1" x14ac:dyDescent="0.25">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customHeight="1" x14ac:dyDescent="0.25">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customHeight="1" x14ac:dyDescent="0.25">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customHeight="1" x14ac:dyDescent="0.25">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customHeight="1" x14ac:dyDescent="0.25">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customHeight="1" x14ac:dyDescent="0.25">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customHeight="1" x14ac:dyDescent="0.25">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customHeight="1" x14ac:dyDescent="0.25">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customHeight="1" x14ac:dyDescent="0.25">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5" thickBot="1" x14ac:dyDescent="0.3">
      <c r="C40" s="145"/>
      <c r="D40" s="146"/>
      <c r="E40" s="146"/>
      <c r="F40" s="146"/>
    </row>
    <row r="41" spans="1:7" ht="14.25" thickTop="1" thickBot="1" x14ac:dyDescent="0.3">
      <c r="A41" s="335" t="s">
        <v>377</v>
      </c>
      <c r="B41" s="335"/>
      <c r="C41" s="335"/>
      <c r="D41" s="335"/>
      <c r="E41" s="335"/>
      <c r="F41" s="335"/>
      <c r="G41" s="335"/>
    </row>
    <row r="42" spans="1:7" ht="14.25" thickTop="1" thickBot="1" x14ac:dyDescent="0.3">
      <c r="A42" s="314" t="s">
        <v>378</v>
      </c>
      <c r="B42" s="335" t="s">
        <v>379</v>
      </c>
      <c r="C42" s="335"/>
      <c r="D42" s="335" t="s">
        <v>380</v>
      </c>
      <c r="E42" s="335"/>
      <c r="F42" s="335" t="s">
        <v>381</v>
      </c>
      <c r="G42" s="335"/>
    </row>
    <row r="43" spans="1:7" ht="78.400000000000006" customHeight="1" thickTop="1" thickBot="1" x14ac:dyDescent="0.3">
      <c r="A43" s="315" t="s">
        <v>382</v>
      </c>
      <c r="B43" s="336">
        <v>46163</v>
      </c>
      <c r="C43" s="336"/>
      <c r="D43" s="337" t="s">
        <v>383</v>
      </c>
      <c r="E43" s="337"/>
      <c r="F43" s="338" t="s">
        <v>384</v>
      </c>
      <c r="G43" s="338"/>
    </row>
    <row r="44" spans="1:7" ht="39" hidden="1" customHeight="1" x14ac:dyDescent="0.25"/>
    <row r="45" spans="1:7" ht="19.5" hidden="1" customHeight="1" x14ac:dyDescent="0.25"/>
    <row r="46" spans="1:7" ht="19.5" hidden="1" customHeight="1" x14ac:dyDescent="0.25"/>
    <row r="47" spans="1:7" ht="19.5" hidden="1" customHeight="1" x14ac:dyDescent="0.25"/>
    <row r="48" spans="1:7" ht="19.5" hidden="1" customHeight="1" x14ac:dyDescent="0.25"/>
    <row r="49" ht="19.5" hidden="1" customHeight="1" x14ac:dyDescent="0.25"/>
  </sheetData>
  <sheetProtection formatCells="0" formatColumns="0" formatRows="0" sort="0" autoFilter="0" pivotTables="0"/>
  <dataConsolidate/>
  <mergeCells count="17">
    <mergeCell ref="T7:X7"/>
    <mergeCell ref="E8:G8"/>
    <mergeCell ref="K8:O8"/>
    <mergeCell ref="I10:I14"/>
    <mergeCell ref="Q10:Q14"/>
    <mergeCell ref="I7:O7"/>
    <mergeCell ref="A41:G41"/>
    <mergeCell ref="A4:K4"/>
    <mergeCell ref="A1:A3"/>
    <mergeCell ref="B1:I2"/>
    <mergeCell ref="B3:I3"/>
    <mergeCell ref="B43:C43"/>
    <mergeCell ref="D43:E43"/>
    <mergeCell ref="F43:G43"/>
    <mergeCell ref="B42:C42"/>
    <mergeCell ref="D42:E42"/>
    <mergeCell ref="F42:G42"/>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baseColWidth="10" defaultColWidth="0" defaultRowHeight="12.75" zeroHeight="1" x14ac:dyDescent="0.25"/>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1.28515625" style="51" bestFit="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x14ac:dyDescent="0.25">
      <c r="A1" s="358"/>
      <c r="B1" s="339" t="s">
        <v>375</v>
      </c>
      <c r="C1" s="340"/>
      <c r="D1" s="340"/>
      <c r="E1" s="340"/>
      <c r="F1" s="340"/>
      <c r="G1" s="340"/>
      <c r="H1" s="340"/>
      <c r="I1" s="341"/>
      <c r="J1" s="306" t="s">
        <v>373</v>
      </c>
      <c r="K1" s="307"/>
      <c r="L1" s="253"/>
    </row>
    <row r="2" spans="1:38" s="4" customFormat="1" ht="19.899999999999999" customHeight="1" x14ac:dyDescent="0.25">
      <c r="A2" s="359"/>
      <c r="B2" s="342"/>
      <c r="C2" s="343"/>
      <c r="D2" s="343"/>
      <c r="E2" s="343"/>
      <c r="F2" s="343"/>
      <c r="G2" s="343"/>
      <c r="H2" s="343"/>
      <c r="I2" s="344"/>
      <c r="J2" s="308" t="s">
        <v>376</v>
      </c>
      <c r="K2" s="309"/>
      <c r="L2" s="253"/>
    </row>
    <row r="3" spans="1:38" s="3" customFormat="1" ht="16.5" thickBot="1" x14ac:dyDescent="0.25">
      <c r="A3" s="360"/>
      <c r="B3" s="345" t="s">
        <v>359</v>
      </c>
      <c r="C3" s="346"/>
      <c r="D3" s="346"/>
      <c r="E3" s="346"/>
      <c r="F3" s="346"/>
      <c r="G3" s="346"/>
      <c r="H3" s="346"/>
      <c r="I3" s="347"/>
      <c r="J3" s="310" t="s">
        <v>374</v>
      </c>
      <c r="K3" s="311"/>
      <c r="L3" s="254"/>
    </row>
    <row r="4" spans="1:38" s="3" customFormat="1" ht="16.899999999999999" customHeight="1" thickTop="1" x14ac:dyDescent="0.2">
      <c r="A4" s="349"/>
      <c r="B4" s="350"/>
      <c r="C4" s="350"/>
      <c r="D4" s="350"/>
      <c r="E4" s="350"/>
      <c r="F4" s="350"/>
      <c r="G4" s="350"/>
      <c r="H4" s="350"/>
      <c r="I4" s="350"/>
      <c r="J4" s="350"/>
      <c r="K4" s="351"/>
    </row>
    <row r="5" spans="1:38" s="4" customFormat="1" ht="27" customHeight="1" x14ac:dyDescent="0.25">
      <c r="A5" s="12" t="s">
        <v>80</v>
      </c>
      <c r="B5" s="259" t="str">
        <f>'2 IDENTIFICACIÓN'!B5</f>
        <v>ALCALDIA DE BUCARAMANGA</v>
      </c>
      <c r="C5" s="260"/>
      <c r="D5" s="260"/>
      <c r="E5" s="261"/>
      <c r="F5" s="245" t="s">
        <v>81</v>
      </c>
      <c r="G5" s="259" t="str">
        <f>'2 IDENTIFICACIÓN'!G5</f>
        <v xml:space="preserve">GESTIÓN DOCUMENTAL </v>
      </c>
      <c r="H5" s="261"/>
      <c r="I5" s="245" t="s">
        <v>353</v>
      </c>
      <c r="J5" s="262">
        <f>'2 IDENTIFICACIÓN'!J5</f>
        <v>2026</v>
      </c>
      <c r="K5" s="263"/>
    </row>
    <row r="6" spans="1:38" s="4" customFormat="1" ht="15.75" thickBot="1" x14ac:dyDescent="0.25">
      <c r="A6" s="166"/>
      <c r="B6" s="255"/>
      <c r="C6" s="255"/>
      <c r="D6" s="255"/>
      <c r="E6" s="255"/>
      <c r="F6" s="256"/>
      <c r="G6" s="257"/>
      <c r="H6" s="257"/>
      <c r="I6" s="257"/>
      <c r="J6" s="257"/>
      <c r="K6" s="257"/>
      <c r="S6" s="37"/>
      <c r="T6" s="37"/>
      <c r="U6" s="37"/>
    </row>
    <row r="7" spans="1:38" s="37" customFormat="1" ht="13.5" thickBot="1" x14ac:dyDescent="0.25">
      <c r="A7" s="492" t="s">
        <v>294</v>
      </c>
      <c r="B7" s="493"/>
      <c r="C7" s="493"/>
      <c r="D7" s="493"/>
      <c r="E7" s="493"/>
      <c r="F7" s="493"/>
      <c r="G7" s="494"/>
      <c r="I7" s="492" t="s">
        <v>320</v>
      </c>
      <c r="J7" s="493"/>
      <c r="K7" s="493"/>
      <c r="L7" s="493"/>
      <c r="M7" s="493"/>
      <c r="N7" s="493"/>
      <c r="O7" s="494"/>
      <c r="R7" s="41"/>
      <c r="S7" s="42"/>
      <c r="T7" s="440" t="s">
        <v>158</v>
      </c>
      <c r="U7" s="440"/>
      <c r="V7" s="440"/>
      <c r="W7" s="440"/>
      <c r="X7" s="441"/>
      <c r="AF7" s="38"/>
      <c r="AG7" s="38"/>
      <c r="AH7" s="38"/>
      <c r="AI7" s="38"/>
      <c r="AJ7" s="38"/>
    </row>
    <row r="8" spans="1:38" x14ac:dyDescent="0.25">
      <c r="A8" s="44"/>
      <c r="B8" s="45"/>
      <c r="C8" s="440" t="s">
        <v>158</v>
      </c>
      <c r="D8" s="440"/>
      <c r="E8" s="440"/>
      <c r="F8" s="440"/>
      <c r="G8" s="441"/>
      <c r="H8" s="43"/>
      <c r="I8" s="44"/>
      <c r="J8" s="45"/>
      <c r="K8" s="440" t="s">
        <v>158</v>
      </c>
      <c r="L8" s="440"/>
      <c r="M8" s="440"/>
      <c r="N8" s="440"/>
      <c r="O8" s="441"/>
      <c r="P8" s="43"/>
      <c r="R8" s="47"/>
      <c r="T8" s="48">
        <v>0.2</v>
      </c>
      <c r="U8" s="48">
        <v>0.4</v>
      </c>
      <c r="V8" s="48">
        <v>0.6</v>
      </c>
      <c r="W8" s="48">
        <v>0.8</v>
      </c>
      <c r="X8" s="49">
        <v>1</v>
      </c>
      <c r="Y8" s="50"/>
      <c r="Z8" s="50"/>
      <c r="AA8" s="50"/>
      <c r="AB8" s="50"/>
      <c r="AC8" s="50"/>
      <c r="AD8" s="50"/>
      <c r="AE8" s="50"/>
    </row>
    <row r="9" spans="1:38" x14ac:dyDescent="0.2">
      <c r="A9" s="47"/>
      <c r="B9" s="55"/>
      <c r="C9" s="56" t="s">
        <v>272</v>
      </c>
      <c r="D9" s="56" t="s">
        <v>276</v>
      </c>
      <c r="E9" s="56" t="s">
        <v>280</v>
      </c>
      <c r="F9" s="56" t="s">
        <v>285</v>
      </c>
      <c r="G9" s="57" t="s">
        <v>290</v>
      </c>
      <c r="H9" s="43"/>
      <c r="I9" s="47"/>
      <c r="J9" s="55"/>
      <c r="K9" s="56" t="s">
        <v>272</v>
      </c>
      <c r="L9" s="56" t="s">
        <v>276</v>
      </c>
      <c r="M9" s="56" t="s">
        <v>280</v>
      </c>
      <c r="N9" s="56" t="s">
        <v>285</v>
      </c>
      <c r="O9" s="57" t="s">
        <v>290</v>
      </c>
      <c r="P9" s="43"/>
      <c r="R9" s="47"/>
      <c r="S9" s="58"/>
      <c r="T9" s="59" t="s">
        <v>272</v>
      </c>
      <c r="U9" s="59" t="s">
        <v>276</v>
      </c>
      <c r="V9" s="59" t="s">
        <v>280</v>
      </c>
      <c r="W9" s="59" t="s">
        <v>285</v>
      </c>
      <c r="X9" s="60" t="s">
        <v>290</v>
      </c>
      <c r="AA9" s="50"/>
      <c r="AB9" s="50"/>
      <c r="AC9" s="61"/>
      <c r="AD9" s="61"/>
      <c r="AE9" s="61"/>
      <c r="AF9" s="61"/>
      <c r="AG9" s="61"/>
      <c r="AH9" s="61"/>
      <c r="AI9" s="61"/>
      <c r="AJ9" s="61"/>
      <c r="AK9" s="61"/>
      <c r="AL9" s="61"/>
    </row>
    <row r="10" spans="1:38" ht="55.5" customHeight="1" x14ac:dyDescent="0.2">
      <c r="A10" s="442" t="s">
        <v>139</v>
      </c>
      <c r="B10" s="56" t="s">
        <v>288</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42" t="s">
        <v>139</v>
      </c>
      <c r="J10" s="56" t="s">
        <v>288</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491" t="s">
        <v>139</v>
      </c>
      <c r="R10" s="68">
        <v>1</v>
      </c>
      <c r="S10" s="59" t="s">
        <v>288</v>
      </c>
      <c r="T10" s="66" t="s">
        <v>298</v>
      </c>
      <c r="U10" s="66" t="s">
        <v>298</v>
      </c>
      <c r="V10" s="66" t="s">
        <v>298</v>
      </c>
      <c r="W10" s="66" t="s">
        <v>298</v>
      </c>
      <c r="X10" s="67" t="s">
        <v>299</v>
      </c>
      <c r="AA10" s="50"/>
      <c r="AB10" s="50"/>
      <c r="AC10" s="61"/>
      <c r="AD10" s="61"/>
      <c r="AE10" s="61"/>
      <c r="AF10" s="69"/>
      <c r="AG10" s="69"/>
      <c r="AH10" s="69"/>
      <c r="AI10" s="69"/>
      <c r="AJ10" s="69"/>
      <c r="AK10" s="61"/>
      <c r="AL10" s="61"/>
    </row>
    <row r="11" spans="1:38" ht="55.5" customHeight="1" x14ac:dyDescent="0.2">
      <c r="A11" s="442"/>
      <c r="B11" s="56" t="s">
        <v>283</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42"/>
      <c r="J11" s="56" t="s">
        <v>283</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491"/>
      <c r="R11" s="68">
        <v>0.8</v>
      </c>
      <c r="S11" s="59" t="s">
        <v>283</v>
      </c>
      <c r="T11" s="70" t="s">
        <v>280</v>
      </c>
      <c r="U11" s="70" t="s">
        <v>280</v>
      </c>
      <c r="V11" s="66" t="s">
        <v>298</v>
      </c>
      <c r="W11" s="66" t="s">
        <v>298</v>
      </c>
      <c r="X11" s="67" t="s">
        <v>299</v>
      </c>
      <c r="AA11" s="50"/>
      <c r="AB11" s="50"/>
      <c r="AC11" s="61"/>
      <c r="AD11" s="71"/>
      <c r="AE11" s="72"/>
      <c r="AF11" s="69"/>
      <c r="AG11" s="69"/>
      <c r="AH11" s="69"/>
      <c r="AI11" s="69"/>
      <c r="AJ11" s="69"/>
      <c r="AK11" s="61"/>
      <c r="AL11" s="61"/>
    </row>
    <row r="12" spans="1:38" ht="55.5" customHeight="1" x14ac:dyDescent="0.2">
      <c r="A12" s="442"/>
      <c r="B12" s="56" t="s">
        <v>278</v>
      </c>
      <c r="C12" s="70" t="str">
        <f>+'4 MAPA CALOR INHERENTE'!I12</f>
        <v xml:space="preserve">                   </v>
      </c>
      <c r="D12" s="70" t="str">
        <f>+'4 MAPA CALOR INHERENTE'!J12</f>
        <v xml:space="preserve">                   </v>
      </c>
      <c r="E12" s="70" t="str">
        <f>+'4 MAPA CALOR INHERENTE'!K12</f>
        <v xml:space="preserve">R1  R3                 </v>
      </c>
      <c r="F12" s="66" t="str">
        <f>+'4 MAPA CALOR INHERENTE'!L12</f>
        <v xml:space="preserve">                   </v>
      </c>
      <c r="G12" s="67" t="str">
        <f>+'4 MAPA CALOR INHERENTE'!M12</f>
        <v xml:space="preserve">                   </v>
      </c>
      <c r="H12" s="65"/>
      <c r="I12" s="442"/>
      <c r="J12" s="56" t="s">
        <v>278</v>
      </c>
      <c r="K12" s="70" t="str">
        <f>+'6 MAPA CALOR RESIDUAL'!K12</f>
        <v xml:space="preserve">                   </v>
      </c>
      <c r="L12" s="70" t="str">
        <f>+'6 MAPA CALOR RESIDUAL'!L12</f>
        <v xml:space="preserve">                   </v>
      </c>
      <c r="M12" s="70" t="str">
        <f>+'6 MAPA CALOR RESIDUAL'!M12</f>
        <v xml:space="preserve">R1  R3                 </v>
      </c>
      <c r="N12" s="66" t="str">
        <f>+'6 MAPA CALOR RESIDUAL'!N12</f>
        <v xml:space="preserve">                   </v>
      </c>
      <c r="O12" s="67" t="str">
        <f>+'6 MAPA CALOR RESIDUAL'!O12</f>
        <v xml:space="preserve">                   </v>
      </c>
      <c r="P12" s="65"/>
      <c r="Q12" s="491"/>
      <c r="R12" s="68">
        <v>0.6</v>
      </c>
      <c r="S12" s="59" t="s">
        <v>278</v>
      </c>
      <c r="T12" s="70" t="s">
        <v>280</v>
      </c>
      <c r="U12" s="70" t="s">
        <v>280</v>
      </c>
      <c r="V12" s="70" t="s">
        <v>280</v>
      </c>
      <c r="W12" s="66" t="s">
        <v>298</v>
      </c>
      <c r="X12" s="67" t="s">
        <v>299</v>
      </c>
      <c r="AA12" s="50"/>
      <c r="AB12" s="50"/>
      <c r="AC12" s="61"/>
      <c r="AD12" s="71"/>
      <c r="AE12" s="72"/>
      <c r="AF12" s="69"/>
      <c r="AG12" s="69"/>
      <c r="AH12" s="69"/>
      <c r="AI12" s="69"/>
      <c r="AJ12" s="73"/>
      <c r="AK12" s="61"/>
      <c r="AL12" s="61"/>
    </row>
    <row r="13" spans="1:38" ht="55.5" customHeight="1" x14ac:dyDescent="0.2">
      <c r="A13" s="442"/>
      <c r="B13" s="56" t="s">
        <v>274</v>
      </c>
      <c r="C13" s="74" t="str">
        <f>+'4 MAPA CALOR INHERENTE'!I13</f>
        <v xml:space="preserve">                   </v>
      </c>
      <c r="D13" s="70" t="str">
        <f>+'4 MAPA CALOR INHERENTE'!J13</f>
        <v xml:space="preserve">                   </v>
      </c>
      <c r="E13" s="70" t="str">
        <f>+'4 MAPA CALOR INHERENTE'!K13</f>
        <v xml:space="preserve"> R2                  </v>
      </c>
      <c r="F13" s="66" t="str">
        <f>+'4 MAPA CALOR INHERENTE'!L13</f>
        <v xml:space="preserve">                   </v>
      </c>
      <c r="G13" s="67" t="str">
        <f>+'4 MAPA CALOR INHERENTE'!M13</f>
        <v xml:space="preserve">                   </v>
      </c>
      <c r="H13" s="65"/>
      <c r="I13" s="442"/>
      <c r="J13" s="56" t="s">
        <v>274</v>
      </c>
      <c r="K13" s="74" t="str">
        <f>+'6 MAPA CALOR RESIDUAL'!K13</f>
        <v xml:space="preserve">                   </v>
      </c>
      <c r="L13" s="70" t="str">
        <f>+'6 MAPA CALOR RESIDUAL'!L13</f>
        <v xml:space="preserve">                   </v>
      </c>
      <c r="M13" s="70" t="str">
        <f>+'6 MAPA CALOR RESIDUAL'!M13</f>
        <v xml:space="preserve"> R2                  </v>
      </c>
      <c r="N13" s="66" t="str">
        <f>+'6 MAPA CALOR RESIDUAL'!N13</f>
        <v xml:space="preserve">                   </v>
      </c>
      <c r="O13" s="67" t="str">
        <f>+'6 MAPA CALOR RESIDUAL'!O13</f>
        <v xml:space="preserve">                   </v>
      </c>
      <c r="P13" s="65"/>
      <c r="Q13" s="491"/>
      <c r="R13" s="68">
        <v>0.4</v>
      </c>
      <c r="S13" s="59" t="s">
        <v>274</v>
      </c>
      <c r="T13" s="74" t="s">
        <v>300</v>
      </c>
      <c r="U13" s="70" t="s">
        <v>280</v>
      </c>
      <c r="V13" s="70" t="s">
        <v>280</v>
      </c>
      <c r="W13" s="66" t="s">
        <v>298</v>
      </c>
      <c r="X13" s="67" t="s">
        <v>299</v>
      </c>
      <c r="AA13" s="50"/>
      <c r="AB13" s="50"/>
      <c r="AC13" s="61"/>
      <c r="AD13" s="71"/>
      <c r="AE13" s="72"/>
      <c r="AF13" s="69"/>
      <c r="AG13" s="69"/>
      <c r="AH13" s="69"/>
      <c r="AI13" s="73"/>
      <c r="AJ13" s="69"/>
      <c r="AK13" s="61"/>
      <c r="AL13" s="61"/>
    </row>
    <row r="14" spans="1:38" ht="55.5" customHeight="1" thickBot="1" x14ac:dyDescent="0.25">
      <c r="A14" s="443"/>
      <c r="B14" s="75" t="s">
        <v>270</v>
      </c>
      <c r="C14" s="76" t="str">
        <f>+'4 MAPA CALOR INHERENTE'!I14</f>
        <v xml:space="preserve">                   </v>
      </c>
      <c r="D14" s="76" t="str">
        <f>+'4 MAPA CALOR INHERENTE'!J14</f>
        <v xml:space="preserve">                   </v>
      </c>
      <c r="E14" s="77" t="str">
        <f>+'4 MAPA CALOR INHERENTE'!K14</f>
        <v xml:space="preserve">                   </v>
      </c>
      <c r="F14" s="78" t="str">
        <f>+'4 MAPA CALOR INHERENTE'!L14</f>
        <v xml:space="preserve">                   </v>
      </c>
      <c r="G14" s="79" t="str">
        <f>+'4 MAPA CALOR INHERENTE'!M14</f>
        <v xml:space="preserve">                   </v>
      </c>
      <c r="H14" s="65"/>
      <c r="I14" s="443"/>
      <c r="J14" s="75" t="s">
        <v>270</v>
      </c>
      <c r="K14" s="76" t="str">
        <f>+'6 MAPA CALOR RESIDUAL'!K14</f>
        <v xml:space="preserve">                   </v>
      </c>
      <c r="L14" s="76" t="str">
        <f>+'6 MAPA CALOR RESIDUAL'!L14</f>
        <v xml:space="preserve">                   </v>
      </c>
      <c r="M14" s="77" t="str">
        <f>+'6 MAPA CALOR RESIDUAL'!M14</f>
        <v xml:space="preserve">                   </v>
      </c>
      <c r="N14" s="78" t="str">
        <f>+'6 MAPA CALOR RESIDUAL'!N14</f>
        <v xml:space="preserve">                   </v>
      </c>
      <c r="O14" s="79" t="str">
        <f>+'6 MAPA CALOR RESIDUAL'!O14</f>
        <v xml:space="preserve">                   </v>
      </c>
      <c r="P14" s="65"/>
      <c r="Q14" s="491"/>
      <c r="R14" s="80">
        <v>0.2</v>
      </c>
      <c r="S14" s="81" t="s">
        <v>270</v>
      </c>
      <c r="T14" s="76" t="s">
        <v>300</v>
      </c>
      <c r="U14" s="76" t="s">
        <v>300</v>
      </c>
      <c r="V14" s="77" t="s">
        <v>280</v>
      </c>
      <c r="W14" s="78" t="s">
        <v>298</v>
      </c>
      <c r="X14" s="79" t="s">
        <v>299</v>
      </c>
      <c r="AA14" s="50"/>
      <c r="AB14" s="50"/>
      <c r="AC14" s="61"/>
      <c r="AD14" s="71"/>
      <c r="AE14" s="72"/>
      <c r="AF14" s="69"/>
      <c r="AG14" s="69"/>
      <c r="AH14" s="69"/>
      <c r="AI14" s="82"/>
      <c r="AJ14" s="69"/>
      <c r="AK14" s="61"/>
      <c r="AL14" s="61"/>
    </row>
    <row r="15" spans="1:38" x14ac:dyDescent="0.2">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x14ac:dyDescent="0.2">
      <c r="A16" s="51"/>
      <c r="B16" s="65"/>
      <c r="C16" s="145"/>
      <c r="D16" s="146"/>
      <c r="E16" s="147"/>
      <c r="F16" s="147"/>
      <c r="G16" s="65"/>
      <c r="H16" s="65"/>
      <c r="I16" s="65"/>
      <c r="J16" s="65"/>
      <c r="K16" s="65"/>
      <c r="L16" s="65"/>
      <c r="M16" s="65"/>
      <c r="N16" s="65"/>
      <c r="O16" s="65"/>
      <c r="P16" s="65"/>
      <c r="T16" s="53" t="s">
        <v>301</v>
      </c>
      <c r="V16" s="50"/>
      <c r="W16" s="50"/>
      <c r="X16" s="50"/>
      <c r="Y16" s="50"/>
      <c r="Z16" s="50"/>
      <c r="AA16" s="50"/>
      <c r="AB16" s="50"/>
      <c r="AC16" s="61"/>
      <c r="AD16" s="71"/>
      <c r="AE16" s="61"/>
      <c r="AF16" s="72"/>
      <c r="AG16" s="72"/>
      <c r="AH16" s="72"/>
      <c r="AI16" s="72"/>
      <c r="AJ16" s="72"/>
      <c r="AK16" s="61"/>
      <c r="AL16" s="61"/>
    </row>
    <row r="17" spans="1:38" x14ac:dyDescent="0.2">
      <c r="A17" s="51"/>
      <c r="B17" s="65"/>
      <c r="C17" s="145"/>
      <c r="D17" s="146"/>
      <c r="E17" s="147"/>
      <c r="F17" s="147"/>
      <c r="G17" s="65"/>
      <c r="H17" s="65"/>
      <c r="I17" s="65"/>
      <c r="J17" s="65"/>
      <c r="K17" s="65"/>
      <c r="L17" s="65"/>
      <c r="M17" s="65"/>
      <c r="N17" s="65"/>
      <c r="O17" s="65"/>
      <c r="P17" s="65"/>
      <c r="T17" s="83" t="s">
        <v>299</v>
      </c>
      <c r="V17" s="50"/>
      <c r="W17" s="50"/>
      <c r="X17" s="50"/>
      <c r="Y17" s="50"/>
      <c r="Z17" s="50"/>
      <c r="AA17" s="50"/>
      <c r="AB17" s="50"/>
      <c r="AC17" s="61"/>
      <c r="AD17" s="61"/>
      <c r="AE17" s="61"/>
      <c r="AF17" s="69"/>
      <c r="AG17" s="69"/>
      <c r="AH17" s="69"/>
      <c r="AI17" s="69"/>
      <c r="AJ17" s="69"/>
      <c r="AK17" s="61"/>
      <c r="AL17" s="61"/>
    </row>
    <row r="18" spans="1:38" x14ac:dyDescent="0.2">
      <c r="A18" s="51"/>
      <c r="B18" s="65"/>
      <c r="C18" s="145"/>
      <c r="D18" s="146"/>
      <c r="E18" s="147"/>
      <c r="F18" s="147"/>
      <c r="G18" s="65"/>
      <c r="H18" s="65"/>
      <c r="I18" s="65"/>
      <c r="J18" s="65"/>
      <c r="K18" s="65"/>
      <c r="L18" s="65"/>
      <c r="M18" s="65"/>
      <c r="N18" s="65"/>
      <c r="O18" s="65"/>
      <c r="P18" s="65"/>
      <c r="T18" s="66" t="s">
        <v>298</v>
      </c>
      <c r="U18" s="50"/>
      <c r="V18" s="50"/>
      <c r="W18" s="50"/>
      <c r="X18" s="50"/>
      <c r="Y18" s="50"/>
      <c r="Z18" s="50"/>
      <c r="AA18" s="50"/>
      <c r="AB18" s="50"/>
      <c r="AC18" s="61"/>
      <c r="AD18" s="61"/>
      <c r="AE18" s="61"/>
      <c r="AF18" s="69"/>
      <c r="AG18" s="69"/>
      <c r="AH18" s="69"/>
      <c r="AI18" s="69"/>
      <c r="AJ18" s="69"/>
      <c r="AK18" s="61"/>
      <c r="AL18" s="61"/>
    </row>
    <row r="19" spans="1:38" x14ac:dyDescent="0.2">
      <c r="A19" s="51"/>
      <c r="B19" s="65"/>
      <c r="C19" s="145"/>
      <c r="D19" s="146"/>
      <c r="E19" s="147"/>
      <c r="F19" s="147"/>
      <c r="G19" s="65"/>
      <c r="H19" s="65"/>
      <c r="I19" s="65"/>
      <c r="J19" s="65"/>
      <c r="K19" s="65"/>
      <c r="L19" s="65"/>
      <c r="M19" s="65"/>
      <c r="N19" s="65"/>
      <c r="O19" s="65"/>
      <c r="P19" s="65"/>
      <c r="S19" s="84"/>
      <c r="T19" s="70" t="s">
        <v>280</v>
      </c>
      <c r="U19" s="84"/>
      <c r="V19" s="84"/>
      <c r="W19" s="84"/>
      <c r="X19" s="84"/>
      <c r="Y19" s="84"/>
      <c r="Z19" s="84"/>
      <c r="AA19" s="84"/>
      <c r="AB19" s="84"/>
      <c r="AC19" s="61"/>
      <c r="AD19" s="61"/>
      <c r="AE19" s="85"/>
      <c r="AF19" s="85"/>
      <c r="AG19" s="85"/>
      <c r="AH19" s="85"/>
      <c r="AI19" s="85"/>
      <c r="AJ19" s="85"/>
      <c r="AK19" s="61"/>
      <c r="AL19" s="61"/>
    </row>
    <row r="20" spans="1:38" x14ac:dyDescent="0.2">
      <c r="A20" s="51"/>
      <c r="B20" s="65"/>
      <c r="C20" s="145"/>
      <c r="D20" s="146"/>
      <c r="E20" s="147"/>
      <c r="F20" s="147"/>
      <c r="G20" s="65"/>
      <c r="H20" s="65"/>
      <c r="I20" s="65"/>
      <c r="J20" s="65"/>
      <c r="K20" s="65"/>
      <c r="L20" s="65"/>
      <c r="M20" s="65"/>
      <c r="N20" s="65"/>
      <c r="O20" s="65"/>
      <c r="P20" s="65"/>
      <c r="S20" s="84"/>
      <c r="T20" s="74" t="s">
        <v>300</v>
      </c>
      <c r="AA20" s="84"/>
      <c r="AB20" s="84"/>
      <c r="AC20" s="61"/>
      <c r="AD20" s="61"/>
      <c r="AE20" s="61"/>
      <c r="AF20" s="69"/>
      <c r="AG20" s="69"/>
      <c r="AH20" s="69"/>
      <c r="AI20" s="69"/>
      <c r="AJ20" s="69"/>
      <c r="AK20" s="61"/>
      <c r="AL20" s="61"/>
    </row>
    <row r="21" spans="1:38" x14ac:dyDescent="0.2">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x14ac:dyDescent="0.2">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x14ac:dyDescent="0.2">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x14ac:dyDescent="0.2">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x14ac:dyDescent="0.2">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x14ac:dyDescent="0.25">
      <c r="A26" s="51"/>
      <c r="B26" s="65"/>
      <c r="C26" s="145"/>
      <c r="D26" s="146"/>
      <c r="E26" s="147"/>
      <c r="F26" s="147"/>
      <c r="G26" s="65"/>
      <c r="H26" s="65"/>
      <c r="I26" s="65"/>
      <c r="J26" s="65"/>
      <c r="K26" s="65"/>
      <c r="L26" s="65"/>
      <c r="M26" s="65"/>
      <c r="N26" s="65"/>
      <c r="O26" s="65"/>
      <c r="P26" s="65"/>
    </row>
    <row r="27" spans="1:38" x14ac:dyDescent="0.25">
      <c r="A27" s="51"/>
      <c r="B27" s="65"/>
      <c r="C27" s="145"/>
      <c r="D27" s="146"/>
      <c r="E27" s="147"/>
      <c r="F27" s="147"/>
      <c r="G27" s="65"/>
      <c r="H27" s="65"/>
      <c r="I27" s="65"/>
      <c r="J27" s="65"/>
      <c r="K27" s="65"/>
      <c r="L27" s="65"/>
      <c r="M27" s="65"/>
      <c r="N27" s="65"/>
      <c r="O27" s="65"/>
      <c r="P27" s="65"/>
    </row>
    <row r="28" spans="1:38" x14ac:dyDescent="0.25">
      <c r="A28" s="51"/>
      <c r="B28" s="65"/>
      <c r="C28" s="145"/>
      <c r="D28" s="146"/>
      <c r="E28" s="147"/>
      <c r="F28" s="147"/>
      <c r="G28" s="65"/>
      <c r="H28" s="65"/>
      <c r="I28" s="65"/>
      <c r="J28" s="65"/>
      <c r="K28" s="65"/>
      <c r="L28" s="65"/>
      <c r="M28" s="65"/>
      <c r="N28" s="65"/>
      <c r="O28" s="65"/>
      <c r="P28" s="65"/>
    </row>
    <row r="29" spans="1:38" x14ac:dyDescent="0.25">
      <c r="A29" s="51"/>
      <c r="B29" s="65"/>
      <c r="C29" s="145"/>
      <c r="D29" s="146"/>
      <c r="E29" s="147"/>
      <c r="F29" s="147"/>
      <c r="G29" s="65"/>
      <c r="H29" s="65"/>
      <c r="I29" s="65"/>
      <c r="J29" s="65"/>
      <c r="K29" s="65"/>
      <c r="L29" s="65"/>
      <c r="M29" s="65"/>
      <c r="N29" s="65"/>
      <c r="O29" s="65"/>
      <c r="P29" s="65"/>
    </row>
    <row r="30" spans="1:38" ht="14.65" customHeight="1" x14ac:dyDescent="0.25">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x14ac:dyDescent="0.25">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x14ac:dyDescent="0.25">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x14ac:dyDescent="0.25">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x14ac:dyDescent="0.25">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x14ac:dyDescent="0.25">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x14ac:dyDescent="0.25">
      <c r="B36" s="46"/>
      <c r="D36" s="46"/>
      <c r="G36" s="46"/>
      <c r="H36" s="46"/>
      <c r="I36" s="46"/>
      <c r="J36" s="46"/>
      <c r="K36" s="46"/>
      <c r="L36" s="46"/>
      <c r="M36" s="46"/>
      <c r="N36" s="46"/>
      <c r="O36" s="46"/>
      <c r="P36" s="46"/>
      <c r="AA36" s="51"/>
      <c r="AB36" s="51"/>
      <c r="AC36" s="51"/>
      <c r="AD36" s="51"/>
      <c r="AE36" s="51"/>
      <c r="AF36" s="46"/>
      <c r="AG36" s="46"/>
      <c r="AH36" s="46"/>
      <c r="AI36" s="46"/>
      <c r="AJ36" s="46"/>
    </row>
    <row r="37" spans="2:36" x14ac:dyDescent="0.25"/>
    <row r="38" spans="2:36" x14ac:dyDescent="0.25"/>
    <row r="39" spans="2:36" x14ac:dyDescent="0.25"/>
    <row r="40" spans="2:36" x14ac:dyDescent="0.25"/>
    <row r="41" spans="2:36" x14ac:dyDescent="0.25"/>
    <row r="42" spans="2:36" x14ac:dyDescent="0.25"/>
    <row r="43" spans="2:36" x14ac:dyDescent="0.25"/>
    <row r="44" spans="2:36" x14ac:dyDescent="0.25"/>
    <row r="45" spans="2:36" x14ac:dyDescent="0.25"/>
    <row r="46" spans="2:36" x14ac:dyDescent="0.25"/>
    <row r="47" spans="2:36" x14ac:dyDescent="0.25"/>
    <row r="48" spans="2: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7" x14ac:dyDescent="0.25"/>
    <row r="66" spans="1:7" x14ac:dyDescent="0.25"/>
    <row r="67" spans="1:7" x14ac:dyDescent="0.25"/>
    <row r="68" spans="1:7" x14ac:dyDescent="0.25"/>
    <row r="69" spans="1:7" ht="13.5" thickBot="1" x14ac:dyDescent="0.3"/>
    <row r="70" spans="1:7" ht="14.25" thickTop="1" thickBot="1" x14ac:dyDescent="0.3">
      <c r="A70" s="335" t="s">
        <v>377</v>
      </c>
      <c r="B70" s="335"/>
      <c r="C70" s="335"/>
      <c r="D70" s="335"/>
      <c r="E70" s="335"/>
      <c r="F70" s="335"/>
      <c r="G70" s="335"/>
    </row>
    <row r="71" spans="1:7" ht="14.25" thickTop="1" thickBot="1" x14ac:dyDescent="0.3">
      <c r="A71" s="314" t="s">
        <v>378</v>
      </c>
      <c r="B71" s="335" t="s">
        <v>379</v>
      </c>
      <c r="C71" s="335"/>
      <c r="D71" s="335" t="s">
        <v>380</v>
      </c>
      <c r="E71" s="335"/>
      <c r="F71" s="335" t="s">
        <v>381</v>
      </c>
      <c r="G71" s="335"/>
    </row>
    <row r="72" spans="1:7" ht="59.65" customHeight="1" thickTop="1" thickBot="1" x14ac:dyDescent="0.3">
      <c r="A72" s="315" t="s">
        <v>382</v>
      </c>
      <c r="B72" s="336">
        <v>46163</v>
      </c>
      <c r="C72" s="336"/>
      <c r="D72" s="337" t="s">
        <v>383</v>
      </c>
      <c r="E72" s="337"/>
      <c r="F72" s="338" t="s">
        <v>384</v>
      </c>
      <c r="G72" s="338"/>
    </row>
  </sheetData>
  <sheetProtection formatCells="0" formatColumns="0" formatRows="0" sort="0" autoFilter="0" pivotTables="0"/>
  <dataConsolidate/>
  <mergeCells count="19">
    <mergeCell ref="A1:A3"/>
    <mergeCell ref="B1:I2"/>
    <mergeCell ref="B3:I3"/>
    <mergeCell ref="T7:X7"/>
    <mergeCell ref="K8:O8"/>
    <mergeCell ref="A4:K4"/>
    <mergeCell ref="I10:I14"/>
    <mergeCell ref="Q10:Q14"/>
    <mergeCell ref="A7:G7"/>
    <mergeCell ref="C8:G8"/>
    <mergeCell ref="A10:A14"/>
    <mergeCell ref="I7:O7"/>
    <mergeCell ref="A70:G70"/>
    <mergeCell ref="B71:C71"/>
    <mergeCell ref="D71:E71"/>
    <mergeCell ref="F71:G71"/>
    <mergeCell ref="B72:C72"/>
    <mergeCell ref="D72:E72"/>
    <mergeCell ref="F72:G72"/>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6"/>
  <sheetViews>
    <sheetView showGridLines="0" topLeftCell="L9" zoomScale="80" zoomScaleNormal="80" workbookViewId="0">
      <selection activeCell="O12" sqref="O12"/>
    </sheetView>
  </sheetViews>
  <sheetFormatPr baseColWidth="10" defaultColWidth="0" defaultRowHeight="12.75" x14ac:dyDescent="0.25"/>
  <cols>
    <col min="1" max="1" width="11.42578125" style="51" customWidth="1"/>
    <col min="2" max="2" width="35.7109375" style="51" customWidth="1"/>
    <col min="3" max="4" width="14.28515625" style="51" customWidth="1"/>
    <col min="5" max="5" width="16.425781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1.85546875" style="51" customWidth="1"/>
    <col min="12" max="12" width="12.42578125" style="51" customWidth="1"/>
    <col min="13" max="13" width="16.7109375" style="51" customWidth="1"/>
    <col min="14" max="14" width="15.42578125" style="51" customWidth="1"/>
    <col min="15" max="15" width="16.42578125" style="51" customWidth="1"/>
    <col min="16" max="16" width="16.42578125" style="51" hidden="1" customWidth="1"/>
    <col min="17" max="17" width="48.5703125" style="51" customWidth="1"/>
    <col min="18" max="18" width="39" style="51" customWidth="1"/>
    <col min="19" max="19" width="35.5703125" style="51" customWidth="1"/>
    <col min="20" max="20" width="20.7109375" style="51" customWidth="1"/>
    <col min="21" max="22" width="13.5703125" style="92" customWidth="1"/>
    <col min="23" max="24" width="15.42578125" style="51" customWidth="1"/>
    <col min="25" max="25" width="4.71093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thickTop="1" x14ac:dyDescent="0.25">
      <c r="A1" s="358"/>
      <c r="B1" s="339" t="s">
        <v>375</v>
      </c>
      <c r="C1" s="340"/>
      <c r="D1" s="340"/>
      <c r="E1" s="340"/>
      <c r="F1" s="340"/>
      <c r="G1" s="340"/>
      <c r="H1" s="340"/>
      <c r="I1" s="341"/>
      <c r="J1" s="306" t="s">
        <v>373</v>
      </c>
      <c r="K1" s="307"/>
      <c r="L1" s="253"/>
    </row>
    <row r="2" spans="1:46" s="4" customFormat="1" ht="19.899999999999999" customHeight="1" x14ac:dyDescent="0.25">
      <c r="A2" s="359"/>
      <c r="B2" s="342"/>
      <c r="C2" s="343"/>
      <c r="D2" s="343"/>
      <c r="E2" s="343"/>
      <c r="F2" s="343"/>
      <c r="G2" s="343"/>
      <c r="H2" s="343"/>
      <c r="I2" s="344"/>
      <c r="J2" s="308" t="s">
        <v>376</v>
      </c>
      <c r="K2" s="309"/>
      <c r="L2" s="253"/>
    </row>
    <row r="3" spans="1:46" s="3" customFormat="1" ht="16.5" thickBot="1" x14ac:dyDescent="0.25">
      <c r="A3" s="360"/>
      <c r="B3" s="345" t="s">
        <v>359</v>
      </c>
      <c r="C3" s="346"/>
      <c r="D3" s="346"/>
      <c r="E3" s="346"/>
      <c r="F3" s="346"/>
      <c r="G3" s="346"/>
      <c r="H3" s="346"/>
      <c r="I3" s="347"/>
      <c r="J3" s="310" t="s">
        <v>374</v>
      </c>
      <c r="K3" s="311"/>
      <c r="L3" s="254"/>
    </row>
    <row r="4" spans="1:46" s="3" customFormat="1" ht="16.899999999999999" customHeight="1" thickTop="1" x14ac:dyDescent="0.2">
      <c r="A4" s="349"/>
      <c r="B4" s="350"/>
      <c r="C4" s="350"/>
      <c r="D4" s="350"/>
      <c r="E4" s="350"/>
      <c r="F4" s="350"/>
      <c r="G4" s="350"/>
      <c r="H4" s="350"/>
      <c r="I4" s="350"/>
      <c r="J4" s="350"/>
      <c r="K4" s="351"/>
    </row>
    <row r="5" spans="1:46" s="28" customFormat="1" ht="27" customHeight="1" x14ac:dyDescent="0.25">
      <c r="A5" s="108" t="s">
        <v>80</v>
      </c>
      <c r="B5" s="286" t="str">
        <f>'2 IDENTIFICACIÓN'!B5</f>
        <v>ALCALDIA DE BUCARAMANGA</v>
      </c>
      <c r="C5" s="287"/>
      <c r="D5" s="287"/>
      <c r="E5" s="284"/>
      <c r="F5" s="245" t="s">
        <v>81</v>
      </c>
      <c r="G5" s="286" t="str">
        <f>'2 IDENTIFICACIÓN'!G5</f>
        <v xml:space="preserve">GESTIÓN DOCUMENTAL </v>
      </c>
      <c r="H5" s="284"/>
      <c r="I5" s="245" t="s">
        <v>353</v>
      </c>
      <c r="J5" s="282">
        <f>'2 IDENTIFICACIÓN'!J5</f>
        <v>2026</v>
      </c>
      <c r="K5" s="288"/>
    </row>
    <row r="6" spans="1:46" s="28" customFormat="1" ht="15" x14ac:dyDescent="0.2">
      <c r="A6" s="256"/>
      <c r="B6" s="7"/>
      <c r="C6" s="7"/>
      <c r="D6" s="7"/>
      <c r="E6" s="7"/>
      <c r="F6" s="256"/>
      <c r="G6" s="169"/>
      <c r="H6" s="169"/>
      <c r="I6" s="169"/>
      <c r="J6" s="169"/>
      <c r="K6" s="169"/>
      <c r="T6" s="289"/>
      <c r="U6" s="289"/>
      <c r="V6" s="289"/>
    </row>
    <row r="7" spans="1:46" ht="14.65" customHeight="1" x14ac:dyDescent="0.25">
      <c r="A7" s="43"/>
      <c r="B7" s="43"/>
      <c r="C7" s="43"/>
      <c r="D7" s="43"/>
      <c r="E7" s="437" t="s">
        <v>295</v>
      </c>
      <c r="F7" s="437"/>
      <c r="G7" s="437"/>
      <c r="H7" s="43"/>
      <c r="I7" s="43"/>
      <c r="J7" s="437" t="s">
        <v>321</v>
      </c>
      <c r="K7" s="437"/>
      <c r="L7" s="437"/>
      <c r="M7" s="43"/>
      <c r="N7" s="43"/>
      <c r="O7" s="43"/>
      <c r="P7" s="43"/>
      <c r="Q7" s="437" t="s">
        <v>324</v>
      </c>
      <c r="R7" s="437"/>
      <c r="S7" s="437"/>
      <c r="T7" s="437"/>
      <c r="U7" s="437"/>
      <c r="V7" s="437"/>
      <c r="W7" s="43"/>
      <c r="X7" s="43"/>
      <c r="Z7" s="294"/>
      <c r="AB7" s="48">
        <v>0.2</v>
      </c>
      <c r="AC7" s="48">
        <v>0.4</v>
      </c>
      <c r="AD7" s="48">
        <v>0.6</v>
      </c>
      <c r="AE7" s="48">
        <v>0.8</v>
      </c>
      <c r="AF7" s="49">
        <v>1</v>
      </c>
      <c r="AG7" s="295"/>
      <c r="AH7" s="295"/>
      <c r="AI7" s="295"/>
      <c r="AJ7" s="295"/>
      <c r="AK7" s="295"/>
      <c r="AL7" s="295"/>
      <c r="AM7" s="295"/>
    </row>
    <row r="8" spans="1:46" ht="38.25" x14ac:dyDescent="0.2">
      <c r="A8" s="53" t="s">
        <v>296</v>
      </c>
      <c r="B8" s="53" t="s">
        <v>297</v>
      </c>
      <c r="C8" s="53" t="s">
        <v>325</v>
      </c>
      <c r="D8" s="53" t="s">
        <v>326</v>
      </c>
      <c r="E8" s="53" t="s">
        <v>253</v>
      </c>
      <c r="F8" s="53" t="s">
        <v>254</v>
      </c>
      <c r="G8" s="54" t="s">
        <v>66</v>
      </c>
      <c r="H8" s="53" t="s">
        <v>327</v>
      </c>
      <c r="I8" s="53" t="s">
        <v>328</v>
      </c>
      <c r="J8" s="53" t="s">
        <v>253</v>
      </c>
      <c r="K8" s="53" t="s">
        <v>254</v>
      </c>
      <c r="L8" s="53" t="s">
        <v>66</v>
      </c>
      <c r="M8" s="53" t="s">
        <v>70</v>
      </c>
      <c r="N8" s="53" t="s">
        <v>68</v>
      </c>
      <c r="O8" s="53" t="s">
        <v>351</v>
      </c>
      <c r="P8" s="53" t="s">
        <v>329</v>
      </c>
      <c r="Q8" s="53" t="s">
        <v>44</v>
      </c>
      <c r="R8" s="53" t="s">
        <v>330</v>
      </c>
      <c r="S8" s="53" t="s">
        <v>354</v>
      </c>
      <c r="T8" s="53" t="s">
        <v>331</v>
      </c>
      <c r="U8" s="91" t="s">
        <v>332</v>
      </c>
      <c r="V8" s="91" t="s">
        <v>333</v>
      </c>
      <c r="W8" s="43"/>
      <c r="X8" s="43"/>
      <c r="Z8" s="294"/>
      <c r="AA8" s="251"/>
      <c r="AB8" s="59" t="s">
        <v>272</v>
      </c>
      <c r="AC8" s="59" t="s">
        <v>276</v>
      </c>
      <c r="AD8" s="59" t="s">
        <v>280</v>
      </c>
      <c r="AE8" s="59" t="s">
        <v>285</v>
      </c>
      <c r="AF8" s="60" t="s">
        <v>290</v>
      </c>
      <c r="AI8" s="295"/>
      <c r="AJ8" s="295"/>
      <c r="AK8" s="296"/>
      <c r="AL8" s="296"/>
      <c r="AM8" s="296"/>
      <c r="AN8" s="296"/>
      <c r="AO8" s="296"/>
      <c r="AP8" s="296"/>
      <c r="AQ8" s="296"/>
      <c r="AR8" s="296"/>
      <c r="AS8" s="296"/>
      <c r="AT8" s="296"/>
    </row>
    <row r="9" spans="1:46" ht="93" customHeight="1" x14ac:dyDescent="0.2">
      <c r="A9" s="499" t="str">
        <f>'2 IDENTIFICACIÓN'!A10</f>
        <v>R1</v>
      </c>
      <c r="B9" s="497" t="str">
        <f>+'2 IDENTIFICACIÓN'!J10</f>
        <v>Posibilidad de afectación reputacional por posibles investigaciones y sanciones disciplinarias por entes de control,  debido a al incumplimiento de la Ley 594 del 2000 en los documentos generados por la Secretaría de Planeación</v>
      </c>
      <c r="C9" s="495">
        <f>+'3 PROBABIL E IMPACTO INHERENTE'!E10</f>
        <v>0.6</v>
      </c>
      <c r="D9" s="495">
        <f>+'3 PROBABIL E IMPACTO INHERENTE'!M10</f>
        <v>0.6</v>
      </c>
      <c r="E9" s="501" t="str">
        <f>+'4 MAPA CALOR INHERENTE'!C10</f>
        <v>Media</v>
      </c>
      <c r="F9" s="501" t="str">
        <f>+'4 MAPA CALOR INHERENTE'!D10</f>
        <v>Moderado</v>
      </c>
      <c r="G9" s="497" t="str">
        <f>+'4 MAPA CALOR INHERENTE'!E10</f>
        <v>Moderado</v>
      </c>
      <c r="H9" s="495">
        <f>+'6 MAPA CALOR RESIDUAL'!C10</f>
        <v>0.6</v>
      </c>
      <c r="I9" s="501">
        <f>+'6 MAPA CALOR RESIDUAL'!D10</f>
        <v>0.6</v>
      </c>
      <c r="J9" s="501" t="str">
        <f>+'6 MAPA CALOR RESIDUAL'!E10</f>
        <v>Media</v>
      </c>
      <c r="K9" s="501" t="str">
        <f>+'6 MAPA CALOR RESIDUAL'!F10</f>
        <v>Moderado</v>
      </c>
      <c r="L9" s="497" t="str">
        <f>+'6 MAPA CALOR RESIDUAL'!G10</f>
        <v>Moderado</v>
      </c>
      <c r="M9" s="497" t="str">
        <f t="shared" ref="M9:M39" si="0">+IF($N9="","",IF($N9=$AC$17,$AD$17,IF($N9=$AC$20,$AD$20)))</f>
        <v>Requiere Plan de Acción</v>
      </c>
      <c r="N9" s="497" t="str">
        <f t="shared" ref="N9:N28" si="1">+IF(L9="","",IF(OR(L9=$AB$17,L9=$AB$18,L9=$AB$19),$AC$17,IF(L9=$AB$20,$AC$20)))</f>
        <v>Reducir_mitigar_Transferir_Evitar</v>
      </c>
      <c r="O9" s="508" t="s">
        <v>334</v>
      </c>
      <c r="P9" s="251" t="str">
        <f t="shared" ref="P9:P39" si="2">+IF($M9="","",IF($M9=$AD$20,$AC$20,$O9))</f>
        <v>Reducir_Mitigar</v>
      </c>
      <c r="Q9" s="506" t="str">
        <f>'5 VALORACIÓN DEL CONTROL'!I10</f>
        <v>El Profesional Universitario verifica el cumplimiento del cronograma institucional de capacitación y visitas técnicas en gestión documental, conforme a la normatividad archivística aplicable, dirigido a las dependencias de la entidad.</v>
      </c>
      <c r="R9" s="303" t="s">
        <v>391</v>
      </c>
      <c r="S9" s="303" t="s">
        <v>392</v>
      </c>
      <c r="T9" s="303" t="s">
        <v>393</v>
      </c>
      <c r="U9" s="334">
        <v>46052</v>
      </c>
      <c r="V9" s="334">
        <v>46374</v>
      </c>
      <c r="Y9" s="503" t="s">
        <v>139</v>
      </c>
      <c r="Z9" s="68">
        <v>1</v>
      </c>
      <c r="AA9" s="59" t="s">
        <v>288</v>
      </c>
      <c r="AB9" s="66" t="s">
        <v>298</v>
      </c>
      <c r="AC9" s="66" t="s">
        <v>298</v>
      </c>
      <c r="AD9" s="66" t="s">
        <v>298</v>
      </c>
      <c r="AE9" s="66" t="s">
        <v>298</v>
      </c>
      <c r="AF9" s="67" t="s">
        <v>299</v>
      </c>
      <c r="AI9" s="295"/>
      <c r="AJ9" s="295"/>
      <c r="AK9" s="296"/>
      <c r="AL9" s="296"/>
      <c r="AM9" s="296"/>
      <c r="AN9" s="69"/>
      <c r="AO9" s="69"/>
      <c r="AP9" s="69"/>
      <c r="AQ9" s="69"/>
      <c r="AR9" s="69"/>
      <c r="AS9" s="296"/>
      <c r="AT9" s="296"/>
    </row>
    <row r="10" spans="1:46" ht="77.25" customHeight="1" x14ac:dyDescent="0.2">
      <c r="A10" s="500"/>
      <c r="B10" s="498"/>
      <c r="C10" s="496"/>
      <c r="D10" s="496"/>
      <c r="E10" s="502"/>
      <c r="F10" s="502"/>
      <c r="G10" s="498"/>
      <c r="H10" s="496"/>
      <c r="I10" s="502"/>
      <c r="J10" s="502"/>
      <c r="K10" s="502"/>
      <c r="L10" s="498"/>
      <c r="M10" s="498"/>
      <c r="N10" s="498"/>
      <c r="O10" s="509"/>
      <c r="P10" s="251"/>
      <c r="Q10" s="507"/>
      <c r="R10" s="303" t="s">
        <v>394</v>
      </c>
      <c r="S10" s="303" t="s">
        <v>395</v>
      </c>
      <c r="T10" s="303" t="s">
        <v>393</v>
      </c>
      <c r="U10" s="334">
        <v>46081</v>
      </c>
      <c r="V10" s="334">
        <v>46374</v>
      </c>
      <c r="Y10" s="504"/>
      <c r="Z10" s="68"/>
      <c r="AA10" s="59"/>
      <c r="AB10" s="66"/>
      <c r="AC10" s="66"/>
      <c r="AD10" s="66"/>
      <c r="AE10" s="66"/>
      <c r="AF10" s="67"/>
      <c r="AI10" s="295"/>
      <c r="AJ10" s="295"/>
      <c r="AK10" s="296"/>
      <c r="AL10" s="296"/>
      <c r="AM10" s="296"/>
      <c r="AN10" s="69"/>
      <c r="AO10" s="69"/>
      <c r="AP10" s="69"/>
      <c r="AQ10" s="69"/>
      <c r="AR10" s="69"/>
      <c r="AS10" s="296"/>
      <c r="AT10" s="296"/>
    </row>
    <row r="11" spans="1:46" ht="93" customHeight="1" x14ac:dyDescent="0.2">
      <c r="A11" s="62" t="str">
        <f>'2 IDENTIFICACIÓN'!A11</f>
        <v>R2</v>
      </c>
      <c r="B11" s="251" t="str">
        <f>+'2 IDENTIFICACIÓN'!J11</f>
        <v>Posibilidad de afectación reputacional por el incumplimiento del cronograma institucional de transferencias documentales, debido a debilidades en la organización documental y en la aplicación de las Tablas de Retención Documental (TRD).</v>
      </c>
      <c r="C11" s="89">
        <f>+'3 PROBABIL E IMPACTO INHERENTE'!E11</f>
        <v>0.4</v>
      </c>
      <c r="D11" s="89">
        <f>+'3 PROBABIL E IMPACTO INHERENTE'!M11</f>
        <v>0.6</v>
      </c>
      <c r="E11" s="64" t="str">
        <f>+'4 MAPA CALOR INHERENTE'!C11</f>
        <v>Baja</v>
      </c>
      <c r="F11" s="64" t="str">
        <f>+'4 MAPA CALOR INHERENTE'!D11</f>
        <v>Moderado</v>
      </c>
      <c r="G11" s="251" t="str">
        <f>+'4 MAPA CALOR INHERENTE'!E11</f>
        <v>Moderado</v>
      </c>
      <c r="H11" s="89">
        <f>+'5 VALORACIÓN DEL CONTROL'!T21</f>
        <v>0.4</v>
      </c>
      <c r="I11" s="64">
        <f>+'5 VALORACIÓN DEL CONTROL'!U21</f>
        <v>0.6</v>
      </c>
      <c r="J11" s="64" t="str">
        <f t="shared" ref="J11:J28" si="3">+IF(H11=0,"",IF(H11&lt;=$Z$14,$AA$14,IF(H11&lt;=$Z$13,$AA$13,IF(H11&lt;=$Z$12,$AA$12,IF(H11&lt;=$Z$11,$AA$11,IF(H11&lt;=$Z$9,$AA$9,""))))))</f>
        <v>Baja</v>
      </c>
      <c r="K11" s="64" t="str">
        <f t="shared" ref="K11:K28" si="4">+IF(I11=0,"",IF(I11&lt;=$AB$7,$AB$8,IF(I11&lt;=$AC$7,$AC$8,IF(I11&lt;=$AD$7,$AD$8,IF(I11&lt;=$AE$7,$AE$8,IF(I11&lt;=$AF$7,$AF$8,""))))))</f>
        <v>Moderado</v>
      </c>
      <c r="L11" s="251" t="str">
        <f t="shared" ref="L11:L28" si="5">+IF(J11=$AA$9,IF(K11=$AB$8,$AB$9,IF(K11=$AC$8,$AC$9,IF(K11=$AD$8,$AD$9,IF(K11=$AE$8,$AE$9,IF(K11=$AF$8,$AF$9))))),IF(J11=$AA$11,IF(K11=$AB$8,$AB$11,IF(K11=$AC$8,$AC$11,IF(K11=$AD$8,$AD$11,IF(K11=$AE$8,$AE$11,IF(K11=$AF$8,$AF$11))))),IF(J11=$AA$12,IF(K11=$AB$8,$AB$12,IF(K11=$AC$8,$AC$12,IF(K11=$AD$8,$AD$12,IF(K11=$AE$8,$AE$12,IF(K11=$AF$8,$AF$12))))),IF(J11=$AA$13,IF(K11=$AB$8,$AB$13,IF(K11=$AC$8,$AC$13,IF(K11=$AD$8,$AD$13,IF(K11=$AE$8,$AE$13,IF(K11=$AF$8,$AF$13))))),IF(J11=$AA$14,IF(K11=$AB$8,$AB$14,IF(K11=$AC$8,$AC$14,IF(K11=$AD$8,$AD$14,IF(K11=$AE$8,$AE$14,IF(K11=$AF$8,$AF$14))))),"")))))</f>
        <v>Moderado</v>
      </c>
      <c r="M11" s="251" t="str">
        <f t="shared" si="0"/>
        <v>Requiere Plan de Acción</v>
      </c>
      <c r="N11" s="251" t="str">
        <f t="shared" si="1"/>
        <v>Reducir_mitigar_Transferir_Evitar</v>
      </c>
      <c r="O11" s="252" t="s">
        <v>334</v>
      </c>
      <c r="P11" s="251" t="str">
        <f t="shared" si="2"/>
        <v>Reducir_Mitigar</v>
      </c>
      <c r="Q11" s="303" t="str">
        <f>+'5 VALORACIÓN DEL CONTROL'!I16</f>
        <v>El Profesional Universitario verifica los lineamientos establecidos en el procedimiento para la Transferencia de  Documentos  P-GDO-8600-170-002, para  llevar  a  cabo  las  Transferencias  Documentales Primarias  desde  los  Archivos  de  Gestión  al  Archivo  Central según lo estipulen las Tablas de Retención Documental y las directrices del Archivo General de la Nación</v>
      </c>
      <c r="R11" s="303" t="s">
        <v>396</v>
      </c>
      <c r="S11" s="303" t="s">
        <v>397</v>
      </c>
      <c r="T11" s="303" t="s">
        <v>393</v>
      </c>
      <c r="U11" s="334">
        <v>46082</v>
      </c>
      <c r="V11" s="334">
        <v>46374</v>
      </c>
      <c r="Y11" s="504"/>
      <c r="Z11" s="68">
        <v>0.8</v>
      </c>
      <c r="AA11" s="59" t="s">
        <v>283</v>
      </c>
      <c r="AB11" s="70" t="s">
        <v>280</v>
      </c>
      <c r="AC11" s="70" t="s">
        <v>280</v>
      </c>
      <c r="AD11" s="66" t="s">
        <v>298</v>
      </c>
      <c r="AE11" s="66" t="s">
        <v>298</v>
      </c>
      <c r="AF11" s="67" t="s">
        <v>299</v>
      </c>
      <c r="AI11" s="295"/>
      <c r="AJ11" s="295"/>
      <c r="AK11" s="296"/>
      <c r="AL11" s="297"/>
      <c r="AM11" s="72"/>
      <c r="AN11" s="69"/>
      <c r="AO11" s="69"/>
      <c r="AP11" s="69"/>
      <c r="AQ11" s="69"/>
      <c r="AR11" s="69"/>
      <c r="AS11" s="296"/>
      <c r="AT11" s="296"/>
    </row>
    <row r="12" spans="1:46" ht="125.25" customHeight="1" x14ac:dyDescent="0.2">
      <c r="A12" s="62" t="str">
        <f>'2 IDENTIFICACIÓN'!A12</f>
        <v>R3</v>
      </c>
      <c r="B12" s="251" t="str">
        <f>+'2 IDENTIFICACIÓN'!J12</f>
        <v>Posibilidad de pérdida reputacional por soborno entrante al aceptar o solicitar ventajas indebidas para acceder, divulgar o usar indebidamente la información  debido a   debilidades en la salvaguarda y control en el archivo documental institucional.</v>
      </c>
      <c r="C12" s="89">
        <f>+'3 PROBABIL E IMPACTO INHERENTE'!E12</f>
        <v>0.6</v>
      </c>
      <c r="D12" s="89">
        <f>+'3 PROBABIL E IMPACTO INHERENTE'!M12</f>
        <v>0.6</v>
      </c>
      <c r="E12" s="64" t="str">
        <f>+'4 MAPA CALOR INHERENTE'!C12</f>
        <v>Media</v>
      </c>
      <c r="F12" s="64" t="str">
        <f>+'4 MAPA CALOR INHERENTE'!D12</f>
        <v>Moderado</v>
      </c>
      <c r="G12" s="251" t="str">
        <f>+'4 MAPA CALOR INHERENTE'!E12</f>
        <v>Moderado</v>
      </c>
      <c r="H12" s="89">
        <f>+'5 VALORACIÓN DEL CONTROL'!T27</f>
        <v>0.6</v>
      </c>
      <c r="I12" s="64">
        <f>+'5 VALORACIÓN DEL CONTROL'!U27</f>
        <v>0.6</v>
      </c>
      <c r="J12" s="64" t="str">
        <f t="shared" si="3"/>
        <v>Media</v>
      </c>
      <c r="K12" s="64" t="str">
        <f t="shared" si="4"/>
        <v>Moderado</v>
      </c>
      <c r="L12" s="251" t="str">
        <f>+IF(J12=$AA$9,IF(K12=$AB$8,$AB$9,IF(K12=$AC$8,$AC$9,IF(K12=$AD$8,$AD$9,IF(K12=$AE$8,$AE$9,IF(K12=$AF$8,$AF$9))))),IF(J12=$AA$11,IF(K12=$AB$8,$AB$11,IF(K12=$AC$8,$AC$11,IF(K12=$AD$8,$AD$11,IF(K12=$AE$8,$AE$11,IF(K12=$AF$8,$AF$11))))),IF(J12=$AA$12,IF(K12=$AB$8,$AB$12,IF(K12=$AC$8,$AC$12,IF(K12=$AD$8,$AD$12,IF(K12=$AE$8,$AE$12,IF(K12=$AF$8,$AF$12))))),IF(J12=$AA$13,IF(K12=$AB$8,$AB$13,IF(K12=$AC$8,$AC$13,IF(K12=$AD$8,$AD$13,IF(K12=$AE$8,$AE$13,IF(K12=$AF$8,$AF$13))))),IF(J12=$AA$14,IF(K12=$AB$8,$AB$14,IF(K12=$AC$8,$AC$14,IF(K12=$AD$8,$AD$14,IF(K12=$AE$8,$AE$14,IF(K12=$AF$8,$AF$14))))),"")))))</f>
        <v>Moderado</v>
      </c>
      <c r="M12" s="251" t="str">
        <f t="shared" si="0"/>
        <v>Requiere Plan de Acción</v>
      </c>
      <c r="N12" s="251" t="str">
        <f t="shared" si="1"/>
        <v>Reducir_mitigar_Transferir_Evitar</v>
      </c>
      <c r="O12" s="252" t="s">
        <v>334</v>
      </c>
      <c r="P12" s="251" t="str">
        <f t="shared" si="2"/>
        <v>Reducir_Mitigar</v>
      </c>
      <c r="Q12" s="303" t="str">
        <f>+'5 VALORACIÓN DEL CONTROL'!I22</f>
        <v>El Profesional Universitario verifica el diligenciamiento del formato de control de traslado documental, mediante seguimiento a la trazabilidad de los préstamos y consultas de documentos,   dejando registros físicos y controles de acceso.</v>
      </c>
      <c r="R12" s="303" t="s">
        <v>398</v>
      </c>
      <c r="S12" s="303" t="s">
        <v>399</v>
      </c>
      <c r="T12" s="303" t="s">
        <v>393</v>
      </c>
      <c r="U12" s="334">
        <v>46081</v>
      </c>
      <c r="V12" s="334">
        <v>46374</v>
      </c>
      <c r="Y12" s="504"/>
      <c r="Z12" s="68">
        <v>0.6</v>
      </c>
      <c r="AA12" s="59" t="s">
        <v>278</v>
      </c>
      <c r="AB12" s="70" t="s">
        <v>280</v>
      </c>
      <c r="AC12" s="70" t="s">
        <v>280</v>
      </c>
      <c r="AD12" s="70" t="s">
        <v>280</v>
      </c>
      <c r="AE12" s="66" t="s">
        <v>298</v>
      </c>
      <c r="AF12" s="67" t="s">
        <v>299</v>
      </c>
      <c r="AI12" s="295"/>
      <c r="AJ12" s="295"/>
      <c r="AK12" s="296"/>
      <c r="AL12" s="297"/>
      <c r="AM12" s="72"/>
      <c r="AN12" s="69"/>
      <c r="AO12" s="69"/>
      <c r="AP12" s="69"/>
      <c r="AQ12" s="69"/>
      <c r="AR12" s="73"/>
      <c r="AS12" s="296"/>
      <c r="AT12" s="296"/>
    </row>
    <row r="13" spans="1:46" ht="93" hidden="1" customHeight="1" x14ac:dyDescent="0.2">
      <c r="A13" s="62" t="str">
        <f>'2 IDENTIFICACIÓN'!A13</f>
        <v>R4</v>
      </c>
      <c r="B13" s="251" t="str">
        <f>+'2 IDENTIFICACIÓN'!J13</f>
        <v xml:space="preserve"> por  debido a </v>
      </c>
      <c r="C13" s="89" t="str">
        <f>+'3 PROBABIL E IMPACTO INHERENTE'!E13</f>
        <v/>
      </c>
      <c r="D13" s="89" t="str">
        <f>+'3 PROBABIL E IMPACTO INHERENTE'!M13</f>
        <v/>
      </c>
      <c r="E13" s="64" t="str">
        <f>+'4 MAPA CALOR INHERENTE'!C13</f>
        <v/>
      </c>
      <c r="F13" s="64" t="str">
        <f>+'4 MAPA CALOR INHERENTE'!D13</f>
        <v/>
      </c>
      <c r="G13" s="251" t="str">
        <f>+'4 MAPA CALOR INHERENTE'!E13</f>
        <v/>
      </c>
      <c r="H13" s="89" t="str">
        <f>+'5 VALORACIÓN DEL CONTROL'!T33</f>
        <v/>
      </c>
      <c r="I13" s="64" t="str">
        <f>+'5 VALORACIÓN DEL CONTROL'!U33</f>
        <v/>
      </c>
      <c r="J13" s="64" t="str">
        <f t="shared" si="3"/>
        <v/>
      </c>
      <c r="K13" s="64" t="str">
        <f t="shared" si="4"/>
        <v/>
      </c>
      <c r="L13" s="251" t="str">
        <f t="shared" si="5"/>
        <v/>
      </c>
      <c r="M13" s="251" t="str">
        <f t="shared" si="0"/>
        <v/>
      </c>
      <c r="N13" s="251" t="str">
        <f t="shared" si="1"/>
        <v/>
      </c>
      <c r="O13" s="252"/>
      <c r="P13" s="251" t="str">
        <f t="shared" si="2"/>
        <v/>
      </c>
      <c r="Q13" s="303" t="str">
        <f>'5 VALORACIÓN DEL CONTROL'!I13</f>
        <v xml:space="preserve">  </v>
      </c>
      <c r="R13" s="252"/>
      <c r="S13" s="252"/>
      <c r="T13" s="252"/>
      <c r="U13" s="304"/>
      <c r="V13" s="304"/>
      <c r="Y13" s="504"/>
      <c r="Z13" s="68">
        <v>0.4</v>
      </c>
      <c r="AA13" s="59" t="s">
        <v>274</v>
      </c>
      <c r="AB13" s="74" t="s">
        <v>300</v>
      </c>
      <c r="AC13" s="70" t="s">
        <v>280</v>
      </c>
      <c r="AD13" s="70" t="s">
        <v>280</v>
      </c>
      <c r="AE13" s="66" t="s">
        <v>298</v>
      </c>
      <c r="AF13" s="67" t="s">
        <v>299</v>
      </c>
      <c r="AI13" s="295"/>
      <c r="AJ13" s="295"/>
      <c r="AK13" s="296"/>
      <c r="AL13" s="297"/>
      <c r="AM13" s="72"/>
      <c r="AN13" s="69"/>
      <c r="AO13" s="69"/>
      <c r="AP13" s="69"/>
      <c r="AQ13" s="73"/>
      <c r="AR13" s="69"/>
      <c r="AS13" s="296"/>
      <c r="AT13" s="296"/>
    </row>
    <row r="14" spans="1:46" ht="93" hidden="1" customHeight="1" thickBot="1" x14ac:dyDescent="0.25">
      <c r="A14" s="62" t="str">
        <f>'2 IDENTIFICACIÓN'!A14</f>
        <v>R5</v>
      </c>
      <c r="B14" s="251" t="str">
        <f>+'2 IDENTIFICACIÓN'!J14</f>
        <v xml:space="preserve"> por  debido a </v>
      </c>
      <c r="C14" s="89" t="str">
        <f>+'3 PROBABIL E IMPACTO INHERENTE'!E14</f>
        <v/>
      </c>
      <c r="D14" s="89" t="str">
        <f>+'3 PROBABIL E IMPACTO INHERENTE'!M14</f>
        <v/>
      </c>
      <c r="E14" s="64" t="str">
        <f>+'4 MAPA CALOR INHERENTE'!C14</f>
        <v/>
      </c>
      <c r="F14" s="64" t="str">
        <f>+'4 MAPA CALOR INHERENTE'!D14</f>
        <v/>
      </c>
      <c r="G14" s="251" t="str">
        <f>+'4 MAPA CALOR INHERENTE'!E14</f>
        <v/>
      </c>
      <c r="H14" s="89" t="str">
        <f>+'5 VALORACIÓN DEL CONTROL'!T39</f>
        <v/>
      </c>
      <c r="I14" s="64" t="str">
        <f>+'5 VALORACIÓN DEL CONTROL'!U39</f>
        <v/>
      </c>
      <c r="J14" s="64" t="str">
        <f t="shared" si="3"/>
        <v/>
      </c>
      <c r="K14" s="64" t="str">
        <f t="shared" si="4"/>
        <v/>
      </c>
      <c r="L14" s="251" t="str">
        <f t="shared" si="5"/>
        <v/>
      </c>
      <c r="M14" s="251" t="str">
        <f t="shared" si="0"/>
        <v/>
      </c>
      <c r="N14" s="251" t="str">
        <f t="shared" si="1"/>
        <v/>
      </c>
      <c r="O14" s="252"/>
      <c r="P14" s="251" t="str">
        <f t="shared" si="2"/>
        <v/>
      </c>
      <c r="Q14" s="303" t="str">
        <f>'5 VALORACIÓN DEL CONTROL'!I14</f>
        <v xml:space="preserve">  </v>
      </c>
      <c r="R14" s="252"/>
      <c r="S14" s="252"/>
      <c r="T14" s="252"/>
      <c r="U14" s="304"/>
      <c r="V14" s="304"/>
      <c r="Y14" s="505"/>
      <c r="Z14" s="80">
        <v>0.2</v>
      </c>
      <c r="AA14" s="81" t="s">
        <v>270</v>
      </c>
      <c r="AB14" s="76" t="s">
        <v>300</v>
      </c>
      <c r="AC14" s="76" t="s">
        <v>300</v>
      </c>
      <c r="AD14" s="77" t="s">
        <v>280</v>
      </c>
      <c r="AE14" s="78" t="s">
        <v>298</v>
      </c>
      <c r="AF14" s="79" t="s">
        <v>299</v>
      </c>
      <c r="AI14" s="295"/>
      <c r="AJ14" s="295"/>
      <c r="AK14" s="296"/>
      <c r="AL14" s="297"/>
      <c r="AM14" s="72"/>
      <c r="AN14" s="69"/>
      <c r="AO14" s="69"/>
      <c r="AP14" s="69"/>
      <c r="AQ14" s="69"/>
      <c r="AR14" s="69"/>
      <c r="AS14" s="296"/>
      <c r="AT14" s="296"/>
    </row>
    <row r="15" spans="1:46" ht="93" hidden="1" customHeight="1" x14ac:dyDescent="0.2">
      <c r="A15" s="62" t="str">
        <f>'2 IDENTIFICACIÓN'!A15</f>
        <v>R6</v>
      </c>
      <c r="B15" s="251" t="str">
        <f>+'2 IDENTIFICACIÓN'!J15</f>
        <v xml:space="preserve"> por  debido a </v>
      </c>
      <c r="C15" s="89" t="str">
        <f>+'3 PROBABIL E IMPACTO INHERENTE'!E15</f>
        <v/>
      </c>
      <c r="D15" s="89" t="str">
        <f>+'3 PROBABIL E IMPACTO INHERENTE'!M15</f>
        <v/>
      </c>
      <c r="E15" s="64" t="str">
        <f>+'4 MAPA CALOR INHERENTE'!C15</f>
        <v/>
      </c>
      <c r="F15" s="64" t="str">
        <f>+'4 MAPA CALOR INHERENTE'!D15</f>
        <v/>
      </c>
      <c r="G15" s="251" t="str">
        <f>+'4 MAPA CALOR INHERENTE'!E15</f>
        <v/>
      </c>
      <c r="H15" s="89" t="str">
        <f>+'5 VALORACIÓN DEL CONTROL'!T45</f>
        <v/>
      </c>
      <c r="I15" s="64" t="str">
        <f>+'5 VALORACIÓN DEL CONTROL'!U45</f>
        <v/>
      </c>
      <c r="J15" s="64" t="str">
        <f t="shared" si="3"/>
        <v/>
      </c>
      <c r="K15" s="64" t="str">
        <f t="shared" si="4"/>
        <v/>
      </c>
      <c r="L15" s="251" t="str">
        <f t="shared" si="5"/>
        <v/>
      </c>
      <c r="M15" s="251" t="str">
        <f t="shared" si="0"/>
        <v/>
      </c>
      <c r="N15" s="251" t="str">
        <f t="shared" si="1"/>
        <v/>
      </c>
      <c r="O15" s="252"/>
      <c r="P15" s="251" t="str">
        <f t="shared" si="2"/>
        <v/>
      </c>
      <c r="Q15" s="303" t="str">
        <f>'5 VALORACIÓN DEL CONTROL'!I15</f>
        <v xml:space="preserve">  </v>
      </c>
      <c r="R15" s="252"/>
      <c r="S15" s="252"/>
      <c r="T15" s="252"/>
      <c r="U15" s="304"/>
      <c r="V15" s="304"/>
      <c r="AI15" s="295"/>
      <c r="AJ15" s="295"/>
      <c r="AK15" s="296"/>
      <c r="AL15" s="297"/>
      <c r="AM15" s="72"/>
      <c r="AN15" s="69"/>
      <c r="AO15" s="69"/>
      <c r="AP15" s="69"/>
      <c r="AQ15" s="69"/>
      <c r="AR15" s="69"/>
      <c r="AS15" s="296"/>
      <c r="AT15" s="296"/>
    </row>
    <row r="16" spans="1:46" ht="93" hidden="1" customHeight="1" x14ac:dyDescent="0.2">
      <c r="A16" s="62" t="str">
        <f>'2 IDENTIFICACIÓN'!A16</f>
        <v>R7</v>
      </c>
      <c r="B16" s="251" t="str">
        <f>+'2 IDENTIFICACIÓN'!J16</f>
        <v xml:space="preserve"> por  debido a </v>
      </c>
      <c r="C16" s="89" t="str">
        <f>+'3 PROBABIL E IMPACTO INHERENTE'!E16</f>
        <v/>
      </c>
      <c r="D16" s="89" t="str">
        <f>+'3 PROBABIL E IMPACTO INHERENTE'!M16</f>
        <v/>
      </c>
      <c r="E16" s="64" t="str">
        <f>+'4 MAPA CALOR INHERENTE'!C16</f>
        <v/>
      </c>
      <c r="F16" s="64" t="str">
        <f>+'4 MAPA CALOR INHERENTE'!D16</f>
        <v/>
      </c>
      <c r="G16" s="251" t="str">
        <f>+'4 MAPA CALOR INHERENTE'!E16</f>
        <v/>
      </c>
      <c r="H16" s="89" t="str">
        <f>+'5 VALORACIÓN DEL CONTROL'!T51</f>
        <v/>
      </c>
      <c r="I16" s="64" t="str">
        <f>+'5 VALORACIÓN DEL CONTROL'!U51</f>
        <v/>
      </c>
      <c r="J16" s="64" t="str">
        <f t="shared" si="3"/>
        <v/>
      </c>
      <c r="K16" s="64" t="str">
        <f t="shared" si="4"/>
        <v/>
      </c>
      <c r="L16" s="251" t="str">
        <f t="shared" si="5"/>
        <v/>
      </c>
      <c r="M16" s="251" t="str">
        <f t="shared" si="0"/>
        <v/>
      </c>
      <c r="N16" s="251" t="str">
        <f t="shared" si="1"/>
        <v/>
      </c>
      <c r="O16" s="252"/>
      <c r="P16" s="251" t="str">
        <f t="shared" si="2"/>
        <v/>
      </c>
      <c r="Q16" s="303" t="str">
        <f>'5 VALORACIÓN DEL CONTROL'!I16</f>
        <v>El Profesional Universitario verifica los lineamientos establecidos en el procedimiento para la Transferencia de  Documentos  P-GDO-8600-170-002, para  llevar  a  cabo  las  Transferencias  Documentales Primarias  desde  los  Archivos  de  Gestión  al  Archivo  Central según lo estipulen las Tablas de Retención Documental y las directrices del Archivo General de la Nación</v>
      </c>
      <c r="R16" s="252"/>
      <c r="S16" s="252"/>
      <c r="T16" s="252"/>
      <c r="U16" s="304"/>
      <c r="V16" s="304"/>
      <c r="AB16" s="53" t="s">
        <v>301</v>
      </c>
      <c r="AC16" s="53" t="s">
        <v>68</v>
      </c>
      <c r="AD16" s="53" t="s">
        <v>70</v>
      </c>
      <c r="AF16" s="251" t="s">
        <v>335</v>
      </c>
      <c r="AG16" s="295"/>
      <c r="AH16" s="295"/>
      <c r="AI16" s="295"/>
      <c r="AJ16" s="295"/>
      <c r="AK16" s="296"/>
      <c r="AL16" s="297"/>
      <c r="AM16" s="296"/>
      <c r="AN16" s="72"/>
      <c r="AO16" s="72"/>
      <c r="AP16" s="72"/>
      <c r="AQ16" s="72"/>
      <c r="AR16" s="72"/>
      <c r="AS16" s="296"/>
      <c r="AT16" s="296"/>
    </row>
    <row r="17" spans="1:46" ht="93" hidden="1" customHeight="1" x14ac:dyDescent="0.2">
      <c r="A17" s="62" t="str">
        <f>'2 IDENTIFICACIÓN'!A17</f>
        <v>R8</v>
      </c>
      <c r="B17" s="251" t="str">
        <f>+'2 IDENTIFICACIÓN'!J17</f>
        <v xml:space="preserve"> por  debido a </v>
      </c>
      <c r="C17" s="89" t="str">
        <f>+'3 PROBABIL E IMPACTO INHERENTE'!E17</f>
        <v/>
      </c>
      <c r="D17" s="89" t="str">
        <f>+'3 PROBABIL E IMPACTO INHERENTE'!M17</f>
        <v/>
      </c>
      <c r="E17" s="64" t="str">
        <f>+'4 MAPA CALOR INHERENTE'!C17</f>
        <v/>
      </c>
      <c r="F17" s="64" t="str">
        <f>+'4 MAPA CALOR INHERENTE'!D17</f>
        <v/>
      </c>
      <c r="G17" s="251" t="str">
        <f>+'4 MAPA CALOR INHERENTE'!E17</f>
        <v/>
      </c>
      <c r="H17" s="89" t="str">
        <f>+'5 VALORACIÓN DEL CONTROL'!T57</f>
        <v/>
      </c>
      <c r="I17" s="64" t="str">
        <f>+'5 VALORACIÓN DEL CONTROL'!U57</f>
        <v/>
      </c>
      <c r="J17" s="64" t="str">
        <f t="shared" si="3"/>
        <v/>
      </c>
      <c r="K17" s="64" t="str">
        <f t="shared" si="4"/>
        <v/>
      </c>
      <c r="L17" s="251" t="str">
        <f t="shared" si="5"/>
        <v/>
      </c>
      <c r="M17" s="251" t="str">
        <f t="shared" si="0"/>
        <v/>
      </c>
      <c r="N17" s="251" t="str">
        <f t="shared" si="1"/>
        <v/>
      </c>
      <c r="O17" s="252"/>
      <c r="P17" s="251" t="str">
        <f t="shared" si="2"/>
        <v/>
      </c>
      <c r="Q17" s="303" t="str">
        <f>'5 VALORACIÓN DEL CONTROL'!I17</f>
        <v xml:space="preserve">  </v>
      </c>
      <c r="R17" s="252"/>
      <c r="S17" s="252"/>
      <c r="T17" s="252"/>
      <c r="U17" s="304"/>
      <c r="V17" s="304"/>
      <c r="AB17" s="83" t="s">
        <v>299</v>
      </c>
      <c r="AC17" s="251" t="s">
        <v>335</v>
      </c>
      <c r="AD17" s="251" t="s">
        <v>336</v>
      </c>
      <c r="AE17" s="295"/>
      <c r="AF17" s="305" t="s">
        <v>334</v>
      </c>
      <c r="AI17" s="295"/>
      <c r="AJ17" s="295"/>
      <c r="AK17" s="296"/>
      <c r="AL17" s="296"/>
      <c r="AM17" s="296"/>
      <c r="AN17" s="69"/>
      <c r="AO17" s="69"/>
      <c r="AP17" s="69"/>
      <c r="AQ17" s="69"/>
      <c r="AR17" s="69"/>
      <c r="AS17" s="296"/>
      <c r="AT17" s="296"/>
    </row>
    <row r="18" spans="1:46" ht="93" hidden="1" customHeight="1" x14ac:dyDescent="0.2">
      <c r="A18" s="62" t="str">
        <f>'2 IDENTIFICACIÓN'!A18</f>
        <v>R9</v>
      </c>
      <c r="B18" s="251" t="str">
        <f>+'2 IDENTIFICACIÓN'!J18</f>
        <v xml:space="preserve"> por  debido a </v>
      </c>
      <c r="C18" s="89" t="str">
        <f>+'3 PROBABIL E IMPACTO INHERENTE'!E18</f>
        <v/>
      </c>
      <c r="D18" s="89" t="str">
        <f>+'3 PROBABIL E IMPACTO INHERENTE'!M18</f>
        <v/>
      </c>
      <c r="E18" s="64" t="str">
        <f>+'4 MAPA CALOR INHERENTE'!C18</f>
        <v/>
      </c>
      <c r="F18" s="64" t="str">
        <f>+'4 MAPA CALOR INHERENTE'!D18</f>
        <v/>
      </c>
      <c r="G18" s="251" t="str">
        <f>+'4 MAPA CALOR INHERENTE'!E18</f>
        <v/>
      </c>
      <c r="H18" s="89" t="str">
        <f>+'5 VALORACIÓN DEL CONTROL'!T63</f>
        <v/>
      </c>
      <c r="I18" s="64" t="str">
        <f>+'5 VALORACIÓN DEL CONTROL'!U63</f>
        <v/>
      </c>
      <c r="J18" s="64" t="str">
        <f t="shared" si="3"/>
        <v/>
      </c>
      <c r="K18" s="64" t="str">
        <f t="shared" si="4"/>
        <v/>
      </c>
      <c r="L18" s="251" t="str">
        <f t="shared" si="5"/>
        <v/>
      </c>
      <c r="M18" s="251" t="str">
        <f t="shared" si="0"/>
        <v/>
      </c>
      <c r="N18" s="251" t="str">
        <f t="shared" si="1"/>
        <v/>
      </c>
      <c r="O18" s="252"/>
      <c r="P18" s="251" t="str">
        <f t="shared" si="2"/>
        <v/>
      </c>
      <c r="Q18" s="303" t="str">
        <f>'5 VALORACIÓN DEL CONTROL'!I18</f>
        <v xml:space="preserve">  </v>
      </c>
      <c r="R18" s="252"/>
      <c r="S18" s="252"/>
      <c r="T18" s="252"/>
      <c r="U18" s="304"/>
      <c r="V18" s="304"/>
      <c r="AB18" s="66" t="s">
        <v>298</v>
      </c>
      <c r="AC18" s="251" t="s">
        <v>335</v>
      </c>
      <c r="AD18" s="251" t="s">
        <v>336</v>
      </c>
      <c r="AE18" s="295"/>
      <c r="AF18" s="305" t="s">
        <v>337</v>
      </c>
      <c r="AG18" s="295"/>
      <c r="AH18" s="295"/>
      <c r="AI18" s="295"/>
      <c r="AJ18" s="295"/>
      <c r="AK18" s="296"/>
      <c r="AL18" s="296"/>
      <c r="AM18" s="296"/>
      <c r="AN18" s="69"/>
      <c r="AO18" s="69"/>
      <c r="AP18" s="69"/>
      <c r="AQ18" s="69"/>
      <c r="AR18" s="69"/>
      <c r="AS18" s="296"/>
      <c r="AT18" s="296"/>
    </row>
    <row r="19" spans="1:46" ht="93" hidden="1" customHeight="1" x14ac:dyDescent="0.2">
      <c r="A19" s="62" t="str">
        <f>'2 IDENTIFICACIÓN'!A19</f>
        <v>R10</v>
      </c>
      <c r="B19" s="251" t="str">
        <f>+'2 IDENTIFICACIÓN'!J19</f>
        <v xml:space="preserve"> por  debido a </v>
      </c>
      <c r="C19" s="89" t="str">
        <f>+'3 PROBABIL E IMPACTO INHERENTE'!E19</f>
        <v/>
      </c>
      <c r="D19" s="89" t="str">
        <f>+'3 PROBABIL E IMPACTO INHERENTE'!M19</f>
        <v/>
      </c>
      <c r="E19" s="64" t="str">
        <f>+'4 MAPA CALOR INHERENTE'!C19</f>
        <v/>
      </c>
      <c r="F19" s="64" t="str">
        <f>+'4 MAPA CALOR INHERENTE'!D19</f>
        <v/>
      </c>
      <c r="G19" s="251" t="str">
        <f>+'4 MAPA CALOR INHERENTE'!E19</f>
        <v/>
      </c>
      <c r="H19" s="89" t="str">
        <f>+'5 VALORACIÓN DEL CONTROL'!T69</f>
        <v/>
      </c>
      <c r="I19" s="64" t="str">
        <f>+'5 VALORACIÓN DEL CONTROL'!U69</f>
        <v/>
      </c>
      <c r="J19" s="64" t="str">
        <f t="shared" si="3"/>
        <v/>
      </c>
      <c r="K19" s="64" t="str">
        <f t="shared" si="4"/>
        <v/>
      </c>
      <c r="L19" s="251" t="str">
        <f t="shared" si="5"/>
        <v/>
      </c>
      <c r="M19" s="251" t="str">
        <f t="shared" si="0"/>
        <v/>
      </c>
      <c r="N19" s="251" t="str">
        <f t="shared" si="1"/>
        <v/>
      </c>
      <c r="O19" s="252"/>
      <c r="P19" s="251" t="str">
        <f t="shared" si="2"/>
        <v/>
      </c>
      <c r="Q19" s="303" t="str">
        <f>'5 VALORACIÓN DEL CONTROL'!I19</f>
        <v xml:space="preserve">  </v>
      </c>
      <c r="R19" s="252"/>
      <c r="S19" s="252"/>
      <c r="T19" s="252"/>
      <c r="U19" s="304"/>
      <c r="V19" s="304"/>
      <c r="AA19" s="298"/>
      <c r="AB19" s="70" t="s">
        <v>280</v>
      </c>
      <c r="AC19" s="251" t="s">
        <v>335</v>
      </c>
      <c r="AD19" s="251" t="s">
        <v>336</v>
      </c>
      <c r="AE19" s="298"/>
      <c r="AF19" s="305" t="s">
        <v>162</v>
      </c>
      <c r="AG19" s="298"/>
      <c r="AH19" s="298"/>
      <c r="AI19" s="298"/>
      <c r="AJ19" s="298"/>
      <c r="AK19" s="296"/>
      <c r="AL19" s="296"/>
      <c r="AM19" s="299"/>
      <c r="AN19" s="299"/>
      <c r="AO19" s="299"/>
      <c r="AP19" s="299"/>
      <c r="AQ19" s="299"/>
      <c r="AR19" s="299"/>
      <c r="AS19" s="296"/>
      <c r="AT19" s="296"/>
    </row>
    <row r="20" spans="1:46" ht="93" hidden="1" customHeight="1" x14ac:dyDescent="0.2">
      <c r="A20" s="62" t="str">
        <f>'2 IDENTIFICACIÓN'!A20</f>
        <v>R11</v>
      </c>
      <c r="B20" s="251" t="str">
        <f>+'2 IDENTIFICACIÓN'!J20</f>
        <v xml:space="preserve"> por  debido a </v>
      </c>
      <c r="C20" s="89" t="str">
        <f>+'3 PROBABIL E IMPACTO INHERENTE'!E20</f>
        <v/>
      </c>
      <c r="D20" s="89" t="str">
        <f>+'3 PROBABIL E IMPACTO INHERENTE'!M20</f>
        <v/>
      </c>
      <c r="E20" s="64" t="str">
        <f>+'4 MAPA CALOR INHERENTE'!C20</f>
        <v/>
      </c>
      <c r="F20" s="64" t="str">
        <f>+'4 MAPA CALOR INHERENTE'!D20</f>
        <v/>
      </c>
      <c r="G20" s="251" t="str">
        <f>+'4 MAPA CALOR INHERENTE'!E20</f>
        <v/>
      </c>
      <c r="H20" s="89" t="str">
        <f>+'5 VALORACIÓN DEL CONTROL'!T75</f>
        <v/>
      </c>
      <c r="I20" s="64" t="str">
        <f>+'5 VALORACIÓN DEL CONTROL'!U75</f>
        <v/>
      </c>
      <c r="J20" s="64" t="str">
        <f t="shared" si="3"/>
        <v/>
      </c>
      <c r="K20" s="64" t="str">
        <f t="shared" si="4"/>
        <v/>
      </c>
      <c r="L20" s="251" t="str">
        <f t="shared" si="5"/>
        <v/>
      </c>
      <c r="M20" s="251" t="str">
        <f t="shared" si="0"/>
        <v/>
      </c>
      <c r="N20" s="251" t="str">
        <f t="shared" si="1"/>
        <v/>
      </c>
      <c r="O20" s="252"/>
      <c r="P20" s="251" t="str">
        <f t="shared" si="2"/>
        <v/>
      </c>
      <c r="Q20" s="303" t="str">
        <f>'5 VALORACIÓN DEL CONTROL'!I20</f>
        <v xml:space="preserve">  </v>
      </c>
      <c r="R20" s="252"/>
      <c r="S20" s="252"/>
      <c r="T20" s="252"/>
      <c r="U20" s="304"/>
      <c r="V20" s="304"/>
      <c r="AA20" s="298"/>
      <c r="AB20" s="74" t="s">
        <v>300</v>
      </c>
      <c r="AC20" s="251" t="s">
        <v>159</v>
      </c>
      <c r="AD20" s="251" t="s">
        <v>338</v>
      </c>
      <c r="AI20" s="298"/>
      <c r="AJ20" s="298"/>
      <c r="AK20" s="296"/>
      <c r="AL20" s="296"/>
      <c r="AM20" s="296"/>
      <c r="AN20" s="69"/>
      <c r="AO20" s="69"/>
      <c r="AP20" s="69"/>
      <c r="AQ20" s="69"/>
      <c r="AR20" s="69"/>
      <c r="AS20" s="296"/>
      <c r="AT20" s="296"/>
    </row>
    <row r="21" spans="1:46" ht="93" hidden="1" customHeight="1" x14ac:dyDescent="0.2">
      <c r="A21" s="62" t="str">
        <f>'2 IDENTIFICACIÓN'!A21</f>
        <v>R12</v>
      </c>
      <c r="B21" s="251" t="str">
        <f>+'2 IDENTIFICACIÓN'!J21</f>
        <v xml:space="preserve"> por  debido a </v>
      </c>
      <c r="C21" s="89" t="str">
        <f>+'3 PROBABIL E IMPACTO INHERENTE'!E21</f>
        <v/>
      </c>
      <c r="D21" s="89" t="str">
        <f>+'3 PROBABIL E IMPACTO INHERENTE'!M21</f>
        <v/>
      </c>
      <c r="E21" s="64" t="str">
        <f>+'4 MAPA CALOR INHERENTE'!C21</f>
        <v/>
      </c>
      <c r="F21" s="64" t="str">
        <f>+'4 MAPA CALOR INHERENTE'!D21</f>
        <v/>
      </c>
      <c r="G21" s="251" t="str">
        <f>+'4 MAPA CALOR INHERENTE'!E21</f>
        <v/>
      </c>
      <c r="H21" s="89" t="str">
        <f>+'5 VALORACIÓN DEL CONTROL'!T81</f>
        <v/>
      </c>
      <c r="I21" s="64" t="str">
        <f>+'5 VALORACIÓN DEL CONTROL'!U81</f>
        <v/>
      </c>
      <c r="J21" s="64" t="str">
        <f t="shared" si="3"/>
        <v/>
      </c>
      <c r="K21" s="64" t="str">
        <f t="shared" si="4"/>
        <v/>
      </c>
      <c r="L21" s="251" t="str">
        <f t="shared" si="5"/>
        <v/>
      </c>
      <c r="M21" s="251" t="str">
        <f t="shared" si="0"/>
        <v/>
      </c>
      <c r="N21" s="251" t="str">
        <f t="shared" si="1"/>
        <v/>
      </c>
      <c r="O21" s="252"/>
      <c r="P21" s="251" t="str">
        <f t="shared" si="2"/>
        <v/>
      </c>
      <c r="Q21" s="303" t="str">
        <f>'5 VALORACIÓN DEL CONTROL'!I21</f>
        <v xml:space="preserve">  </v>
      </c>
      <c r="R21" s="252"/>
      <c r="S21" s="252"/>
      <c r="T21" s="252"/>
      <c r="U21" s="304"/>
      <c r="V21" s="304"/>
      <c r="Y21" s="300"/>
      <c r="Z21" s="300"/>
      <c r="AA21" s="298"/>
      <c r="AB21" s="144"/>
      <c r="AI21" s="298"/>
      <c r="AJ21" s="298"/>
      <c r="AK21" s="296"/>
      <c r="AL21" s="296"/>
      <c r="AM21" s="296"/>
      <c r="AN21" s="69"/>
      <c r="AO21" s="69"/>
      <c r="AP21" s="69"/>
      <c r="AQ21" s="69"/>
      <c r="AR21" s="69"/>
      <c r="AS21" s="296"/>
      <c r="AT21" s="296"/>
    </row>
    <row r="22" spans="1:46" ht="93" hidden="1" customHeight="1" x14ac:dyDescent="0.2">
      <c r="A22" s="62" t="str">
        <f>'2 IDENTIFICACIÓN'!A22</f>
        <v>R13</v>
      </c>
      <c r="B22" s="251" t="str">
        <f>+'2 IDENTIFICACIÓN'!J22</f>
        <v xml:space="preserve"> por  debido a </v>
      </c>
      <c r="C22" s="89" t="str">
        <f>+'3 PROBABIL E IMPACTO INHERENTE'!E22</f>
        <v/>
      </c>
      <c r="D22" s="89" t="str">
        <f>+'3 PROBABIL E IMPACTO INHERENTE'!M22</f>
        <v/>
      </c>
      <c r="E22" s="64" t="str">
        <f>+'4 MAPA CALOR INHERENTE'!C22</f>
        <v/>
      </c>
      <c r="F22" s="64" t="str">
        <f>+'4 MAPA CALOR INHERENTE'!D22</f>
        <v/>
      </c>
      <c r="G22" s="251" t="str">
        <f>+'4 MAPA CALOR INHERENTE'!E22</f>
        <v/>
      </c>
      <c r="H22" s="89" t="str">
        <f>+'5 VALORACIÓN DEL CONTROL'!T87</f>
        <v/>
      </c>
      <c r="I22" s="64" t="str">
        <f>+'5 VALORACIÓN DEL CONTROL'!U87</f>
        <v/>
      </c>
      <c r="J22" s="64" t="str">
        <f t="shared" si="3"/>
        <v/>
      </c>
      <c r="K22" s="64" t="str">
        <f t="shared" si="4"/>
        <v/>
      </c>
      <c r="L22" s="251" t="str">
        <f t="shared" si="5"/>
        <v/>
      </c>
      <c r="M22" s="251" t="str">
        <f t="shared" si="0"/>
        <v/>
      </c>
      <c r="N22" s="251" t="str">
        <f t="shared" si="1"/>
        <v/>
      </c>
      <c r="O22" s="252"/>
      <c r="P22" s="251" t="str">
        <f t="shared" si="2"/>
        <v/>
      </c>
      <c r="Q22" s="303" t="str">
        <f>'5 VALORACIÓN DEL CONTROL'!I22</f>
        <v>El Profesional Universitario verifica el diligenciamiento del formato de control de traslado documental, mediante seguimiento a la trazabilidad de los préstamos y consultas de documentos,   dejando registros físicos y controles de acceso.</v>
      </c>
      <c r="R22" s="252"/>
      <c r="S22" s="252"/>
      <c r="T22" s="252"/>
      <c r="U22" s="304"/>
      <c r="V22" s="304"/>
      <c r="Y22" s="300"/>
      <c r="Z22" s="300"/>
      <c r="AA22" s="301"/>
      <c r="AI22" s="298"/>
      <c r="AJ22" s="298"/>
      <c r="AK22" s="296"/>
      <c r="AL22" s="69"/>
      <c r="AM22" s="69"/>
      <c r="AN22" s="69"/>
      <c r="AO22" s="69"/>
      <c r="AP22" s="69"/>
      <c r="AQ22" s="69"/>
      <c r="AR22" s="69"/>
      <c r="AS22" s="296"/>
      <c r="AT22" s="296"/>
    </row>
    <row r="23" spans="1:46" ht="93" hidden="1" customHeight="1" x14ac:dyDescent="0.2">
      <c r="A23" s="62" t="str">
        <f>'2 IDENTIFICACIÓN'!A23</f>
        <v>R14</v>
      </c>
      <c r="B23" s="251" t="str">
        <f>+'2 IDENTIFICACIÓN'!J23</f>
        <v xml:space="preserve"> por  debido a </v>
      </c>
      <c r="C23" s="89" t="str">
        <f>+'3 PROBABIL E IMPACTO INHERENTE'!E23</f>
        <v/>
      </c>
      <c r="D23" s="89" t="str">
        <f>+'3 PROBABIL E IMPACTO INHERENTE'!M23</f>
        <v/>
      </c>
      <c r="E23" s="64" t="str">
        <f>+'4 MAPA CALOR INHERENTE'!C23</f>
        <v/>
      </c>
      <c r="F23" s="64" t="str">
        <f>+'4 MAPA CALOR INHERENTE'!D23</f>
        <v/>
      </c>
      <c r="G23" s="251" t="str">
        <f>+'4 MAPA CALOR INHERENTE'!E23</f>
        <v/>
      </c>
      <c r="H23" s="89" t="str">
        <f>+'5 VALORACIÓN DEL CONTROL'!T93</f>
        <v/>
      </c>
      <c r="I23" s="64" t="str">
        <f>+'5 VALORACIÓN DEL CONTROL'!U93</f>
        <v/>
      </c>
      <c r="J23" s="64" t="str">
        <f t="shared" si="3"/>
        <v/>
      </c>
      <c r="K23" s="64" t="str">
        <f t="shared" si="4"/>
        <v/>
      </c>
      <c r="L23" s="251" t="str">
        <f t="shared" si="5"/>
        <v/>
      </c>
      <c r="M23" s="251" t="str">
        <f t="shared" si="0"/>
        <v/>
      </c>
      <c r="N23" s="251" t="str">
        <f t="shared" si="1"/>
        <v/>
      </c>
      <c r="O23" s="252"/>
      <c r="P23" s="251" t="str">
        <f t="shared" si="2"/>
        <v/>
      </c>
      <c r="Q23" s="303" t="str">
        <f>'5 VALORACIÓN DEL CONTROL'!I23</f>
        <v xml:space="preserve">  </v>
      </c>
      <c r="R23" s="252"/>
      <c r="S23" s="252"/>
      <c r="T23" s="252"/>
      <c r="U23" s="304"/>
      <c r="V23" s="304"/>
      <c r="Y23" s="300"/>
      <c r="Z23" s="300"/>
      <c r="AK23" s="296"/>
      <c r="AL23" s="302"/>
      <c r="AM23" s="302"/>
      <c r="AN23" s="302"/>
      <c r="AO23" s="302"/>
      <c r="AP23" s="302"/>
      <c r="AQ23" s="302"/>
      <c r="AR23" s="69"/>
      <c r="AS23" s="296"/>
      <c r="AT23" s="296"/>
    </row>
    <row r="24" spans="1:46" ht="93" hidden="1" customHeight="1" x14ac:dyDescent="0.2">
      <c r="A24" s="62" t="str">
        <f>'2 IDENTIFICACIÓN'!A24</f>
        <v>R15</v>
      </c>
      <c r="B24" s="251" t="str">
        <f>+'2 IDENTIFICACIÓN'!J24</f>
        <v xml:space="preserve"> por  debido a </v>
      </c>
      <c r="C24" s="89" t="str">
        <f>+'3 PROBABIL E IMPACTO INHERENTE'!E24</f>
        <v/>
      </c>
      <c r="D24" s="89" t="str">
        <f>+'3 PROBABIL E IMPACTO INHERENTE'!M24</f>
        <v/>
      </c>
      <c r="E24" s="64" t="str">
        <f>+'4 MAPA CALOR INHERENTE'!C24</f>
        <v/>
      </c>
      <c r="F24" s="64" t="str">
        <f>+'4 MAPA CALOR INHERENTE'!D24</f>
        <v/>
      </c>
      <c r="G24" s="251" t="str">
        <f>+'4 MAPA CALOR INHERENTE'!E24</f>
        <v/>
      </c>
      <c r="H24" s="89" t="str">
        <f>+'5 VALORACIÓN DEL CONTROL'!T99</f>
        <v/>
      </c>
      <c r="I24" s="64" t="str">
        <f>+'5 VALORACIÓN DEL CONTROL'!U99</f>
        <v/>
      </c>
      <c r="J24" s="64" t="str">
        <f t="shared" si="3"/>
        <v/>
      </c>
      <c r="K24" s="64" t="str">
        <f t="shared" si="4"/>
        <v/>
      </c>
      <c r="L24" s="251" t="str">
        <f t="shared" si="5"/>
        <v/>
      </c>
      <c r="M24" s="251" t="str">
        <f t="shared" si="0"/>
        <v/>
      </c>
      <c r="N24" s="251" t="str">
        <f t="shared" si="1"/>
        <v/>
      </c>
      <c r="O24" s="252"/>
      <c r="P24" s="251" t="str">
        <f t="shared" si="2"/>
        <v/>
      </c>
      <c r="Q24" s="303" t="str">
        <f>'5 VALORACIÓN DEL CONTROL'!I24</f>
        <v xml:space="preserve">  </v>
      </c>
      <c r="R24" s="252"/>
      <c r="S24" s="252"/>
      <c r="T24" s="252"/>
      <c r="U24" s="304"/>
      <c r="V24" s="304"/>
      <c r="Y24" s="300"/>
      <c r="Z24" s="300"/>
      <c r="AK24" s="296"/>
      <c r="AL24" s="69"/>
      <c r="AM24" s="69"/>
      <c r="AN24" s="69"/>
      <c r="AO24" s="69"/>
      <c r="AP24" s="69"/>
      <c r="AQ24" s="69"/>
      <c r="AR24" s="69"/>
      <c r="AS24" s="296"/>
      <c r="AT24" s="296"/>
    </row>
    <row r="25" spans="1:46" ht="93" hidden="1" customHeight="1" x14ac:dyDescent="0.2">
      <c r="A25" s="62" t="str">
        <f>'2 IDENTIFICACIÓN'!A25</f>
        <v>R16</v>
      </c>
      <c r="B25" s="251" t="str">
        <f>+'2 IDENTIFICACIÓN'!J25</f>
        <v xml:space="preserve"> por  debido a </v>
      </c>
      <c r="C25" s="89" t="str">
        <f>+'3 PROBABIL E IMPACTO INHERENTE'!E25</f>
        <v/>
      </c>
      <c r="D25" s="89" t="str">
        <f>+'3 PROBABIL E IMPACTO INHERENTE'!M25</f>
        <v/>
      </c>
      <c r="E25" s="64" t="str">
        <f>+'4 MAPA CALOR INHERENTE'!C25</f>
        <v/>
      </c>
      <c r="F25" s="64" t="str">
        <f>+'4 MAPA CALOR INHERENTE'!D25</f>
        <v/>
      </c>
      <c r="G25" s="251" t="str">
        <f>+'4 MAPA CALOR INHERENTE'!E25</f>
        <v/>
      </c>
      <c r="H25" s="89" t="str">
        <f>+'5 VALORACIÓN DEL CONTROL'!T105</f>
        <v/>
      </c>
      <c r="I25" s="64" t="str">
        <f>+'5 VALORACIÓN DEL CONTROL'!U105</f>
        <v/>
      </c>
      <c r="J25" s="64" t="str">
        <f t="shared" si="3"/>
        <v/>
      </c>
      <c r="K25" s="64" t="str">
        <f t="shared" si="4"/>
        <v/>
      </c>
      <c r="L25" s="251" t="str">
        <f t="shared" si="5"/>
        <v/>
      </c>
      <c r="M25" s="251" t="str">
        <f t="shared" si="0"/>
        <v/>
      </c>
      <c r="N25" s="251" t="str">
        <f t="shared" si="1"/>
        <v/>
      </c>
      <c r="O25" s="252"/>
      <c r="P25" s="251" t="str">
        <f t="shared" si="2"/>
        <v/>
      </c>
      <c r="Q25" s="303" t="str">
        <f>'5 VALORACIÓN DEL CONTROL'!I25</f>
        <v xml:space="preserve">  </v>
      </c>
      <c r="R25" s="252"/>
      <c r="S25" s="252"/>
      <c r="T25" s="252"/>
      <c r="U25" s="304"/>
      <c r="V25" s="304"/>
      <c r="AK25" s="296"/>
      <c r="AL25" s="69"/>
      <c r="AM25" s="69"/>
      <c r="AN25" s="69"/>
      <c r="AO25" s="69"/>
      <c r="AP25" s="69"/>
      <c r="AQ25" s="69"/>
      <c r="AR25" s="69"/>
      <c r="AS25" s="296"/>
      <c r="AT25" s="296"/>
    </row>
    <row r="26" spans="1:46" ht="93" hidden="1" customHeight="1" x14ac:dyDescent="0.25">
      <c r="A26" s="62" t="str">
        <f>'2 IDENTIFICACIÓN'!A26</f>
        <v>R17</v>
      </c>
      <c r="B26" s="251" t="str">
        <f>+'2 IDENTIFICACIÓN'!J26</f>
        <v xml:space="preserve"> por  debido a </v>
      </c>
      <c r="C26" s="89" t="str">
        <f>+'3 PROBABIL E IMPACTO INHERENTE'!E26</f>
        <v/>
      </c>
      <c r="D26" s="89" t="str">
        <f>+'3 PROBABIL E IMPACTO INHERENTE'!M26</f>
        <v/>
      </c>
      <c r="E26" s="64" t="str">
        <f>+'4 MAPA CALOR INHERENTE'!C26</f>
        <v/>
      </c>
      <c r="F26" s="64" t="str">
        <f>+'4 MAPA CALOR INHERENTE'!D26</f>
        <v/>
      </c>
      <c r="G26" s="251" t="str">
        <f>+'4 MAPA CALOR INHERENTE'!E26</f>
        <v/>
      </c>
      <c r="H26" s="89" t="str">
        <f>+'5 VALORACIÓN DEL CONTROL'!T111</f>
        <v/>
      </c>
      <c r="I26" s="64" t="str">
        <f>+'5 VALORACIÓN DEL CONTROL'!U111</f>
        <v/>
      </c>
      <c r="J26" s="64" t="str">
        <f t="shared" si="3"/>
        <v/>
      </c>
      <c r="K26" s="64" t="str">
        <f t="shared" si="4"/>
        <v/>
      </c>
      <c r="L26" s="251" t="str">
        <f t="shared" si="5"/>
        <v/>
      </c>
      <c r="M26" s="251" t="str">
        <f t="shared" si="0"/>
        <v/>
      </c>
      <c r="N26" s="251" t="str">
        <f t="shared" si="1"/>
        <v/>
      </c>
      <c r="O26" s="252"/>
      <c r="P26" s="251" t="str">
        <f t="shared" si="2"/>
        <v/>
      </c>
      <c r="Q26" s="303" t="str">
        <f>'5 VALORACIÓN DEL CONTROL'!I26</f>
        <v xml:space="preserve">  </v>
      </c>
      <c r="R26" s="252"/>
      <c r="S26" s="252"/>
      <c r="T26" s="252"/>
      <c r="U26" s="304"/>
      <c r="V26" s="304"/>
    </row>
    <row r="27" spans="1:46" ht="93" hidden="1" customHeight="1" x14ac:dyDescent="0.25">
      <c r="A27" s="62" t="str">
        <f>'2 IDENTIFICACIÓN'!A27</f>
        <v>R18</v>
      </c>
      <c r="B27" s="251" t="str">
        <f>+'2 IDENTIFICACIÓN'!J27</f>
        <v xml:space="preserve"> por  debido a </v>
      </c>
      <c r="C27" s="89" t="str">
        <f>+'3 PROBABIL E IMPACTO INHERENTE'!E27</f>
        <v/>
      </c>
      <c r="D27" s="89" t="str">
        <f>+'3 PROBABIL E IMPACTO INHERENTE'!M27</f>
        <v/>
      </c>
      <c r="E27" s="64" t="str">
        <f>+'4 MAPA CALOR INHERENTE'!C27</f>
        <v/>
      </c>
      <c r="F27" s="64" t="str">
        <f>+'4 MAPA CALOR INHERENTE'!D27</f>
        <v/>
      </c>
      <c r="G27" s="251" t="str">
        <f>+'4 MAPA CALOR INHERENTE'!E27</f>
        <v/>
      </c>
      <c r="H27" s="89" t="str">
        <f>+'5 VALORACIÓN DEL CONTROL'!T117</f>
        <v/>
      </c>
      <c r="I27" s="64" t="str">
        <f>+'5 VALORACIÓN DEL CONTROL'!U117</f>
        <v/>
      </c>
      <c r="J27" s="64" t="str">
        <f t="shared" si="3"/>
        <v/>
      </c>
      <c r="K27" s="64" t="str">
        <f t="shared" si="4"/>
        <v/>
      </c>
      <c r="L27" s="251" t="str">
        <f t="shared" si="5"/>
        <v/>
      </c>
      <c r="M27" s="251" t="str">
        <f t="shared" si="0"/>
        <v/>
      </c>
      <c r="N27" s="251" t="str">
        <f t="shared" si="1"/>
        <v/>
      </c>
      <c r="O27" s="252"/>
      <c r="P27" s="251" t="str">
        <f t="shared" si="2"/>
        <v/>
      </c>
      <c r="Q27" s="303" t="str">
        <f>'5 VALORACIÓN DEL CONTROL'!I27</f>
        <v xml:space="preserve">  </v>
      </c>
      <c r="R27" s="252"/>
      <c r="S27" s="252"/>
      <c r="T27" s="252"/>
      <c r="U27" s="304"/>
      <c r="V27" s="304"/>
    </row>
    <row r="28" spans="1:46" ht="93" hidden="1" customHeight="1" x14ac:dyDescent="0.25">
      <c r="A28" s="62" t="str">
        <f>'2 IDENTIFICACIÓN'!A28</f>
        <v>R19</v>
      </c>
      <c r="B28" s="251" t="str">
        <f>+'2 IDENTIFICACIÓN'!J28</f>
        <v xml:space="preserve"> por  debido a </v>
      </c>
      <c r="C28" s="89" t="str">
        <f>+'3 PROBABIL E IMPACTO INHERENTE'!E28</f>
        <v/>
      </c>
      <c r="D28" s="89" t="str">
        <f>+'3 PROBABIL E IMPACTO INHERENTE'!M28</f>
        <v/>
      </c>
      <c r="E28" s="64" t="str">
        <f>+'4 MAPA CALOR INHERENTE'!C28</f>
        <v/>
      </c>
      <c r="F28" s="64" t="str">
        <f>+'4 MAPA CALOR INHERENTE'!D28</f>
        <v/>
      </c>
      <c r="G28" s="251" t="str">
        <f>+'4 MAPA CALOR INHERENTE'!E28</f>
        <v/>
      </c>
      <c r="H28" s="89" t="str">
        <f>+'5 VALORACIÓN DEL CONTROL'!T123</f>
        <v/>
      </c>
      <c r="I28" s="64" t="str">
        <f>+'5 VALORACIÓN DEL CONTROL'!U123</f>
        <v/>
      </c>
      <c r="J28" s="64" t="str">
        <f t="shared" si="3"/>
        <v/>
      </c>
      <c r="K28" s="64" t="str">
        <f t="shared" si="4"/>
        <v/>
      </c>
      <c r="L28" s="251" t="str">
        <f t="shared" si="5"/>
        <v/>
      </c>
      <c r="M28" s="251" t="str">
        <f t="shared" si="0"/>
        <v/>
      </c>
      <c r="N28" s="251" t="str">
        <f t="shared" si="1"/>
        <v/>
      </c>
      <c r="O28" s="252"/>
      <c r="P28" s="251" t="str">
        <f t="shared" si="2"/>
        <v/>
      </c>
      <c r="Q28" s="303" t="str">
        <f>'5 VALORACIÓN DEL CONTROL'!I28</f>
        <v xml:space="preserve">  </v>
      </c>
      <c r="R28" s="252"/>
      <c r="S28" s="252"/>
      <c r="T28" s="252"/>
      <c r="U28" s="304"/>
      <c r="V28" s="304"/>
    </row>
    <row r="29" spans="1:46" ht="93" hidden="1" customHeight="1" x14ac:dyDescent="0.25">
      <c r="A29" s="62" t="str">
        <f>'2 IDENTIFICACIÓN'!A29</f>
        <v>R20</v>
      </c>
      <c r="B29" s="251" t="str">
        <f>+'2 IDENTIFICACIÓN'!J29</f>
        <v xml:space="preserve"> por  debido a </v>
      </c>
      <c r="C29" s="89" t="str">
        <f>+'3 PROBABIL E IMPACTO INHERENTE'!E29</f>
        <v/>
      </c>
      <c r="D29" s="89" t="str">
        <f>+'3 PROBABIL E IMPACTO INHERENTE'!M29</f>
        <v/>
      </c>
      <c r="E29" s="64" t="str">
        <f>+'4 MAPA CALOR INHERENTE'!C29</f>
        <v/>
      </c>
      <c r="F29" s="64" t="str">
        <f>+'4 MAPA CALOR INHERENTE'!D29</f>
        <v/>
      </c>
      <c r="G29" s="251" t="str">
        <f>+'4 MAPA CALOR INHERENTE'!E29</f>
        <v/>
      </c>
      <c r="H29" s="89" t="str">
        <f>+'5 VALORACIÓN DEL CONTROL'!T124</f>
        <v/>
      </c>
      <c r="I29" s="64" t="str">
        <f>+'5 VALORACIÓN DEL CONTROL'!U124</f>
        <v/>
      </c>
      <c r="J29" s="64" t="str">
        <f t="shared" ref="J29:J39" si="6">+IF(H29=0,"",IF(H29&lt;=$Z$14,$AA$14,IF(H29&lt;=$Z$13,$AA$13,IF(H29&lt;=$Z$12,$AA$12,IF(H29&lt;=$Z$11,$AA$11,IF(H29&lt;=$Z$9,$AA$9,""))))))</f>
        <v/>
      </c>
      <c r="K29" s="64" t="str">
        <f t="shared" ref="K29:K39" si="7">+IF(I29=0,"",IF(I29&lt;=$AB$7,$AB$8,IF(I29&lt;=$AC$7,$AC$8,IF(I29&lt;=$AD$7,$AD$8,IF(I29&lt;=$AE$7,$AE$8,IF(I29&lt;=$AF$7,$AF$8,""))))))</f>
        <v/>
      </c>
      <c r="L29" s="251" t="str">
        <f t="shared" ref="L29:L39" si="8">+IF(J29=$AA$9,IF(K29=$AB$8,$AB$9,IF(K29=$AC$8,$AC$9,IF(K29=$AD$8,$AD$9,IF(K29=$AE$8,$AE$9,IF(K29=$AF$8,$AF$9))))),IF(J29=$AA$11,IF(K29=$AB$8,$AB$11,IF(K29=$AC$8,$AC$11,IF(K29=$AD$8,$AD$11,IF(K29=$AE$8,$AE$11,IF(K29=$AF$8,$AF$11))))),IF(J29=$AA$12,IF(K29=$AB$8,$AB$12,IF(K29=$AC$8,$AC$12,IF(K29=$AD$8,$AD$12,IF(K29=$AE$8,$AE$12,IF(K29=$AF$8,$AF$12))))),IF(J29=$AA$13,IF(K29=$AB$8,$AB$13,IF(K29=$AC$8,$AC$13,IF(K29=$AD$8,$AD$13,IF(K29=$AE$8,$AE$13,IF(K29=$AF$8,$AF$13))))),IF(J29=$AA$14,IF(K29=$AB$8,$AB$14,IF(K29=$AC$8,$AC$14,IF(K29=$AD$8,$AD$14,IF(K29=$AE$8,$AE$14,IF(K29=$AF$8,$AF$14))))),"")))))</f>
        <v/>
      </c>
      <c r="M29" s="251" t="str">
        <f t="shared" si="0"/>
        <v/>
      </c>
      <c r="N29" s="251" t="str">
        <f t="shared" ref="N29:N39" si="9">+IF(L29="","",IF(OR(L29=$AB$17,L29=$AB$18,L29=$AB$19),$AC$17,IF(L29=$AB$20,$AC$20)))</f>
        <v/>
      </c>
      <c r="O29" s="252"/>
      <c r="P29" s="251" t="str">
        <f t="shared" si="2"/>
        <v/>
      </c>
      <c r="Q29" s="303" t="str">
        <f>'5 VALORACIÓN DEL CONTROL'!I29</f>
        <v xml:space="preserve">  </v>
      </c>
      <c r="R29" s="252"/>
      <c r="S29" s="252"/>
      <c r="T29" s="252"/>
      <c r="U29" s="304"/>
      <c r="V29" s="304"/>
    </row>
    <row r="30" spans="1:46" ht="93" hidden="1" customHeight="1" x14ac:dyDescent="0.25">
      <c r="A30" s="62" t="str">
        <f>'2 IDENTIFICACIÓN'!A30</f>
        <v>R21</v>
      </c>
      <c r="B30" s="251" t="str">
        <f>+'2 IDENTIFICACIÓN'!J30</f>
        <v xml:space="preserve"> por  debido a </v>
      </c>
      <c r="C30" s="89" t="str">
        <f>+'3 PROBABIL E IMPACTO INHERENTE'!E30</f>
        <v/>
      </c>
      <c r="D30" s="89" t="str">
        <f>+'3 PROBABIL E IMPACTO INHERENTE'!M30</f>
        <v/>
      </c>
      <c r="E30" s="64" t="str">
        <f>+'4 MAPA CALOR INHERENTE'!C30</f>
        <v/>
      </c>
      <c r="F30" s="64" t="str">
        <f>+'4 MAPA CALOR INHERENTE'!D30</f>
        <v/>
      </c>
      <c r="G30" s="251" t="str">
        <f>+'4 MAPA CALOR INHERENTE'!E30</f>
        <v/>
      </c>
      <c r="H30" s="89" t="str">
        <f>+'5 VALORACIÓN DEL CONTROL'!T125</f>
        <v/>
      </c>
      <c r="I30" s="64" t="str">
        <f>+'5 VALORACIÓN DEL CONTROL'!U125</f>
        <v/>
      </c>
      <c r="J30" s="64" t="str">
        <f t="shared" si="6"/>
        <v/>
      </c>
      <c r="K30" s="64" t="str">
        <f t="shared" si="7"/>
        <v/>
      </c>
      <c r="L30" s="251" t="str">
        <f t="shared" si="8"/>
        <v/>
      </c>
      <c r="M30" s="251" t="str">
        <f t="shared" si="0"/>
        <v/>
      </c>
      <c r="N30" s="251" t="str">
        <f t="shared" si="9"/>
        <v/>
      </c>
      <c r="O30" s="252"/>
      <c r="P30" s="251" t="str">
        <f t="shared" si="2"/>
        <v/>
      </c>
      <c r="Q30" s="303" t="str">
        <f>'5 VALORACIÓN DEL CONTROL'!I30</f>
        <v xml:space="preserve">  </v>
      </c>
      <c r="R30" s="252"/>
      <c r="S30" s="252"/>
      <c r="T30" s="252"/>
      <c r="U30" s="304"/>
      <c r="V30" s="304"/>
    </row>
    <row r="31" spans="1:46" ht="93" hidden="1" customHeight="1" x14ac:dyDescent="0.25">
      <c r="A31" s="62" t="str">
        <f>'2 IDENTIFICACIÓN'!A31</f>
        <v>R22</v>
      </c>
      <c r="B31" s="251" t="str">
        <f>+'2 IDENTIFICACIÓN'!J31</f>
        <v xml:space="preserve"> por  debido a </v>
      </c>
      <c r="C31" s="89" t="str">
        <f>+'3 PROBABIL E IMPACTO INHERENTE'!E31</f>
        <v/>
      </c>
      <c r="D31" s="89" t="str">
        <f>+'3 PROBABIL E IMPACTO INHERENTE'!M31</f>
        <v/>
      </c>
      <c r="E31" s="64" t="str">
        <f>+'4 MAPA CALOR INHERENTE'!C31</f>
        <v/>
      </c>
      <c r="F31" s="64" t="str">
        <f>+'4 MAPA CALOR INHERENTE'!D31</f>
        <v/>
      </c>
      <c r="G31" s="251" t="str">
        <f>+'4 MAPA CALOR INHERENTE'!E31</f>
        <v/>
      </c>
      <c r="H31" s="89" t="str">
        <f>+'5 VALORACIÓN DEL CONTROL'!T126</f>
        <v/>
      </c>
      <c r="I31" s="64" t="str">
        <f>+'5 VALORACIÓN DEL CONTROL'!U126</f>
        <v/>
      </c>
      <c r="J31" s="64" t="str">
        <f t="shared" si="6"/>
        <v/>
      </c>
      <c r="K31" s="64" t="str">
        <f t="shared" si="7"/>
        <v/>
      </c>
      <c r="L31" s="251" t="str">
        <f t="shared" si="8"/>
        <v/>
      </c>
      <c r="M31" s="251" t="str">
        <f t="shared" si="0"/>
        <v/>
      </c>
      <c r="N31" s="251" t="str">
        <f t="shared" si="9"/>
        <v/>
      </c>
      <c r="O31" s="252"/>
      <c r="P31" s="251" t="str">
        <f t="shared" si="2"/>
        <v/>
      </c>
      <c r="Q31" s="303" t="str">
        <f>'5 VALORACIÓN DEL CONTROL'!I31</f>
        <v xml:space="preserve">  </v>
      </c>
      <c r="R31" s="252"/>
      <c r="S31" s="252"/>
      <c r="T31" s="252"/>
      <c r="U31" s="304"/>
      <c r="V31" s="304"/>
    </row>
    <row r="32" spans="1:46" ht="93" hidden="1" customHeight="1" x14ac:dyDescent="0.25">
      <c r="A32" s="62" t="str">
        <f>'2 IDENTIFICACIÓN'!A32</f>
        <v>R23</v>
      </c>
      <c r="B32" s="251" t="str">
        <f>+'2 IDENTIFICACIÓN'!J32</f>
        <v xml:space="preserve"> por  debido a </v>
      </c>
      <c r="C32" s="89" t="str">
        <f>+'3 PROBABIL E IMPACTO INHERENTE'!E32</f>
        <v/>
      </c>
      <c r="D32" s="89" t="str">
        <f>+'3 PROBABIL E IMPACTO INHERENTE'!M32</f>
        <v/>
      </c>
      <c r="E32" s="64" t="str">
        <f>+'4 MAPA CALOR INHERENTE'!C32</f>
        <v/>
      </c>
      <c r="F32" s="64" t="str">
        <f>+'4 MAPA CALOR INHERENTE'!D32</f>
        <v/>
      </c>
      <c r="G32" s="251" t="str">
        <f>+'4 MAPA CALOR INHERENTE'!E32</f>
        <v/>
      </c>
      <c r="H32" s="89" t="str">
        <f>+'5 VALORACIÓN DEL CONTROL'!T127</f>
        <v/>
      </c>
      <c r="I32" s="64" t="str">
        <f>+'5 VALORACIÓN DEL CONTROL'!U127</f>
        <v/>
      </c>
      <c r="J32" s="64" t="str">
        <f t="shared" si="6"/>
        <v/>
      </c>
      <c r="K32" s="64" t="str">
        <f t="shared" si="7"/>
        <v/>
      </c>
      <c r="L32" s="251" t="str">
        <f t="shared" si="8"/>
        <v/>
      </c>
      <c r="M32" s="251" t="str">
        <f t="shared" si="0"/>
        <v/>
      </c>
      <c r="N32" s="251" t="str">
        <f t="shared" si="9"/>
        <v/>
      </c>
      <c r="O32" s="252"/>
      <c r="P32" s="251" t="str">
        <f t="shared" si="2"/>
        <v/>
      </c>
      <c r="Q32" s="303" t="str">
        <f>'5 VALORACIÓN DEL CONTROL'!I32</f>
        <v xml:space="preserve">  </v>
      </c>
      <c r="R32" s="252"/>
      <c r="S32" s="252"/>
      <c r="T32" s="252"/>
      <c r="U32" s="304"/>
      <c r="V32" s="304"/>
    </row>
    <row r="33" spans="1:22" ht="93" hidden="1" customHeight="1" x14ac:dyDescent="0.25">
      <c r="A33" s="62" t="str">
        <f>'2 IDENTIFICACIÓN'!A33</f>
        <v>R24</v>
      </c>
      <c r="B33" s="251" t="str">
        <f>+'2 IDENTIFICACIÓN'!J33</f>
        <v xml:space="preserve"> por  debido a </v>
      </c>
      <c r="C33" s="89" t="str">
        <f>+'3 PROBABIL E IMPACTO INHERENTE'!E33</f>
        <v/>
      </c>
      <c r="D33" s="89" t="str">
        <f>+'3 PROBABIL E IMPACTO INHERENTE'!M33</f>
        <v/>
      </c>
      <c r="E33" s="64" t="str">
        <f>+'4 MAPA CALOR INHERENTE'!C33</f>
        <v/>
      </c>
      <c r="F33" s="64" t="str">
        <f>+'4 MAPA CALOR INHERENTE'!D33</f>
        <v/>
      </c>
      <c r="G33" s="251" t="str">
        <f>+'4 MAPA CALOR INHERENTE'!E33</f>
        <v/>
      </c>
      <c r="H33" s="89" t="str">
        <f>+'5 VALORACIÓN DEL CONTROL'!T128</f>
        <v/>
      </c>
      <c r="I33" s="64" t="str">
        <f>+'5 VALORACIÓN DEL CONTROL'!U128</f>
        <v/>
      </c>
      <c r="J33" s="64" t="str">
        <f t="shared" si="6"/>
        <v/>
      </c>
      <c r="K33" s="64" t="str">
        <f t="shared" si="7"/>
        <v/>
      </c>
      <c r="L33" s="251" t="str">
        <f t="shared" si="8"/>
        <v/>
      </c>
      <c r="M33" s="251" t="str">
        <f t="shared" si="0"/>
        <v/>
      </c>
      <c r="N33" s="251" t="str">
        <f t="shared" si="9"/>
        <v/>
      </c>
      <c r="O33" s="252"/>
      <c r="P33" s="251" t="str">
        <f t="shared" si="2"/>
        <v/>
      </c>
      <c r="Q33" s="303" t="str">
        <f>'5 VALORACIÓN DEL CONTROL'!I33</f>
        <v xml:space="preserve">  </v>
      </c>
      <c r="R33" s="252"/>
      <c r="S33" s="252"/>
      <c r="T33" s="252"/>
      <c r="U33" s="304"/>
      <c r="V33" s="304"/>
    </row>
    <row r="34" spans="1:22" ht="93" hidden="1" customHeight="1" x14ac:dyDescent="0.25">
      <c r="A34" s="62" t="str">
        <f>'2 IDENTIFICACIÓN'!A34</f>
        <v>R25</v>
      </c>
      <c r="B34" s="251" t="str">
        <f>+'2 IDENTIFICACIÓN'!J34</f>
        <v xml:space="preserve"> por  debido a </v>
      </c>
      <c r="C34" s="89" t="str">
        <f>+'3 PROBABIL E IMPACTO INHERENTE'!E34</f>
        <v/>
      </c>
      <c r="D34" s="89" t="str">
        <f>+'3 PROBABIL E IMPACTO INHERENTE'!M34</f>
        <v/>
      </c>
      <c r="E34" s="64" t="str">
        <f>+'4 MAPA CALOR INHERENTE'!C34</f>
        <v/>
      </c>
      <c r="F34" s="64" t="str">
        <f>+'4 MAPA CALOR INHERENTE'!D34</f>
        <v/>
      </c>
      <c r="G34" s="251" t="str">
        <f>+'4 MAPA CALOR INHERENTE'!E34</f>
        <v/>
      </c>
      <c r="H34" s="89" t="str">
        <f>+'5 VALORACIÓN DEL CONTROL'!T129</f>
        <v/>
      </c>
      <c r="I34" s="64" t="str">
        <f>+'5 VALORACIÓN DEL CONTROL'!U129</f>
        <v/>
      </c>
      <c r="J34" s="64" t="str">
        <f t="shared" si="6"/>
        <v/>
      </c>
      <c r="K34" s="64" t="str">
        <f t="shared" si="7"/>
        <v/>
      </c>
      <c r="L34" s="251" t="str">
        <f t="shared" si="8"/>
        <v/>
      </c>
      <c r="M34" s="251" t="str">
        <f t="shared" si="0"/>
        <v/>
      </c>
      <c r="N34" s="251" t="str">
        <f t="shared" si="9"/>
        <v/>
      </c>
      <c r="O34" s="252"/>
      <c r="P34" s="251" t="str">
        <f t="shared" si="2"/>
        <v/>
      </c>
      <c r="Q34" s="303" t="str">
        <f>'5 VALORACIÓN DEL CONTROL'!I34</f>
        <v xml:space="preserve">  </v>
      </c>
      <c r="R34" s="252"/>
      <c r="S34" s="252"/>
      <c r="T34" s="252"/>
      <c r="U34" s="304"/>
      <c r="V34" s="304"/>
    </row>
    <row r="35" spans="1:22" ht="93" hidden="1" customHeight="1" x14ac:dyDescent="0.25">
      <c r="A35" s="62" t="str">
        <f>'2 IDENTIFICACIÓN'!A35</f>
        <v>R26</v>
      </c>
      <c r="B35" s="251" t="str">
        <f>+'2 IDENTIFICACIÓN'!J35</f>
        <v xml:space="preserve"> por  debido a </v>
      </c>
      <c r="C35" s="89" t="str">
        <f>+'3 PROBABIL E IMPACTO INHERENTE'!E35</f>
        <v/>
      </c>
      <c r="D35" s="89" t="str">
        <f>+'3 PROBABIL E IMPACTO INHERENTE'!M35</f>
        <v/>
      </c>
      <c r="E35" s="64" t="str">
        <f>+'4 MAPA CALOR INHERENTE'!C35</f>
        <v/>
      </c>
      <c r="F35" s="64" t="str">
        <f>+'4 MAPA CALOR INHERENTE'!D35</f>
        <v/>
      </c>
      <c r="G35" s="251" t="str">
        <f>+'4 MAPA CALOR INHERENTE'!E35</f>
        <v/>
      </c>
      <c r="H35" s="89" t="str">
        <f>+'5 VALORACIÓN DEL CONTROL'!T130</f>
        <v/>
      </c>
      <c r="I35" s="64" t="str">
        <f>+'5 VALORACIÓN DEL CONTROL'!U130</f>
        <v/>
      </c>
      <c r="J35" s="64" t="str">
        <f t="shared" si="6"/>
        <v/>
      </c>
      <c r="K35" s="64" t="str">
        <f t="shared" si="7"/>
        <v/>
      </c>
      <c r="L35" s="251" t="str">
        <f t="shared" si="8"/>
        <v/>
      </c>
      <c r="M35" s="251" t="str">
        <f t="shared" si="0"/>
        <v/>
      </c>
      <c r="N35" s="251" t="str">
        <f t="shared" si="9"/>
        <v/>
      </c>
      <c r="O35" s="252"/>
      <c r="P35" s="251" t="str">
        <f t="shared" si="2"/>
        <v/>
      </c>
      <c r="Q35" s="303" t="str">
        <f>'5 VALORACIÓN DEL CONTROL'!I35</f>
        <v xml:space="preserve">  </v>
      </c>
      <c r="R35" s="252"/>
      <c r="S35" s="252"/>
      <c r="T35" s="252"/>
      <c r="U35" s="304"/>
      <c r="V35" s="304"/>
    </row>
    <row r="36" spans="1:22" ht="93" hidden="1" customHeight="1" x14ac:dyDescent="0.25">
      <c r="A36" s="62" t="str">
        <f>'2 IDENTIFICACIÓN'!A36</f>
        <v>R27</v>
      </c>
      <c r="B36" s="251" t="str">
        <f>+'2 IDENTIFICACIÓN'!J36</f>
        <v xml:space="preserve"> por  debido a </v>
      </c>
      <c r="C36" s="89" t="str">
        <f>+'3 PROBABIL E IMPACTO INHERENTE'!E36</f>
        <v/>
      </c>
      <c r="D36" s="89" t="str">
        <f>+'3 PROBABIL E IMPACTO INHERENTE'!M36</f>
        <v/>
      </c>
      <c r="E36" s="64" t="str">
        <f>+'4 MAPA CALOR INHERENTE'!C36</f>
        <v/>
      </c>
      <c r="F36" s="64" t="str">
        <f>+'4 MAPA CALOR INHERENTE'!D36</f>
        <v/>
      </c>
      <c r="G36" s="251" t="str">
        <f>+'4 MAPA CALOR INHERENTE'!E36</f>
        <v/>
      </c>
      <c r="H36" s="89" t="str">
        <f>+'5 VALORACIÓN DEL CONTROL'!T131</f>
        <v/>
      </c>
      <c r="I36" s="64" t="str">
        <f>+'5 VALORACIÓN DEL CONTROL'!U131</f>
        <v/>
      </c>
      <c r="J36" s="64" t="str">
        <f t="shared" si="6"/>
        <v/>
      </c>
      <c r="K36" s="64" t="str">
        <f t="shared" si="7"/>
        <v/>
      </c>
      <c r="L36" s="251" t="str">
        <f t="shared" si="8"/>
        <v/>
      </c>
      <c r="M36" s="251" t="str">
        <f t="shared" si="0"/>
        <v/>
      </c>
      <c r="N36" s="251" t="str">
        <f t="shared" si="9"/>
        <v/>
      </c>
      <c r="O36" s="252"/>
      <c r="P36" s="251" t="str">
        <f t="shared" si="2"/>
        <v/>
      </c>
      <c r="Q36" s="303" t="str">
        <f>'5 VALORACIÓN DEL CONTROL'!I36</f>
        <v xml:space="preserve">  </v>
      </c>
      <c r="R36" s="252"/>
      <c r="S36" s="252"/>
      <c r="T36" s="252"/>
      <c r="U36" s="304"/>
      <c r="V36" s="304"/>
    </row>
    <row r="37" spans="1:22" ht="93" hidden="1" customHeight="1" x14ac:dyDescent="0.25">
      <c r="A37" s="62" t="str">
        <f>'2 IDENTIFICACIÓN'!A37</f>
        <v>R28</v>
      </c>
      <c r="B37" s="251" t="str">
        <f>+'2 IDENTIFICACIÓN'!J37</f>
        <v xml:space="preserve"> por  debido a </v>
      </c>
      <c r="C37" s="89" t="str">
        <f>+'3 PROBABIL E IMPACTO INHERENTE'!E37</f>
        <v/>
      </c>
      <c r="D37" s="89" t="str">
        <f>+'3 PROBABIL E IMPACTO INHERENTE'!M37</f>
        <v/>
      </c>
      <c r="E37" s="64" t="str">
        <f>+'4 MAPA CALOR INHERENTE'!C37</f>
        <v/>
      </c>
      <c r="F37" s="64" t="str">
        <f>+'4 MAPA CALOR INHERENTE'!D37</f>
        <v/>
      </c>
      <c r="G37" s="251" t="str">
        <f>+'4 MAPA CALOR INHERENTE'!E37</f>
        <v/>
      </c>
      <c r="H37" s="89" t="str">
        <f>+'5 VALORACIÓN DEL CONTROL'!T132</f>
        <v/>
      </c>
      <c r="I37" s="64" t="str">
        <f>+'5 VALORACIÓN DEL CONTROL'!U132</f>
        <v/>
      </c>
      <c r="J37" s="64" t="str">
        <f t="shared" si="6"/>
        <v/>
      </c>
      <c r="K37" s="64" t="str">
        <f t="shared" si="7"/>
        <v/>
      </c>
      <c r="L37" s="251" t="str">
        <f t="shared" si="8"/>
        <v/>
      </c>
      <c r="M37" s="251" t="str">
        <f t="shared" si="0"/>
        <v/>
      </c>
      <c r="N37" s="251" t="str">
        <f t="shared" si="9"/>
        <v/>
      </c>
      <c r="O37" s="252"/>
      <c r="P37" s="251" t="str">
        <f t="shared" si="2"/>
        <v/>
      </c>
      <c r="Q37" s="303" t="str">
        <f>'5 VALORACIÓN DEL CONTROL'!I37</f>
        <v xml:space="preserve">  </v>
      </c>
      <c r="R37" s="252"/>
      <c r="S37" s="252"/>
      <c r="T37" s="252"/>
      <c r="U37" s="304"/>
      <c r="V37" s="304"/>
    </row>
    <row r="38" spans="1:22" ht="93" hidden="1" customHeight="1" x14ac:dyDescent="0.25">
      <c r="A38" s="62" t="str">
        <f>'2 IDENTIFICACIÓN'!A38</f>
        <v>R29</v>
      </c>
      <c r="B38" s="251" t="str">
        <f>+'2 IDENTIFICACIÓN'!J38</f>
        <v xml:space="preserve"> por  debido a </v>
      </c>
      <c r="C38" s="89" t="str">
        <f>+'3 PROBABIL E IMPACTO INHERENTE'!E38</f>
        <v/>
      </c>
      <c r="D38" s="89" t="str">
        <f>+'3 PROBABIL E IMPACTO INHERENTE'!M38</f>
        <v/>
      </c>
      <c r="E38" s="64" t="str">
        <f>+'4 MAPA CALOR INHERENTE'!C38</f>
        <v/>
      </c>
      <c r="F38" s="64" t="str">
        <f>+'4 MAPA CALOR INHERENTE'!D38</f>
        <v/>
      </c>
      <c r="G38" s="251" t="str">
        <f>+'4 MAPA CALOR INHERENTE'!E38</f>
        <v/>
      </c>
      <c r="H38" s="89" t="str">
        <f>+'5 VALORACIÓN DEL CONTROL'!T133</f>
        <v/>
      </c>
      <c r="I38" s="64" t="str">
        <f>+'5 VALORACIÓN DEL CONTROL'!U133</f>
        <v/>
      </c>
      <c r="J38" s="64" t="str">
        <f t="shared" si="6"/>
        <v/>
      </c>
      <c r="K38" s="64" t="str">
        <f t="shared" si="7"/>
        <v/>
      </c>
      <c r="L38" s="251" t="str">
        <f t="shared" si="8"/>
        <v/>
      </c>
      <c r="M38" s="251" t="str">
        <f t="shared" si="0"/>
        <v/>
      </c>
      <c r="N38" s="251" t="str">
        <f t="shared" si="9"/>
        <v/>
      </c>
      <c r="O38" s="252"/>
      <c r="P38" s="251" t="str">
        <f t="shared" si="2"/>
        <v/>
      </c>
      <c r="Q38" s="303" t="str">
        <f>'5 VALORACIÓN DEL CONTROL'!I38</f>
        <v xml:space="preserve">  </v>
      </c>
      <c r="R38" s="252"/>
      <c r="S38" s="252"/>
      <c r="T38" s="252"/>
      <c r="U38" s="304"/>
      <c r="V38" s="304"/>
    </row>
    <row r="39" spans="1:22" ht="93" hidden="1" customHeight="1" x14ac:dyDescent="0.25">
      <c r="A39" s="62" t="str">
        <f>'2 IDENTIFICACIÓN'!A39</f>
        <v>R30</v>
      </c>
      <c r="B39" s="251" t="str">
        <f>+'2 IDENTIFICACIÓN'!J39</f>
        <v xml:space="preserve"> por  debido a </v>
      </c>
      <c r="C39" s="89" t="str">
        <f>+'3 PROBABIL E IMPACTO INHERENTE'!E39</f>
        <v/>
      </c>
      <c r="D39" s="89" t="str">
        <f>+'3 PROBABIL E IMPACTO INHERENTE'!M39</f>
        <v/>
      </c>
      <c r="E39" s="64" t="str">
        <f>+'4 MAPA CALOR INHERENTE'!C39</f>
        <v/>
      </c>
      <c r="F39" s="64" t="str">
        <f>+'4 MAPA CALOR INHERENTE'!D39</f>
        <v/>
      </c>
      <c r="G39" s="251" t="str">
        <f>+'4 MAPA CALOR INHERENTE'!E39</f>
        <v/>
      </c>
      <c r="H39" s="89" t="str">
        <f>+'5 VALORACIÓN DEL CONTROL'!T134</f>
        <v/>
      </c>
      <c r="I39" s="64" t="str">
        <f>+'5 VALORACIÓN DEL CONTROL'!U134</f>
        <v/>
      </c>
      <c r="J39" s="64" t="str">
        <f t="shared" si="6"/>
        <v/>
      </c>
      <c r="K39" s="64" t="str">
        <f t="shared" si="7"/>
        <v/>
      </c>
      <c r="L39" s="251" t="str">
        <f t="shared" si="8"/>
        <v/>
      </c>
      <c r="M39" s="251" t="str">
        <f t="shared" si="0"/>
        <v/>
      </c>
      <c r="N39" s="251" t="str">
        <f t="shared" si="9"/>
        <v/>
      </c>
      <c r="O39" s="252"/>
      <c r="P39" s="251" t="str">
        <f t="shared" si="2"/>
        <v/>
      </c>
      <c r="Q39" s="303" t="str">
        <f>'5 VALORACIÓN DEL CONTROL'!I39</f>
        <v xml:space="preserve">  </v>
      </c>
      <c r="R39" s="252"/>
      <c r="S39" s="252"/>
      <c r="T39" s="252"/>
      <c r="U39" s="304"/>
      <c r="V39" s="304"/>
    </row>
    <row r="40" spans="1:22" ht="14.65" customHeight="1" thickBot="1" x14ac:dyDescent="0.3"/>
    <row r="41" spans="1:22" ht="14.25" thickTop="1" thickBot="1" x14ac:dyDescent="0.3">
      <c r="A41" s="335" t="s">
        <v>377</v>
      </c>
      <c r="B41" s="335"/>
      <c r="C41" s="335"/>
      <c r="D41" s="335"/>
      <c r="E41" s="335"/>
      <c r="F41" s="335"/>
      <c r="G41" s="335"/>
    </row>
    <row r="42" spans="1:22" ht="19.5" customHeight="1" thickTop="1" thickBot="1" x14ac:dyDescent="0.3">
      <c r="A42" s="314" t="s">
        <v>378</v>
      </c>
      <c r="B42" s="335" t="s">
        <v>379</v>
      </c>
      <c r="C42" s="335"/>
      <c r="D42" s="335" t="s">
        <v>380</v>
      </c>
      <c r="E42" s="335"/>
      <c r="F42" s="335" t="s">
        <v>381</v>
      </c>
      <c r="G42" s="335"/>
    </row>
    <row r="43" spans="1:22" ht="101.65" customHeight="1" thickTop="1" thickBot="1" x14ac:dyDescent="0.3">
      <c r="A43" s="315" t="s">
        <v>382</v>
      </c>
      <c r="B43" s="336">
        <v>46163</v>
      </c>
      <c r="C43" s="336"/>
      <c r="D43" s="337" t="s">
        <v>383</v>
      </c>
      <c r="E43" s="337"/>
      <c r="F43" s="338" t="s">
        <v>384</v>
      </c>
      <c r="G43" s="338"/>
    </row>
    <row r="44" spans="1:22" ht="19.5" customHeight="1" thickTop="1" x14ac:dyDescent="0.25"/>
    <row r="45" spans="1:22" ht="19.5" customHeight="1" x14ac:dyDescent="0.25"/>
    <row r="46" spans="1:22" ht="19.5" customHeight="1" x14ac:dyDescent="0.25"/>
  </sheetData>
  <sheetProtection formatCells="0" formatColumns="0" formatRows="0" sort="0" autoFilter="0" pivotTables="0"/>
  <dataConsolidate/>
  <mergeCells count="31">
    <mergeCell ref="A1:A3"/>
    <mergeCell ref="B1:I2"/>
    <mergeCell ref="B3:I3"/>
    <mergeCell ref="Y9:Y14"/>
    <mergeCell ref="E7:G7"/>
    <mergeCell ref="J7:L7"/>
    <mergeCell ref="Q7:V7"/>
    <mergeCell ref="A4:K4"/>
    <mergeCell ref="Q9:Q10"/>
    <mergeCell ref="O9:O10"/>
    <mergeCell ref="N9:N10"/>
    <mergeCell ref="M9:M10"/>
    <mergeCell ref="L9:L10"/>
    <mergeCell ref="K9:K10"/>
    <mergeCell ref="J9:J10"/>
    <mergeCell ref="I9:I10"/>
    <mergeCell ref="A41:G41"/>
    <mergeCell ref="B42:C42"/>
    <mergeCell ref="D42:E42"/>
    <mergeCell ref="F42:G42"/>
    <mergeCell ref="B43:C43"/>
    <mergeCell ref="D43:E43"/>
    <mergeCell ref="F43:G43"/>
    <mergeCell ref="C9:C10"/>
    <mergeCell ref="B9:B10"/>
    <mergeCell ref="A9:A10"/>
    <mergeCell ref="H9:H10"/>
    <mergeCell ref="G9:G10"/>
    <mergeCell ref="F9:F10"/>
    <mergeCell ref="E9:E10"/>
    <mergeCell ref="D9:D10"/>
  </mergeCells>
  <conditionalFormatting sqref="E9 E11:E39">
    <cfRule type="cellIs" dxfId="31" priority="6" operator="equal">
      <formula>$AA$14</formula>
    </cfRule>
    <cfRule type="cellIs" dxfId="30" priority="7" operator="equal">
      <formula>$AA$13</formula>
    </cfRule>
    <cfRule type="cellIs" dxfId="29" priority="8" operator="equal">
      <formula>$AA$12</formula>
    </cfRule>
    <cfRule type="cellIs" dxfId="28" priority="9" operator="equal">
      <formula>$AA$11</formula>
    </cfRule>
    <cfRule type="cellIs" dxfId="27" priority="10" operator="equal">
      <formula>$AA$9</formula>
    </cfRule>
  </conditionalFormatting>
  <conditionalFormatting sqref="F9 F11:F39">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1:G39">
    <cfRule type="cellIs" dxfId="21" priority="11" operator="equal">
      <formula>$AB$17</formula>
    </cfRule>
    <cfRule type="cellIs" dxfId="20" priority="12" operator="equal">
      <formula>$AB$18</formula>
    </cfRule>
    <cfRule type="cellIs" dxfId="19" priority="13" operator="equal">
      <formula>$AB$19</formula>
    </cfRule>
    <cfRule type="cellIs" dxfId="18" priority="14" operator="equal">
      <formula>$AB$20</formula>
    </cfRule>
  </conditionalFormatting>
  <conditionalFormatting sqref="I9:J9 I11:J39">
    <cfRule type="cellIs" dxfId="17" priority="15" operator="equal">
      <formula>$AA$14</formula>
    </cfRule>
    <cfRule type="cellIs" dxfId="16" priority="16" operator="equal">
      <formula>$AA$13</formula>
    </cfRule>
    <cfRule type="cellIs" dxfId="15" priority="17" operator="equal">
      <formula>$AA$12</formula>
    </cfRule>
    <cfRule type="cellIs" dxfId="14" priority="18" operator="equal">
      <formula>$AA$11</formula>
    </cfRule>
    <cfRule type="cellIs" dxfId="13" priority="19" operator="equal">
      <formula>$AA$9</formula>
    </cfRule>
  </conditionalFormatting>
  <conditionalFormatting sqref="K9 K11:K39">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L11:L39">
    <cfRule type="cellIs" dxfId="7" priority="30" operator="equal">
      <formula>$AB$17</formula>
    </cfRule>
    <cfRule type="cellIs" dxfId="6" priority="31" operator="equal">
      <formula>$AB$18</formula>
    </cfRule>
    <cfRule type="cellIs" dxfId="5" priority="32" operator="equal">
      <formula>$AB$19</formula>
    </cfRule>
    <cfRule type="cellIs" dxfId="4" priority="33" operator="equal">
      <formula>$AB$20</formula>
    </cfRule>
  </conditionalFormatting>
  <dataValidations count="4">
    <dataValidation type="list" allowBlank="1" showInputMessage="1" showErrorMessage="1" sqref="JL9:JR17"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1:O39"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2.xml><?xml version="1.0" encoding="utf-8"?>
<ds:datastoreItem xmlns:ds="http://schemas.openxmlformats.org/officeDocument/2006/customXml" ds:itemID="{A14D0167-1D94-443D-9441-36E43987C786}">
  <ds:schemaRefs>
    <ds:schemaRef ds:uri="http://schemas.microsoft.com/office/2006/metadata/properties"/>
    <ds:schemaRef ds:uri="http://schemas.microsoft.com/office/infopath/2007/PartnerControls"/>
    <ds:schemaRef ds:uri="cadaebf9-c45c-4928-a835-b6d2640c562f"/>
  </ds:schemaRefs>
</ds:datastoreItem>
</file>

<file path=customXml/itemProps3.xml><?xml version="1.0" encoding="utf-8"?>
<ds:datastoreItem xmlns:ds="http://schemas.openxmlformats.org/officeDocument/2006/customXml" ds:itemID="{54E8C36A-3A29-4C39-A3AE-76FAE9946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aebf9-c45c-4928-a835-b6d2640c562f"/>
    <ds:schemaRef ds:uri="eb8db8e2-9e38-4af2-b3f2-f3ede193e5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23</vt:i4>
      </vt:variant>
    </vt:vector>
  </HeadingPairs>
  <TitlesOfParts>
    <vt:vector size="33" baseType="lpstr">
      <vt:lpstr>1 INSTRUCTIVO</vt:lpstr>
      <vt:lpstr>2 IDENTIFICACIÓN</vt:lpstr>
      <vt:lpstr>3 PROBABIL E IMPACTO INHERENTE</vt:lpstr>
      <vt:lpstr>4 MAPA CALOR INHERENTE</vt:lpstr>
      <vt:lpstr>5 VALORACIÓN DEL CONTROL</vt:lpstr>
      <vt:lpstr>11 FORMULAS</vt:lpstr>
      <vt:lpstr>6 MAPA CALOR RESIDUAL</vt:lpstr>
      <vt:lpstr>7 MAPA CALOR INHEREN Y RESIDUAL</vt:lpstr>
      <vt:lpstr>8 MAPA RIESGOS</vt:lpstr>
      <vt:lpstr>9 RIESGO DEL PROCESO</vt:lpstr>
      <vt:lpstr>Afectación_Económica</vt:lpstr>
      <vt:lpstr>'3 PROBABIL E IMPACTO INHERENTE'!Área_de_impresión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HOLGUIN</cp:lastModifiedBy>
  <cp:revision/>
  <dcterms:created xsi:type="dcterms:W3CDTF">2006-09-16T00:00:00Z</dcterms:created>
  <dcterms:modified xsi:type="dcterms:W3CDTF">2026-05-28T20:44:43Z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