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30123"/>
  <workbookPr showInkAnnotation="0" codeName="ThisWorkbook" defaultThemeVersion="124226"/>
  <mc:AlternateContent xmlns:mc="http://schemas.openxmlformats.org/markup-compatibility/2006">
    <mc:Choice Requires="x15">
      <x15ac:absPath xmlns:x15ac="http://schemas.microsoft.com/office/spreadsheetml/2010/11/ac" url="C:\Users\indar\Documents\Laura Marcela Gallo\ALCALDIA DE BUCARAMANGA\MAPAS RIESGOS DE INTEGRIDAD\SALUD\"/>
    </mc:Choice>
  </mc:AlternateContent>
  <xr:revisionPtr revIDLastSave="0" documentId="13_ncr:1_{7268687C-7856-4D95-9298-8FDEFD20DC6C}" xr6:coauthVersionLast="47" xr6:coauthVersionMax="47" xr10:uidLastSave="{00000000-0000-0000-0000-000000000000}"/>
  <bookViews>
    <workbookView xWindow="-108" yWindow="-108" windowWidth="23256" windowHeight="12456" activeTab="1" xr2:uid="{00000000-000D-0000-FFFF-FFFF00000000}"/>
  </bookViews>
  <sheets>
    <sheet name="1 INSTRUCTIVO" sheetId="38" r:id="rId1"/>
    <sheet name="2 IDENTIFICACIÓN" sheetId="30" r:id="rId2"/>
    <sheet name="3 PROBABIL E IMPACTO INHERENTE" sheetId="15" r:id="rId3"/>
    <sheet name="4 MAPA CALOR INHERENTE" sheetId="31" r:id="rId4"/>
    <sheet name="5 VALORACIÓN DEL CONTROL" sheetId="9" r:id="rId5"/>
    <sheet name="11 FORMULAS" sheetId="34" state="hidden" r:id="rId6"/>
    <sheet name="6 MAPA CALOR RESIDUAL" sheetId="35" r:id="rId7"/>
    <sheet name="7 MAPA CALOR INHEREN Y RESIDUAL" sheetId="37" r:id="rId8"/>
    <sheet name="8 MAPA RIESGOS" sheetId="36" r:id="rId9"/>
    <sheet name="9 RIESGO DEL PROCESO" sheetId="33" r:id="rId10"/>
  </sheets>
  <externalReferences>
    <externalReference r:id="rId11"/>
  </externalReferences>
  <definedNames>
    <definedName name="_xlnm._FilterDatabase" localSheetId="0" hidden="1">'1 INSTRUCTIVO'!$B$81:$H$111</definedName>
    <definedName name="_xlnm._FilterDatabase" localSheetId="1" hidden="1">'2 IDENTIFICACIÓN'!$F$8:$J$9</definedName>
    <definedName name="_xlnm._FilterDatabase" localSheetId="2" hidden="1">'3 PROBABIL E IMPACTO INHERENTE'!$A$9:$N$9</definedName>
    <definedName name="_xlnm._FilterDatabase" localSheetId="3" hidden="1">'4 MAPA CALOR INHERENTE'!$A$9:$AJ$9</definedName>
    <definedName name="_xlnm._FilterDatabase" localSheetId="4" hidden="1">'5 VALORACIÓN DEL CONTROL'!$A$9:$X$189</definedName>
    <definedName name="_xlnm._FilterDatabase" localSheetId="6" hidden="1">'6 MAPA CALOR RESIDUAL'!$A$9:$AL$9</definedName>
    <definedName name="_xlnm._FilterDatabase" localSheetId="7" hidden="1">'7 MAPA CALOR INHEREN Y RESIDUAL'!$A$9:$AL$9</definedName>
    <definedName name="_xlnm._FilterDatabase" localSheetId="8" hidden="1">'8 MAPA RIESGOS'!$A$8:$AT$8</definedName>
    <definedName name="Afectación_Económica">'3 PROBABIL E IMPACTO INHERENTE'!$X$10:$X$15</definedName>
    <definedName name="_xlnm.Print_Area" localSheetId="2">'3 PROBABIL E IMPACTO INHERENTE'!$A$1:$Y$39</definedName>
    <definedName name="Definicion_tratamiento">'11 FORMULAS'!#REF!</definedName>
    <definedName name="E_Relaciones_Laborales">'11 FORMULAS'!$C$12:$C$17</definedName>
    <definedName name="Ejecución_administración_de_procesos">Tabla2[Ejecución_administración_de_procesos]</definedName>
    <definedName name="Evento_externo">'11 FORMULAS'!$F$39:$F$42</definedName>
    <definedName name="F_Usuarios_Productos_y_Prácticas_Organizacionales">'11 FORMULAS'!$C$18:$C$23</definedName>
    <definedName name="Fiscal">'11 FORMULAS'!$B$32:$B$35</definedName>
    <definedName name="Fiscal_A">'11 FORMULAS'!#REF!</definedName>
    <definedName name="Fiscal_B">'11 FORMULAS'!#REF!</definedName>
    <definedName name="G_Daños_Activos_Físicos">'11 FORMULAS'!$C$24:$C$26</definedName>
    <definedName name="Gestión">'11 FORMULAS'!$A$32:$A$34</definedName>
    <definedName name="Gestiòn">'11 FORMULAS'!#REF!</definedName>
    <definedName name="Gestión_A">'11 FORMULAS'!#REF!</definedName>
    <definedName name="Gestión_B">'11 FORMULAS'!#REF!</definedName>
    <definedName name="IMPACTO_PROCESOS" localSheetId="1">'[1]LISTAS FORMULAS'!$C$3:$C$7</definedName>
    <definedName name="IMPACTO_PROCESOS" localSheetId="3">'[1]LISTAS FORMULAS'!$C$3:$C$7</definedName>
    <definedName name="IMPACTO_PROCESOS" localSheetId="6">'[1]LISTAS FORMULAS'!$C$3:$C$7</definedName>
    <definedName name="IMPACTO_PROCESOS" localSheetId="7">'[1]LISTAS FORMULAS'!$C$3:$C$7</definedName>
    <definedName name="IMPACTO_PROCESOS" localSheetId="8">'[1]LISTAS FORMULAS'!$C$3:$C$7</definedName>
    <definedName name="IMPACTO_PROCESOS" localSheetId="9">'[1]LISTAS FORMULAS'!$C$3:$C$7</definedName>
    <definedName name="Infraestructura">'11 FORMULAS'!$E$39:$E$42</definedName>
    <definedName name="Integridad_Pública_Corrupción">'11 FORMULAS'!$D$32:$D$34</definedName>
    <definedName name="Integridad_Pública_LA_FT_FP">'11 FORMULAS'!$E$32:$E$34</definedName>
    <definedName name="IntegridadPública_Corrupción">'11 FORMULAS'!#REF!</definedName>
    <definedName name="IntegridadPública_LA_FT_FP">'11 FORMULAS'!#REF!</definedName>
    <definedName name="opciones" localSheetId="1">'[1]LISTAS FORMULAS'!$F$3:$F$4</definedName>
    <definedName name="opciones" localSheetId="3">'[1]LISTAS FORMULAS'!$F$3:$F$4</definedName>
    <definedName name="opciones" localSheetId="6">'[1]LISTAS FORMULAS'!$F$3:$F$4</definedName>
    <definedName name="opciones" localSheetId="7">'[1]LISTAS FORMULAS'!$F$3:$F$4</definedName>
    <definedName name="opciones" localSheetId="8">'[1]LISTAS FORMULAS'!$F$3:$F$4</definedName>
    <definedName name="opciones" localSheetId="9">'[1]LISTAS FORMULAS'!$F$3:$F$4</definedName>
    <definedName name="opciones2" localSheetId="1">'[1]LISTAS FORMULAS'!$G$3:$G$5</definedName>
    <definedName name="opciones2" localSheetId="3">'[1]LISTAS FORMULAS'!$G$3:$G$5</definedName>
    <definedName name="opciones2" localSheetId="6">'[1]LISTAS FORMULAS'!$G$3:$G$5</definedName>
    <definedName name="opciones2" localSheetId="7">'[1]LISTAS FORMULAS'!$G$3:$G$5</definedName>
    <definedName name="opciones2" localSheetId="8">'[1]LISTAS FORMULAS'!$G$3:$G$5</definedName>
    <definedName name="opciones2" localSheetId="9">'[1]LISTAS FORMULAS'!$G$3:$G$5</definedName>
    <definedName name="Plan_accion">'11 FORMULAS'!#REF!</definedName>
    <definedName name="Plan_acción">'11 FORMULAS'!#REF!</definedName>
    <definedName name="Plan_de_acción">'11 FORMULAS'!#REF!</definedName>
    <definedName name="Posibilidad__de_efecto_dañoso_sobre_el_interes_patrimonial">'11 FORMULAS'!#REF!</definedName>
    <definedName name="Posibilidad_de_pérdida_Económica">'11 FORMULAS'!#REF!</definedName>
    <definedName name="Quince_Cero" localSheetId="1">'[1]LISTAS FORMULAS'!$F$14:$F$15</definedName>
    <definedName name="Quince_Cero" localSheetId="3">'[1]LISTAS FORMULAS'!$F$14:$F$15</definedName>
    <definedName name="Quince_Cero" localSheetId="6">'[1]LISTAS FORMULAS'!$F$14:$F$15</definedName>
    <definedName name="Quince_Cero" localSheetId="7">'[1]LISTAS FORMULAS'!$F$14:$F$15</definedName>
    <definedName name="Quince_Cero" localSheetId="8">'[1]LISTAS FORMULAS'!$F$14:$F$15</definedName>
    <definedName name="Quince_Cero" localSheetId="9">'[1]LISTAS FORMULAS'!$F$14:$F$15</definedName>
    <definedName name="Rango_Calificacion_Ejecucion" localSheetId="1">'[1]LISTAS FORMULAS'!$H$3:$H$5</definedName>
    <definedName name="Rango_Calificacion_Ejecucion" localSheetId="3">'[1]LISTAS FORMULAS'!$H$3:$H$5</definedName>
    <definedName name="Rango_Calificacion_Ejecucion" localSheetId="6">'[1]LISTAS FORMULAS'!$H$3:$H$5</definedName>
    <definedName name="Rango_Calificacion_Ejecucion" localSheetId="7">'[1]LISTAS FORMULAS'!$H$3:$H$5</definedName>
    <definedName name="Rango_Calificacion_Ejecucion" localSheetId="8">'[1]LISTAS FORMULAS'!$H$3:$H$5</definedName>
    <definedName name="Rango_Calificacion_Ejecucion" localSheetId="9">'[1]LISTAS FORMULAS'!$H$3:$H$5</definedName>
    <definedName name="Reducir_mitigar_Transferir_Evitar">'8 MAPA RIESGOS'!$AF$20:$AF$22</definedName>
    <definedName name="Reputacional">'3 PROBABIL E IMPACTO INHERENTE'!$Y$10:$Y$15</definedName>
    <definedName name="Requiere_Plan_de_Acción">'8 MAPA RIESGOS'!$AF$20:$AF$22</definedName>
    <definedName name="Seg.Información">'11 FORMULAS'!#REF!</definedName>
    <definedName name="Seguridad_Información">'11 FORMULAS'!$C$32:$C$34</definedName>
    <definedName name="Talento_Humano">'11 FORMULAS'!$C$39:$C$42</definedName>
    <definedName name="Tecnología">'11 FORMULAS'!$D$39:$D$43</definedName>
    <definedName name="TIPO" localSheetId="3">'[1]CONTEXTO E IDENTIFICACIÓN'!$E$29:$E$32</definedName>
    <definedName name="TIPO" localSheetId="6">'[1]CONTEXTO E IDENTIFICACIÓN'!$E$29:$E$32</definedName>
    <definedName name="TIPO" localSheetId="7">'[1]CONTEXTO E IDENTIFICACIÓN'!$E$29:$E$32</definedName>
    <definedName name="TIPO" localSheetId="8">'[1]CONTEXTO E IDENTIFICACIÓN'!$E$29:$E$32</definedName>
    <definedName name="TIPO" localSheetId="9">'[1]CONTEXTO E IDENTIFICACIÓN'!$E$29:$E$32</definedName>
    <definedName name="Tipo">'11 FORMULAS'!$A$4:$A$11</definedName>
    <definedName name="_xlnm.Print_Titles" localSheetId="1">'2 IDENTIFICACIÓN'!$8:$9</definedName>
    <definedName name="_xlnm.Print_Titles" localSheetId="2">'3 PROBABIL E IMPACTO INHERENTE'!$6:$9</definedName>
    <definedName name="_xlnm.Print_Titles" localSheetId="4">'5 VALORACIÓN DEL CONTROL'!$3:$9</definedName>
    <definedName name="Transacción_u_Operación_aplica_para_LA_FT_FP">'11 FORMULAS'!$B$39:$B$42</definedName>
  </definedNames>
  <calcPr calcId="191028"/>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10" i="9" l="1"/>
  <c r="Q26" i="36"/>
  <c r="Q25" i="36"/>
  <c r="Q22" i="36"/>
  <c r="Q21" i="36"/>
  <c r="Q20" i="36"/>
  <c r="Q19" i="36"/>
  <c r="Q18" i="36"/>
  <c r="Q16" i="36"/>
  <c r="Q13" i="36"/>
  <c r="Q11" i="36"/>
  <c r="Q10" i="36"/>
  <c r="U83" i="9"/>
  <c r="U84" i="9"/>
  <c r="U85" i="9"/>
  <c r="U86" i="9"/>
  <c r="U87" i="9"/>
  <c r="U82" i="9"/>
  <c r="U77" i="9"/>
  <c r="U78" i="9"/>
  <c r="U79" i="9"/>
  <c r="U80" i="9"/>
  <c r="U81" i="9"/>
  <c r="U76" i="9"/>
  <c r="U71" i="9"/>
  <c r="U72" i="9"/>
  <c r="U73" i="9"/>
  <c r="U74" i="9"/>
  <c r="U75" i="9"/>
  <c r="U70" i="9"/>
  <c r="U65" i="9"/>
  <c r="U66" i="9"/>
  <c r="U67" i="9"/>
  <c r="U68" i="9"/>
  <c r="U69" i="9"/>
  <c r="U64" i="9"/>
  <c r="U59" i="9"/>
  <c r="U60" i="9"/>
  <c r="U61" i="9"/>
  <c r="U62" i="9"/>
  <c r="U63" i="9"/>
  <c r="U58" i="9"/>
  <c r="U53" i="9"/>
  <c r="U54" i="9"/>
  <c r="U55" i="9"/>
  <c r="U56" i="9"/>
  <c r="U57" i="9"/>
  <c r="U52" i="9"/>
  <c r="U47" i="9"/>
  <c r="U48" i="9"/>
  <c r="U49" i="9"/>
  <c r="U50" i="9"/>
  <c r="U51" i="9"/>
  <c r="U46" i="9"/>
  <c r="U40" i="9"/>
  <c r="U41" i="9"/>
  <c r="U42" i="9"/>
  <c r="U43" i="9"/>
  <c r="U44" i="9"/>
  <c r="U45" i="9"/>
  <c r="U35" i="9"/>
  <c r="U36" i="9"/>
  <c r="U37" i="9"/>
  <c r="U38" i="9"/>
  <c r="U39" i="9"/>
  <c r="U34" i="9"/>
  <c r="U29" i="9"/>
  <c r="U30" i="9"/>
  <c r="U31" i="9"/>
  <c r="U32" i="9"/>
  <c r="U33" i="9"/>
  <c r="U28" i="9"/>
  <c r="U23" i="9"/>
  <c r="U24" i="9"/>
  <c r="U25" i="9"/>
  <c r="U26" i="9"/>
  <c r="U27" i="9"/>
  <c r="U22" i="9"/>
  <c r="U11" i="9"/>
  <c r="U12" i="9"/>
  <c r="U13" i="9"/>
  <c r="U14" i="9"/>
  <c r="U15" i="9"/>
  <c r="T10" i="9"/>
  <c r="T11" i="9"/>
  <c r="T12" i="9"/>
  <c r="T13" i="9"/>
  <c r="T14" i="9"/>
  <c r="T15" i="9"/>
  <c r="C33" i="36"/>
  <c r="D33" i="36"/>
  <c r="E33" i="36"/>
  <c r="F33" i="36"/>
  <c r="G33" i="36"/>
  <c r="C34" i="36"/>
  <c r="D34" i="36"/>
  <c r="E34" i="36"/>
  <c r="F34" i="36"/>
  <c r="G34" i="36"/>
  <c r="C35" i="36"/>
  <c r="D35" i="36"/>
  <c r="E35" i="36"/>
  <c r="F35" i="36"/>
  <c r="G35" i="36"/>
  <c r="C36" i="36"/>
  <c r="D36" i="36"/>
  <c r="E36" i="36"/>
  <c r="F36" i="36"/>
  <c r="G36" i="36"/>
  <c r="C37" i="36"/>
  <c r="D37" i="36"/>
  <c r="E37" i="36"/>
  <c r="F37" i="36"/>
  <c r="G37" i="36"/>
  <c r="C38" i="36"/>
  <c r="D38" i="36"/>
  <c r="E38" i="36"/>
  <c r="F38" i="36"/>
  <c r="G38" i="36"/>
  <c r="C39" i="36"/>
  <c r="D39" i="36"/>
  <c r="E39" i="36"/>
  <c r="F39" i="36"/>
  <c r="G39" i="36"/>
  <c r="C40" i="36"/>
  <c r="D40" i="36"/>
  <c r="E40" i="36"/>
  <c r="F40" i="36"/>
  <c r="G40" i="36"/>
  <c r="C41" i="36"/>
  <c r="D41" i="36"/>
  <c r="E41" i="36"/>
  <c r="F41" i="36"/>
  <c r="G41" i="36"/>
  <c r="C42" i="36"/>
  <c r="D42" i="36"/>
  <c r="E42" i="36"/>
  <c r="F42" i="36"/>
  <c r="G42" i="36"/>
  <c r="C43" i="36"/>
  <c r="D43" i="36"/>
  <c r="E43" i="36"/>
  <c r="F43" i="36"/>
  <c r="G43" i="36"/>
  <c r="A33" i="36"/>
  <c r="A34" i="36"/>
  <c r="A35" i="36"/>
  <c r="A36" i="36"/>
  <c r="A37" i="36"/>
  <c r="A38" i="36"/>
  <c r="A39" i="36"/>
  <c r="A40" i="36"/>
  <c r="A41" i="36"/>
  <c r="A42" i="36"/>
  <c r="A43" i="36"/>
  <c r="A29" i="35"/>
  <c r="A30" i="35"/>
  <c r="A31" i="35"/>
  <c r="A32" i="35"/>
  <c r="A33" i="35"/>
  <c r="A34" i="35"/>
  <c r="A35" i="35"/>
  <c r="A36" i="35"/>
  <c r="A37" i="35"/>
  <c r="A38" i="35"/>
  <c r="N183" i="9"/>
  <c r="L183" i="9"/>
  <c r="K183" i="9"/>
  <c r="I183" i="9"/>
  <c r="N182" i="9"/>
  <c r="L182" i="9"/>
  <c r="U182" i="9" s="1"/>
  <c r="K182" i="9"/>
  <c r="S182" i="9" s="1"/>
  <c r="I182" i="9"/>
  <c r="N181" i="9"/>
  <c r="L181" i="9"/>
  <c r="K181" i="9"/>
  <c r="I181" i="9"/>
  <c r="N180" i="9"/>
  <c r="L180" i="9"/>
  <c r="U180" i="9" s="1"/>
  <c r="K180" i="9"/>
  <c r="I180" i="9"/>
  <c r="N179" i="9"/>
  <c r="L179" i="9"/>
  <c r="U179" i="9" s="1"/>
  <c r="K179" i="9"/>
  <c r="I179" i="9"/>
  <c r="N178" i="9"/>
  <c r="L178" i="9"/>
  <c r="K178" i="9"/>
  <c r="I178" i="9"/>
  <c r="N177" i="9"/>
  <c r="L177" i="9"/>
  <c r="K177" i="9"/>
  <c r="S177" i="9" s="1"/>
  <c r="I177" i="9"/>
  <c r="N176" i="9"/>
  <c r="L176" i="9"/>
  <c r="U176" i="9" s="1"/>
  <c r="K176" i="9"/>
  <c r="S176" i="9" s="1"/>
  <c r="I176" i="9"/>
  <c r="N175" i="9"/>
  <c r="L175" i="9"/>
  <c r="U175" i="9" s="1"/>
  <c r="K175" i="9"/>
  <c r="I175" i="9"/>
  <c r="N174" i="9"/>
  <c r="L174" i="9"/>
  <c r="K174" i="9"/>
  <c r="I174" i="9"/>
  <c r="N173" i="9"/>
  <c r="L173" i="9"/>
  <c r="K173" i="9"/>
  <c r="S173" i="9" s="1"/>
  <c r="I173" i="9"/>
  <c r="N172" i="9"/>
  <c r="L172" i="9"/>
  <c r="K172" i="9"/>
  <c r="S172" i="9" s="1"/>
  <c r="I172" i="9"/>
  <c r="N171" i="9"/>
  <c r="L171" i="9"/>
  <c r="K171" i="9"/>
  <c r="I171" i="9"/>
  <c r="N170" i="9"/>
  <c r="L170" i="9"/>
  <c r="U170" i="9" s="1"/>
  <c r="K170" i="9"/>
  <c r="S170" i="9" s="1"/>
  <c r="I170" i="9"/>
  <c r="N169" i="9"/>
  <c r="L169" i="9"/>
  <c r="U169" i="9" s="1"/>
  <c r="K169" i="9"/>
  <c r="S169" i="9" s="1"/>
  <c r="I169" i="9"/>
  <c r="N168" i="9"/>
  <c r="L168" i="9"/>
  <c r="K168" i="9"/>
  <c r="I168" i="9"/>
  <c r="N167" i="9"/>
  <c r="L167" i="9"/>
  <c r="U167" i="9" s="1"/>
  <c r="K167" i="9"/>
  <c r="I167" i="9"/>
  <c r="N166" i="9"/>
  <c r="L166" i="9"/>
  <c r="K166" i="9"/>
  <c r="S166" i="9" s="1"/>
  <c r="I166" i="9"/>
  <c r="N165" i="9"/>
  <c r="L165" i="9"/>
  <c r="K165" i="9"/>
  <c r="S165" i="9" s="1"/>
  <c r="I165" i="9"/>
  <c r="N164" i="9"/>
  <c r="L164" i="9"/>
  <c r="U164" i="9" s="1"/>
  <c r="K164" i="9"/>
  <c r="I164" i="9"/>
  <c r="N163" i="9"/>
  <c r="L163" i="9"/>
  <c r="K163" i="9"/>
  <c r="I163" i="9"/>
  <c r="N162" i="9"/>
  <c r="L162" i="9"/>
  <c r="U162" i="9" s="1"/>
  <c r="K162" i="9"/>
  <c r="S162" i="9" s="1"/>
  <c r="I162" i="9"/>
  <c r="N161" i="9"/>
  <c r="L161" i="9"/>
  <c r="U161" i="9" s="1"/>
  <c r="K161" i="9"/>
  <c r="S161" i="9" s="1"/>
  <c r="I161" i="9"/>
  <c r="N160" i="9"/>
  <c r="L160" i="9"/>
  <c r="K160" i="9"/>
  <c r="I160" i="9"/>
  <c r="N159" i="9"/>
  <c r="L159" i="9"/>
  <c r="U159" i="9" s="1"/>
  <c r="K159" i="9"/>
  <c r="I159" i="9"/>
  <c r="N158" i="9"/>
  <c r="L158" i="9"/>
  <c r="K158" i="9"/>
  <c r="I158" i="9"/>
  <c r="N157" i="9"/>
  <c r="L157" i="9"/>
  <c r="U157" i="9" s="1"/>
  <c r="K157" i="9"/>
  <c r="I157" i="9"/>
  <c r="N156" i="9"/>
  <c r="L156" i="9"/>
  <c r="U156" i="9" s="1"/>
  <c r="K156" i="9"/>
  <c r="I156" i="9"/>
  <c r="N155" i="9"/>
  <c r="L155" i="9"/>
  <c r="U155" i="9" s="1"/>
  <c r="K155" i="9"/>
  <c r="I155" i="9"/>
  <c r="N154" i="9"/>
  <c r="L154" i="9"/>
  <c r="K154" i="9"/>
  <c r="I154" i="9"/>
  <c r="N153" i="9"/>
  <c r="L153" i="9"/>
  <c r="U153" i="9" s="1"/>
  <c r="K153" i="9"/>
  <c r="S153" i="9" s="1"/>
  <c r="I153" i="9"/>
  <c r="N152" i="9"/>
  <c r="L152" i="9"/>
  <c r="K152" i="9"/>
  <c r="I152" i="9"/>
  <c r="N151" i="9"/>
  <c r="L151" i="9"/>
  <c r="U151" i="9" s="1"/>
  <c r="K151" i="9"/>
  <c r="I151" i="9"/>
  <c r="N150" i="9"/>
  <c r="L150" i="9"/>
  <c r="U150" i="9" s="1"/>
  <c r="K150" i="9"/>
  <c r="S150" i="9" s="1"/>
  <c r="I150" i="9"/>
  <c r="N149" i="9"/>
  <c r="L149" i="9"/>
  <c r="K149" i="9"/>
  <c r="S149" i="9" s="1"/>
  <c r="I149" i="9"/>
  <c r="N148" i="9"/>
  <c r="L148" i="9"/>
  <c r="K148" i="9"/>
  <c r="I148" i="9"/>
  <c r="N147" i="9"/>
  <c r="L147" i="9"/>
  <c r="U147" i="9" s="1"/>
  <c r="K147" i="9"/>
  <c r="S147" i="9" s="1"/>
  <c r="I147" i="9"/>
  <c r="N146" i="9"/>
  <c r="L146" i="9"/>
  <c r="U146" i="9" s="1"/>
  <c r="K146" i="9"/>
  <c r="S146" i="9" s="1"/>
  <c r="I146" i="9"/>
  <c r="N145" i="9"/>
  <c r="L145" i="9"/>
  <c r="U145" i="9" s="1"/>
  <c r="K145" i="9"/>
  <c r="S145" i="9" s="1"/>
  <c r="I145" i="9"/>
  <c r="N144" i="9"/>
  <c r="L144" i="9"/>
  <c r="K144" i="9"/>
  <c r="I144" i="9"/>
  <c r="N143" i="9"/>
  <c r="L143" i="9"/>
  <c r="U143" i="9" s="1"/>
  <c r="K143" i="9"/>
  <c r="I143" i="9"/>
  <c r="N142" i="9"/>
  <c r="L142" i="9"/>
  <c r="K142" i="9"/>
  <c r="S142" i="9" s="1"/>
  <c r="I142" i="9"/>
  <c r="N141" i="9"/>
  <c r="L141" i="9"/>
  <c r="K141" i="9"/>
  <c r="I141" i="9"/>
  <c r="N140" i="9"/>
  <c r="L140" i="9"/>
  <c r="U140" i="9" s="1"/>
  <c r="K140" i="9"/>
  <c r="I140" i="9"/>
  <c r="N139" i="9"/>
  <c r="L139" i="9"/>
  <c r="U139" i="9" s="1"/>
  <c r="K139" i="9"/>
  <c r="I139" i="9"/>
  <c r="N138" i="9"/>
  <c r="L138" i="9"/>
  <c r="K138" i="9"/>
  <c r="S138" i="9" s="1"/>
  <c r="I138" i="9"/>
  <c r="N137" i="9"/>
  <c r="L137" i="9"/>
  <c r="U137" i="9" s="1"/>
  <c r="K137" i="9"/>
  <c r="I137" i="9"/>
  <c r="N136" i="9"/>
  <c r="L136" i="9"/>
  <c r="K136" i="9"/>
  <c r="I136" i="9"/>
  <c r="N135" i="9"/>
  <c r="L135" i="9"/>
  <c r="K135" i="9"/>
  <c r="I135" i="9"/>
  <c r="N134" i="9"/>
  <c r="L134" i="9"/>
  <c r="U134" i="9" s="1"/>
  <c r="I43" i="36" s="1"/>
  <c r="K43" i="36" s="1"/>
  <c r="K134" i="9"/>
  <c r="S134" i="9" s="1"/>
  <c r="I134" i="9"/>
  <c r="N133" i="9"/>
  <c r="L133" i="9"/>
  <c r="U133" i="9" s="1"/>
  <c r="I42" i="36" s="1"/>
  <c r="K42" i="36" s="1"/>
  <c r="K133" i="9"/>
  <c r="I133" i="9"/>
  <c r="N132" i="9"/>
  <c r="L132" i="9"/>
  <c r="K132" i="9"/>
  <c r="I132" i="9"/>
  <c r="N131" i="9"/>
  <c r="L131" i="9"/>
  <c r="U131" i="9" s="1"/>
  <c r="I40" i="36" s="1"/>
  <c r="K40" i="36" s="1"/>
  <c r="K131" i="9"/>
  <c r="I131" i="9"/>
  <c r="N130" i="9"/>
  <c r="L130" i="9"/>
  <c r="K130" i="9"/>
  <c r="S130" i="9" s="1"/>
  <c r="I130" i="9"/>
  <c r="N129" i="9"/>
  <c r="L129" i="9"/>
  <c r="U129" i="9" s="1"/>
  <c r="K129" i="9"/>
  <c r="I129" i="9"/>
  <c r="N128" i="9"/>
  <c r="L128" i="9"/>
  <c r="U128" i="9" s="1"/>
  <c r="I37" i="36" s="1"/>
  <c r="K37" i="36" s="1"/>
  <c r="K128" i="9"/>
  <c r="I128" i="9"/>
  <c r="N127" i="9"/>
  <c r="L127" i="9"/>
  <c r="U127" i="9" s="1"/>
  <c r="I36" i="36" s="1"/>
  <c r="K36" i="36" s="1"/>
  <c r="K127" i="9"/>
  <c r="I127" i="9"/>
  <c r="N126" i="9"/>
  <c r="L126" i="9"/>
  <c r="K126" i="9"/>
  <c r="S126" i="9" s="1"/>
  <c r="I126" i="9"/>
  <c r="N125" i="9"/>
  <c r="L125" i="9"/>
  <c r="U125" i="9" s="1"/>
  <c r="I34" i="36" s="1"/>
  <c r="K34" i="36" s="1"/>
  <c r="K125" i="9"/>
  <c r="I125" i="9"/>
  <c r="N124" i="9"/>
  <c r="L124" i="9"/>
  <c r="K124" i="9"/>
  <c r="I124" i="9"/>
  <c r="D178" i="9"/>
  <c r="C178" i="9"/>
  <c r="D172" i="9"/>
  <c r="C172" i="9"/>
  <c r="D166" i="9"/>
  <c r="C166" i="9"/>
  <c r="D160" i="9"/>
  <c r="C160" i="9"/>
  <c r="D154" i="9"/>
  <c r="C154" i="9"/>
  <c r="D148" i="9"/>
  <c r="C148" i="9"/>
  <c r="D142" i="9"/>
  <c r="C142" i="9"/>
  <c r="D136" i="9"/>
  <c r="C136" i="9"/>
  <c r="D130" i="9"/>
  <c r="C130" i="9"/>
  <c r="D124" i="9"/>
  <c r="C124" i="9"/>
  <c r="A178" i="9"/>
  <c r="A172" i="9"/>
  <c r="A166" i="9"/>
  <c r="A160" i="9"/>
  <c r="A154" i="9"/>
  <c r="A148" i="9"/>
  <c r="A142" i="9"/>
  <c r="A136" i="9"/>
  <c r="A130" i="9"/>
  <c r="A124" i="9"/>
  <c r="S157" i="9" l="1"/>
  <c r="U178" i="9"/>
  <c r="U166" i="9"/>
  <c r="S181" i="9"/>
  <c r="S178" i="9"/>
  <c r="S174" i="9"/>
  <c r="U148" i="9"/>
  <c r="W154" i="9"/>
  <c r="D34" i="35"/>
  <c r="F34" i="35" s="1"/>
  <c r="W148" i="9"/>
  <c r="D33" i="35"/>
  <c r="F33" i="35" s="1"/>
  <c r="W142" i="9"/>
  <c r="D32" i="35"/>
  <c r="F32" i="35" s="1"/>
  <c r="W124" i="9"/>
  <c r="I38" i="36"/>
  <c r="K38" i="36" s="1"/>
  <c r="D29" i="35"/>
  <c r="F29" i="35" s="1"/>
  <c r="U136" i="9"/>
  <c r="U154" i="9"/>
  <c r="U142" i="9"/>
  <c r="S127" i="9"/>
  <c r="S131" i="9"/>
  <c r="S135" i="9"/>
  <c r="U135" i="9" s="1"/>
  <c r="S139" i="9"/>
  <c r="S143" i="9"/>
  <c r="S155" i="9"/>
  <c r="S159" i="9"/>
  <c r="S163" i="9"/>
  <c r="S124" i="9"/>
  <c r="S128" i="9"/>
  <c r="U130" i="9"/>
  <c r="I39" i="36" s="1"/>
  <c r="K39" i="36" s="1"/>
  <c r="S132" i="9"/>
  <c r="S136" i="9"/>
  <c r="S140" i="9"/>
  <c r="S144" i="9"/>
  <c r="S148" i="9"/>
  <c r="S171" i="9"/>
  <c r="S175" i="9"/>
  <c r="S179" i="9"/>
  <c r="S183" i="9"/>
  <c r="U183" i="9" s="1"/>
  <c r="S129" i="9"/>
  <c r="S152" i="9"/>
  <c r="S156" i="9"/>
  <c r="S160" i="9"/>
  <c r="S164" i="9"/>
  <c r="S168" i="9"/>
  <c r="U163" i="9"/>
  <c r="U181" i="9"/>
  <c r="U174" i="9"/>
  <c r="S154" i="9"/>
  <c r="S158" i="9"/>
  <c r="U152" i="9"/>
  <c r="U132" i="9"/>
  <c r="I41" i="36" s="1"/>
  <c r="K41" i="36" s="1"/>
  <c r="U165" i="9"/>
  <c r="S141" i="9"/>
  <c r="U172" i="9"/>
  <c r="S180" i="9"/>
  <c r="S133" i="9"/>
  <c r="S151" i="9"/>
  <c r="S167" i="9"/>
  <c r="U177" i="9"/>
  <c r="U144" i="9"/>
  <c r="U173" i="9"/>
  <c r="U160" i="9"/>
  <c r="S137" i="9"/>
  <c r="U149" i="9"/>
  <c r="U158" i="9"/>
  <c r="S125" i="9"/>
  <c r="U171" i="9"/>
  <c r="U168" i="9"/>
  <c r="U141" i="9"/>
  <c r="U138" i="9"/>
  <c r="U124" i="9"/>
  <c r="I33" i="36" s="1"/>
  <c r="K33" i="36" s="1"/>
  <c r="U126" i="9"/>
  <c r="I35" i="36" s="1"/>
  <c r="K35" i="36" s="1"/>
  <c r="E30" i="31"/>
  <c r="E31" i="31"/>
  <c r="E32" i="31"/>
  <c r="E33" i="31"/>
  <c r="E34" i="31"/>
  <c r="E35" i="31"/>
  <c r="D29" i="31"/>
  <c r="D30" i="31"/>
  <c r="D31" i="31"/>
  <c r="D32" i="31"/>
  <c r="D33" i="31"/>
  <c r="D34" i="31"/>
  <c r="D35" i="31"/>
  <c r="D36" i="31"/>
  <c r="D37" i="31"/>
  <c r="D38" i="31"/>
  <c r="D39" i="31"/>
  <c r="C29" i="31"/>
  <c r="E29" i="31" s="1"/>
  <c r="C30" i="31"/>
  <c r="C31" i="31"/>
  <c r="C32" i="31"/>
  <c r="C33" i="31"/>
  <c r="C34" i="31"/>
  <c r="C35" i="31"/>
  <c r="C36" i="31"/>
  <c r="E36" i="31" s="1"/>
  <c r="C37" i="31"/>
  <c r="E37" i="31" s="1"/>
  <c r="C38" i="31"/>
  <c r="E38" i="31" s="1"/>
  <c r="C39" i="31"/>
  <c r="E39" i="31" s="1"/>
  <c r="A29" i="31"/>
  <c r="A30" i="31"/>
  <c r="A31" i="31"/>
  <c r="A32" i="31"/>
  <c r="A33" i="31"/>
  <c r="A34" i="31"/>
  <c r="A35" i="31"/>
  <c r="A36" i="31"/>
  <c r="A37" i="31"/>
  <c r="A38" i="31"/>
  <c r="A39" i="31"/>
  <c r="N29" i="15"/>
  <c r="N30" i="15"/>
  <c r="N31" i="15"/>
  <c r="N32" i="15"/>
  <c r="N33" i="15"/>
  <c r="N34" i="15"/>
  <c r="N35" i="15"/>
  <c r="N36" i="15"/>
  <c r="N37" i="15"/>
  <c r="N38" i="15"/>
  <c r="N39" i="15"/>
  <c r="M29" i="15"/>
  <c r="M30" i="15"/>
  <c r="M31" i="15"/>
  <c r="M32" i="15"/>
  <c r="M33" i="15"/>
  <c r="M34" i="15"/>
  <c r="M35" i="15"/>
  <c r="M36" i="15"/>
  <c r="M37" i="15"/>
  <c r="M38" i="15"/>
  <c r="M39" i="15"/>
  <c r="L29" i="15"/>
  <c r="L30" i="15"/>
  <c r="L31" i="15"/>
  <c r="L32" i="15"/>
  <c r="L33" i="15"/>
  <c r="L34" i="15"/>
  <c r="L35" i="15"/>
  <c r="L36" i="15"/>
  <c r="L37" i="15"/>
  <c r="L38" i="15"/>
  <c r="L39" i="15"/>
  <c r="K29" i="15"/>
  <c r="K30" i="15"/>
  <c r="K31" i="15"/>
  <c r="K32" i="15"/>
  <c r="K33" i="15"/>
  <c r="K34" i="15"/>
  <c r="K35" i="15"/>
  <c r="K36" i="15"/>
  <c r="K37" i="15"/>
  <c r="K38" i="15"/>
  <c r="K39" i="15"/>
  <c r="I29" i="15"/>
  <c r="I30" i="15"/>
  <c r="I31" i="15"/>
  <c r="I32" i="15"/>
  <c r="I33" i="15"/>
  <c r="I34" i="15"/>
  <c r="I35" i="15"/>
  <c r="I36" i="15"/>
  <c r="I37" i="15"/>
  <c r="I38" i="15"/>
  <c r="I39" i="15"/>
  <c r="H29" i="15"/>
  <c r="H30" i="15"/>
  <c r="H31" i="15"/>
  <c r="H32" i="15"/>
  <c r="H33" i="15"/>
  <c r="H34" i="15"/>
  <c r="H35" i="15"/>
  <c r="H36" i="15"/>
  <c r="H37" i="15"/>
  <c r="H38" i="15"/>
  <c r="H39" i="15"/>
  <c r="F29" i="15"/>
  <c r="F30" i="15"/>
  <c r="F31" i="15"/>
  <c r="F32" i="15"/>
  <c r="F33" i="15"/>
  <c r="F34" i="15"/>
  <c r="F35" i="15"/>
  <c r="F36" i="15"/>
  <c r="F37" i="15"/>
  <c r="F38" i="15"/>
  <c r="F39" i="15"/>
  <c r="E29" i="15"/>
  <c r="E30" i="15"/>
  <c r="E31" i="15"/>
  <c r="E32" i="15"/>
  <c r="E33" i="15"/>
  <c r="E34" i="15"/>
  <c r="E35" i="15"/>
  <c r="E36" i="15"/>
  <c r="E37" i="15"/>
  <c r="E38" i="15"/>
  <c r="E39" i="15"/>
  <c r="D29" i="15"/>
  <c r="D30" i="15"/>
  <c r="D31" i="15"/>
  <c r="D32" i="15"/>
  <c r="D33" i="15"/>
  <c r="D34" i="15"/>
  <c r="D35" i="15"/>
  <c r="D36" i="15"/>
  <c r="D37" i="15"/>
  <c r="D38" i="15"/>
  <c r="D39" i="15"/>
  <c r="A29" i="15"/>
  <c r="A30" i="15"/>
  <c r="A31" i="15"/>
  <c r="A32" i="15"/>
  <c r="A33" i="15"/>
  <c r="A34" i="15"/>
  <c r="A35" i="15"/>
  <c r="A36" i="15"/>
  <c r="A37" i="15"/>
  <c r="A38" i="15"/>
  <c r="A39" i="15"/>
  <c r="J10" i="30"/>
  <c r="J11" i="30"/>
  <c r="J12" i="30"/>
  <c r="J13" i="30"/>
  <c r="J14" i="30"/>
  <c r="J15" i="30"/>
  <c r="J16" i="30"/>
  <c r="J17" i="30"/>
  <c r="J18" i="30"/>
  <c r="J19" i="30"/>
  <c r="J20" i="30"/>
  <c r="J21" i="30"/>
  <c r="J22" i="30"/>
  <c r="J23" i="30"/>
  <c r="J24" i="30"/>
  <c r="J25" i="30"/>
  <c r="J26" i="30"/>
  <c r="J27" i="30"/>
  <c r="J28" i="30"/>
  <c r="J29" i="30"/>
  <c r="J30" i="30"/>
  <c r="J31" i="30"/>
  <c r="J32" i="30"/>
  <c r="J33" i="30"/>
  <c r="J34" i="30"/>
  <c r="J35" i="30"/>
  <c r="J36" i="30"/>
  <c r="J37" i="30"/>
  <c r="J38" i="30"/>
  <c r="J39" i="30"/>
  <c r="B39" i="31" s="1"/>
  <c r="E11" i="30"/>
  <c r="E12" i="30"/>
  <c r="E13" i="30"/>
  <c r="E14" i="30"/>
  <c r="E15" i="30"/>
  <c r="E16" i="30"/>
  <c r="E17" i="30"/>
  <c r="E18" i="30"/>
  <c r="E19" i="30"/>
  <c r="E20" i="30"/>
  <c r="E21" i="30"/>
  <c r="E22" i="30"/>
  <c r="E23" i="30"/>
  <c r="E24" i="30"/>
  <c r="E25" i="30"/>
  <c r="E26" i="30"/>
  <c r="E27" i="30"/>
  <c r="E28" i="30"/>
  <c r="E29" i="30"/>
  <c r="E30" i="30"/>
  <c r="E31" i="30"/>
  <c r="E32" i="30"/>
  <c r="E33" i="30"/>
  <c r="E34" i="30"/>
  <c r="E35" i="30"/>
  <c r="E36" i="30"/>
  <c r="E37" i="30"/>
  <c r="E38" i="30"/>
  <c r="E39" i="30"/>
  <c r="J5" i="33"/>
  <c r="G5" i="33"/>
  <c r="B5" i="33"/>
  <c r="J5" i="36"/>
  <c r="G5" i="36"/>
  <c r="B5" i="36"/>
  <c r="J5" i="37"/>
  <c r="G5" i="37"/>
  <c r="B5" i="37"/>
  <c r="J5" i="35"/>
  <c r="G5" i="35"/>
  <c r="B5" i="35"/>
  <c r="J5" i="9"/>
  <c r="G5" i="9"/>
  <c r="B5" i="9"/>
  <c r="J5" i="31"/>
  <c r="G5" i="31"/>
  <c r="B5" i="31"/>
  <c r="J5" i="15"/>
  <c r="G5" i="15"/>
  <c r="B5" i="15"/>
  <c r="E10" i="30"/>
  <c r="N11" i="9"/>
  <c r="N12" i="9"/>
  <c r="N13" i="9"/>
  <c r="N14" i="9"/>
  <c r="N15" i="9"/>
  <c r="N16" i="9"/>
  <c r="N17" i="9"/>
  <c r="N18" i="9"/>
  <c r="N19" i="9"/>
  <c r="N20" i="9"/>
  <c r="N21" i="9"/>
  <c r="N22" i="9"/>
  <c r="N23" i="9"/>
  <c r="N24" i="9"/>
  <c r="N25" i="9"/>
  <c r="N26" i="9"/>
  <c r="N27" i="9"/>
  <c r="N28" i="9"/>
  <c r="N29" i="9"/>
  <c r="N30" i="9"/>
  <c r="N31" i="9"/>
  <c r="N32" i="9"/>
  <c r="N33" i="9"/>
  <c r="N34" i="9"/>
  <c r="N35" i="9"/>
  <c r="N36" i="9"/>
  <c r="N37" i="9"/>
  <c r="N38" i="9"/>
  <c r="N39" i="9"/>
  <c r="N40" i="9"/>
  <c r="N41" i="9"/>
  <c r="N42" i="9"/>
  <c r="N43" i="9"/>
  <c r="N44" i="9"/>
  <c r="N45" i="9"/>
  <c r="N46" i="9"/>
  <c r="N47" i="9"/>
  <c r="N48" i="9"/>
  <c r="N49" i="9"/>
  <c r="N50" i="9"/>
  <c r="N51" i="9"/>
  <c r="N52" i="9"/>
  <c r="N53" i="9"/>
  <c r="N54" i="9"/>
  <c r="N55" i="9"/>
  <c r="N56" i="9"/>
  <c r="N57" i="9"/>
  <c r="N58" i="9"/>
  <c r="N59" i="9"/>
  <c r="N60" i="9"/>
  <c r="N61" i="9"/>
  <c r="N62" i="9"/>
  <c r="N63" i="9"/>
  <c r="N64" i="9"/>
  <c r="N65" i="9"/>
  <c r="N66" i="9"/>
  <c r="N67" i="9"/>
  <c r="N68" i="9"/>
  <c r="N69" i="9"/>
  <c r="N70" i="9"/>
  <c r="N71" i="9"/>
  <c r="N72" i="9"/>
  <c r="N73" i="9"/>
  <c r="N74" i="9"/>
  <c r="N75" i="9"/>
  <c r="N76" i="9"/>
  <c r="N77" i="9"/>
  <c r="N78" i="9"/>
  <c r="N79" i="9"/>
  <c r="N80" i="9"/>
  <c r="N81" i="9"/>
  <c r="N82" i="9"/>
  <c r="N83" i="9"/>
  <c r="N84" i="9"/>
  <c r="N85" i="9"/>
  <c r="N86" i="9"/>
  <c r="N87" i="9"/>
  <c r="N88" i="9"/>
  <c r="N89" i="9"/>
  <c r="N90" i="9"/>
  <c r="N91" i="9"/>
  <c r="N92" i="9"/>
  <c r="N93" i="9"/>
  <c r="N94" i="9"/>
  <c r="N95" i="9"/>
  <c r="N96" i="9"/>
  <c r="N97" i="9"/>
  <c r="N98" i="9"/>
  <c r="N99" i="9"/>
  <c r="N100" i="9"/>
  <c r="N101" i="9"/>
  <c r="N102" i="9"/>
  <c r="N103" i="9"/>
  <c r="N104" i="9"/>
  <c r="N105" i="9"/>
  <c r="N106" i="9"/>
  <c r="N107" i="9"/>
  <c r="N108" i="9"/>
  <c r="N109" i="9"/>
  <c r="N110" i="9"/>
  <c r="N111" i="9"/>
  <c r="N112" i="9"/>
  <c r="N113" i="9"/>
  <c r="N114" i="9"/>
  <c r="N115" i="9"/>
  <c r="N116" i="9"/>
  <c r="N117" i="9"/>
  <c r="N118" i="9"/>
  <c r="N119" i="9"/>
  <c r="N120" i="9"/>
  <c r="N121" i="9"/>
  <c r="N122" i="9"/>
  <c r="N123" i="9"/>
  <c r="N184" i="9"/>
  <c r="N185" i="9"/>
  <c r="N186" i="9"/>
  <c r="N187" i="9"/>
  <c r="N188" i="9"/>
  <c r="N189" i="9"/>
  <c r="N10" i="9"/>
  <c r="L11" i="9"/>
  <c r="L12" i="9"/>
  <c r="L13" i="9"/>
  <c r="L14" i="9"/>
  <c r="L15" i="9"/>
  <c r="L16" i="9"/>
  <c r="L17" i="9"/>
  <c r="L18" i="9"/>
  <c r="L19" i="9"/>
  <c r="L20" i="9"/>
  <c r="L21" i="9"/>
  <c r="L22" i="9"/>
  <c r="L23" i="9"/>
  <c r="L24" i="9"/>
  <c r="L25" i="9"/>
  <c r="L26" i="9"/>
  <c r="L27" i="9"/>
  <c r="L28" i="9"/>
  <c r="L29" i="9"/>
  <c r="L30" i="9"/>
  <c r="L31" i="9"/>
  <c r="L32" i="9"/>
  <c r="L33" i="9"/>
  <c r="L34" i="9"/>
  <c r="L35" i="9"/>
  <c r="L36" i="9"/>
  <c r="L37" i="9"/>
  <c r="L38" i="9"/>
  <c r="L39" i="9"/>
  <c r="L40" i="9"/>
  <c r="L41" i="9"/>
  <c r="L42" i="9"/>
  <c r="L43" i="9"/>
  <c r="L44" i="9"/>
  <c r="L45" i="9"/>
  <c r="L46" i="9"/>
  <c r="L47" i="9"/>
  <c r="L48" i="9"/>
  <c r="L49" i="9"/>
  <c r="L50" i="9"/>
  <c r="L51" i="9"/>
  <c r="L52" i="9"/>
  <c r="L53" i="9"/>
  <c r="L54" i="9"/>
  <c r="L55" i="9"/>
  <c r="L56" i="9"/>
  <c r="L57" i="9"/>
  <c r="L58" i="9"/>
  <c r="L59" i="9"/>
  <c r="L60" i="9"/>
  <c r="L61" i="9"/>
  <c r="L62" i="9"/>
  <c r="L63" i="9"/>
  <c r="L64" i="9"/>
  <c r="L65" i="9"/>
  <c r="L66" i="9"/>
  <c r="L67" i="9"/>
  <c r="L68" i="9"/>
  <c r="L69" i="9"/>
  <c r="L70" i="9"/>
  <c r="L71" i="9"/>
  <c r="L72" i="9"/>
  <c r="L73" i="9"/>
  <c r="L74" i="9"/>
  <c r="L75" i="9"/>
  <c r="L76" i="9"/>
  <c r="L77" i="9"/>
  <c r="L78" i="9"/>
  <c r="L79" i="9"/>
  <c r="L80" i="9"/>
  <c r="L81" i="9"/>
  <c r="L82" i="9"/>
  <c r="L83" i="9"/>
  <c r="L84" i="9"/>
  <c r="L85" i="9"/>
  <c r="L86" i="9"/>
  <c r="L87" i="9"/>
  <c r="L88" i="9"/>
  <c r="L89" i="9"/>
  <c r="L90" i="9"/>
  <c r="L91" i="9"/>
  <c r="L92" i="9"/>
  <c r="L93" i="9"/>
  <c r="L94" i="9"/>
  <c r="L95" i="9"/>
  <c r="L96" i="9"/>
  <c r="L97" i="9"/>
  <c r="U97" i="9" s="1"/>
  <c r="L98" i="9"/>
  <c r="U98" i="9" s="1"/>
  <c r="L99" i="9"/>
  <c r="U99" i="9" s="1"/>
  <c r="L100" i="9"/>
  <c r="L101" i="9"/>
  <c r="L102" i="9"/>
  <c r="L103" i="9"/>
  <c r="L104" i="9"/>
  <c r="L105" i="9"/>
  <c r="U105" i="9" s="1"/>
  <c r="L106" i="9"/>
  <c r="L107" i="9"/>
  <c r="U107" i="9" s="1"/>
  <c r="L108" i="9"/>
  <c r="U108" i="9" s="1"/>
  <c r="L109" i="9"/>
  <c r="L110" i="9"/>
  <c r="L111" i="9"/>
  <c r="L112" i="9"/>
  <c r="L113" i="9"/>
  <c r="U113" i="9" s="1"/>
  <c r="L114" i="9"/>
  <c r="U114" i="9" s="1"/>
  <c r="L115" i="9"/>
  <c r="U115" i="9" s="1"/>
  <c r="L116" i="9"/>
  <c r="U116" i="9" s="1"/>
  <c r="L117" i="9"/>
  <c r="L118" i="9"/>
  <c r="L119" i="9"/>
  <c r="L120" i="9"/>
  <c r="L121" i="9"/>
  <c r="U121" i="9" s="1"/>
  <c r="L122" i="9"/>
  <c r="U122" i="9" s="1"/>
  <c r="L123" i="9"/>
  <c r="L184" i="9"/>
  <c r="L185" i="9"/>
  <c r="L186" i="9"/>
  <c r="L187" i="9"/>
  <c r="L188" i="9"/>
  <c r="L189" i="9"/>
  <c r="U189" i="9" s="1"/>
  <c r="L10" i="9"/>
  <c r="K11" i="9"/>
  <c r="S11" i="9" s="1"/>
  <c r="K12" i="9"/>
  <c r="S12" i="9" s="1"/>
  <c r="K13" i="9"/>
  <c r="S13" i="9" s="1"/>
  <c r="K14" i="9"/>
  <c r="S14" i="9" s="1"/>
  <c r="K15" i="9"/>
  <c r="S15" i="9" s="1"/>
  <c r="K16" i="9"/>
  <c r="K17" i="9"/>
  <c r="S17" i="9" s="1"/>
  <c r="K18" i="9"/>
  <c r="S18" i="9" s="1"/>
  <c r="K19" i="9"/>
  <c r="S19" i="9" s="1"/>
  <c r="K20" i="9"/>
  <c r="S20" i="9" s="1"/>
  <c r="K21" i="9"/>
  <c r="S21" i="9" s="1"/>
  <c r="K22" i="9"/>
  <c r="K23" i="9"/>
  <c r="K24" i="9"/>
  <c r="S24" i="9" s="1"/>
  <c r="K25" i="9"/>
  <c r="S25" i="9" s="1"/>
  <c r="K26" i="9"/>
  <c r="S26" i="9" s="1"/>
  <c r="K27" i="9"/>
  <c r="S27" i="9" s="1"/>
  <c r="K28" i="9"/>
  <c r="K29" i="9"/>
  <c r="K30" i="9"/>
  <c r="K31" i="9"/>
  <c r="K32" i="9"/>
  <c r="K33" i="9"/>
  <c r="K34" i="9"/>
  <c r="K35" i="9"/>
  <c r="K36" i="9"/>
  <c r="K37" i="9"/>
  <c r="K38" i="9"/>
  <c r="K39" i="9"/>
  <c r="K40" i="9"/>
  <c r="K41" i="9"/>
  <c r="K42" i="9"/>
  <c r="K43" i="9"/>
  <c r="K44" i="9"/>
  <c r="K45" i="9"/>
  <c r="K46" i="9"/>
  <c r="K47" i="9"/>
  <c r="K48" i="9"/>
  <c r="K49" i="9"/>
  <c r="K50" i="9"/>
  <c r="K51" i="9"/>
  <c r="K52" i="9"/>
  <c r="K53" i="9"/>
  <c r="K54" i="9"/>
  <c r="K55" i="9"/>
  <c r="K56" i="9"/>
  <c r="K57" i="9"/>
  <c r="K58" i="9"/>
  <c r="K59" i="9"/>
  <c r="K60" i="9"/>
  <c r="K61" i="9"/>
  <c r="K62" i="9"/>
  <c r="K63" i="9"/>
  <c r="K64" i="9"/>
  <c r="K65" i="9"/>
  <c r="K66" i="9"/>
  <c r="K67" i="9"/>
  <c r="K68" i="9"/>
  <c r="K69" i="9"/>
  <c r="K70" i="9"/>
  <c r="K71" i="9"/>
  <c r="K72" i="9"/>
  <c r="K73" i="9"/>
  <c r="K74" i="9"/>
  <c r="K75" i="9"/>
  <c r="K76" i="9"/>
  <c r="K77" i="9"/>
  <c r="K78" i="9"/>
  <c r="K79" i="9"/>
  <c r="K80" i="9"/>
  <c r="K81" i="9"/>
  <c r="K82" i="9"/>
  <c r="K83" i="9"/>
  <c r="K84" i="9"/>
  <c r="K85" i="9"/>
  <c r="K86" i="9"/>
  <c r="K87" i="9"/>
  <c r="K88" i="9"/>
  <c r="K89" i="9"/>
  <c r="K90" i="9"/>
  <c r="K91" i="9"/>
  <c r="K92" i="9"/>
  <c r="K93" i="9"/>
  <c r="K94" i="9"/>
  <c r="K95" i="9"/>
  <c r="K96" i="9"/>
  <c r="K97" i="9"/>
  <c r="K98" i="9"/>
  <c r="K99" i="9"/>
  <c r="K100" i="9"/>
  <c r="K101" i="9"/>
  <c r="K102" i="9"/>
  <c r="K103" i="9"/>
  <c r="K104" i="9"/>
  <c r="K105" i="9"/>
  <c r="K106" i="9"/>
  <c r="K107" i="9"/>
  <c r="K108" i="9"/>
  <c r="K109" i="9"/>
  <c r="K110" i="9"/>
  <c r="K111" i="9"/>
  <c r="K112" i="9"/>
  <c r="K113" i="9"/>
  <c r="K114" i="9"/>
  <c r="K115" i="9"/>
  <c r="K116" i="9"/>
  <c r="K117" i="9"/>
  <c r="K118" i="9"/>
  <c r="K119" i="9"/>
  <c r="K120" i="9"/>
  <c r="K121" i="9"/>
  <c r="K122" i="9"/>
  <c r="K123" i="9"/>
  <c r="K184" i="9"/>
  <c r="K185" i="9"/>
  <c r="K186" i="9"/>
  <c r="K187" i="9"/>
  <c r="K188" i="9"/>
  <c r="K189" i="9"/>
  <c r="I11" i="9"/>
  <c r="I12" i="9"/>
  <c r="I13" i="9"/>
  <c r="I14" i="9"/>
  <c r="I15" i="9"/>
  <c r="I16" i="9"/>
  <c r="I17" i="9"/>
  <c r="I18" i="9"/>
  <c r="I19" i="9"/>
  <c r="I20" i="9"/>
  <c r="I21" i="9"/>
  <c r="I22" i="9"/>
  <c r="I23" i="9"/>
  <c r="Q27" i="36" s="1"/>
  <c r="I24" i="9"/>
  <c r="Q28" i="36" s="1"/>
  <c r="I25" i="9"/>
  <c r="Q29" i="36" s="1"/>
  <c r="I26" i="9"/>
  <c r="Q30" i="36" s="1"/>
  <c r="I27" i="9"/>
  <c r="Q31" i="36" s="1"/>
  <c r="I28" i="9"/>
  <c r="Q32" i="36" s="1"/>
  <c r="I29" i="9"/>
  <c r="Q33" i="36" s="1"/>
  <c r="I30" i="9"/>
  <c r="Q34" i="36" s="1"/>
  <c r="I31" i="9"/>
  <c r="Q35" i="36" s="1"/>
  <c r="I32" i="9"/>
  <c r="Q36" i="36" s="1"/>
  <c r="I33" i="9"/>
  <c r="Q37" i="36" s="1"/>
  <c r="I34" i="9"/>
  <c r="Q38" i="36" s="1"/>
  <c r="I35" i="9"/>
  <c r="Q39" i="36" s="1"/>
  <c r="I36" i="9"/>
  <c r="Q40" i="36" s="1"/>
  <c r="I37" i="9"/>
  <c r="Q41" i="36" s="1"/>
  <c r="I38" i="9"/>
  <c r="Q42" i="36" s="1"/>
  <c r="I39" i="9"/>
  <c r="Q43" i="36" s="1"/>
  <c r="I40" i="9"/>
  <c r="I41" i="9"/>
  <c r="I42" i="9"/>
  <c r="I43" i="9"/>
  <c r="I44" i="9"/>
  <c r="I45" i="9"/>
  <c r="I46" i="9"/>
  <c r="I47" i="9"/>
  <c r="I48" i="9"/>
  <c r="I49" i="9"/>
  <c r="I50" i="9"/>
  <c r="I51" i="9"/>
  <c r="I52" i="9"/>
  <c r="I53" i="9"/>
  <c r="I54" i="9"/>
  <c r="I55" i="9"/>
  <c r="I56" i="9"/>
  <c r="I57" i="9"/>
  <c r="I58" i="9"/>
  <c r="I59" i="9"/>
  <c r="I60" i="9"/>
  <c r="I61" i="9"/>
  <c r="I62" i="9"/>
  <c r="I63" i="9"/>
  <c r="I64" i="9"/>
  <c r="I65" i="9"/>
  <c r="I66" i="9"/>
  <c r="I67" i="9"/>
  <c r="I68" i="9"/>
  <c r="I69" i="9"/>
  <c r="I70" i="9"/>
  <c r="Q23" i="36" s="1"/>
  <c r="I71" i="9"/>
  <c r="I72" i="9"/>
  <c r="I73" i="9"/>
  <c r="I74" i="9"/>
  <c r="I75" i="9"/>
  <c r="I76" i="9"/>
  <c r="I77" i="9"/>
  <c r="I78" i="9"/>
  <c r="I79" i="9"/>
  <c r="I80" i="9"/>
  <c r="I81" i="9"/>
  <c r="I82" i="9"/>
  <c r="I83" i="9"/>
  <c r="I84" i="9"/>
  <c r="I85" i="9"/>
  <c r="I86" i="9"/>
  <c r="I87" i="9"/>
  <c r="I88" i="9"/>
  <c r="I89" i="9"/>
  <c r="I90" i="9"/>
  <c r="I91" i="9"/>
  <c r="I92" i="9"/>
  <c r="I93" i="9"/>
  <c r="I94" i="9"/>
  <c r="I95" i="9"/>
  <c r="I96" i="9"/>
  <c r="I97" i="9"/>
  <c r="I98" i="9"/>
  <c r="I99" i="9"/>
  <c r="I100" i="9"/>
  <c r="I101" i="9"/>
  <c r="I102" i="9"/>
  <c r="I103" i="9"/>
  <c r="I104" i="9"/>
  <c r="I105" i="9"/>
  <c r="I106" i="9"/>
  <c r="I107" i="9"/>
  <c r="I108" i="9"/>
  <c r="I109" i="9"/>
  <c r="I110" i="9"/>
  <c r="I111" i="9"/>
  <c r="I112" i="9"/>
  <c r="I113" i="9"/>
  <c r="I114" i="9"/>
  <c r="I115" i="9"/>
  <c r="I116" i="9"/>
  <c r="I117" i="9"/>
  <c r="I118" i="9"/>
  <c r="I119" i="9"/>
  <c r="I120" i="9"/>
  <c r="I121" i="9"/>
  <c r="I122" i="9"/>
  <c r="I123" i="9"/>
  <c r="I184" i="9"/>
  <c r="I185" i="9"/>
  <c r="I186" i="9"/>
  <c r="I187" i="9"/>
  <c r="I188" i="9"/>
  <c r="I189" i="9"/>
  <c r="K10" i="9"/>
  <c r="S29" i="9" l="1"/>
  <c r="S30" i="9"/>
  <c r="S31" i="9"/>
  <c r="S32" i="9"/>
  <c r="S33" i="9"/>
  <c r="S28" i="9"/>
  <c r="S23" i="9"/>
  <c r="S22" i="9"/>
  <c r="S34" i="9"/>
  <c r="S36" i="9"/>
  <c r="S37" i="9"/>
  <c r="S38" i="9"/>
  <c r="S39" i="9"/>
  <c r="S40" i="9"/>
  <c r="S41" i="9"/>
  <c r="S43" i="9"/>
  <c r="S44" i="9"/>
  <c r="S45" i="9"/>
  <c r="S46" i="9"/>
  <c r="S47" i="9"/>
  <c r="S48" i="9"/>
  <c r="S49" i="9"/>
  <c r="S50" i="9"/>
  <c r="S51" i="9"/>
  <c r="S52" i="9"/>
  <c r="S53" i="9"/>
  <c r="S54" i="9"/>
  <c r="S55" i="9"/>
  <c r="S56" i="9"/>
  <c r="S57" i="9"/>
  <c r="S58" i="9"/>
  <c r="S59" i="9"/>
  <c r="S60" i="9"/>
  <c r="S61" i="9"/>
  <c r="S62" i="9"/>
  <c r="S63" i="9"/>
  <c r="S64" i="9"/>
  <c r="S65" i="9"/>
  <c r="S66" i="9"/>
  <c r="S67" i="9"/>
  <c r="S68" i="9"/>
  <c r="S69" i="9"/>
  <c r="S70" i="9"/>
  <c r="S71" i="9"/>
  <c r="S72" i="9"/>
  <c r="S73" i="9"/>
  <c r="S74" i="9"/>
  <c r="S75" i="9"/>
  <c r="S76" i="9"/>
  <c r="S77" i="9"/>
  <c r="S78" i="9"/>
  <c r="S79" i="9"/>
  <c r="S81" i="9"/>
  <c r="S82" i="9"/>
  <c r="S83" i="9"/>
  <c r="S84" i="9"/>
  <c r="S85" i="9"/>
  <c r="S86" i="9"/>
  <c r="S87" i="9"/>
  <c r="S88" i="9"/>
  <c r="S89" i="9"/>
  <c r="S91" i="9"/>
  <c r="S92" i="9"/>
  <c r="S93" i="9"/>
  <c r="S94" i="9"/>
  <c r="S95" i="9"/>
  <c r="S96" i="9"/>
  <c r="S97" i="9"/>
  <c r="S98" i="9"/>
  <c r="S100" i="9"/>
  <c r="S101" i="9"/>
  <c r="S102" i="9"/>
  <c r="S103" i="9"/>
  <c r="S104" i="9"/>
  <c r="S105" i="9"/>
  <c r="S106" i="9"/>
  <c r="S107" i="9"/>
  <c r="S108" i="9"/>
  <c r="S109" i="9"/>
  <c r="S110" i="9"/>
  <c r="S111" i="9"/>
  <c r="S112" i="9"/>
  <c r="S113" i="9"/>
  <c r="S114" i="9"/>
  <c r="S115" i="9"/>
  <c r="S116" i="9"/>
  <c r="S117" i="9"/>
  <c r="S118" i="9"/>
  <c r="S119" i="9"/>
  <c r="S120" i="9"/>
  <c r="S121" i="9"/>
  <c r="S122" i="9"/>
  <c r="S123" i="9"/>
  <c r="S184" i="9"/>
  <c r="S185" i="9"/>
  <c r="S186" i="9"/>
  <c r="S187" i="9"/>
  <c r="S188" i="9"/>
  <c r="S189" i="9"/>
  <c r="W130" i="9"/>
  <c r="D30" i="35"/>
  <c r="F30" i="35" s="1"/>
  <c r="W178" i="9"/>
  <c r="D38" i="35"/>
  <c r="F38" i="35" s="1"/>
  <c r="W160" i="9"/>
  <c r="D35" i="35"/>
  <c r="F35" i="35" s="1"/>
  <c r="W172" i="9"/>
  <c r="D37" i="35"/>
  <c r="F37" i="35" s="1"/>
  <c r="W166" i="9"/>
  <c r="D36" i="35"/>
  <c r="F36" i="35" s="1"/>
  <c r="W136" i="9"/>
  <c r="D31" i="35"/>
  <c r="F31" i="35" s="1"/>
  <c r="B29" i="15"/>
  <c r="B33" i="36"/>
  <c r="B29" i="31"/>
  <c r="B29" i="35"/>
  <c r="B124" i="9"/>
  <c r="B30" i="15"/>
  <c r="B34" i="36"/>
  <c r="B30" i="31"/>
  <c r="B130" i="9"/>
  <c r="B30" i="35"/>
  <c r="B31" i="15"/>
  <c r="B31" i="35"/>
  <c r="B31" i="31"/>
  <c r="B35" i="36"/>
  <c r="B136" i="9"/>
  <c r="B32" i="15"/>
  <c r="B32" i="31"/>
  <c r="B36" i="36"/>
  <c r="B142" i="9"/>
  <c r="B32" i="35"/>
  <c r="B33" i="15"/>
  <c r="B37" i="36"/>
  <c r="B33" i="35"/>
  <c r="B148" i="9"/>
  <c r="B33" i="31"/>
  <c r="B34" i="15"/>
  <c r="B38" i="36"/>
  <c r="B34" i="35"/>
  <c r="B34" i="31"/>
  <c r="B154" i="9"/>
  <c r="B39" i="36"/>
  <c r="B35" i="31"/>
  <c r="B35" i="15"/>
  <c r="B35" i="35"/>
  <c r="B160" i="9"/>
  <c r="B36" i="15"/>
  <c r="B40" i="36"/>
  <c r="B36" i="35"/>
  <c r="B36" i="31"/>
  <c r="B166" i="9"/>
  <c r="B37" i="15"/>
  <c r="B41" i="36"/>
  <c r="B37" i="31"/>
  <c r="B37" i="35"/>
  <c r="B172" i="9"/>
  <c r="B42" i="36"/>
  <c r="B38" i="31"/>
  <c r="B38" i="35"/>
  <c r="B38" i="15"/>
  <c r="B178" i="9"/>
  <c r="S35" i="9"/>
  <c r="S42" i="9"/>
  <c r="S99" i="9"/>
  <c r="S80" i="9"/>
  <c r="S16" i="9"/>
  <c r="S10" i="9"/>
  <c r="U123" i="9"/>
  <c r="U188" i="9"/>
  <c r="U120" i="9"/>
  <c r="U104" i="9"/>
  <c r="U96" i="9"/>
  <c r="U187" i="9"/>
  <c r="U119" i="9"/>
  <c r="U111" i="9"/>
  <c r="U103" i="9"/>
  <c r="U95" i="9"/>
  <c r="U186" i="9"/>
  <c r="U110" i="9"/>
  <c r="U102" i="9"/>
  <c r="U185" i="9"/>
  <c r="U117" i="9"/>
  <c r="U109" i="9"/>
  <c r="U101" i="9"/>
  <c r="S90" i="9"/>
  <c r="D10" i="15" l="1"/>
  <c r="F10" i="15" s="1"/>
  <c r="C10" i="31" s="1"/>
  <c r="D10" i="30"/>
  <c r="A184" i="9"/>
  <c r="A118" i="9"/>
  <c r="A112" i="9"/>
  <c r="A106" i="9"/>
  <c r="A100" i="9"/>
  <c r="A94" i="9"/>
  <c r="A88" i="9"/>
  <c r="A82" i="9"/>
  <c r="A76" i="9"/>
  <c r="A70" i="9"/>
  <c r="A64" i="9"/>
  <c r="A58" i="9"/>
  <c r="A52" i="9"/>
  <c r="A46" i="9"/>
  <c r="A40" i="9"/>
  <c r="A34" i="9"/>
  <c r="A28" i="9"/>
  <c r="A22" i="9"/>
  <c r="A16" i="9"/>
  <c r="I10" i="9"/>
  <c r="Q9" i="36" s="1"/>
  <c r="D11" i="30"/>
  <c r="D12" i="30"/>
  <c r="D13" i="30"/>
  <c r="D14" i="30"/>
  <c r="D15" i="30"/>
  <c r="D16" i="30"/>
  <c r="D17" i="30"/>
  <c r="D18" i="30"/>
  <c r="D19" i="30"/>
  <c r="D20" i="30"/>
  <c r="D21" i="30"/>
  <c r="D22" i="30"/>
  <c r="D23" i="30"/>
  <c r="D24" i="30"/>
  <c r="D25" i="30"/>
  <c r="D26" i="30"/>
  <c r="D27" i="30"/>
  <c r="D28" i="30"/>
  <c r="D39" i="30"/>
  <c r="H10" i="15"/>
  <c r="H11" i="15"/>
  <c r="H12" i="15"/>
  <c r="H13" i="15"/>
  <c r="H14" i="15"/>
  <c r="H15" i="15"/>
  <c r="H16" i="15"/>
  <c r="H17" i="15"/>
  <c r="H18" i="15"/>
  <c r="H19" i="15"/>
  <c r="H20" i="15"/>
  <c r="H21" i="15"/>
  <c r="H22" i="15"/>
  <c r="H23" i="15"/>
  <c r="H24" i="15"/>
  <c r="H25" i="15"/>
  <c r="H26" i="15"/>
  <c r="H27" i="15"/>
  <c r="H28" i="15"/>
  <c r="L10" i="15"/>
  <c r="K11" i="15"/>
  <c r="L11" i="15"/>
  <c r="K12" i="15"/>
  <c r="L12" i="15"/>
  <c r="K13" i="15"/>
  <c r="L13" i="15"/>
  <c r="K14" i="15"/>
  <c r="L14" i="15"/>
  <c r="K15" i="15"/>
  <c r="L15" i="15"/>
  <c r="K16" i="15"/>
  <c r="L16" i="15"/>
  <c r="K17" i="15"/>
  <c r="L17" i="15"/>
  <c r="K18" i="15"/>
  <c r="L18" i="15"/>
  <c r="K19" i="15"/>
  <c r="L19" i="15"/>
  <c r="K20" i="15"/>
  <c r="L20" i="15"/>
  <c r="K21" i="15"/>
  <c r="L21" i="15"/>
  <c r="K22" i="15"/>
  <c r="L22" i="15"/>
  <c r="K23" i="15"/>
  <c r="L23" i="15"/>
  <c r="K24" i="15"/>
  <c r="L24" i="15"/>
  <c r="K25" i="15"/>
  <c r="L25" i="15"/>
  <c r="K26" i="15"/>
  <c r="L26" i="15"/>
  <c r="K27" i="15"/>
  <c r="L27" i="15"/>
  <c r="K28" i="15"/>
  <c r="L28" i="15"/>
  <c r="K10" i="15"/>
  <c r="I11" i="15"/>
  <c r="I12" i="15"/>
  <c r="I13" i="15"/>
  <c r="I14" i="15"/>
  <c r="I15" i="15"/>
  <c r="I16" i="15"/>
  <c r="I17" i="15"/>
  <c r="I18" i="15"/>
  <c r="I19" i="15"/>
  <c r="I20" i="15"/>
  <c r="I21" i="15"/>
  <c r="I22" i="15"/>
  <c r="I23" i="15"/>
  <c r="I24" i="15"/>
  <c r="I25" i="15"/>
  <c r="I26" i="15"/>
  <c r="I27" i="15"/>
  <c r="I28" i="15"/>
  <c r="I10" i="15"/>
  <c r="D11" i="15"/>
  <c r="D12" i="15"/>
  <c r="D13" i="15"/>
  <c r="D14" i="15"/>
  <c r="F14" i="15" s="1"/>
  <c r="C14" i="31" s="1"/>
  <c r="D15" i="15"/>
  <c r="F15" i="15" s="1"/>
  <c r="C15" i="31" s="1"/>
  <c r="D16" i="15"/>
  <c r="F16" i="15" s="1"/>
  <c r="C16" i="31" s="1"/>
  <c r="D17" i="15"/>
  <c r="F17" i="15" s="1"/>
  <c r="C17" i="31" s="1"/>
  <c r="D18" i="15"/>
  <c r="F18" i="15" s="1"/>
  <c r="C18" i="31" s="1"/>
  <c r="D19" i="15"/>
  <c r="F19" i="15" s="1"/>
  <c r="C19" i="31" s="1"/>
  <c r="D20" i="15"/>
  <c r="D21" i="15"/>
  <c r="D22" i="15"/>
  <c r="D23" i="15"/>
  <c r="F23" i="15" s="1"/>
  <c r="C23" i="31" s="1"/>
  <c r="D24" i="15"/>
  <c r="E24" i="15" s="1"/>
  <c r="D25" i="15"/>
  <c r="D26" i="15"/>
  <c r="F26" i="15" s="1"/>
  <c r="C26" i="31" s="1"/>
  <c r="D27" i="15"/>
  <c r="F27" i="15" s="1"/>
  <c r="C27" i="31" s="1"/>
  <c r="D28" i="15"/>
  <c r="E14" i="15"/>
  <c r="C16" i="36" s="1"/>
  <c r="E17" i="15"/>
  <c r="C20" i="36" s="1"/>
  <c r="B11" i="15"/>
  <c r="B22" i="9"/>
  <c r="B28" i="9"/>
  <c r="B34" i="9"/>
  <c r="B15" i="31"/>
  <c r="B16" i="35"/>
  <c r="B52" i="9"/>
  <c r="B58" i="9"/>
  <c r="B64" i="9"/>
  <c r="B20" i="35"/>
  <c r="B76" i="9"/>
  <c r="B82" i="9"/>
  <c r="B88" i="9"/>
  <c r="B94" i="9"/>
  <c r="B100" i="9"/>
  <c r="B26" i="31"/>
  <c r="B27" i="35"/>
  <c r="B118" i="9"/>
  <c r="B39" i="15"/>
  <c r="B10" i="15"/>
  <c r="A32" i="36"/>
  <c r="A31" i="36"/>
  <c r="A30" i="36"/>
  <c r="A29" i="36"/>
  <c r="B28" i="36"/>
  <c r="A28" i="36"/>
  <c r="A27" i="36"/>
  <c r="A26" i="36"/>
  <c r="A25" i="36"/>
  <c r="A23" i="36"/>
  <c r="A22" i="36"/>
  <c r="A21" i="36"/>
  <c r="A20" i="36"/>
  <c r="A19" i="36"/>
  <c r="A18" i="36"/>
  <c r="B16" i="36"/>
  <c r="A16" i="36"/>
  <c r="A13" i="36"/>
  <c r="A11" i="36"/>
  <c r="A10" i="36"/>
  <c r="A9" i="36"/>
  <c r="A39" i="35"/>
  <c r="A28" i="35"/>
  <c r="A27" i="35"/>
  <c r="A26" i="35"/>
  <c r="A25" i="35"/>
  <c r="A24" i="35"/>
  <c r="A23" i="35"/>
  <c r="A22" i="35"/>
  <c r="A21" i="35"/>
  <c r="A20" i="35"/>
  <c r="A19" i="35"/>
  <c r="A18" i="35"/>
  <c r="A17" i="35"/>
  <c r="A16" i="35"/>
  <c r="A15" i="35"/>
  <c r="A14" i="35"/>
  <c r="A13" i="35"/>
  <c r="A12" i="35"/>
  <c r="A11" i="35"/>
  <c r="A10" i="35"/>
  <c r="A10" i="9"/>
  <c r="A11" i="31"/>
  <c r="A12" i="31"/>
  <c r="A10" i="31"/>
  <c r="A13" i="31"/>
  <c r="A14" i="31"/>
  <c r="A15" i="31"/>
  <c r="A16" i="31"/>
  <c r="A17" i="31"/>
  <c r="A18" i="31"/>
  <c r="A19" i="31"/>
  <c r="A20" i="31"/>
  <c r="A21" i="31"/>
  <c r="A22" i="31"/>
  <c r="A23" i="31"/>
  <c r="A24" i="31"/>
  <c r="A25" i="31"/>
  <c r="A26" i="31"/>
  <c r="A27" i="31"/>
  <c r="A28" i="31"/>
  <c r="A18" i="15"/>
  <c r="A19" i="15"/>
  <c r="A20" i="15"/>
  <c r="A21" i="15"/>
  <c r="A22" i="15"/>
  <c r="A23" i="15"/>
  <c r="A24" i="15"/>
  <c r="B24" i="15"/>
  <c r="A25" i="15"/>
  <c r="A26" i="15"/>
  <c r="A27" i="15"/>
  <c r="A28" i="15"/>
  <c r="A17" i="15"/>
  <c r="A16" i="15"/>
  <c r="A15" i="15"/>
  <c r="A14" i="15"/>
  <c r="A13" i="15"/>
  <c r="A12" i="15"/>
  <c r="A11" i="15"/>
  <c r="A10" i="15"/>
  <c r="F22" i="15" l="1"/>
  <c r="C22" i="31" s="1"/>
  <c r="E22" i="15"/>
  <c r="E18" i="15"/>
  <c r="E23" i="15"/>
  <c r="E27" i="15"/>
  <c r="E15" i="15"/>
  <c r="C40" i="9" s="1"/>
  <c r="E26" i="15"/>
  <c r="C106" i="9" s="1"/>
  <c r="M20" i="15"/>
  <c r="M11" i="15"/>
  <c r="N11" i="15" s="1"/>
  <c r="D11" i="31" s="1"/>
  <c r="F10" i="36" s="1"/>
  <c r="M13" i="15"/>
  <c r="D28" i="9" s="1"/>
  <c r="M15" i="15"/>
  <c r="D18" i="36" s="1"/>
  <c r="M16" i="15"/>
  <c r="N16" i="15" s="1"/>
  <c r="D16" i="31" s="1"/>
  <c r="M18" i="15"/>
  <c r="N18" i="15" s="1"/>
  <c r="D18" i="31" s="1"/>
  <c r="M21" i="15"/>
  <c r="N21" i="15" s="1"/>
  <c r="D21" i="31" s="1"/>
  <c r="F25" i="36" s="1"/>
  <c r="D184" i="9"/>
  <c r="U184" i="9" s="1"/>
  <c r="M19" i="15"/>
  <c r="D22" i="36" s="1"/>
  <c r="M23" i="15"/>
  <c r="D27" i="36" s="1"/>
  <c r="M24" i="15"/>
  <c r="N24" i="15" s="1"/>
  <c r="D24" i="31" s="1"/>
  <c r="F28" i="36" s="1"/>
  <c r="M27" i="15"/>
  <c r="D31" i="36" s="1"/>
  <c r="E11" i="15"/>
  <c r="F11" i="15"/>
  <c r="C11" i="31" s="1"/>
  <c r="E12" i="15"/>
  <c r="F12" i="15"/>
  <c r="C12" i="31" s="1"/>
  <c r="E13" i="15"/>
  <c r="C13" i="36" s="1"/>
  <c r="F13" i="15"/>
  <c r="C13" i="31" s="1"/>
  <c r="E18" i="36"/>
  <c r="E20" i="15"/>
  <c r="F20" i="15"/>
  <c r="C20" i="31" s="1"/>
  <c r="E21" i="15"/>
  <c r="C76" i="9" s="1"/>
  <c r="F21" i="15"/>
  <c r="C21" i="31" s="1"/>
  <c r="E25" i="36" s="1"/>
  <c r="E25" i="15"/>
  <c r="C100" i="9" s="1"/>
  <c r="F25" i="15"/>
  <c r="C25" i="31" s="1"/>
  <c r="E28" i="15"/>
  <c r="F28" i="15"/>
  <c r="C28" i="31" s="1"/>
  <c r="E28" i="31" s="1"/>
  <c r="G32" i="36" s="1"/>
  <c r="C58" i="9"/>
  <c r="C21" i="36"/>
  <c r="C184" i="9"/>
  <c r="C112" i="9"/>
  <c r="C31" i="36"/>
  <c r="M28" i="15"/>
  <c r="M26" i="15"/>
  <c r="M25" i="15"/>
  <c r="M22" i="15"/>
  <c r="M17" i="15"/>
  <c r="M14" i="15"/>
  <c r="M12" i="15"/>
  <c r="B112" i="9"/>
  <c r="B14" i="15"/>
  <c r="B14" i="35"/>
  <c r="B13" i="31"/>
  <c r="B22" i="36"/>
  <c r="B23" i="36"/>
  <c r="B27" i="15"/>
  <c r="B13" i="15"/>
  <c r="B17" i="31"/>
  <c r="B19" i="15"/>
  <c r="B30" i="36"/>
  <c r="B18" i="35"/>
  <c r="B26" i="35"/>
  <c r="B106" i="9"/>
  <c r="B20" i="31"/>
  <c r="B14" i="31"/>
  <c r="B26" i="15"/>
  <c r="B20" i="15"/>
  <c r="B40" i="9"/>
  <c r="B22" i="15"/>
  <c r="B15" i="15"/>
  <c r="B21" i="31"/>
  <c r="B15" i="35"/>
  <c r="B18" i="36"/>
  <c r="B16" i="9"/>
  <c r="B70" i="9"/>
  <c r="B16" i="31"/>
  <c r="B12" i="31"/>
  <c r="B10" i="36"/>
  <c r="B28" i="15"/>
  <c r="B24" i="35"/>
  <c r="B24" i="31"/>
  <c r="B21" i="35"/>
  <c r="B21" i="15"/>
  <c r="B19" i="31"/>
  <c r="B12" i="35"/>
  <c r="B11" i="36"/>
  <c r="B31" i="36"/>
  <c r="B28" i="31"/>
  <c r="B17" i="35"/>
  <c r="B22" i="35"/>
  <c r="B21" i="36"/>
  <c r="B27" i="36"/>
  <c r="B18" i="15"/>
  <c r="B12" i="15"/>
  <c r="B17" i="15"/>
  <c r="B22" i="31"/>
  <c r="B18" i="31"/>
  <c r="B13" i="35"/>
  <c r="B28" i="35"/>
  <c r="B32" i="36"/>
  <c r="B46" i="9"/>
  <c r="B23" i="15"/>
  <c r="B27" i="31"/>
  <c r="B23" i="31"/>
  <c r="B11" i="35"/>
  <c r="B19" i="35"/>
  <c r="B23" i="35"/>
  <c r="B19" i="36"/>
  <c r="B11" i="31"/>
  <c r="B16" i="15"/>
  <c r="B26" i="36"/>
  <c r="B25" i="15"/>
  <c r="B25" i="31"/>
  <c r="B25" i="35"/>
  <c r="B39" i="35"/>
  <c r="E26" i="36"/>
  <c r="E22" i="36"/>
  <c r="C94" i="9"/>
  <c r="C28" i="36"/>
  <c r="E20" i="36"/>
  <c r="E23" i="31"/>
  <c r="G27" i="36" s="1"/>
  <c r="E27" i="36"/>
  <c r="E19" i="36"/>
  <c r="N27" i="15"/>
  <c r="D27" i="31" s="1"/>
  <c r="F31" i="36" s="1"/>
  <c r="D112" i="9"/>
  <c r="U112" i="9" s="1"/>
  <c r="E27" i="31"/>
  <c r="G31" i="36" s="1"/>
  <c r="E31" i="36"/>
  <c r="E16" i="36"/>
  <c r="E30" i="36"/>
  <c r="E26" i="31"/>
  <c r="G30" i="36" s="1"/>
  <c r="B13" i="36"/>
  <c r="B20" i="36"/>
  <c r="B25" i="36"/>
  <c r="B29" i="36"/>
  <c r="B43" i="36"/>
  <c r="C52" i="9"/>
  <c r="C34" i="9"/>
  <c r="B184" i="9"/>
  <c r="E16" i="15"/>
  <c r="E19" i="15"/>
  <c r="E21" i="36"/>
  <c r="F24" i="15"/>
  <c r="C24" i="31" s="1"/>
  <c r="E10" i="15"/>
  <c r="C10" i="9" s="1"/>
  <c r="E9" i="36"/>
  <c r="M10" i="15"/>
  <c r="D10" i="9" s="1"/>
  <c r="B10" i="35"/>
  <c r="B9" i="36"/>
  <c r="B10" i="9"/>
  <c r="B10" i="31"/>
  <c r="V10" i="9" l="1"/>
  <c r="F19" i="36"/>
  <c r="E16" i="31"/>
  <c r="G19" i="36" s="1"/>
  <c r="F21" i="36"/>
  <c r="E18" i="31"/>
  <c r="G21" i="36" s="1"/>
  <c r="C26" i="36"/>
  <c r="C82" i="9"/>
  <c r="C88" i="9"/>
  <c r="C27" i="36"/>
  <c r="T132" i="9"/>
  <c r="H41" i="36" s="1"/>
  <c r="J41" i="36" s="1"/>
  <c r="L41" i="36" s="1"/>
  <c r="N41" i="36" s="1"/>
  <c r="M41" i="36" s="1"/>
  <c r="P41" i="36" s="1"/>
  <c r="T168" i="9"/>
  <c r="T127" i="9"/>
  <c r="H36" i="36" s="1"/>
  <c r="J36" i="36" s="1"/>
  <c r="L36" i="36" s="1"/>
  <c r="N36" i="36" s="1"/>
  <c r="M36" i="36" s="1"/>
  <c r="P36" i="36" s="1"/>
  <c r="T156" i="9"/>
  <c r="T137" i="9"/>
  <c r="T172" i="9"/>
  <c r="T170" i="9"/>
  <c r="T164" i="9"/>
  <c r="T158" i="9"/>
  <c r="T153" i="9"/>
  <c r="T162" i="9"/>
  <c r="T182" i="9"/>
  <c r="T124" i="9"/>
  <c r="H33" i="36" s="1"/>
  <c r="J33" i="36" s="1"/>
  <c r="L33" i="36" s="1"/>
  <c r="N33" i="36" s="1"/>
  <c r="M33" i="36" s="1"/>
  <c r="P33" i="36" s="1"/>
  <c r="T144" i="9"/>
  <c r="T177" i="9"/>
  <c r="T159" i="9"/>
  <c r="T142" i="9"/>
  <c r="T129" i="9"/>
  <c r="T138" i="9"/>
  <c r="T175" i="9"/>
  <c r="T181" i="9"/>
  <c r="T133" i="9"/>
  <c r="H42" i="36" s="1"/>
  <c r="J42" i="36" s="1"/>
  <c r="L42" i="36" s="1"/>
  <c r="N42" i="36" s="1"/>
  <c r="M42" i="36" s="1"/>
  <c r="P42" i="36" s="1"/>
  <c r="T130" i="9"/>
  <c r="H39" i="36" s="1"/>
  <c r="J39" i="36" s="1"/>
  <c r="L39" i="36" s="1"/>
  <c r="N39" i="36" s="1"/>
  <c r="M39" i="36" s="1"/>
  <c r="P39" i="36" s="1"/>
  <c r="T176" i="9"/>
  <c r="T166" i="9"/>
  <c r="T146" i="9"/>
  <c r="T160" i="9"/>
  <c r="T161" i="9"/>
  <c r="T157" i="9"/>
  <c r="T147" i="9"/>
  <c r="T128" i="9"/>
  <c r="H37" i="36" s="1"/>
  <c r="J37" i="36" s="1"/>
  <c r="L37" i="36" s="1"/>
  <c r="N37" i="36" s="1"/>
  <c r="M37" i="36" s="1"/>
  <c r="P37" i="36" s="1"/>
  <c r="T178" i="9"/>
  <c r="T165" i="9"/>
  <c r="T135" i="9"/>
  <c r="T150" i="9"/>
  <c r="T179" i="9"/>
  <c r="T134" i="9"/>
  <c r="H43" i="36" s="1"/>
  <c r="J43" i="36" s="1"/>
  <c r="L43" i="36" s="1"/>
  <c r="N43" i="36" s="1"/>
  <c r="M43" i="36" s="1"/>
  <c r="P43" i="36" s="1"/>
  <c r="T167" i="9"/>
  <c r="T163" i="9"/>
  <c r="T145" i="9"/>
  <c r="T171" i="9"/>
  <c r="T183" i="9"/>
  <c r="T141" i="9"/>
  <c r="T154" i="9"/>
  <c r="T149" i="9"/>
  <c r="T169" i="9"/>
  <c r="T155" i="9"/>
  <c r="T126" i="9"/>
  <c r="H35" i="36" s="1"/>
  <c r="J35" i="36" s="1"/>
  <c r="L35" i="36" s="1"/>
  <c r="N35" i="36" s="1"/>
  <c r="M35" i="36" s="1"/>
  <c r="P35" i="36" s="1"/>
  <c r="T143" i="9"/>
  <c r="T151" i="9"/>
  <c r="T139" i="9"/>
  <c r="T140" i="9"/>
  <c r="T174" i="9"/>
  <c r="T125" i="9"/>
  <c r="H34" i="36" s="1"/>
  <c r="J34" i="36" s="1"/>
  <c r="L34" i="36" s="1"/>
  <c r="N34" i="36" s="1"/>
  <c r="M34" i="36" s="1"/>
  <c r="P34" i="36" s="1"/>
  <c r="T136" i="9"/>
  <c r="T152" i="9"/>
  <c r="T148" i="9"/>
  <c r="T180" i="9"/>
  <c r="T131" i="9"/>
  <c r="H40" i="36" s="1"/>
  <c r="J40" i="36" s="1"/>
  <c r="L40" i="36" s="1"/>
  <c r="N40" i="36" s="1"/>
  <c r="M40" i="36" s="1"/>
  <c r="P40" i="36" s="1"/>
  <c r="T173" i="9"/>
  <c r="E21" i="31"/>
  <c r="G25" i="36" s="1"/>
  <c r="C30" i="36"/>
  <c r="D21" i="36"/>
  <c r="D58" i="9"/>
  <c r="C18" i="36"/>
  <c r="D46" i="9"/>
  <c r="D19" i="36"/>
  <c r="N15" i="15"/>
  <c r="D15" i="31" s="1"/>
  <c r="N19" i="15"/>
  <c r="D19" i="31" s="1"/>
  <c r="D64" i="9"/>
  <c r="C28" i="9"/>
  <c r="C29" i="36"/>
  <c r="D40" i="9"/>
  <c r="D94" i="9"/>
  <c r="U94" i="9" s="1"/>
  <c r="D13" i="36"/>
  <c r="D28" i="36"/>
  <c r="D10" i="36"/>
  <c r="E13" i="36"/>
  <c r="D25" i="36"/>
  <c r="D16" i="9"/>
  <c r="U18" i="9" s="1"/>
  <c r="C25" i="36"/>
  <c r="N13" i="15"/>
  <c r="D13" i="31" s="1"/>
  <c r="E32" i="36"/>
  <c r="D76" i="9"/>
  <c r="D13" i="35"/>
  <c r="F13" i="35" s="1"/>
  <c r="D23" i="36"/>
  <c r="N20" i="15"/>
  <c r="D20" i="31" s="1"/>
  <c r="F23" i="36" s="1"/>
  <c r="D70" i="9"/>
  <c r="C16" i="9"/>
  <c r="C10" i="36"/>
  <c r="D88" i="9"/>
  <c r="U91" i="9" s="1"/>
  <c r="N23" i="15"/>
  <c r="D23" i="31" s="1"/>
  <c r="F27" i="36" s="1"/>
  <c r="N17" i="15"/>
  <c r="D17" i="31" s="1"/>
  <c r="D20" i="36"/>
  <c r="D52" i="9"/>
  <c r="C70" i="9"/>
  <c r="C23" i="36"/>
  <c r="E23" i="36"/>
  <c r="E20" i="31"/>
  <c r="G23" i="36" s="1"/>
  <c r="E29" i="36"/>
  <c r="E25" i="31"/>
  <c r="G29" i="36" s="1"/>
  <c r="C32" i="36"/>
  <c r="C118" i="9"/>
  <c r="E11" i="31"/>
  <c r="G10" i="36" s="1"/>
  <c r="E10" i="36"/>
  <c r="C11" i="36"/>
  <c r="C22" i="9"/>
  <c r="E11" i="36"/>
  <c r="N28" i="15"/>
  <c r="D28" i="31" s="1"/>
  <c r="F32" i="36" s="1"/>
  <c r="D32" i="36"/>
  <c r="D118" i="9"/>
  <c r="U118" i="9" s="1"/>
  <c r="D30" i="36"/>
  <c r="D106" i="9"/>
  <c r="U106" i="9" s="1"/>
  <c r="N26" i="15"/>
  <c r="D26" i="31" s="1"/>
  <c r="F30" i="36" s="1"/>
  <c r="D29" i="36"/>
  <c r="D100" i="9"/>
  <c r="U100" i="9" s="1"/>
  <c r="N25" i="15"/>
  <c r="D25" i="31" s="1"/>
  <c r="F29" i="36" s="1"/>
  <c r="N22" i="15"/>
  <c r="D22" i="31" s="1"/>
  <c r="D26" i="36"/>
  <c r="D82" i="9"/>
  <c r="D16" i="36"/>
  <c r="D34" i="9"/>
  <c r="N14" i="15"/>
  <c r="D14" i="31" s="1"/>
  <c r="D11" i="36"/>
  <c r="D22" i="9"/>
  <c r="N12" i="15"/>
  <c r="D12" i="31" s="1"/>
  <c r="N10" i="15"/>
  <c r="D10" i="31" s="1"/>
  <c r="D9" i="36"/>
  <c r="W10" i="9"/>
  <c r="E24" i="31"/>
  <c r="G28" i="36" s="1"/>
  <c r="E28" i="36"/>
  <c r="C9" i="36"/>
  <c r="C19" i="36"/>
  <c r="C46" i="9"/>
  <c r="T188" i="9"/>
  <c r="T117" i="9"/>
  <c r="T53" i="9"/>
  <c r="T56" i="9"/>
  <c r="T68" i="9"/>
  <c r="T83" i="9"/>
  <c r="T19" i="9"/>
  <c r="T90" i="9"/>
  <c r="T26" i="9"/>
  <c r="T105" i="9"/>
  <c r="V100" i="9" s="1"/>
  <c r="T41" i="9"/>
  <c r="T71" i="9"/>
  <c r="T96" i="9"/>
  <c r="T120" i="9"/>
  <c r="T109" i="9"/>
  <c r="T45" i="9"/>
  <c r="T32" i="9"/>
  <c r="T104" i="9"/>
  <c r="T184" i="9"/>
  <c r="T60" i="9"/>
  <c r="T75" i="9"/>
  <c r="H23" i="36" s="1"/>
  <c r="J23" i="36" s="1"/>
  <c r="T82" i="9"/>
  <c r="T18" i="9"/>
  <c r="T97" i="9"/>
  <c r="T33" i="9"/>
  <c r="C13" i="35" s="1"/>
  <c r="E13" i="35" s="1"/>
  <c r="T63" i="9"/>
  <c r="C18" i="35" s="1"/>
  <c r="E18" i="35" s="1"/>
  <c r="T85" i="9"/>
  <c r="T40" i="9"/>
  <c r="T88" i="9"/>
  <c r="T118" i="9"/>
  <c r="T101" i="9"/>
  <c r="T119" i="9"/>
  <c r="T186" i="9"/>
  <c r="T116" i="9"/>
  <c r="T52" i="9"/>
  <c r="T67" i="9"/>
  <c r="T74" i="9"/>
  <c r="T89" i="9"/>
  <c r="T25" i="9"/>
  <c r="T47" i="9"/>
  <c r="T61" i="9"/>
  <c r="T64" i="9"/>
  <c r="T94" i="9"/>
  <c r="T93" i="9"/>
  <c r="C23" i="35" s="1"/>
  <c r="E23" i="35" s="1"/>
  <c r="T29" i="9"/>
  <c r="T95" i="9"/>
  <c r="T102" i="9"/>
  <c r="T108" i="9"/>
  <c r="T44" i="9"/>
  <c r="T123" i="9"/>
  <c r="V118" i="9" s="1"/>
  <c r="T59" i="9"/>
  <c r="T16" i="9"/>
  <c r="T66" i="9"/>
  <c r="T81" i="9"/>
  <c r="T17" i="9"/>
  <c r="T39" i="9"/>
  <c r="V34" i="9" s="1"/>
  <c r="T37" i="9"/>
  <c r="T78" i="9"/>
  <c r="T21" i="9"/>
  <c r="V16" i="9" s="1"/>
  <c r="T79" i="9"/>
  <c r="T70" i="9"/>
  <c r="T100" i="9"/>
  <c r="T36" i="9"/>
  <c r="T115" i="9"/>
  <c r="T51" i="9"/>
  <c r="H19" i="36" s="1"/>
  <c r="J19" i="36" s="1"/>
  <c r="T122" i="9"/>
  <c r="T58" i="9"/>
  <c r="T73" i="9"/>
  <c r="T72" i="9"/>
  <c r="T23" i="9"/>
  <c r="T187" i="9"/>
  <c r="T54" i="9"/>
  <c r="T77" i="9"/>
  <c r="T55" i="9"/>
  <c r="T111" i="9"/>
  <c r="V106" i="9" s="1"/>
  <c r="T46" i="9"/>
  <c r="T92" i="9"/>
  <c r="T28" i="9"/>
  <c r="T107" i="9"/>
  <c r="T43" i="9"/>
  <c r="T114" i="9"/>
  <c r="T50" i="9"/>
  <c r="T189" i="9"/>
  <c r="T65" i="9"/>
  <c r="T48" i="9"/>
  <c r="T86" i="9"/>
  <c r="T103" i="9"/>
  <c r="T30" i="9"/>
  <c r="T69" i="9"/>
  <c r="H22" i="36" s="1"/>
  <c r="J22" i="36" s="1"/>
  <c r="T112" i="9"/>
  <c r="T31" i="9"/>
  <c r="T22" i="9"/>
  <c r="T84" i="9"/>
  <c r="T20" i="9"/>
  <c r="T99" i="9"/>
  <c r="C24" i="35" s="1"/>
  <c r="E24" i="35" s="1"/>
  <c r="T35" i="9"/>
  <c r="T106" i="9"/>
  <c r="T42" i="9"/>
  <c r="T121" i="9"/>
  <c r="T57" i="9"/>
  <c r="T24" i="9"/>
  <c r="T62" i="9"/>
  <c r="T185" i="9"/>
  <c r="T80" i="9"/>
  <c r="T110" i="9"/>
  <c r="T76" i="9"/>
  <c r="T91" i="9"/>
  <c r="T27" i="9"/>
  <c r="C12" i="35" s="1"/>
  <c r="E12" i="35" s="1"/>
  <c r="T98" i="9"/>
  <c r="T34" i="9"/>
  <c r="T113" i="9"/>
  <c r="T49" i="9"/>
  <c r="T87" i="9"/>
  <c r="C22" i="35" s="1"/>
  <c r="E22" i="35" s="1"/>
  <c r="T38" i="9"/>
  <c r="C64" i="9"/>
  <c r="C22" i="36"/>
  <c r="D28" i="35"/>
  <c r="F28" i="35" s="1"/>
  <c r="W118" i="9"/>
  <c r="I32" i="36"/>
  <c r="K32" i="36" s="1"/>
  <c r="W106" i="9"/>
  <c r="I30" i="36"/>
  <c r="K30" i="36" s="1"/>
  <c r="D26" i="35"/>
  <c r="F26" i="35" s="1"/>
  <c r="D39" i="35"/>
  <c r="F39" i="35" s="1"/>
  <c r="W184" i="9"/>
  <c r="I31" i="36"/>
  <c r="K31" i="36" s="1"/>
  <c r="D27" i="35"/>
  <c r="F27" i="35" s="1"/>
  <c r="W112" i="9"/>
  <c r="D24" i="35"/>
  <c r="F24" i="35" s="1"/>
  <c r="I28" i="36"/>
  <c r="K28" i="36" s="1"/>
  <c r="W94" i="9"/>
  <c r="I29" i="36"/>
  <c r="K29" i="36" s="1"/>
  <c r="W100" i="9"/>
  <c r="D25" i="35"/>
  <c r="F25" i="35" s="1"/>
  <c r="F26" i="36" l="1"/>
  <c r="E22" i="31"/>
  <c r="G26" i="36" s="1"/>
  <c r="F22" i="36"/>
  <c r="E19" i="31"/>
  <c r="G22" i="36" s="1"/>
  <c r="F20" i="36"/>
  <c r="E17" i="31"/>
  <c r="G20" i="36" s="1"/>
  <c r="F18" i="36"/>
  <c r="E15" i="31"/>
  <c r="G18" i="36" s="1"/>
  <c r="F16" i="36"/>
  <c r="E14" i="31"/>
  <c r="G16" i="36" s="1"/>
  <c r="F13" i="36"/>
  <c r="E13" i="31"/>
  <c r="G13" i="36" s="1"/>
  <c r="F11" i="36"/>
  <c r="E12" i="31"/>
  <c r="G11" i="36" s="1"/>
  <c r="V148" i="9"/>
  <c r="C33" i="35"/>
  <c r="E33" i="35" s="1"/>
  <c r="G33" i="35" s="1"/>
  <c r="V172" i="9"/>
  <c r="C37" i="35"/>
  <c r="E37" i="35" s="1"/>
  <c r="G37" i="35" s="1"/>
  <c r="V154" i="9"/>
  <c r="C34" i="35"/>
  <c r="E34" i="35" s="1"/>
  <c r="G34" i="35" s="1"/>
  <c r="V124" i="9"/>
  <c r="H38" i="36"/>
  <c r="J38" i="36" s="1"/>
  <c r="L38" i="36" s="1"/>
  <c r="N38" i="36" s="1"/>
  <c r="M38" i="36" s="1"/>
  <c r="P38" i="36" s="1"/>
  <c r="C29" i="35"/>
  <c r="E29" i="35" s="1"/>
  <c r="G29" i="35" s="1"/>
  <c r="V142" i="9"/>
  <c r="C32" i="35"/>
  <c r="E32" i="35" s="1"/>
  <c r="G32" i="35" s="1"/>
  <c r="V160" i="9"/>
  <c r="C35" i="35"/>
  <c r="E35" i="35" s="1"/>
  <c r="G35" i="35" s="1"/>
  <c r="V130" i="9"/>
  <c r="C30" i="35"/>
  <c r="E30" i="35" s="1"/>
  <c r="G30" i="35" s="1"/>
  <c r="V166" i="9"/>
  <c r="C36" i="35"/>
  <c r="E36" i="35" s="1"/>
  <c r="G36" i="35" s="1"/>
  <c r="V178" i="9"/>
  <c r="C38" i="35"/>
  <c r="E38" i="35" s="1"/>
  <c r="G38" i="35" s="1"/>
  <c r="V136" i="9"/>
  <c r="C31" i="35"/>
  <c r="E31" i="35" s="1"/>
  <c r="G31" i="35" s="1"/>
  <c r="U17" i="9"/>
  <c r="U21" i="9"/>
  <c r="D11" i="35" s="1"/>
  <c r="F11" i="35" s="1"/>
  <c r="I21" i="36"/>
  <c r="K21" i="36" s="1"/>
  <c r="U89" i="9"/>
  <c r="W28" i="9"/>
  <c r="I18" i="36"/>
  <c r="K18" i="36" s="1"/>
  <c r="I13" i="36"/>
  <c r="K13" i="36" s="1"/>
  <c r="U16" i="9"/>
  <c r="U19" i="9"/>
  <c r="I20" i="36"/>
  <c r="K20" i="36" s="1"/>
  <c r="D20" i="35"/>
  <c r="F20" i="35" s="1"/>
  <c r="U20" i="9"/>
  <c r="U88" i="9"/>
  <c r="U93" i="9"/>
  <c r="D23" i="35" s="1"/>
  <c r="F23" i="35" s="1"/>
  <c r="G23" i="35" s="1"/>
  <c r="U92" i="9"/>
  <c r="U90" i="9"/>
  <c r="M11" i="31"/>
  <c r="G11" i="37" s="1"/>
  <c r="I13" i="31"/>
  <c r="C13" i="37" s="1"/>
  <c r="E10" i="31"/>
  <c r="G9" i="36" s="1"/>
  <c r="L14" i="31"/>
  <c r="F14" i="37" s="1"/>
  <c r="K12" i="31"/>
  <c r="E12" i="37" s="1"/>
  <c r="M10" i="31"/>
  <c r="G10" i="37" s="1"/>
  <c r="I10" i="31"/>
  <c r="C10" i="37" s="1"/>
  <c r="K10" i="31"/>
  <c r="E10" i="37" s="1"/>
  <c r="J12" i="31"/>
  <c r="D12" i="37" s="1"/>
  <c r="L13" i="31"/>
  <c r="F13" i="37" s="1"/>
  <c r="M13" i="31"/>
  <c r="G13" i="37" s="1"/>
  <c r="L10" i="31"/>
  <c r="F10" i="37" s="1"/>
  <c r="J10" i="31"/>
  <c r="D10" i="37" s="1"/>
  <c r="K13" i="31"/>
  <c r="E13" i="37" s="1"/>
  <c r="J14" i="31"/>
  <c r="D14" i="37" s="1"/>
  <c r="K11" i="31"/>
  <c r="E11" i="37" s="1"/>
  <c r="L11" i="31"/>
  <c r="F11" i="37" s="1"/>
  <c r="D10" i="35"/>
  <c r="I9" i="36" s="1"/>
  <c r="L12" i="31"/>
  <c r="F12" i="37" s="1"/>
  <c r="I14" i="31"/>
  <c r="C14" i="37" s="1"/>
  <c r="I11" i="31"/>
  <c r="C11" i="37" s="1"/>
  <c r="J11" i="31"/>
  <c r="D11" i="37" s="1"/>
  <c r="M14" i="31"/>
  <c r="G14" i="37" s="1"/>
  <c r="I12" i="31"/>
  <c r="C12" i="37" s="1"/>
  <c r="K14" i="31"/>
  <c r="E14" i="37" s="1"/>
  <c r="J13" i="31"/>
  <c r="D13" i="37" s="1"/>
  <c r="M12" i="31"/>
  <c r="G12" i="37" s="1"/>
  <c r="D19" i="35"/>
  <c r="F19" i="35" s="1"/>
  <c r="I22" i="36"/>
  <c r="K22" i="36" s="1"/>
  <c r="L22" i="36" s="1"/>
  <c r="N22" i="36" s="1"/>
  <c r="M22" i="36" s="1"/>
  <c r="P22" i="36" s="1"/>
  <c r="W64" i="9"/>
  <c r="H31" i="36"/>
  <c r="J31" i="36" s="1"/>
  <c r="L31" i="36" s="1"/>
  <c r="N31" i="36" s="1"/>
  <c r="M31" i="36" s="1"/>
  <c r="P31" i="36" s="1"/>
  <c r="V112" i="9"/>
  <c r="V40" i="9"/>
  <c r="C15" i="35"/>
  <c r="E15" i="35" s="1"/>
  <c r="H18" i="36"/>
  <c r="J18" i="36" s="1"/>
  <c r="C21" i="35"/>
  <c r="E21" i="35" s="1"/>
  <c r="V76" i="9"/>
  <c r="H25" i="36"/>
  <c r="J25" i="36" s="1"/>
  <c r="V52" i="9"/>
  <c r="H20" i="36"/>
  <c r="J20" i="36" s="1"/>
  <c r="C17" i="35"/>
  <c r="E17" i="35" s="1"/>
  <c r="W22" i="9"/>
  <c r="I11" i="36"/>
  <c r="K11" i="36" s="1"/>
  <c r="D12" i="35"/>
  <c r="F12" i="35" s="1"/>
  <c r="G12" i="35" s="1"/>
  <c r="G24" i="35"/>
  <c r="F9" i="36"/>
  <c r="H21" i="36"/>
  <c r="J21" i="36" s="1"/>
  <c r="H29" i="36"/>
  <c r="J29" i="36" s="1"/>
  <c r="L29" i="36" s="1"/>
  <c r="N29" i="36" s="1"/>
  <c r="M29" i="36" s="1"/>
  <c r="P29" i="36" s="1"/>
  <c r="C28" i="35"/>
  <c r="E28" i="35" s="1"/>
  <c r="G28" i="35" s="1"/>
  <c r="C14" i="35"/>
  <c r="E14" i="35" s="1"/>
  <c r="C16" i="35"/>
  <c r="E16" i="35" s="1"/>
  <c r="C10" i="35"/>
  <c r="H16" i="36"/>
  <c r="J16" i="36" s="1"/>
  <c r="V46" i="9"/>
  <c r="H32" i="36"/>
  <c r="J32" i="36" s="1"/>
  <c r="L32" i="36" s="1"/>
  <c r="N32" i="36" s="1"/>
  <c r="M32" i="36" s="1"/>
  <c r="P32" i="36" s="1"/>
  <c r="C20" i="35"/>
  <c r="E20" i="35" s="1"/>
  <c r="H26" i="36"/>
  <c r="J26" i="36" s="1"/>
  <c r="H27" i="36"/>
  <c r="J27" i="36" s="1"/>
  <c r="V58" i="9"/>
  <c r="V70" i="9"/>
  <c r="V82" i="9"/>
  <c r="C25" i="35"/>
  <c r="E25" i="35" s="1"/>
  <c r="G25" i="35" s="1"/>
  <c r="G13" i="35"/>
  <c r="C27" i="35"/>
  <c r="E27" i="35" s="1"/>
  <c r="G27" i="35" s="1"/>
  <c r="V88" i="9"/>
  <c r="V184" i="9"/>
  <c r="C39" i="35"/>
  <c r="E39" i="35" s="1"/>
  <c r="G39" i="35" s="1"/>
  <c r="C26" i="35"/>
  <c r="E26" i="35" s="1"/>
  <c r="G26" i="35" s="1"/>
  <c r="V28" i="9"/>
  <c r="H13" i="36"/>
  <c r="J13" i="36" s="1"/>
  <c r="V64" i="9"/>
  <c r="C19" i="35"/>
  <c r="E19" i="35" s="1"/>
  <c r="V94" i="9"/>
  <c r="H10" i="36"/>
  <c r="J10" i="36" s="1"/>
  <c r="H28" i="36"/>
  <c r="J28" i="36" s="1"/>
  <c r="L28" i="36" s="1"/>
  <c r="N28" i="36" s="1"/>
  <c r="M28" i="36" s="1"/>
  <c r="P28" i="36" s="1"/>
  <c r="C11" i="35"/>
  <c r="E11" i="35" s="1"/>
  <c r="V22" i="9"/>
  <c r="H11" i="36"/>
  <c r="J11" i="36" s="1"/>
  <c r="H30" i="36"/>
  <c r="J30" i="36" s="1"/>
  <c r="L30" i="36" s="1"/>
  <c r="N30" i="36" s="1"/>
  <c r="M30" i="36" s="1"/>
  <c r="P30" i="36" s="1"/>
  <c r="G20" i="35" l="1"/>
  <c r="B17" i="33"/>
  <c r="G11" i="35"/>
  <c r="G19" i="35"/>
  <c r="L18" i="36"/>
  <c r="N18" i="36" s="1"/>
  <c r="M18" i="36" s="1"/>
  <c r="P18" i="36" s="1"/>
  <c r="L20" i="36"/>
  <c r="N20" i="36" s="1"/>
  <c r="M20" i="36" s="1"/>
  <c r="P20" i="36" s="1"/>
  <c r="L13" i="36"/>
  <c r="N13" i="36" s="1"/>
  <c r="M13" i="36" s="1"/>
  <c r="P13" i="36" s="1"/>
  <c r="L21" i="36"/>
  <c r="N21" i="36" s="1"/>
  <c r="M21" i="36" s="1"/>
  <c r="P21" i="36" s="1"/>
  <c r="W16" i="9"/>
  <c r="D17" i="35"/>
  <c r="F17" i="35" s="1"/>
  <c r="G17" i="35" s="1"/>
  <c r="W52" i="9"/>
  <c r="D15" i="35"/>
  <c r="F15" i="35" s="1"/>
  <c r="G15" i="35" s="1"/>
  <c r="I10" i="36"/>
  <c r="K10" i="36" s="1"/>
  <c r="L10" i="36" s="1"/>
  <c r="N10" i="36" s="1"/>
  <c r="M10" i="36" s="1"/>
  <c r="P10" i="36" s="1"/>
  <c r="W40" i="9"/>
  <c r="D18" i="35"/>
  <c r="F18" i="35" s="1"/>
  <c r="G18" i="35" s="1"/>
  <c r="W58" i="9"/>
  <c r="I19" i="36"/>
  <c r="K19" i="36" s="1"/>
  <c r="L19" i="36" s="1"/>
  <c r="N19" i="36" s="1"/>
  <c r="M19" i="36" s="1"/>
  <c r="P19" i="36" s="1"/>
  <c r="W46" i="9"/>
  <c r="D16" i="35"/>
  <c r="F16" i="35" s="1"/>
  <c r="G16" i="35" s="1"/>
  <c r="I27" i="36"/>
  <c r="K27" i="36" s="1"/>
  <c r="L27" i="36" s="1"/>
  <c r="N27" i="36" s="1"/>
  <c r="M27" i="36" s="1"/>
  <c r="P27" i="36" s="1"/>
  <c r="W70" i="9"/>
  <c r="W88" i="9"/>
  <c r="I23" i="36"/>
  <c r="K23" i="36" s="1"/>
  <c r="L23" i="36" s="1"/>
  <c r="N23" i="36" s="1"/>
  <c r="M23" i="36" s="1"/>
  <c r="P23" i="36" s="1"/>
  <c r="D21" i="35"/>
  <c r="F21" i="35" s="1"/>
  <c r="G21" i="35" s="1"/>
  <c r="W76" i="9"/>
  <c r="I25" i="36"/>
  <c r="K25" i="36" s="1"/>
  <c r="L25" i="36" s="1"/>
  <c r="N25" i="36" s="1"/>
  <c r="M25" i="36" s="1"/>
  <c r="P25" i="36" s="1"/>
  <c r="F10" i="35"/>
  <c r="K9" i="36" s="1"/>
  <c r="B18" i="33"/>
  <c r="B16" i="33"/>
  <c r="B15" i="33"/>
  <c r="W82" i="9"/>
  <c r="D22" i="35"/>
  <c r="F22" i="35" s="1"/>
  <c r="G22" i="35" s="1"/>
  <c r="I26" i="36"/>
  <c r="K26" i="36" s="1"/>
  <c r="L26" i="36" s="1"/>
  <c r="N26" i="36" s="1"/>
  <c r="M26" i="36" s="1"/>
  <c r="P26" i="36" s="1"/>
  <c r="L11" i="36"/>
  <c r="N11" i="36" s="1"/>
  <c r="M11" i="36" s="1"/>
  <c r="P11" i="36" s="1"/>
  <c r="D14" i="35"/>
  <c r="F14" i="35" s="1"/>
  <c r="G14" i="35" s="1"/>
  <c r="I16" i="36"/>
  <c r="K16" i="36" s="1"/>
  <c r="L16" i="36" s="1"/>
  <c r="N16" i="36" s="1"/>
  <c r="M16" i="36" s="1"/>
  <c r="P16" i="36" s="1"/>
  <c r="W34" i="9"/>
  <c r="H9" i="36"/>
  <c r="E10" i="35"/>
  <c r="B19" i="33" l="1"/>
  <c r="N13" i="35"/>
  <c r="N13" i="37" s="1"/>
  <c r="N11" i="35"/>
  <c r="N11" i="37" s="1"/>
  <c r="O12" i="35"/>
  <c r="O12" i="37" s="1"/>
  <c r="N14" i="35"/>
  <c r="N14" i="37" s="1"/>
  <c r="K14" i="35"/>
  <c r="K14" i="37" s="1"/>
  <c r="L11" i="35"/>
  <c r="L11" i="37" s="1"/>
  <c r="N10" i="35"/>
  <c r="N10" i="37" s="1"/>
  <c r="M11" i="35"/>
  <c r="M11" i="37" s="1"/>
  <c r="O13" i="35"/>
  <c r="O13" i="37" s="1"/>
  <c r="L12" i="35"/>
  <c r="L12" i="37" s="1"/>
  <c r="K11" i="35"/>
  <c r="K11" i="37" s="1"/>
  <c r="O10" i="35"/>
  <c r="O10" i="37" s="1"/>
  <c r="M13" i="35"/>
  <c r="M13" i="37" s="1"/>
  <c r="L13" i="35"/>
  <c r="L13" i="37" s="1"/>
  <c r="L14" i="35"/>
  <c r="L14" i="37" s="1"/>
  <c r="G10" i="35"/>
  <c r="L9" i="36" s="1"/>
  <c r="N12" i="35"/>
  <c r="N12" i="37" s="1"/>
  <c r="K13" i="35"/>
  <c r="K13" i="37" s="1"/>
  <c r="M10" i="35"/>
  <c r="M10" i="37" s="1"/>
  <c r="K10" i="35"/>
  <c r="K10" i="37" s="1"/>
  <c r="K12" i="35"/>
  <c r="K12" i="37" s="1"/>
  <c r="M12" i="35"/>
  <c r="M12" i="37" s="1"/>
  <c r="J9" i="36"/>
  <c r="O11" i="35"/>
  <c r="O11" i="37" s="1"/>
  <c r="L10" i="35"/>
  <c r="L10" i="37" s="1"/>
  <c r="O14" i="35"/>
  <c r="O14" i="37" s="1"/>
  <c r="M14" i="35"/>
  <c r="M14" i="37" s="1"/>
  <c r="C18" i="33" l="1"/>
  <c r="C16" i="33"/>
  <c r="C17" i="33"/>
  <c r="B22" i="33"/>
  <c r="C19" i="33"/>
  <c r="C15" i="33"/>
  <c r="N9" i="36"/>
  <c r="M9" i="36" s="1"/>
  <c r="P9" i="36" s="1"/>
  <c r="D15" i="33"/>
  <c r="D17" i="33"/>
  <c r="D18" i="33"/>
  <c r="D16" i="33"/>
  <c r="D19" i="33" l="1"/>
  <c r="E16" i="33" l="1"/>
  <c r="D22" i="33"/>
  <c r="E15" i="33"/>
  <c r="E19" i="33"/>
  <c r="E18" i="33"/>
  <c r="E17" i="33"/>
</calcChain>
</file>

<file path=xl/sharedStrings.xml><?xml version="1.0" encoding="utf-8"?>
<sst xmlns="http://schemas.openxmlformats.org/spreadsheetml/2006/main" count="1750" uniqueCount="500">
  <si>
    <r>
      <t xml:space="preserve">Con la expedición del Decreto 1499 de 2017 “Por medio del cual se modifica el Decreto 1083 de 2015, Decreto Único Reglamentario del Sector Función Pública, en lo relacionado con el Sistema de Gestión establecido en el artículo 133 de la Ley 1753 de 2015”, se crea un solo Sistema de Gestión y se alinea con el Sistema de Control Interno, hoy todas las entidades públicas requieren actualizar y/o implementar el Modelo Integrado de Planeación y Gestión MIPG, modelo que incorpora el Modelo Estándar de Control Interno MECI a través de la 7a dimensión del mismo.  En este marco general, el proceso de administración del riesgo es un esfuerzo conjunto entre la Alta Dirección y los servidores en todos sus niveles, ejercicio que inicia con la formulación de la política de Administración del Riesgo, la cual incluye los niveles de responsabilidad frente al seguimiento y evaluación, aspectos que deberán definirse acorde con el Esquema de Líneas de Defensa vinculado a la Dimensión 7.
Teniendo en cuenta lo anterior y dada la necesidad de las entidades frente a la estructuración de los mapas de riesgos, como herramienta fundamental frente a la gestión del riesgo, el presente formato desarrolla un esquema completo acorde con los contenidos metodológicos de la </t>
    </r>
    <r>
      <rPr>
        <b/>
        <sz val="10"/>
        <color theme="9" tint="-0.249977111117893"/>
        <rFont val="Arial Narrow"/>
        <family val="2"/>
      </rPr>
      <t>Guía para la Administración del Riesgo y el diseño de controles V5</t>
    </r>
    <r>
      <rPr>
        <sz val="10"/>
        <rFont val="Arial Narrow"/>
        <family val="2"/>
      </rPr>
      <t>. El formato cuenta con celdas parametrizadas y permite contar con los respectivos mapas de calor para riesgo inherente y riesgo residual.</t>
    </r>
  </si>
  <si>
    <t>Orientaciones Generales</t>
  </si>
  <si>
    <r>
      <t xml:space="preserve">Antes de iniciar con el diligenciamiento de la información en la matriz, se requiere haber avanzado en el análisis del </t>
    </r>
    <r>
      <rPr>
        <b/>
        <sz val="11"/>
        <rFont val="Arial Narrow"/>
        <family val="2"/>
      </rPr>
      <t>proceso, su objetivo, alcance, actividades clave</t>
    </r>
    <r>
      <rPr>
        <sz val="11"/>
        <rFont val="Arial Narrow"/>
        <family val="2"/>
      </rPr>
      <t xml:space="preserve">, considere los lineamientos establecidos en el </t>
    </r>
    <r>
      <rPr>
        <b/>
        <sz val="11"/>
        <color theme="9" tint="-0.249977111117893"/>
        <rFont val="Arial Narrow"/>
        <family val="2"/>
      </rPr>
      <t>Paso 2: identificación del riesgo</t>
    </r>
    <r>
      <rPr>
        <sz val="11"/>
        <rFont val="Arial Narrow"/>
        <family val="2"/>
      </rPr>
      <t xml:space="preserve">, donde se explica ampliamente las bases para adelantar este análisis.
Así mismo, considere en el </t>
    </r>
    <r>
      <rPr>
        <b/>
        <sz val="11"/>
        <color theme="9" tint="-0.249977111117893"/>
        <rFont val="Arial Narrow"/>
        <family val="2"/>
      </rPr>
      <t>Paso 3: valoración del riesgo</t>
    </r>
    <r>
      <rPr>
        <sz val="11"/>
        <rFont val="Arial Narrow"/>
        <family val="2"/>
      </rPr>
      <t xml:space="preserve"> los lineamientos para definir el No. de veces que se hace la actividad con la cual se relaciona el riesgo y su impacto en términos económicos o reputacionales. En este mismo paso se analizan los controles que deben responder a los atributos de eficiencia e informativos.</t>
    </r>
  </si>
  <si>
    <t>Las hojas se encuentran protegidas para evidar dañar las formulas, para desprotegerlas no se requiere contraseña</t>
  </si>
  <si>
    <t>Se debe ingresar información solo en las celdas identificadas con color NARANJA CLARO, las demás contienen formulas de autollenado</t>
  </si>
  <si>
    <t>El formato de fecha es: DD/MM/AAAA</t>
  </si>
  <si>
    <t>El archivo contiene las siguientes hojas:</t>
  </si>
  <si>
    <r>
      <t>1 INSTRUCTIVO:</t>
    </r>
    <r>
      <rPr>
        <sz val="11"/>
        <rFont val="Arial Narrow"/>
        <family val="2"/>
      </rPr>
      <t xml:space="preserve"> Identifica el contenido del archivo y su funcionalidad</t>
    </r>
  </si>
  <si>
    <r>
      <t>2 CONTEXTO E IDENTIFICACIÓN:</t>
    </r>
    <r>
      <rPr>
        <sz val="11"/>
        <rFont val="Arial Narrow"/>
        <family val="2"/>
      </rPr>
      <t xml:space="preserve"> Se establece el Número, Descripción y Factor del riesgo</t>
    </r>
  </si>
  <si>
    <t>Columna</t>
  </si>
  <si>
    <t>Descripción - Lineamientos para el diligenciamiento</t>
  </si>
  <si>
    <t>Proceso</t>
  </si>
  <si>
    <t>Diligencie el nombre del proceso al cual se le identificarán y valorarán los riesgos.</t>
  </si>
  <si>
    <t>Objetivo del Proceso</t>
  </si>
  <si>
    <t>Diligencie el objetivo del proceso.</t>
  </si>
  <si>
    <t>Vigencia:</t>
  </si>
  <si>
    <t>Vigencia que tiene el mapa de riesgos fecha inicio fecha final, formato (DD/MM/AAAA)</t>
  </si>
  <si>
    <t>No. de Riesgo</t>
  </si>
  <si>
    <t xml:space="preserve">Permite definir unl consecutivo de riesgos.
Una entidad puede ir en el riesgo 150, pero tener 70 riesgos, lo que permite llevar una traza de los riesgos. Esta información la debe administrar la oficina asesora de planeación o gerencia de riesgos.  Cuando un el riesgo salga del mapa no existirá otro riesgo con el mismo número. </t>
  </si>
  <si>
    <t>¿QUÉ? 
IMPACTO</t>
  </si>
  <si>
    <t>Analice las consecuencias que puede ocasionar a la organización la materialización del riesgo, Seleccione de la lista desplegable entre: 
Posibilidad de pérdida Económica
Posibilidad de pérdida Reputacional
Posibilidad de pérdida Económica y Reputacional</t>
  </si>
  <si>
    <t xml:space="preserve">¿CÓMO?
CAUSA INMEDIATA </t>
  </si>
  <si>
    <r>
      <t xml:space="preserve">Circunstancias bajo las cuales se presenta el riesgo, es la situación más evidente frente al riesgo, redacte de la forma más concreta posible.
(Iniciar con la palabra </t>
    </r>
    <r>
      <rPr>
        <b/>
        <sz val="9"/>
        <rFont val="Arial Narrow"/>
        <family val="2"/>
      </rPr>
      <t>por</t>
    </r>
    <r>
      <rPr>
        <sz val="9"/>
        <rFont val="Arial Narrow"/>
        <family val="2"/>
      </rPr>
      <t>)</t>
    </r>
  </si>
  <si>
    <t>¿PORQUÉ?
CAUSA RAÍZ</t>
  </si>
  <si>
    <r>
      <t xml:space="preserve">Causa  principal  o básica, corresponde a las razones por la cuales se puede presentar  el riesgo, redacte de la forma más concreta posible.
(Iniciar </t>
    </r>
    <r>
      <rPr>
        <b/>
        <sz val="9"/>
        <rFont val="Arial Narrow"/>
        <family val="2"/>
      </rPr>
      <t>con debido a</t>
    </r>
    <r>
      <rPr>
        <sz val="9"/>
        <rFont val="Arial Narrow"/>
        <family val="2"/>
      </rPr>
      <t>)</t>
    </r>
  </si>
  <si>
    <t>DESCRIPCIÓN DEL RIESGO</t>
  </si>
  <si>
    <r>
      <t xml:space="preserve">Consolida o resume los análisis sobre impacto + causa inmediata + causa raíz, permitiendo contar con una redacción clara y concreta del riesgo indentificado. Tenga en cuenta la estructura de alto nivel establecida en al guía, inicia con </t>
    </r>
    <r>
      <rPr>
        <b/>
        <sz val="9"/>
        <color theme="9" tint="-0.249977111117893"/>
        <rFont val="Arial Narrow"/>
        <family val="2"/>
      </rPr>
      <t>POSIBILIDAD DE + Impacto para la entidad (Qué) + Causa Inmediata (Cómo) + Causa Raíz (Por qué)</t>
    </r>
    <r>
      <rPr>
        <sz val="9"/>
        <rFont val="Arial Narrow"/>
        <family val="2"/>
      </rPr>
      <t xml:space="preserve"> 
(Se genera automáticamente)</t>
    </r>
  </si>
  <si>
    <t>FACTOR DEL RIESGO / TIPO</t>
  </si>
  <si>
    <t>Seleccione de la lista desplegable entre las opiciones:
A_Ejecución_y_Administración_de_procesos
B_Fraude_Externo
C_Fraude_Interno
D_Fallas_Tecnológicas
E_Relaciones_Laborales
F_Usuarios_Productos_y_Prácticas_Organizacionales
G_Daños_Activos_Físicos</t>
  </si>
  <si>
    <t>FACTOR DEL RIESGO / SELECCIONE FUENTE GENERADORA DEL EVENTO PARA TIPO E,F,G</t>
  </si>
  <si>
    <r>
      <rPr>
        <b/>
        <sz val="9"/>
        <rFont val="Arial Narrow"/>
        <family val="2"/>
      </rPr>
      <t>Si en TIPO seleccioneó las opiciones:</t>
    </r>
    <r>
      <rPr>
        <sz val="9"/>
        <rFont val="Arial Narrow"/>
        <family val="2"/>
      </rPr>
      <t xml:space="preserve">
E_Relaciones_Laborales
F_Usuarios_Productos_y_Prácticas_Organizacionales
G_Daños_Activos_Físicos
</t>
    </r>
    <r>
      <rPr>
        <b/>
        <sz val="9"/>
        <rFont val="Arial Narrow"/>
        <family val="2"/>
      </rPr>
      <t>Debe definir la fuente generadora de la lista desplegable</t>
    </r>
  </si>
  <si>
    <t>RESULTADO FUENTE GENERADORA DEL EVENTO</t>
  </si>
  <si>
    <t>Se rellena automáticamente según lo seleccinado de FACTOR DEL RIESGO</t>
  </si>
  <si>
    <t xml:space="preserve">3 PROBABIL E IMPACTO INHERENTE: </t>
  </si>
  <si>
    <t>No. veces que realiza la actividad al año</t>
  </si>
  <si>
    <r>
      <t xml:space="preserve">Defina el número de veces que se ejecuta la actividad durante el año, (Recuerde la probabilidad e ocurrencia del riesgo se define como el No. de veces que se pasa por el punto de riesgo en el periodo de 1 año). La matriz automáticamente hará el cálculo para el nivel de probabilidad inherente.
</t>
    </r>
    <r>
      <rPr>
        <b/>
        <sz val="9"/>
        <rFont val="Arial Narrow"/>
        <family val="2"/>
      </rPr>
      <t>La matriz calcula automáticamente:</t>
    </r>
    <r>
      <rPr>
        <sz val="9"/>
        <rFont val="Arial Narrow"/>
        <family val="2"/>
      </rPr>
      <t xml:space="preserve">
Frecuencia de la Actividad
% Probabilidad
Nivel Probabilidad
</t>
    </r>
  </si>
  <si>
    <t>Afectación Económica</t>
  </si>
  <si>
    <t>Selecciona de la lista desplegable el rango de afectación económica y la matriz calcula:
%
Nivel</t>
  </si>
  <si>
    <t>Reputacional</t>
  </si>
  <si>
    <t>Selecciona de la lista desplegable el rango de afectación reputacional y la matriz calcula:
%
Nivel</t>
  </si>
  <si>
    <t>Resultado / Porcentaje de Impacto / Nivel de Impacto</t>
  </si>
  <si>
    <t>Se calcula automáticamente según la información de afectación económica y reputacional</t>
  </si>
  <si>
    <r>
      <t>4 MAPA CALOR INHERENTE:</t>
    </r>
    <r>
      <rPr>
        <sz val="11"/>
        <rFont val="Arial Narrow"/>
        <family val="2"/>
      </rPr>
      <t xml:space="preserve"> Representación gráfica de la ubicación de cada riesgo inherente en el mapa de calor (En esta hoja no se ingresan datos)</t>
    </r>
  </si>
  <si>
    <r>
      <t>5 VALORACIÓN DEL CONTROL:</t>
    </r>
    <r>
      <rPr>
        <sz val="11"/>
        <rFont val="Arial Narrow"/>
        <family val="2"/>
      </rPr>
      <t xml:space="preserve"> Se realiza la descripción y atributos del control, calcula automáticamente el Valor Total del Control, Probabilidad residual e Impacto Residual</t>
    </r>
  </si>
  <si>
    <t>Descripción del Control</t>
  </si>
  <si>
    <r>
      <t xml:space="preserve">Recuerde que el control se define como la medida que permite reducir o mitigar un riesgo. Defina el control (es) que atacan la causa raíz del riesgo, considere la estructura explicada en la guía: </t>
    </r>
    <r>
      <rPr>
        <b/>
        <sz val="9"/>
        <color theme="9" tint="-0.249977111117893"/>
        <rFont val="Arial Narrow"/>
        <family val="2"/>
      </rPr>
      <t>Responsable de ejecutar el control + Acción + Complemento</t>
    </r>
  </si>
  <si>
    <t>Tipo de control</t>
  </si>
  <si>
    <t>Debe seleccionar de lista desplegable entre:
Preventivo
Detectivo
Correctivo</t>
  </si>
  <si>
    <t>Peso del Control</t>
  </si>
  <si>
    <t>Se calcula automáticamente según lo seleccionado en Tipo de Control
Preventivo: 25 %
Detectivo: 15 %
Correctivo: 10 %</t>
  </si>
  <si>
    <t>Afectación o Desplazamiento en la Matriz</t>
  </si>
  <si>
    <t>Implementación</t>
  </si>
  <si>
    <t>Debe seleccionar de lista desplegable entre:
Automático: 25 %
Manual: 15 %</t>
  </si>
  <si>
    <t>Peso de la implementación</t>
  </si>
  <si>
    <t>Se calcula automáticamente según lo seleccionado en Implementación
Manual
Automático</t>
  </si>
  <si>
    <t>Informativos</t>
  </si>
  <si>
    <t>Debe seleccionar de listas desplegables
Documentación: Documentado - Sin Documentar
Frecuencia: Continua - Aleatoria
Evidencia: Con registro - Sin registro</t>
  </si>
  <si>
    <t>Valor Total del Control</t>
  </si>
  <si>
    <t>Se calcula automáticamente:
Peso del Control + Peso de la implementación</t>
  </si>
  <si>
    <t>Probabilidad residual</t>
  </si>
  <si>
    <t>Se calcula automáticamente:
% Probabilidad Riesgo Inherente-(% Probabilidad Riesgo Inherente*Valor Total del Control)</t>
  </si>
  <si>
    <t>Impacto Residual</t>
  </si>
  <si>
    <t>% Impacto Riesgo Inherente-(% Impacto Riesgo Inherente*Valor Total del Control)</t>
  </si>
  <si>
    <r>
      <t>6 MAPA CALOR RESIDUAL:</t>
    </r>
    <r>
      <rPr>
        <sz val="11"/>
        <rFont val="Arial Narrow"/>
        <family val="2"/>
      </rPr>
      <t xml:space="preserve"> Representación gráfica de la ubicación de cada riesgo residual en el mapa de calor (En esta hoja no se ingresan datos)</t>
    </r>
  </si>
  <si>
    <r>
      <t>7 MAPA CALOR INHEREN Y RESIDUAL:</t>
    </r>
    <r>
      <rPr>
        <sz val="11"/>
        <rFont val="Arial Narrow"/>
        <family val="2"/>
      </rPr>
      <t xml:space="preserve"> Comparación gráfica de la ubicación de cada riesgo inherente y residual en el mapa de calor (En esta hoja no se ingresan dados)</t>
    </r>
  </si>
  <si>
    <r>
      <t>8 MAPA RIESGOS:</t>
    </r>
    <r>
      <rPr>
        <sz val="11"/>
        <rFont val="Arial Narrow"/>
        <family val="2"/>
      </rPr>
      <t xml:space="preserve"> Establece el Tratamiento, Plan de Acción, Seguimientos por parte del Líder del Proceso, Verificación por parte de segunda línea de defensa o quien haga sus veces, Verificación por parte de la Oficina de Control Interno o quien haga sus veces y el estado de la acción.</t>
    </r>
  </si>
  <si>
    <t>SEVERIDAD (NIVEL DE RIESGO)</t>
  </si>
  <si>
    <t>Se calcula automáticamente según CALIFICACIÓN RIESGO RESIDUAL / PROBABILIDAD E IMPACTO</t>
  </si>
  <si>
    <t>Tratamiento</t>
  </si>
  <si>
    <t>Se calcula automáticamente según SEVERIDAD (NIVEL DE RIESGO):
Extremo, Alto, Moderado: Reducir, mitigar, Transferir, Evitar
Bajo: Aceptar</t>
  </si>
  <si>
    <t>¿Requiere Plan de Acción?</t>
  </si>
  <si>
    <t>Se calcula automáticamente según Tratamiento
Reducir, mitigar, Transferir, Evitar: Requiere plan de acción
Aceptar: No requiere plan de acción</t>
  </si>
  <si>
    <t>Estado</t>
  </si>
  <si>
    <r>
      <t>9 RIESGO DEL PROCESO:</t>
    </r>
    <r>
      <rPr>
        <sz val="11"/>
        <rFont val="Arial Narrow"/>
        <family val="2"/>
      </rPr>
      <t xml:space="preserve"> Calcula el nivel de riesgo del proceso (En esta hoja no se ingresan datos)</t>
    </r>
  </si>
  <si>
    <r>
      <t>10 CONTROL DE CAMBIOS:</t>
    </r>
    <r>
      <rPr>
        <sz val="11"/>
        <rFont val="Arial Narrow"/>
        <family val="2"/>
      </rPr>
      <t xml:space="preserve"> En ella se debe registrar los cambios al formato y al contenido del mismo</t>
    </r>
  </si>
  <si>
    <r>
      <t>11 FORMULAS:</t>
    </r>
    <r>
      <rPr>
        <sz val="11"/>
        <rFont val="Arial Narrow"/>
        <family val="2"/>
      </rPr>
      <t xml:space="preserve"> La información que contiene se utiliza para realizar operaciones en las demás hojas (En esta hoja no se ingresan datos)</t>
    </r>
  </si>
  <si>
    <t>Lista de datos de la matriz:</t>
  </si>
  <si>
    <t>Hoja</t>
  </si>
  <si>
    <r>
      <t xml:space="preserve">Consolida o resume los análisis sobre impacto + causa inmediata + causa raíz, permitiendo contar con una redacción clara y concreta del riesgo indentificado. Tenga en cuenta la estructura de alto nivel establecida en al guía, inicia con </t>
    </r>
    <r>
      <rPr>
        <b/>
        <sz val="9"/>
        <rFont val="Arial Narrow"/>
        <family val="2"/>
      </rPr>
      <t>POSIBILIDAD DE + Impacto para la entidad (Qué) + Causa Inmediata (Cómo) + Causa Raíz (Por qué)</t>
    </r>
    <r>
      <rPr>
        <sz val="9"/>
        <rFont val="Arial Narrow"/>
        <family val="2"/>
      </rPr>
      <t xml:space="preserve"> 
(Se genera automáticamente)</t>
    </r>
  </si>
  <si>
    <r>
      <t xml:space="preserve">Recuerde que el control se define como la medida que permite reducir o mitigar un riesgo. Defina el control (es) que atacan la causa raíz del riesgo, considere la estructura explicada en la guía: </t>
    </r>
    <r>
      <rPr>
        <b/>
        <sz val="9"/>
        <rFont val="Arial Narrow"/>
        <family val="2"/>
      </rPr>
      <t>Responsable de ejecutar el control + Acción + Complemento</t>
    </r>
  </si>
  <si>
    <t>ENTIDAD:</t>
  </si>
  <si>
    <t>PROCESO:</t>
  </si>
  <si>
    <t>OBJETIVO DEL PROCESO:</t>
  </si>
  <si>
    <t>No. de Riesgo
(Mismo consecutivo para toda la entidad)</t>
  </si>
  <si>
    <t>FACTOR DEL RIESGO</t>
  </si>
  <si>
    <t>FACTOR DE RIESGO</t>
  </si>
  <si>
    <t>SELECCIONE FUENTE GENERADORA DEL EVENTO PARA TIPO E,F,G</t>
  </si>
  <si>
    <t>VALIDACIÓN FUENTE GENERADORA DEL EVENTO PARA TIPO A,B,C,D</t>
  </si>
  <si>
    <t>DESCRIPCIÓN DEL TIPO DE FACTOR DE RIESGO</t>
  </si>
  <si>
    <t>TIPOLOGÍA</t>
  </si>
  <si>
    <r>
      <t>¿CÓMO?
CAUSA INMEDIATA 
(</t>
    </r>
    <r>
      <rPr>
        <sz val="11"/>
        <rFont val="Arial"/>
        <family val="2"/>
      </rPr>
      <t xml:space="preserve">Iniciar con la palabra 
</t>
    </r>
    <r>
      <rPr>
        <b/>
        <sz val="11"/>
        <rFont val="Arial"/>
        <family val="2"/>
      </rPr>
      <t>por)</t>
    </r>
  </si>
  <si>
    <r>
      <t>¿PORQUÉ?
CAUSA RAÍZ
(</t>
    </r>
    <r>
      <rPr>
        <sz val="11"/>
        <rFont val="Arial"/>
        <family val="2"/>
      </rPr>
      <t xml:space="preserve">Iniciar con 
</t>
    </r>
    <r>
      <rPr>
        <b/>
        <sz val="11"/>
        <rFont val="Arial"/>
        <family val="2"/>
      </rPr>
      <t>debido a/a causa de)</t>
    </r>
  </si>
  <si>
    <t>SUB CAUSAS (Si aplica)</t>
  </si>
  <si>
    <t>R1</t>
  </si>
  <si>
    <t>Transacción_u_Operación_aplica_para_LA_FT_FP</t>
  </si>
  <si>
    <t xml:space="preserve">Productos (bienes o servicios) que oferta/requiere </t>
  </si>
  <si>
    <t>Fiscal</t>
  </si>
  <si>
    <t>Posibilidad  de efecto dañoso sobre bienes de uso público</t>
  </si>
  <si>
    <t>R2</t>
  </si>
  <si>
    <t>R3</t>
  </si>
  <si>
    <t>R4</t>
  </si>
  <si>
    <t>R5</t>
  </si>
  <si>
    <t>R6</t>
  </si>
  <si>
    <t>R7</t>
  </si>
  <si>
    <t>R8</t>
  </si>
  <si>
    <t>R9</t>
  </si>
  <si>
    <t>R10</t>
  </si>
  <si>
    <t>R11</t>
  </si>
  <si>
    <t>R12</t>
  </si>
  <si>
    <t>R13</t>
  </si>
  <si>
    <t>R15</t>
  </si>
  <si>
    <t>R16</t>
  </si>
  <si>
    <t>R17</t>
  </si>
  <si>
    <t>R18</t>
  </si>
  <si>
    <t>R19</t>
  </si>
  <si>
    <t>R20</t>
  </si>
  <si>
    <t>Esta hoja se utiliza para realizar cálculos en las demás, en ella no se ingresan datos</t>
  </si>
  <si>
    <t>NO REQUIERE CLAVE PARA DESBLOQUEAR LAS HOJAS</t>
  </si>
  <si>
    <t>Eficiencia</t>
  </si>
  <si>
    <t xml:space="preserve">Atributos formalización del control </t>
  </si>
  <si>
    <t>¿QUÉ? IMPACTO</t>
  </si>
  <si>
    <t>TIPO</t>
  </si>
  <si>
    <t>Documentación</t>
  </si>
  <si>
    <t>Frecuencia</t>
  </si>
  <si>
    <t>Evidencia</t>
  </si>
  <si>
    <t>Ejecuión</t>
  </si>
  <si>
    <t>Afecta</t>
  </si>
  <si>
    <t>Reducir</t>
  </si>
  <si>
    <t>Posibilidad de pérdida Económica</t>
  </si>
  <si>
    <t>Sin Iniciar</t>
  </si>
  <si>
    <t>A_Ejecución_y_Administración_de_procesos</t>
  </si>
  <si>
    <t>Procesos</t>
  </si>
  <si>
    <t>Preventivo</t>
  </si>
  <si>
    <t>Automático</t>
  </si>
  <si>
    <t>Procedimientos</t>
  </si>
  <si>
    <t xml:space="preserve">Siempre que se ejecuta la actividad </t>
  </si>
  <si>
    <t>Con registro manual</t>
  </si>
  <si>
    <t>Interna</t>
  </si>
  <si>
    <t>Probabilidad</t>
  </si>
  <si>
    <t>Mitigar</t>
  </si>
  <si>
    <t>Posibilidad de pérdida Reputacional</t>
  </si>
  <si>
    <t>En proceso</t>
  </si>
  <si>
    <t>B_Fraude_Externo</t>
  </si>
  <si>
    <t>Detectivo</t>
  </si>
  <si>
    <t>Manual</t>
  </si>
  <si>
    <t>Sistemas de información</t>
  </si>
  <si>
    <t>Periódicamente (diario, mensual, bimestral, trimestral, semestral).</t>
  </si>
  <si>
    <t>Con registro electrónico</t>
  </si>
  <si>
    <t>Externa</t>
  </si>
  <si>
    <t>Transferir</t>
  </si>
  <si>
    <t>Posibilidad de pérdida Económica y Reputacional</t>
  </si>
  <si>
    <t>Cerrado</t>
  </si>
  <si>
    <t>C_Fraude_Interno</t>
  </si>
  <si>
    <t>Evento_Externo</t>
  </si>
  <si>
    <t>Correctivo</t>
  </si>
  <si>
    <t>Otros Esquemas</t>
  </si>
  <si>
    <t>Mixta</t>
  </si>
  <si>
    <t>Impacto</t>
  </si>
  <si>
    <t>Aceptar</t>
  </si>
  <si>
    <t>Posibilidad de pérdida Reputacional y Económica</t>
  </si>
  <si>
    <t>D_Fallas_Tecnológicas</t>
  </si>
  <si>
    <t>Evitar</t>
  </si>
  <si>
    <t>E_Relaciones_Laborales</t>
  </si>
  <si>
    <t>Talento_Humano</t>
  </si>
  <si>
    <t>F_Usuarios_Productos_y_Prácticas_Organizacionales</t>
  </si>
  <si>
    <t>G_Daños_Activos_Físicos</t>
  </si>
  <si>
    <t>Tecnologías</t>
  </si>
  <si>
    <t>Gestión</t>
  </si>
  <si>
    <t>Seg. de la Información</t>
  </si>
  <si>
    <t>Infraestructura</t>
  </si>
  <si>
    <t>Integridad Pùblica - Corrupción</t>
  </si>
  <si>
    <t>Integridad Pùblica - LA/FT/FP</t>
  </si>
  <si>
    <t>Seguridad_Información</t>
  </si>
  <si>
    <t>Integridad_Pública_Corrupción</t>
  </si>
  <si>
    <t>Integridad_Pública_LA_FT_FP</t>
  </si>
  <si>
    <t>Posibilidad de afectación económica</t>
  </si>
  <si>
    <t>Posibilidad  de efecto dañoso sobre el recurso público</t>
  </si>
  <si>
    <t>Posibilidad de perdida de integridad</t>
  </si>
  <si>
    <t>Posibilidad de pérdida económica</t>
  </si>
  <si>
    <t>Posibilidad de afectación reputacional</t>
  </si>
  <si>
    <t>Posibilidad de perdida de confidencialidad</t>
  </si>
  <si>
    <t>Posibilidad de pérdida reputacional</t>
  </si>
  <si>
    <t>Posibilidad de afectación económica y reputacional</t>
  </si>
  <si>
    <t>Posibilidad  de efecto dañoso sobre bienes de uso fiscal</t>
  </si>
  <si>
    <t>Posibilidad de perdida de disponibilidad</t>
  </si>
  <si>
    <t>Posibilidad de pérdida económica y reputacional</t>
  </si>
  <si>
    <t>Posibilidad  de efecto dañoso sobre el interes patrimonial</t>
  </si>
  <si>
    <t>Descripción</t>
  </si>
  <si>
    <t>Ejecución_administración_de_procesos</t>
  </si>
  <si>
    <t>Tecnología</t>
  </si>
  <si>
    <t>Evento_externo</t>
  </si>
  <si>
    <t>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t>
  </si>
  <si>
    <t>Falta de aplicación de los procedimientos</t>
  </si>
  <si>
    <t>Contrapartes de la entidad (naturales o jurídicas)</t>
  </si>
  <si>
    <t>Fraude interno</t>
  </si>
  <si>
    <t>Daño de equipos</t>
  </si>
  <si>
    <t>Derrumbes</t>
  </si>
  <si>
    <t>Fraude Externo</t>
  </si>
  <si>
    <t>Eventos relacionados con transacciones y Operaciones realizadas por un cliente o usuario, que accede o entrega un bien o servicio a la entidad, a través de los canales dispuestos y en una jurisdicción específica.</t>
  </si>
  <si>
    <t>Falta segregación de funciones</t>
  </si>
  <si>
    <t>Soborno</t>
  </si>
  <si>
    <t>Caída de sistemas de información y aplicaciones</t>
  </si>
  <si>
    <t>Incendios</t>
  </si>
  <si>
    <t>Suplantación de identidad</t>
  </si>
  <si>
    <t>Eventos relacionados con las conductas o comportamientos de los empleados que afectan la Integridad Pública</t>
  </si>
  <si>
    <t>Errores de grabación, autorización</t>
  </si>
  <si>
    <t>Canales utilizados para la operación</t>
  </si>
  <si>
    <t xml:space="preserve">Gestión inadecuada de conflicto de Intereses </t>
  </si>
  <si>
    <t>Caída de redes</t>
  </si>
  <si>
    <t>Inundaciones</t>
  </si>
  <si>
    <t>Asalto a la oficina</t>
  </si>
  <si>
    <t>Eventos relacionados con la infraestructura tecnológica de la entidad.</t>
  </si>
  <si>
    <t>Errores en cálculos para pagos internos y externos</t>
  </si>
  <si>
    <t>Jurisdicciones (nacional o territorial)</t>
  </si>
  <si>
    <t>Corrupción</t>
  </si>
  <si>
    <t>Errores en hardware o software</t>
  </si>
  <si>
    <t>Daños a activos fijos</t>
  </si>
  <si>
    <t>Atentados, vandalismo, orden público</t>
  </si>
  <si>
    <t>Eventos relacionados con la infraestructura física de la entidad.</t>
  </si>
  <si>
    <t>Falta de supervisión o interventoría</t>
  </si>
  <si>
    <t>Errores en programas</t>
  </si>
  <si>
    <t>Eventos por situaciones externas que afectan la entidad.</t>
  </si>
  <si>
    <t xml:space="preserve">Alta rotación o insuficiencia de personal </t>
  </si>
  <si>
    <t>Acciones contrarias a las leyes o acuerdos de empleo, salud o seguridad en el trabajo</t>
  </si>
  <si>
    <t>Acciones contrarias a las leyes o acuerdos contractuales</t>
  </si>
  <si>
    <t>Falta de capacitación y otros temas relacionados con el personal</t>
  </si>
  <si>
    <t>Características de Eficiencia</t>
  </si>
  <si>
    <t>Peso</t>
  </si>
  <si>
    <t>Factor</t>
  </si>
  <si>
    <t>Tipo</t>
  </si>
  <si>
    <r>
      <t>*</t>
    </r>
    <r>
      <rPr>
        <b/>
        <sz val="9"/>
        <color rgb="FF4D4D4D"/>
        <rFont val="Arial"/>
        <family val="2"/>
      </rPr>
      <t>Implementación</t>
    </r>
  </si>
  <si>
    <r>
      <t xml:space="preserve">*Nota: </t>
    </r>
    <r>
      <rPr>
        <sz val="7"/>
        <color rgb="FF4D4D4D"/>
        <rFont val="Arial"/>
        <family val="2"/>
      </rPr>
      <t>En implementación no se tienen controles semiautomáticos.</t>
    </r>
  </si>
  <si>
    <t>Atributos adicionales del control no tienen valoración pero deben cumplir con todos</t>
  </si>
  <si>
    <t>Basados en la estructura del Modelo de Operación por procesos, despliegue desde cada proceso, sus procedimientos y esquemas asociados, que se encuentren documentados.</t>
  </si>
  <si>
    <t>Sistemas de información de apoyo a la ejecución del control (si existen).</t>
  </si>
  <si>
    <t>Políticas de operación, manuales o guías específicas.</t>
  </si>
  <si>
    <t>Diario</t>
  </si>
  <si>
    <t>La oportunidad en que se ejecuta el control debe ayudar a prevenir la mitigación del riesgo o a detectar la materialización del riesgo de manera oportuna.</t>
  </si>
  <si>
    <t>Mensual</t>
  </si>
  <si>
    <t>Bimestral</t>
  </si>
  <si>
    <t>Trimestral</t>
  </si>
  <si>
    <t>Semestral</t>
  </si>
  <si>
    <r>
      <t xml:space="preserve">Evidencia
</t>
    </r>
    <r>
      <rPr>
        <sz val="9"/>
        <color rgb="FF4D4D4D"/>
        <rFont val="Arial"/>
        <family val="2"/>
      </rPr>
      <t>(Trazabilidad de la ejecución)</t>
    </r>
  </si>
  <si>
    <t>Se deja evidencia o rastro de la ejecución del control.</t>
  </si>
  <si>
    <r>
      <t xml:space="preserve">Ejecución 
</t>
    </r>
    <r>
      <rPr>
        <sz val="9"/>
        <color rgb="FF4D4D4D"/>
        <rFont val="Arial"/>
        <family val="2"/>
      </rPr>
      <t>(Fuentes de información internas o externas)</t>
    </r>
  </si>
  <si>
    <t>Formatos o registros internos formales.</t>
  </si>
  <si>
    <t xml:space="preserve">Externa </t>
  </si>
  <si>
    <t>Registros externos confiables (extractos bancarios, confirmaciones de autenticidad de documentos, SECOP, SIIF, SIGEP, bases de datos).</t>
  </si>
  <si>
    <t>Combinación de datos de fuentes internas y externas formales.</t>
  </si>
  <si>
    <t>IMPACTO INHERENTE</t>
  </si>
  <si>
    <t>PROBABILIDAD INHERENTE</t>
  </si>
  <si>
    <t>Resultado</t>
  </si>
  <si>
    <t>PROBABILIDAD</t>
  </si>
  <si>
    <t>IMPACTO</t>
  </si>
  <si>
    <t>No. Riesgo</t>
  </si>
  <si>
    <t>Riesgo</t>
  </si>
  <si>
    <t>Frecuencia de la Actividad</t>
  </si>
  <si>
    <t>% Probabilidad</t>
  </si>
  <si>
    <t>Nivel Probabilidad</t>
  </si>
  <si>
    <t>%</t>
  </si>
  <si>
    <t>Nivel</t>
  </si>
  <si>
    <t>Porcentaje de Impacto</t>
  </si>
  <si>
    <t>Nivel de Impacto</t>
  </si>
  <si>
    <t>Mínimo</t>
  </si>
  <si>
    <t>Máximo</t>
  </si>
  <si>
    <t>% Impacto</t>
  </si>
  <si>
    <t>Afectación_Económica</t>
  </si>
  <si>
    <t>Entre 10 y 50 SMLMV</t>
  </si>
  <si>
    <t>El riesgo afecta la imagen de algún área de la organización.</t>
  </si>
  <si>
    <t>Muy Baja</t>
  </si>
  <si>
    <t>La actividad que conlleva el riesgo se ejecuta como máximos 2 veces por año</t>
  </si>
  <si>
    <t>Leve</t>
  </si>
  <si>
    <t>Menor a 10 SMLMV</t>
  </si>
  <si>
    <t>Baja</t>
  </si>
  <si>
    <t>La actividad que conlleva el riesgo se ejecuta de 3 a 24 veces por año</t>
  </si>
  <si>
    <t>Menor</t>
  </si>
  <si>
    <t>El riesgo afecta la imagen de la entidad internamente, de conocimiento general nivel interno, de junta directiva y accionistas y/o de proveedores.</t>
  </si>
  <si>
    <t>Media</t>
  </si>
  <si>
    <t>La actividad que conlleva el riesgo se ejecuta de 24 a 500 veces por año</t>
  </si>
  <si>
    <t>Moderado</t>
  </si>
  <si>
    <t>Entre 50 y 100 SMLMV</t>
  </si>
  <si>
    <t>El riesgo afecta la imagen de la entidad con algunos usuarios de relevancia frente al logro de los objetivos.</t>
  </si>
  <si>
    <t>Alta</t>
  </si>
  <si>
    <t>La actividad que conlleva el riesgo se ejecuta mínimo 500 veces al año y máximo 5.000 veces por año</t>
  </si>
  <si>
    <t>Mayor</t>
  </si>
  <si>
    <t>Entre 100 y 500 SMLMV</t>
  </si>
  <si>
    <t>El riesgo afecta la imagen de la entidad con efecto publicitario sostenido a nivel de sector administrativo, nivel departamental o municipal.</t>
  </si>
  <si>
    <t>Muy Alta</t>
  </si>
  <si>
    <t>La actividad que conlleva el riesgo se ejecuta más de 5.000 veces por año</t>
  </si>
  <si>
    <t>Catastrófico</t>
  </si>
  <si>
    <t>Mayor a 500 SMLMV</t>
  </si>
  <si>
    <t>El riesgo afecta la imagen de la entidad a nivel nacional, con efecto publicitario sostenido a nivel país</t>
  </si>
  <si>
    <t>N/A</t>
  </si>
  <si>
    <t>MAPA DE CALOR RIESGO INHERENTE</t>
  </si>
  <si>
    <t>CALIFICACIÓN RIESGO INHERENTE</t>
  </si>
  <si>
    <t>No. DEL RIESGO</t>
  </si>
  <si>
    <t>RIESGO</t>
  </si>
  <si>
    <t>Alto</t>
  </si>
  <si>
    <t>Extremo</t>
  </si>
  <si>
    <t>Bajo</t>
  </si>
  <si>
    <t>NIVELES DE RIESGO</t>
  </si>
  <si>
    <t>VALORACIÓN DEL CONTROL</t>
  </si>
  <si>
    <t xml:space="preserve">Peso del Control + Peso de la implementación </t>
  </si>
  <si>
    <t>% Probabilidad Riesgo Inherente-(% Probabilidad Riesgo Inherente*Valor Total del Control)</t>
  </si>
  <si>
    <t>Atributos del control</t>
  </si>
  <si>
    <t>% MIN</t>
  </si>
  <si>
    <t>% MAX</t>
  </si>
  <si>
    <t>% Probabilidad Riesgo Inherente</t>
  </si>
  <si>
    <t>% Impacto Riesgo Inherente</t>
  </si>
  <si>
    <t>No. Control</t>
  </si>
  <si>
    <t xml:space="preserve">Formalización del control </t>
  </si>
  <si>
    <t>Responsable
(Cargo y/o Aplicativo)</t>
  </si>
  <si>
    <t>Acción
(Inicia con un verbo)</t>
  </si>
  <si>
    <t>Complemento (Periodicidad - Observaciones o Desviaciones)</t>
  </si>
  <si>
    <t>Descripción del control</t>
  </si>
  <si>
    <t>Evidencia
(Trazabilidad de la ejecución)</t>
  </si>
  <si>
    <t>Ejecución</t>
  </si>
  <si>
    <t>Probabilidad residual Final</t>
  </si>
  <si>
    <t>Impacto Residual Final</t>
  </si>
  <si>
    <t>MAPA DE CALOR RIESGO RESIDUAL</t>
  </si>
  <si>
    <t>CALIFICACIÓN RIESGO RESIDUAL</t>
  </si>
  <si>
    <t>Probabilidad Residual</t>
  </si>
  <si>
    <t>Severidad 
(Nivel de Riesgo)</t>
  </si>
  <si>
    <t>Plan de Acción</t>
  </si>
  <si>
    <t>% Probabilidad Inherente</t>
  </si>
  <si>
    <t>% Impacto Inherente</t>
  </si>
  <si>
    <t>% Probabilidad Residual</t>
  </si>
  <si>
    <t>% Impacto Residual</t>
  </si>
  <si>
    <t>Definición del Tratamiento</t>
  </si>
  <si>
    <t>Descripción de la Acción, basado en el análisis de causas</t>
  </si>
  <si>
    <t>Responsable 
(Cargo)</t>
  </si>
  <si>
    <t>Fecha de Inicio</t>
  </si>
  <si>
    <t>Fecha de Finalización</t>
  </si>
  <si>
    <t>Reducir_Mitigar</t>
  </si>
  <si>
    <t>Reducir_mitigar_Transferir_Evitar</t>
  </si>
  <si>
    <t>Requiere Plan de Acción</t>
  </si>
  <si>
    <t>Reducir_Transferir</t>
  </si>
  <si>
    <t>No requiere Plan de Acción</t>
  </si>
  <si>
    <t>RIESGO INHERENTE Y RESIDUAL DEL PROCESO</t>
  </si>
  <si>
    <r>
      <rPr>
        <b/>
        <sz val="11"/>
        <color theme="1"/>
        <rFont val="Calibri"/>
        <family val="2"/>
        <scheme val="minor"/>
      </rPr>
      <t>Explicaciones Para realizar la ponderación de Riesgos.</t>
    </r>
    <r>
      <rPr>
        <sz val="11"/>
        <color theme="1"/>
        <rFont val="Calibri"/>
        <family val="2"/>
        <scheme val="minor"/>
      </rPr>
      <t xml:space="preserve">
1. Si en la sumatoria de los riesgos los Extremos representan mas o igual al 20% de los Riesgos, la calificación del Proceso será EXTREMO.</t>
    </r>
  </si>
  <si>
    <t>2. Si en la sumatoria de los riesgos Extermos y altos representan mas o igual al 30% de los Riesgos Calificados, y menos del 20% de los Riesgos Extremos la calificación del Proceso será ALTO.</t>
  </si>
  <si>
    <t>3. Si en la sumatoria de los riesgos Extremos, altos y moderados representan mas o igual al  40% de los Riesgos Calificados, y menos del 30% de los Riesgos Extremos y Altos, y Menos del 20% de los Riesgos Extremos, la calificación del Proceso será MODERADO.</t>
  </si>
  <si>
    <r>
      <t xml:space="preserve">4. Si en la sumatoria de los riesgos Extremos, altos,  moderados y bajos representan mas o igual al  50% de los Riesgos Calificados, y menos del 40% de los riesgos Extremos, altos y moderados, y menos del 30% de los riesgos calificados en Extremos y Altos, y menos del 20% de los riesgos Extremos, la calificación del proceso sera BAJO.
</t>
    </r>
    <r>
      <rPr>
        <b/>
        <sz val="11"/>
        <color theme="1"/>
        <rFont val="Calibri"/>
        <family val="2"/>
        <scheme val="minor"/>
      </rPr>
      <t xml:space="preserve">Nota: </t>
    </r>
    <r>
      <rPr>
        <sz val="11"/>
        <color theme="1"/>
        <rFont val="Calibri"/>
        <family val="2"/>
        <scheme val="minor"/>
      </rPr>
      <t>Adapatado de Instituto de Auditores Internos</t>
    </r>
    <r>
      <rPr>
        <b/>
        <sz val="11"/>
        <color theme="1"/>
        <rFont val="Calibri"/>
        <family val="2"/>
        <scheme val="minor"/>
      </rPr>
      <t xml:space="preserve"> COSO ERM </t>
    </r>
    <r>
      <rPr>
        <sz val="11"/>
        <color theme="1"/>
        <rFont val="Calibri"/>
        <family val="2"/>
        <scheme val="minor"/>
      </rPr>
      <t>Agosto 2014</t>
    </r>
  </si>
  <si>
    <t>RIESGO INHERENTE DEL PROCESO</t>
  </si>
  <si>
    <t>RIESGO RESIDUAL DEL PROCESO</t>
  </si>
  <si>
    <t>Sumatoria de riesgos Extremos</t>
  </si>
  <si>
    <t>Sumatoria de riesgos altos</t>
  </si>
  <si>
    <t>Sumatoria de riesgos moderados</t>
  </si>
  <si>
    <t>Sumatoria de Riesgos bajos</t>
  </si>
  <si>
    <t>Total</t>
  </si>
  <si>
    <t xml:space="preserve">Determine el tratamiento a seguir </t>
  </si>
  <si>
    <t>ALCANCE</t>
  </si>
  <si>
    <t>VIGENCIA:</t>
  </si>
  <si>
    <t>Soporte</t>
  </si>
  <si>
    <t>Esta casilla dependerá del tratamiento establecido, si es Aceptar no se requieren acciones adicionales, en caso de escoger Reducir (mitigar) se deben diligenciar las acciones que se adelantarán como complemento a los controles establecidos, no necesariamente son controles adicionales. Para Reducir (compartir), es viable diligenciar la acción que deriva de esta (ejemplo póliza seguros, terceración), indicando información relevante. 
Se registra las evidencias que soporta la ejecución de la acción</t>
  </si>
  <si>
    <t>Plan de Acción
Descripción de la Acción, basado en el análisis de causas
Responsable (Cargo)
Soporte
Fecha de Inicio
Fecha de Finalización</t>
  </si>
  <si>
    <t>Alcance del Proceso</t>
  </si>
  <si>
    <t>Diligencie el alcance del proceso.</t>
  </si>
  <si>
    <t>MAPA DE RIESGOS INTEGRALES</t>
  </si>
  <si>
    <t>Matriz Mapa de Riesgos Integrales</t>
  </si>
  <si>
    <t>R21</t>
  </si>
  <si>
    <t>R22</t>
  </si>
  <si>
    <t>R23</t>
  </si>
  <si>
    <t>R24</t>
  </si>
  <si>
    <t>R25</t>
  </si>
  <si>
    <t>R26</t>
  </si>
  <si>
    <t>R27</t>
  </si>
  <si>
    <t>R28</t>
  </si>
  <si>
    <t>R29</t>
  </si>
  <si>
    <t>R30</t>
  </si>
  <si>
    <t>Cuatrimestral</t>
  </si>
  <si>
    <t>Anual</t>
  </si>
  <si>
    <t>Código: F-DPM-10100-238,37-068</t>
  </si>
  <si>
    <t>Versión: 0.0</t>
  </si>
  <si>
    <t>PROCESO PLANEACIÓN ESTRATÉGICA</t>
  </si>
  <si>
    <t>Fecha: 21-05-2026</t>
  </si>
  <si>
    <t>CONTROL DE CAMBIOS</t>
  </si>
  <si>
    <t>VERSIÓN</t>
  </si>
  <si>
    <t>FECHA</t>
  </si>
  <si>
    <t>DESCRIPCIÓN</t>
  </si>
  <si>
    <t>RESPONSABLE</t>
  </si>
  <si>
    <t>0.0</t>
  </si>
  <si>
    <t xml:space="preserve">Creación del documento. Este documento estará en prueba durante 3 meses, pasado este tiempo, se ajustará de versión con los cambios respectivos o se deja en firme, pero con cambio de versión. </t>
  </si>
  <si>
    <t>Profesional Especializado</t>
  </si>
  <si>
    <t>Alcaldia de Bucaramaga</t>
  </si>
  <si>
    <t>Fortalecer la gestión y vigilancia para el desarrollo operativo y funcional de la Salud Pública, mediante la identificación de las necesidades de la población y su acceso a los servicios de salud. Incorporando los enfoques de derechos, perspectiva de género, ciclo de vida, enfoque diferencial y modelos determinantes sociales de salud; promoviendo la seguridad sanitaria con el fin de mejorar la calidad de vida de los habitantes del Municipio de Bucaramanga, el mejoramiento continuo y la prevención de riesgos en salud.</t>
  </si>
  <si>
    <t>Gestión de la Salud Pública</t>
  </si>
  <si>
    <t>Se inicia con la planeación integral en salud abarcará todas las políticas, planes, programas y proyectos relacionados con la promoción de la salud, la prevención de enfermedades, la vigilancia epidemiológica y el acceso a los servicios de salud en el municipio de Bucaramanga y termina con la ejecución de las actividades según las competencias municipales, orientados a brindar seguimientos eficientes, seguros y centrados en la población.</t>
  </si>
  <si>
    <t xml:space="preserve"> sanciones de entes de control, disminución de recursos por parte del Ministerio de Salud y Protección Social, </t>
  </si>
  <si>
    <t xml:space="preserve"> corrupción en el manejo de recursos del Régimen Subsidiado,</t>
  </si>
  <si>
    <t xml:space="preserve"> deficiencias en la calidad de los procesos,</t>
  </si>
  <si>
    <t xml:space="preserve"> investigaciones y sanciones disciplinarias por entes de control,</t>
  </si>
  <si>
    <t xml:space="preserve">  debilidades en la publicación y actualización de la información obligatoria en la página web institucional,</t>
  </si>
  <si>
    <t xml:space="preserve"> debilidades en la planeación, gestión y ejecución de las obligaciones contractuales por parte de las unidades gestoras, </t>
  </si>
  <si>
    <t xml:space="preserve"> la ejecución de un alcance inferior al contratado con pago total del valor del contrato,</t>
  </si>
  <si>
    <t xml:space="preserve"> pago de sanciones e intereses moratorios, </t>
  </si>
  <si>
    <t xml:space="preserve">  la inadecuada e inoportuna ejecución de convenios celebrados por la Secretaría de Salud y Ambiente, </t>
  </si>
  <si>
    <t>la  baja gestión en el cumplimiento de los planes de acción en razón a los trámites previos de los procesos contractuales y ejecución.</t>
  </si>
  <si>
    <t xml:space="preserve"> direccionamiento o destinación indebida de dichos recursos en beneficio de personas o entidades que no cumplen los requisitos establecidos.</t>
  </si>
  <si>
    <t xml:space="preserve"> la desactualización de la documentación del sistema del Gestión de Calidad</t>
  </si>
  <si>
    <t xml:space="preserve">posibles investigaciones y sanciones disciplinarias por entes de control, </t>
  </si>
  <si>
    <t xml:space="preserve"> incumplimiento de la Ley 594 del 2000 en los documentos generados por la Secretaría de Planeación</t>
  </si>
  <si>
    <t xml:space="preserve"> la interrupción en la prestación de los servicios a cargo de la Secretaría de Salud y Ambiente.</t>
  </si>
  <si>
    <t>incumplimiento de los lineamientos establecidos en la Ley 1712 de 2014 y la Resolución 1519 de 2020 del MINTIC.</t>
  </si>
  <si>
    <t xml:space="preserve">investigaciones y sanciones disciplinarias por entes de control, </t>
  </si>
  <si>
    <t>la falta de seguimiento al cumplimiento de metas del Plan de Desarrollo Municipal programadas para la vigencia.</t>
  </si>
  <si>
    <t xml:space="preserve"> incumplimiento de las acciones establecidas en los planes de mejoramiento derivados de auditorías internas y externas, </t>
  </si>
  <si>
    <t>debilidades en el seguimiento y cumplimiento de los tiempos definidos para su ejecución.</t>
  </si>
  <si>
    <t xml:space="preserve"> deficiencias en la supervisión y ejecución oportuna de los procesos contractuales producto de la constitución de reservas presupuestales.</t>
  </si>
  <si>
    <t>deficiencias en la actualización, verificación y control del inventario de bienes muebles.</t>
  </si>
  <si>
    <t>pérdida, extravío, hurto o faltantes en inventario de bienes muebles de la entidad,</t>
  </si>
  <si>
    <t xml:space="preserve"> la deficiencias en el ejercicio de las funciones de supervisión e interventoría de los contratos de la entidad.</t>
  </si>
  <si>
    <t>los trámite inoportuno de los requerimientos de los entes de control y vigilancia conforme a sus lineamientos y términos legales.</t>
  </si>
  <si>
    <t>la debilidades en el ejercicio de la supervisión de dichos convenios.</t>
  </si>
  <si>
    <t>La Secretaria de Salud y Ambiente y su equipo de planeación, presupuesto y contratación,</t>
  </si>
  <si>
    <t>verifica mensualmente el avance del proceso de contratación,</t>
  </si>
  <si>
    <t>a través del plan de acción.</t>
  </si>
  <si>
    <t xml:space="preserve">El profesional de aseguramiento </t>
  </si>
  <si>
    <t xml:space="preserve"> verifica, el cumplimiento del procedimiento de cruce de bases de datos de la LMA (Liquidación Mensual de Afiliados),</t>
  </si>
  <si>
    <t xml:space="preserve"> a través de la plataforma y el cargue de información, para prevenir la destinación indebida de recursos del Régimen Subsidiado</t>
  </si>
  <si>
    <t>La Subsecretaría de Salud</t>
  </si>
  <si>
    <t>verifica y realiza seguimiento a la actualización de la documentación del Sistema Integrado de Gestión de Calidad,</t>
  </si>
  <si>
    <t>mediante la revisión de los procedimientos y acciones correctivas aprobadas, de manera periódica o cuando se presenten novedades en el proceso.</t>
  </si>
  <si>
    <t>aplica los lineamientos y procedimientos establecidos para la organización, inventario, conservación y transferencias documentales,</t>
  </si>
  <si>
    <t>de conformidad con las Tablas de Retención Documental, Tablas de Valoración Documental y las directrices emitidas por el Archivo General de la Nación.</t>
  </si>
  <si>
    <t>El Área de Archivo de la Secretaría de Salud y Ambiente,</t>
  </si>
  <si>
    <t>La secretaria de Salud y Ambiente y su equipo de  presupuesto y contratación,</t>
  </si>
  <si>
    <t xml:space="preserve">identifican y gestionan las vigencias futuras de los programas y servicios que no pueden ser interrumpidos, </t>
  </si>
  <si>
    <t>para garantizar su continuidad.</t>
  </si>
  <si>
    <t>El profesional asignado por el líder del proceso</t>
  </si>
  <si>
    <t xml:space="preserve">revisa la información sujeta a publicación, de acuerdo con lo establecido en la Resolución 1519 de 2020 </t>
  </si>
  <si>
    <t>y sus anexos, y verifica su publicación y actualización en la página web institucional</t>
  </si>
  <si>
    <t>La Secretaría de Salud y Ambiente,</t>
  </si>
  <si>
    <t xml:space="preserve">verifica el avance en el cumplimiento físico de las metas y la ejecución de los recursos financieros del Plan de Desarrollo Municipal 2026-2027, </t>
  </si>
  <si>
    <t xml:space="preserve">mediante seguimiento periódico, con el fin de gestionar oportunamente la apropiación de recursos y la solicitud de vigencias futuras que garanticen el cumplimiento de las metas programadas para la vigencia.	</t>
  </si>
  <si>
    <t>La profesional encargada</t>
  </si>
  <si>
    <t>revisa las acciones correctivas establecidas y plasmadas en los Planes de Mejoramiento de auditorías internas y externas suscritos,</t>
  </si>
  <si>
    <t>a través de seguimientos con los responsables de su cumplimiento</t>
  </si>
  <si>
    <t>La Secretaria de Salud y Ambiente, los supervisores, el profesional líder de contratación y el profesional encargado de presupuesto,</t>
  </si>
  <si>
    <t>verifican y realizan seguimiento a la ejecución contractual y presupuestal de las obligaciones adquiridas por la dependencia,</t>
  </si>
  <si>
    <t>mediante la revisión de saldos pendientes y reportes financieros, con el fin de prevenir la constitución de reservas presupuestales, de manera trimestral o cuando se presenten novedades en el proceso.</t>
  </si>
  <si>
    <t xml:space="preserve">El servidor público </t>
  </si>
  <si>
    <t xml:space="preserve"> verifica el inventario de bienes muebles asignados a su cargo, </t>
  </si>
  <si>
    <t>de acuerdo con el formato ESTADO ACTUAL DEL INVENTARIO RESUMIDO DEL SERVIDOR PÚBLICO F-INV-8500-238,37-015 reportado por el área de Inventarios.</t>
  </si>
  <si>
    <t>El supervisor designado</t>
  </si>
  <si>
    <t>mediante la revisión del cumplimiento de las obligaciones pactadas, las especificaciones técnicas y las normas vigentes en las etapas precontractual, contractual y postcontractual, de manera semestral o cuando se presenten novedades en la ejecución.</t>
  </si>
  <si>
    <t>La persona encargada,</t>
  </si>
  <si>
    <t xml:space="preserve">verifica el cumplimiento de los términos establecidos para la atención de los requerimientos de los entes de control y vigilancia asignados a la Secretaría de Salud y Ambiente, </t>
  </si>
  <si>
    <t>a través del seguimiento y validación de las fechas de vencimiento y respuesta registradas en los mecanismos institucionales de control y seguimiento, identificando alertas frente a posibles incumplimientos.</t>
  </si>
  <si>
    <t>El supervisor designado,</t>
  </si>
  <si>
    <t xml:space="preserve"> realiza el control y seguimiento a la ejecución del convenio para verificar el cumplimiento de las condiciones y especificaciones pactadas, </t>
  </si>
  <si>
    <t>de acuerdo a las normas vigentes.</t>
  </si>
  <si>
    <t>Realizar un  seguimiento bimestral al plan de acción de contratación para verificar el avance en el cumplimiento de los contratos proyectados y en ejecución.</t>
  </si>
  <si>
    <t>Informe de Seguimiento
(4)</t>
  </si>
  <si>
    <t xml:space="preserve">Subsecretaria de Salud Pública y equipo de contratación </t>
  </si>
  <si>
    <t>Realizar un  acta mensual del cruce de la base de datos de la LMA (Liquidación mensual de afiliados)  dejando como constancia  del reporte a la plataforma de ADRES</t>
  </si>
  <si>
    <t>Actas  Reunión 
(12)</t>
  </si>
  <si>
    <t>Profesional de Aseguramiento</t>
  </si>
  <si>
    <t>Realizar el registro de la acción correctiva aprobada con la Secretaría de Salud y Ambiente y solicité su publicación en la plataforma del Sistema de Gestión de Calidad.</t>
  </si>
  <si>
    <t>Formato diligencido de registro de la acción correctiva.
(1)</t>
  </si>
  <si>
    <t>Secretaria de Salud y Ambiente 
Subsecretaria de Salud Pública</t>
  </si>
  <si>
    <t>Realizar un informe de seguimiento a las acciones planteadas en el registro de la acción correctiva.</t>
  </si>
  <si>
    <t>Informe de Seguimiento
(1)</t>
  </si>
  <si>
    <t>Realiza el 23% de las Transferencias  primarias  de los archivos de gestión y fondos acumulados de la Subsecretaría de Salud Publica en los tiempos establecidos en el cronograma para la vigencia que aplique la tabla de retención documental vigentes</t>
  </si>
  <si>
    <t>Acta de transferencia documental F-GDO-8600-238,37-022</t>
  </si>
  <si>
    <t xml:space="preserve">Secretaria de Salud y Ambiente 
</t>
  </si>
  <si>
    <t>Organizar el 40% de los archivos de gestión   de los documentos generados por la Subsecretaría de Salud pública</t>
  </si>
  <si>
    <t xml:space="preserve">Informe de seguimiento a la organización documental F-GDO-8600-238,37-033 </t>
  </si>
  <si>
    <t>Elaborar el 40% de los inventarios documentales de los archivos producidos  por la Subsecretaría de Salud Pública</t>
  </si>
  <si>
    <t>Inventarios documentales F-GDO-8600-238,37-003</t>
  </si>
  <si>
    <t xml:space="preserve">Realizar un informe donde se prioricen los programas que requieren continuidad para garantizar la prestación de servicios y presentar la solicitud de vigencias futuras. </t>
  </si>
  <si>
    <t>Informe
(1)</t>
  </si>
  <si>
    <t>Realizar el trámite de solicitud de vigencias futuras de los programas priorizados.</t>
  </si>
  <si>
    <t>Oficio 
(1)</t>
  </si>
  <si>
    <t>Solicitar al área TIC la publicación de documentos a cargo de la Secretaría de Salud y Ambiente, de acuerdo con los estándares establecidos en la Resolución 1519 de 2020</t>
  </si>
  <si>
    <t>Solicitudes de publicación enviados al área TIC</t>
  </si>
  <si>
    <t>Líder de proceso y profesional asignado</t>
  </si>
  <si>
    <t>Realizar monitoreo trimestral al Plan de Desarrollo Municipal para verificar el avance en el cumplimiento físico de las metas y la ejecución de los recursos financieros, gestionando oportunamente la apropiación de recursos y la solicitud de vigencias futuras requeridas para garantizar el cumplimiento de las metas programadas.</t>
  </si>
  <si>
    <t>Secretaria  de Salud  y Ambiente
Profesional Especializado</t>
  </si>
  <si>
    <t>Lider de proceso y
Profesional encargada</t>
  </si>
  <si>
    <t>Realizar seguimiento trimestral a las acciones correctivas establecidas en los Planes de Mejoramiento derivados de auditorías internas y externas, en articulación con los responsables de su cumplimiento, con el fin de verificar el avance  y evidencias de las actividades dentro de los términos establecidos.</t>
  </si>
  <si>
    <t>Acta de seguimiento (2)</t>
  </si>
  <si>
    <t>Realizar reuniones trimestrales de seguimiento lideradas por el Secretario (a) de Despacho, para revisar el avance físico, contractual y presupuestal de las obligaciones adquiridas, así como los reportes emitidos por la Secretaría de Hacienda relacionados con saldos pendientes y posibles riesgos de constitución de reservas presupuestales.</t>
  </si>
  <si>
    <t>Acta de reunion (2)</t>
  </si>
  <si>
    <t>Secretaria de Salud y Ambiente</t>
  </si>
  <si>
    <t>Realizar semestralmente la verificación física y validación de los bienes muebles asignados a cada servidor público, mediante la revisión del formato Estado Actual del Inventario Resumido del Servidor Público F-INV-8500-238,37-015 y reportando oportunamente al área de Inventarios las novedades o inconsistencias identificadas.</t>
  </si>
  <si>
    <t>Solicitud a la Secretaría Administrativa de los   Inventario, Circular interna y Respuesta de los servidores públicos ( Correo Electrónicos) 
Correo de reporte de conformidad o novedad al proceso de inventarios
(2)</t>
  </si>
  <si>
    <t>Servidores públicos Secretaría de  Salud y Ambiente</t>
  </si>
  <si>
    <t>verifica la ejecución contractual de los contratos suscritos por la Secretaría de Salud,</t>
  </si>
  <si>
    <t>Realizar socialización semestral   a los supervisores de los contratos  de la Subsecretaría  de Salud sobre el cumplimiento de las obligaciones durante la etapa de la  ejecución contractual.</t>
  </si>
  <si>
    <t>Convocatoria, Lista de asistencia y Presentación
(2)</t>
  </si>
  <si>
    <t>Equipo de Contratación de la Subsecretaria de Salud Pública</t>
  </si>
  <si>
    <t>Realizar un seguimiento semestral al  100% de los contratos (diferentes a CPS) suscritos con la Secretaría de Salud donde se verifique el cumplimiento de las normas vigentes en las diferentes etapas de contratación (precontractual, contractual y postcontractual).</t>
  </si>
  <si>
    <t xml:space="preserve">Supervisores designados
Grupo de Contratación </t>
  </si>
  <si>
    <t xml:space="preserve">Realizar un  informe de seguimiento semestral en el que se valore la efectividad de respuesta oportuna a los entes de control y vigilancia competencia de la Subsecretaría  de Salud, asignadas a través de la plataforma Gestión de Servicio al Ciudadano - GSC. </t>
  </si>
  <si>
    <t>Informe de Seguimiento
(2)</t>
  </si>
  <si>
    <t>Realizar una mesa de trabajo trimestral con el Secretario de Despacho para socializar el informe de seguimiento realizado por el supervisor a los convenios suscritos por  la Secretaría  de Salud y ambiente para el proceso de salud pública</t>
  </si>
  <si>
    <t>Acta de Reunión y Informe de Seguimiento 
(2)</t>
  </si>
  <si>
    <t>Ordenador del Gasto y Supervisor</t>
  </si>
  <si>
    <t xml:space="preserve">
Actas de Reunion 
(2)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</si>
</sst>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55" x14ac:knownFonts="1">
    <font>
      <sz val="11"/>
      <color theme="1"/>
      <name val="Calibri"/>
      <family val="2"/>
      <scheme val="minor"/>
    </font>
    <font>
      <sz val="11"/>
      <color indexed="8"/>
      <name val="Calibri"/>
      <family val="2"/>
    </font>
    <font>
      <sz val="10"/>
      <name val="Arial"/>
      <family val="2"/>
    </font>
    <font>
      <sz val="10"/>
      <name val="Tahoma"/>
      <family val="2"/>
    </font>
    <font>
      <sz val="11"/>
      <name val="Tahoma"/>
      <family val="2"/>
    </font>
    <font>
      <b/>
      <sz val="11"/>
      <name val="Tahoma"/>
      <family val="2"/>
    </font>
    <font>
      <sz val="11"/>
      <name val="Arial"/>
      <family val="2"/>
    </font>
    <font>
      <b/>
      <sz val="12"/>
      <name val="Tahoma"/>
      <family val="2"/>
    </font>
    <font>
      <b/>
      <sz val="11"/>
      <color theme="1"/>
      <name val="Calibri"/>
      <family val="2"/>
      <scheme val="minor"/>
    </font>
    <font>
      <sz val="12"/>
      <name val="Tahoma"/>
      <family val="2"/>
    </font>
    <font>
      <sz val="10"/>
      <name val="Tahoma"/>
      <family val="2"/>
    </font>
    <font>
      <sz val="11"/>
      <name val="Tahoma"/>
      <family val="2"/>
    </font>
    <font>
      <b/>
      <sz val="11"/>
      <name val="Arial"/>
      <family val="2"/>
    </font>
    <font>
      <b/>
      <sz val="10"/>
      <name val="Arial"/>
      <family val="2"/>
    </font>
    <font>
      <sz val="14"/>
      <name val="Arial"/>
      <family val="2"/>
    </font>
    <font>
      <sz val="8"/>
      <name val="Calibri"/>
      <family val="2"/>
      <scheme val="minor"/>
    </font>
    <font>
      <b/>
      <sz val="11"/>
      <name val="Calibri"/>
      <family val="2"/>
      <scheme val="minor"/>
    </font>
    <font>
      <sz val="16"/>
      <color theme="1"/>
      <name val="Calibri"/>
      <family val="2"/>
      <scheme val="minor"/>
    </font>
    <font>
      <b/>
      <sz val="12"/>
      <color theme="1"/>
      <name val="Arial"/>
      <family val="2"/>
    </font>
    <font>
      <sz val="12"/>
      <color theme="1"/>
      <name val="Arial"/>
      <family val="2"/>
    </font>
    <font>
      <sz val="10"/>
      <color theme="1"/>
      <name val="Arial"/>
      <family val="2"/>
    </font>
    <font>
      <sz val="10"/>
      <color rgb="FF202124"/>
      <name val="Arial"/>
      <family val="2"/>
    </font>
    <font>
      <b/>
      <sz val="10"/>
      <color theme="1"/>
      <name val="Arial"/>
      <family val="2"/>
    </font>
    <font>
      <sz val="10"/>
      <color rgb="FFFF0000"/>
      <name val="Arial"/>
      <family val="2"/>
    </font>
    <font>
      <b/>
      <sz val="10"/>
      <color rgb="FF000000"/>
      <name val="Arial"/>
      <family val="2"/>
    </font>
    <font>
      <sz val="10"/>
      <color indexed="8"/>
      <name val="Arial"/>
      <family val="2"/>
    </font>
    <font>
      <sz val="10"/>
      <color rgb="FF000000"/>
      <name val="Arial"/>
      <family val="2"/>
    </font>
    <font>
      <b/>
      <sz val="10"/>
      <color rgb="FF7030A0"/>
      <name val="Arial"/>
      <family val="2"/>
    </font>
    <font>
      <b/>
      <sz val="10"/>
      <color indexed="8"/>
      <name val="Arial"/>
      <family val="2"/>
    </font>
    <font>
      <sz val="10"/>
      <color rgb="FF7030A0"/>
      <name val="Arial"/>
      <family val="2"/>
    </font>
    <font>
      <b/>
      <sz val="10"/>
      <name val="Tahoma"/>
      <family val="2"/>
    </font>
    <font>
      <sz val="8"/>
      <name val="Arial"/>
      <family val="2"/>
    </font>
    <font>
      <b/>
      <sz val="14"/>
      <name val="Arial Narrow"/>
      <family val="2"/>
    </font>
    <font>
      <sz val="10"/>
      <name val="Arial Narrow"/>
      <family val="2"/>
    </font>
    <font>
      <b/>
      <sz val="10"/>
      <color theme="9" tint="-0.249977111117893"/>
      <name val="Arial Narrow"/>
      <family val="2"/>
    </font>
    <font>
      <b/>
      <u/>
      <sz val="11"/>
      <name val="Arial Narrow"/>
      <family val="2"/>
    </font>
    <font>
      <b/>
      <sz val="11"/>
      <name val="Arial Narrow"/>
      <family val="2"/>
    </font>
    <font>
      <sz val="11"/>
      <name val="Arial Narrow"/>
      <family val="2"/>
    </font>
    <font>
      <b/>
      <sz val="11"/>
      <color theme="9" tint="-0.249977111117893"/>
      <name val="Arial Narrow"/>
      <family val="2"/>
    </font>
    <font>
      <b/>
      <sz val="10"/>
      <name val="Arial Narrow"/>
      <family val="2"/>
    </font>
    <font>
      <sz val="12"/>
      <name val="Times New Roman"/>
      <family val="1"/>
    </font>
    <font>
      <b/>
      <sz val="9"/>
      <name val="Arial Narrow"/>
      <family val="2"/>
    </font>
    <font>
      <sz val="9"/>
      <name val="Arial Narrow"/>
      <family val="2"/>
    </font>
    <font>
      <b/>
      <sz val="9"/>
      <color theme="9" tint="-0.249977111117893"/>
      <name val="Arial Narrow"/>
      <family val="2"/>
    </font>
    <font>
      <b/>
      <sz val="8"/>
      <name val="Tahoma"/>
      <family val="2"/>
    </font>
    <font>
      <sz val="11"/>
      <color theme="1"/>
      <name val="Helvetica"/>
      <family val="2"/>
    </font>
    <font>
      <sz val="11"/>
      <color rgb="FF000000"/>
      <name val="Helvetica"/>
      <family val="2"/>
    </font>
    <font>
      <sz val="11"/>
      <color theme="1"/>
      <name val="Calibri"/>
      <family val="2"/>
      <scheme val="minor"/>
    </font>
    <font>
      <b/>
      <sz val="9"/>
      <color rgb="FFFFFFFF"/>
      <name val="Arial"/>
      <family val="2"/>
    </font>
    <font>
      <b/>
      <sz val="9"/>
      <color rgb="FF4D4D4D"/>
      <name val="Arial"/>
      <family val="2"/>
    </font>
    <font>
      <sz val="9"/>
      <color rgb="FF4D4D4D"/>
      <name val="Arial"/>
      <family val="2"/>
    </font>
    <font>
      <sz val="7"/>
      <color rgb="FF4D4D4D"/>
      <name val="Arial"/>
      <family val="2"/>
    </font>
    <font>
      <sz val="11"/>
      <name val="Arial"/>
      <family val="2"/>
    </font>
    <font>
      <b/>
      <sz val="12"/>
      <name val="Arial"/>
      <family val="2"/>
    </font>
    <font>
      <sz val="11"/>
      <color theme="1"/>
      <name val="Arial"/>
      <family val="2"/>
    </font>
  </fonts>
  <fills count="18">
    <fill>
      <patternFill patternType="none"/>
    </fill>
    <fill>
      <patternFill patternType="gray125"/>
    </fill>
    <fill>
      <patternFill patternType="solid">
        <fgColor indexed="9"/>
        <bgColor indexed="64"/>
      </patternFill>
    </fill>
    <fill>
      <patternFill patternType="solid">
        <fgColor theme="9" tint="0.79998168889431442"/>
        <bgColor indexed="64"/>
      </patternFill>
    </fill>
    <fill>
      <patternFill patternType="solid">
        <fgColor theme="0"/>
        <bgColor indexed="64"/>
      </patternFill>
    </fill>
    <fill>
      <patternFill patternType="solid">
        <fgColor rgb="FF92D050"/>
        <bgColor indexed="64"/>
      </patternFill>
    </fill>
    <fill>
      <patternFill patternType="solid">
        <fgColor rgb="FFFF0000"/>
        <bgColor indexed="64"/>
      </patternFill>
    </fill>
    <fill>
      <patternFill patternType="solid">
        <fgColor rgb="FFFFC000"/>
        <bgColor indexed="64"/>
      </patternFill>
    </fill>
    <fill>
      <patternFill patternType="solid">
        <fgColor rgb="FFFF6600"/>
        <bgColor indexed="64"/>
      </patternFill>
    </fill>
    <fill>
      <patternFill patternType="solid">
        <fgColor rgb="FFFFFF66"/>
        <bgColor indexed="64"/>
      </patternFill>
    </fill>
    <fill>
      <patternFill patternType="solid">
        <fgColor rgb="FFADDB7B"/>
        <bgColor indexed="64"/>
      </patternFill>
    </fill>
    <fill>
      <patternFill patternType="solid">
        <fgColor rgb="FF01B150"/>
        <bgColor indexed="64"/>
      </patternFill>
    </fill>
    <fill>
      <patternFill patternType="solid">
        <fgColor rgb="FFFFFC66"/>
        <bgColor indexed="64"/>
      </patternFill>
    </fill>
    <fill>
      <patternFill patternType="solid">
        <fgColor rgb="FFFF2500"/>
        <bgColor indexed="64"/>
      </patternFill>
    </fill>
    <fill>
      <patternFill patternType="solid">
        <fgColor theme="4" tint="0.79998168889431442"/>
        <bgColor theme="4" tint="0.79998168889431442"/>
      </patternFill>
    </fill>
    <fill>
      <patternFill patternType="solid">
        <fgColor rgb="FF4F81BD"/>
        <bgColor indexed="64"/>
      </patternFill>
    </fill>
    <fill>
      <patternFill patternType="solid">
        <fgColor rgb="FFFFFF00"/>
        <bgColor indexed="64"/>
      </patternFill>
    </fill>
    <fill>
      <patternFill patternType="solid">
        <fgColor theme="6" tint="0.59999389629810485"/>
        <bgColor indexed="64"/>
      </patternFill>
    </fill>
  </fills>
  <borders count="101">
    <border>
      <left/>
      <right/>
      <top/>
      <bottom/>
      <diagonal/>
    </border>
    <border>
      <left style="thin">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indexed="64"/>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medium">
        <color indexed="64"/>
      </left>
      <right/>
      <top style="thin">
        <color indexed="64"/>
      </top>
      <bottom/>
      <diagonal/>
    </border>
    <border>
      <left/>
      <right/>
      <top style="thin">
        <color auto="1"/>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double">
        <color indexed="64"/>
      </left>
      <right/>
      <top style="double">
        <color indexed="64"/>
      </top>
      <bottom/>
      <diagonal/>
    </border>
    <border>
      <left/>
      <right style="thin">
        <color theme="0"/>
      </right>
      <top style="double">
        <color indexed="64"/>
      </top>
      <bottom/>
      <diagonal/>
    </border>
    <border>
      <left style="thin">
        <color theme="0"/>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double">
        <color indexed="64"/>
      </right>
      <top style="thin">
        <color indexed="64"/>
      </top>
      <bottom style="hair">
        <color indexed="64"/>
      </bottom>
      <diagonal/>
    </border>
    <border>
      <left style="double">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auto="1"/>
      </left>
      <right/>
      <top style="hair">
        <color auto="1"/>
      </top>
      <bottom style="hair">
        <color auto="1"/>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right style="hair">
        <color indexed="64"/>
      </right>
      <top style="hair">
        <color indexed="64"/>
      </top>
      <bottom style="hair">
        <color indexed="64"/>
      </bottom>
      <diagonal/>
    </border>
    <border>
      <left style="double">
        <color indexed="64"/>
      </left>
      <right/>
      <top style="hair">
        <color indexed="64"/>
      </top>
      <bottom style="double">
        <color indexed="64"/>
      </bottom>
      <diagonal/>
    </border>
    <border>
      <left/>
      <right style="hair">
        <color indexed="64"/>
      </right>
      <top style="hair">
        <color indexed="64"/>
      </top>
      <bottom style="double">
        <color indexed="64"/>
      </bottom>
      <diagonal/>
    </border>
    <border>
      <left style="hair">
        <color indexed="64"/>
      </left>
      <right/>
      <top style="hair">
        <color indexed="64"/>
      </top>
      <bottom style="double">
        <color indexed="64"/>
      </bottom>
      <diagonal/>
    </border>
    <border>
      <left/>
      <right style="double">
        <color indexed="64"/>
      </right>
      <top style="hair">
        <color indexed="64"/>
      </top>
      <bottom style="double">
        <color indexed="64"/>
      </bottom>
      <diagonal/>
    </border>
    <border>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thin">
        <color indexed="64"/>
      </bottom>
      <diagonal/>
    </border>
    <border>
      <left/>
      <right/>
      <top style="double">
        <color indexed="64"/>
      </top>
      <bottom/>
      <diagonal/>
    </border>
    <border>
      <left/>
      <right style="hair">
        <color indexed="64"/>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dotted">
        <color rgb="FF1F497D"/>
      </left>
      <right/>
      <top style="dotted">
        <color rgb="FF1F497D"/>
      </top>
      <bottom style="dotted">
        <color rgb="FF1F497D"/>
      </bottom>
      <diagonal/>
    </border>
    <border>
      <left/>
      <right style="dotted">
        <color rgb="FF1F497D"/>
      </right>
      <top style="dotted">
        <color rgb="FF1F497D"/>
      </top>
      <bottom style="dotted">
        <color rgb="FF1F497D"/>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diagonal/>
    </border>
    <border>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style="double">
        <color indexed="64"/>
      </left>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top style="thin">
        <color indexed="64"/>
      </top>
      <bottom style="double">
        <color indexed="64"/>
      </bottom>
      <diagonal/>
    </border>
    <border>
      <left/>
      <right style="double">
        <color indexed="64"/>
      </right>
      <top style="thin">
        <color indexed="64"/>
      </top>
      <bottom style="double">
        <color indexed="64"/>
      </bottom>
      <diagonal/>
    </border>
    <border>
      <left style="double">
        <color indexed="64"/>
      </left>
      <right style="double">
        <color indexed="64"/>
      </right>
      <top style="double">
        <color indexed="64"/>
      </top>
      <bottom style="double">
        <color indexed="64"/>
      </bottom>
      <diagonal/>
    </border>
    <border>
      <left style="double">
        <color indexed="64"/>
      </left>
      <right style="double">
        <color indexed="64"/>
      </right>
      <top style="double">
        <color indexed="64"/>
      </top>
      <bottom/>
      <diagonal/>
    </border>
    <border>
      <left style="double">
        <color indexed="64"/>
      </left>
      <right style="double">
        <color indexed="64"/>
      </right>
      <top/>
      <bottom/>
      <diagonal/>
    </border>
    <border>
      <left style="double">
        <color indexed="64"/>
      </left>
      <right style="double">
        <color indexed="64"/>
      </right>
      <top/>
      <bottom style="double">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diagonal/>
    </border>
  </borders>
  <cellStyleXfs count="7">
    <xf numFmtId="0" fontId="0" fillId="0" borderId="0"/>
    <xf numFmtId="0" fontId="2" fillId="0" borderId="0"/>
    <xf numFmtId="0" fontId="2" fillId="0" borderId="0"/>
    <xf numFmtId="0" fontId="1" fillId="0" borderId="0"/>
    <xf numFmtId="0" fontId="2" fillId="0" borderId="0"/>
    <xf numFmtId="0" fontId="40" fillId="0" borderId="0"/>
    <xf numFmtId="9" fontId="47" fillId="0" borderId="0" applyFont="0" applyFill="0" applyBorder="0" applyAlignment="0" applyProtection="0"/>
  </cellStyleXfs>
  <cellXfs count="561">
    <xf numFmtId="0" fontId="0" fillId="0" borderId="0" xfId="0"/>
    <xf numFmtId="0" fontId="6" fillId="3" borderId="1" xfId="2" applyFont="1" applyFill="1" applyBorder="1" applyAlignment="1" applyProtection="1">
      <alignment horizontal="center" vertical="center" wrapText="1"/>
      <protection locked="0"/>
    </xf>
    <xf numFmtId="0" fontId="6" fillId="3" borderId="1" xfId="2" applyFont="1" applyFill="1" applyBorder="1" applyAlignment="1" applyProtection="1">
      <alignment horizontal="left" vertical="center" wrapText="1"/>
      <protection locked="0"/>
    </xf>
    <xf numFmtId="0" fontId="3" fillId="2" borderId="0" xfId="2" applyFont="1" applyFill="1"/>
    <xf numFmtId="0" fontId="4" fillId="0" borderId="0" xfId="2" applyFont="1" applyAlignment="1">
      <alignment vertical="center" wrapText="1"/>
    </xf>
    <xf numFmtId="0" fontId="4" fillId="0" borderId="0" xfId="2" applyFont="1" applyAlignment="1">
      <alignment horizontal="justify" vertical="top" wrapText="1"/>
    </xf>
    <xf numFmtId="0" fontId="9" fillId="0" borderId="0" xfId="2" applyFont="1" applyAlignment="1">
      <alignment vertical="center" wrapText="1"/>
    </xf>
    <xf numFmtId="0" fontId="6" fillId="0" borderId="0" xfId="2" applyFont="1" applyAlignment="1">
      <alignment horizontal="center" vertical="center" wrapText="1"/>
    </xf>
    <xf numFmtId="0" fontId="14" fillId="0" borderId="0" xfId="0" applyFont="1" applyAlignment="1">
      <alignment horizontal="left" vertical="center" wrapText="1"/>
    </xf>
    <xf numFmtId="0" fontId="2" fillId="0" borderId="0" xfId="0" applyFont="1" applyAlignment="1">
      <alignment vertical="center" wrapText="1"/>
    </xf>
    <xf numFmtId="0" fontId="4" fillId="2" borderId="0" xfId="2" applyFont="1" applyFill="1" applyAlignment="1">
      <alignment vertical="center" wrapText="1"/>
    </xf>
    <xf numFmtId="0" fontId="6" fillId="0" borderId="1" xfId="0" applyFont="1" applyBorder="1" applyAlignment="1" applyProtection="1">
      <alignment horizontal="left" vertical="center" wrapText="1"/>
      <protection locked="0"/>
    </xf>
    <xf numFmtId="0" fontId="12" fillId="0" borderId="1" xfId="2" applyFont="1" applyBorder="1" applyAlignment="1">
      <alignment vertical="center" wrapText="1"/>
    </xf>
    <xf numFmtId="9" fontId="4" fillId="0" borderId="0" xfId="2" applyNumberFormat="1" applyFont="1" applyAlignment="1">
      <alignment vertical="center" wrapText="1"/>
    </xf>
    <xf numFmtId="0" fontId="13" fillId="0" borderId="0" xfId="0" applyFont="1" applyAlignment="1">
      <alignment vertical="center" wrapText="1"/>
    </xf>
    <xf numFmtId="0" fontId="5" fillId="0" borderId="34" xfId="2" applyFont="1" applyBorder="1" applyAlignment="1">
      <alignment vertical="center" wrapText="1"/>
    </xf>
    <xf numFmtId="0" fontId="5" fillId="0" borderId="0" xfId="2" applyFont="1" applyAlignment="1">
      <alignment vertical="center" wrapText="1"/>
    </xf>
    <xf numFmtId="0" fontId="18" fillId="0" borderId="3" xfId="0" applyFont="1" applyBorder="1" applyAlignment="1">
      <alignment horizontal="center" vertical="center" wrapText="1"/>
    </xf>
    <xf numFmtId="0" fontId="18" fillId="0" borderId="1" xfId="0" applyFont="1" applyBorder="1" applyAlignment="1">
      <alignment horizontal="center" vertical="center" wrapText="1"/>
    </xf>
    <xf numFmtId="0" fontId="18" fillId="0" borderId="26" xfId="0" applyFont="1" applyBorder="1" applyAlignment="1">
      <alignment horizontal="center" vertical="center" wrapText="1"/>
    </xf>
    <xf numFmtId="0" fontId="6" fillId="0" borderId="3" xfId="2" applyFont="1" applyBorder="1" applyAlignment="1">
      <alignment horizontal="center" vertical="center" wrapText="1"/>
    </xf>
    <xf numFmtId="9" fontId="0" fillId="0" borderId="33" xfId="0" applyNumberFormat="1" applyBorder="1" applyAlignment="1">
      <alignment horizontal="center" vertical="center" wrapText="1"/>
    </xf>
    <xf numFmtId="0" fontId="19" fillId="0" borderId="1" xfId="0" applyFont="1" applyBorder="1" applyAlignment="1">
      <alignment vertical="center" wrapText="1"/>
    </xf>
    <xf numFmtId="9" fontId="19" fillId="0" borderId="26" xfId="0" applyNumberFormat="1" applyFont="1" applyBorder="1" applyAlignment="1">
      <alignment horizontal="center" vertical="center" wrapText="1"/>
    </xf>
    <xf numFmtId="9" fontId="19" fillId="0" borderId="1" xfId="0" applyNumberFormat="1" applyFont="1" applyBorder="1" applyAlignment="1">
      <alignment horizontal="center" vertical="center" wrapText="1"/>
    </xf>
    <xf numFmtId="0" fontId="19" fillId="0" borderId="1" xfId="0" applyFont="1" applyBorder="1" applyAlignment="1">
      <alignment horizontal="justify" vertical="center" wrapText="1"/>
    </xf>
    <xf numFmtId="0" fontId="19" fillId="7" borderId="3" xfId="0" applyFont="1" applyFill="1" applyBorder="1" applyAlignment="1">
      <alignment horizontal="center" vertical="center" wrapText="1"/>
    </xf>
    <xf numFmtId="0" fontId="6" fillId="0" borderId="27" xfId="2" applyFont="1" applyBorder="1" applyAlignment="1">
      <alignment horizontal="center" vertical="center" wrapText="1"/>
    </xf>
    <xf numFmtId="0" fontId="4" fillId="0" borderId="0" xfId="2" applyFont="1" applyAlignment="1">
      <alignment horizontal="center" vertical="center" wrapText="1"/>
    </xf>
    <xf numFmtId="0" fontId="11" fillId="0" borderId="0" xfId="2" applyFont="1" applyAlignment="1">
      <alignment horizontal="center" vertical="center" wrapText="1"/>
    </xf>
    <xf numFmtId="0" fontId="7" fillId="0" borderId="0" xfId="2" applyFont="1" applyAlignment="1">
      <alignment vertical="center"/>
    </xf>
    <xf numFmtId="0" fontId="3" fillId="0" borderId="0" xfId="2" applyFont="1" applyAlignment="1">
      <alignment vertical="center" wrapText="1"/>
    </xf>
    <xf numFmtId="0" fontId="10" fillId="0" borderId="0" xfId="2" applyFont="1" applyAlignment="1">
      <alignment horizontal="center" vertical="center" wrapText="1"/>
    </xf>
    <xf numFmtId="9" fontId="5" fillId="0" borderId="5" xfId="2" applyNumberFormat="1" applyFont="1" applyBorder="1" applyAlignment="1">
      <alignment horizontal="center" vertical="center" wrapText="1"/>
    </xf>
    <xf numFmtId="9" fontId="11" fillId="0" borderId="0" xfId="2" applyNumberFormat="1" applyFont="1" applyAlignment="1">
      <alignment horizontal="center" vertical="center" wrapText="1"/>
    </xf>
    <xf numFmtId="0" fontId="4" fillId="3" borderId="6" xfId="2" applyFont="1" applyFill="1" applyBorder="1" applyAlignment="1" applyProtection="1">
      <alignment horizontal="left" vertical="center" wrapText="1"/>
      <protection locked="0"/>
    </xf>
    <xf numFmtId="0" fontId="2" fillId="0" borderId="1" xfId="2" applyBorder="1" applyAlignment="1" applyProtection="1">
      <alignment horizontal="justify" vertical="center" wrapText="1"/>
      <protection locked="0"/>
    </xf>
    <xf numFmtId="0" fontId="2" fillId="2" borderId="0" xfId="2" applyFill="1"/>
    <xf numFmtId="0" fontId="2" fillId="2" borderId="0" xfId="2" applyFill="1" applyAlignment="1">
      <alignment horizontal="center" vertical="center"/>
    </xf>
    <xf numFmtId="0" fontId="13" fillId="0" borderId="0" xfId="2" applyFont="1" applyAlignment="1">
      <alignment horizontal="center" vertical="center"/>
    </xf>
    <xf numFmtId="0" fontId="13" fillId="0" borderId="0" xfId="2" applyFont="1" applyAlignment="1">
      <alignment vertical="center"/>
    </xf>
    <xf numFmtId="0" fontId="2" fillId="2" borderId="18" xfId="2" applyFill="1" applyBorder="1"/>
    <xf numFmtId="0" fontId="2" fillId="2" borderId="17" xfId="2" applyFill="1" applyBorder="1"/>
    <xf numFmtId="0" fontId="13" fillId="0" borderId="0" xfId="2" applyFont="1" applyAlignment="1">
      <alignment horizontal="center" vertical="center" wrapText="1"/>
    </xf>
    <xf numFmtId="0" fontId="2" fillId="0" borderId="18" xfId="2" applyBorder="1" applyAlignment="1">
      <alignment vertical="center" wrapText="1"/>
    </xf>
    <xf numFmtId="0" fontId="2" fillId="0" borderId="17" xfId="2" applyBorder="1" applyAlignment="1">
      <alignment vertical="center" wrapText="1"/>
    </xf>
    <xf numFmtId="0" fontId="2" fillId="0" borderId="0" xfId="2" applyAlignment="1">
      <alignment vertical="center" wrapText="1"/>
    </xf>
    <xf numFmtId="0" fontId="2" fillId="0" borderId="15" xfId="2" applyBorder="1" applyAlignment="1">
      <alignment vertical="center" wrapText="1"/>
    </xf>
    <xf numFmtId="9" fontId="2" fillId="0" borderId="1" xfId="2" applyNumberFormat="1" applyBorder="1" applyAlignment="1">
      <alignment horizontal="center" vertical="center" wrapText="1"/>
    </xf>
    <xf numFmtId="9" fontId="2" fillId="0" borderId="26" xfId="2" applyNumberFormat="1" applyBorder="1" applyAlignment="1">
      <alignment horizontal="center" vertical="center" wrapText="1"/>
    </xf>
    <xf numFmtId="0" fontId="23" fillId="0" borderId="0" xfId="2" applyFont="1" applyAlignment="1">
      <alignment vertical="center" wrapText="1"/>
    </xf>
    <xf numFmtId="0" fontId="2" fillId="0" borderId="0" xfId="2" applyAlignment="1">
      <alignment horizontal="center" vertical="center" wrapText="1"/>
    </xf>
    <xf numFmtId="0" fontId="13" fillId="0" borderId="4" xfId="2" applyFont="1" applyBorder="1" applyAlignment="1">
      <alignment horizontal="center" vertical="center" wrapText="1"/>
    </xf>
    <xf numFmtId="0" fontId="13" fillId="0" borderId="1" xfId="2" applyFont="1" applyBorder="1" applyAlignment="1">
      <alignment horizontal="center" vertical="center" wrapText="1"/>
    </xf>
    <xf numFmtId="0" fontId="13" fillId="0" borderId="8" xfId="2" applyFont="1" applyBorder="1" applyAlignment="1">
      <alignment horizontal="center" vertical="center" wrapText="1"/>
    </xf>
    <xf numFmtId="0" fontId="13" fillId="0" borderId="1" xfId="2" applyFont="1" applyBorder="1" applyAlignment="1">
      <alignment vertical="center" wrapText="1"/>
    </xf>
    <xf numFmtId="0" fontId="24" fillId="0" borderId="1" xfId="0" applyFont="1" applyBorder="1" applyAlignment="1">
      <alignment horizontal="center" vertical="center" wrapText="1" readingOrder="1"/>
    </xf>
    <xf numFmtId="0" fontId="24" fillId="0" borderId="26" xfId="0" applyFont="1" applyBorder="1" applyAlignment="1">
      <alignment horizontal="center" vertical="center" wrapText="1" readingOrder="1"/>
    </xf>
    <xf numFmtId="0" fontId="2" fillId="0" borderId="1" xfId="2" applyBorder="1" applyAlignment="1">
      <alignment vertical="center" wrapText="1"/>
    </xf>
    <xf numFmtId="0" fontId="2" fillId="0" borderId="1" xfId="0" applyFont="1" applyBorder="1" applyAlignment="1">
      <alignment horizontal="center" vertical="center" wrapText="1" readingOrder="1"/>
    </xf>
    <xf numFmtId="0" fontId="2" fillId="0" borderId="26" xfId="0" applyFont="1" applyBorder="1" applyAlignment="1">
      <alignment horizontal="center" vertical="center" wrapText="1" readingOrder="1"/>
    </xf>
    <xf numFmtId="0" fontId="25" fillId="0" borderId="0" xfId="3" applyFont="1"/>
    <xf numFmtId="0" fontId="2" fillId="0" borderId="3" xfId="2" applyBorder="1" applyAlignment="1">
      <alignment horizontal="center" vertical="center" wrapText="1"/>
    </xf>
    <xf numFmtId="0" fontId="2" fillId="0" borderId="1" xfId="2" applyBorder="1" applyAlignment="1">
      <alignment horizontal="justify" vertical="center" wrapText="1"/>
    </xf>
    <xf numFmtId="9" fontId="20" fillId="0" borderId="4" xfId="0" applyNumberFormat="1" applyFont="1" applyBorder="1" applyAlignment="1">
      <alignment horizontal="center" vertical="center" wrapText="1"/>
    </xf>
    <xf numFmtId="0" fontId="2" fillId="0" borderId="0" xfId="2" applyAlignment="1">
      <alignment horizontal="justify" vertical="center" wrapText="1"/>
    </xf>
    <xf numFmtId="0" fontId="26" fillId="8" borderId="1" xfId="0" applyFont="1" applyFill="1" applyBorder="1" applyAlignment="1">
      <alignment horizontal="center" vertical="center" wrapText="1" readingOrder="1"/>
    </xf>
    <xf numFmtId="0" fontId="2" fillId="6" borderId="26" xfId="0" applyFont="1" applyFill="1" applyBorder="1" applyAlignment="1">
      <alignment horizontal="center" vertical="center" wrapText="1" readingOrder="1"/>
    </xf>
    <xf numFmtId="9" fontId="2" fillId="0" borderId="3" xfId="2" applyNumberFormat="1" applyBorder="1" applyAlignment="1">
      <alignment horizontal="center" vertical="center" wrapText="1"/>
    </xf>
    <xf numFmtId="0" fontId="25" fillId="0" borderId="0" xfId="3" applyFont="1" applyAlignment="1">
      <alignment horizontal="center" vertical="center"/>
    </xf>
    <xf numFmtId="0" fontId="26" fillId="9" borderId="1" xfId="0" applyFont="1" applyFill="1" applyBorder="1" applyAlignment="1">
      <alignment horizontal="center" vertical="center" wrapText="1" readingOrder="1"/>
    </xf>
    <xf numFmtId="0" fontId="27" fillId="0" borderId="0" xfId="3" applyFont="1" applyAlignment="1">
      <alignment vertical="center" textRotation="90" wrapText="1"/>
    </xf>
    <xf numFmtId="0" fontId="28" fillId="0" borderId="0" xfId="3" applyFont="1" applyAlignment="1">
      <alignment horizontal="center" vertical="center" wrapText="1"/>
    </xf>
    <xf numFmtId="0" fontId="25" fillId="0" borderId="0" xfId="3" applyFont="1" applyAlignment="1">
      <alignment horizontal="center" vertical="center" wrapText="1"/>
    </xf>
    <xf numFmtId="0" fontId="26" fillId="5" borderId="1" xfId="0" applyFont="1" applyFill="1" applyBorder="1" applyAlignment="1">
      <alignment horizontal="center" vertical="center" wrapText="1" readingOrder="1"/>
    </xf>
    <xf numFmtId="0" fontId="24" fillId="0" borderId="28" xfId="0" applyFont="1" applyBorder="1" applyAlignment="1">
      <alignment horizontal="center" vertical="center" wrapText="1" readingOrder="1"/>
    </xf>
    <xf numFmtId="0" fontId="26" fillId="5" borderId="28" xfId="0" applyFont="1" applyFill="1" applyBorder="1" applyAlignment="1">
      <alignment horizontal="center" vertical="center" wrapText="1" readingOrder="1"/>
    </xf>
    <xf numFmtId="0" fontId="26" fillId="9" borderId="28" xfId="0" applyFont="1" applyFill="1" applyBorder="1" applyAlignment="1">
      <alignment horizontal="center" vertical="center" wrapText="1" readingOrder="1"/>
    </xf>
    <xf numFmtId="0" fontId="26" fillId="8" borderId="28" xfId="0" applyFont="1" applyFill="1" applyBorder="1" applyAlignment="1">
      <alignment horizontal="center" vertical="center" wrapText="1" readingOrder="1"/>
    </xf>
    <xf numFmtId="0" fontId="2" fillId="6" borderId="29" xfId="0" applyFont="1" applyFill="1" applyBorder="1" applyAlignment="1">
      <alignment horizontal="center" vertical="center" wrapText="1" readingOrder="1"/>
    </xf>
    <xf numFmtId="9" fontId="2" fillId="0" borderId="27" xfId="2" applyNumberFormat="1" applyBorder="1" applyAlignment="1">
      <alignment horizontal="center" vertical="center" wrapText="1"/>
    </xf>
    <xf numFmtId="0" fontId="2" fillId="0" borderId="28" xfId="0" applyFont="1" applyBorder="1" applyAlignment="1">
      <alignment horizontal="center" vertical="center" wrapText="1" readingOrder="1"/>
    </xf>
    <xf numFmtId="0" fontId="25" fillId="0" borderId="0" xfId="3" applyFont="1" applyAlignment="1">
      <alignment vertical="center"/>
    </xf>
    <xf numFmtId="0" fontId="2" fillId="6" borderId="1" xfId="0" applyFont="1" applyFill="1" applyBorder="1" applyAlignment="1">
      <alignment horizontal="center" vertical="center" wrapText="1" readingOrder="1"/>
    </xf>
    <xf numFmtId="0" fontId="23" fillId="0" borderId="0" xfId="0" applyFont="1" applyAlignment="1">
      <alignment vertical="center" readingOrder="1"/>
    </xf>
    <xf numFmtId="0" fontId="29" fillId="0" borderId="0" xfId="3" applyFont="1"/>
    <xf numFmtId="0" fontId="2" fillId="0" borderId="0" xfId="0" applyFont="1" applyAlignment="1">
      <alignment vertical="center"/>
    </xf>
    <xf numFmtId="0" fontId="2" fillId="0" borderId="0" xfId="0" applyFont="1" applyAlignment="1">
      <alignment vertical="center" readingOrder="1"/>
    </xf>
    <xf numFmtId="0" fontId="2" fillId="0" borderId="0" xfId="3" applyFont="1" applyAlignment="1">
      <alignment vertical="center"/>
    </xf>
    <xf numFmtId="9" fontId="2" fillId="0" borderId="4" xfId="2" applyNumberFormat="1" applyBorder="1" applyAlignment="1">
      <alignment horizontal="center" vertical="center" wrapText="1"/>
    </xf>
    <xf numFmtId="0" fontId="2" fillId="0" borderId="0" xfId="2" applyAlignment="1">
      <alignment horizontal="left" vertical="center" wrapText="1"/>
    </xf>
    <xf numFmtId="14" fontId="13" fillId="0" borderId="1" xfId="2" applyNumberFormat="1" applyFont="1" applyBorder="1" applyAlignment="1">
      <alignment horizontal="center" vertical="center" wrapText="1"/>
    </xf>
    <xf numFmtId="14" fontId="2" fillId="0" borderId="0" xfId="2" applyNumberFormat="1" applyAlignment="1">
      <alignment horizontal="center" vertical="center" wrapText="1"/>
    </xf>
    <xf numFmtId="0" fontId="0" fillId="4" borderId="0" xfId="0" applyFill="1" applyAlignment="1">
      <alignment vertical="top" wrapText="1"/>
    </xf>
    <xf numFmtId="0" fontId="8" fillId="0" borderId="1" xfId="0" applyFont="1" applyBorder="1"/>
    <xf numFmtId="0" fontId="8" fillId="0" borderId="0" xfId="0" applyFont="1"/>
    <xf numFmtId="0" fontId="0" fillId="0" borderId="1" xfId="0" applyBorder="1"/>
    <xf numFmtId="0" fontId="0" fillId="0" borderId="1" xfId="0" applyBorder="1" applyAlignment="1">
      <alignment horizontal="center"/>
    </xf>
    <xf numFmtId="9" fontId="0" fillId="0" borderId="1" xfId="0" applyNumberFormat="1" applyBorder="1" applyAlignment="1">
      <alignment horizontal="center"/>
    </xf>
    <xf numFmtId="0" fontId="0" fillId="0" borderId="0" xfId="0" applyAlignment="1">
      <alignment horizontal="center" vertical="center"/>
    </xf>
    <xf numFmtId="0" fontId="8" fillId="0" borderId="1" xfId="0" applyFont="1" applyBorder="1" applyAlignment="1">
      <alignment horizontal="center" vertical="center"/>
    </xf>
    <xf numFmtId="0" fontId="17" fillId="0" borderId="1" xfId="0" applyFont="1" applyBorder="1" applyAlignment="1">
      <alignment horizontal="center" vertical="center"/>
    </xf>
    <xf numFmtId="0" fontId="20" fillId="0" borderId="0" xfId="0" applyFont="1" applyAlignment="1">
      <alignment wrapText="1"/>
    </xf>
    <xf numFmtId="0" fontId="22" fillId="0" borderId="1" xfId="0" applyFont="1" applyBorder="1" applyAlignment="1">
      <alignment wrapText="1"/>
    </xf>
    <xf numFmtId="0" fontId="20" fillId="0" borderId="1" xfId="0" applyFont="1" applyBorder="1" applyAlignment="1">
      <alignment wrapText="1"/>
    </xf>
    <xf numFmtId="0" fontId="22" fillId="0" borderId="4" xfId="0" applyFont="1" applyBorder="1" applyAlignment="1">
      <alignment wrapText="1"/>
    </xf>
    <xf numFmtId="9" fontId="20" fillId="0" borderId="1" xfId="0" applyNumberFormat="1" applyFont="1" applyBorder="1" applyAlignment="1">
      <alignment wrapText="1"/>
    </xf>
    <xf numFmtId="0" fontId="20" fillId="0" borderId="4" xfId="0" applyFont="1" applyBorder="1" applyAlignment="1">
      <alignment wrapText="1"/>
    </xf>
    <xf numFmtId="0" fontId="12" fillId="0" borderId="1" xfId="2" applyFont="1" applyBorder="1" applyAlignment="1">
      <alignment horizontal="center" vertical="center" wrapText="1"/>
    </xf>
    <xf numFmtId="0" fontId="22" fillId="0" borderId="1" xfId="0" applyFont="1" applyBorder="1" applyAlignment="1">
      <alignment horizontal="center" wrapText="1"/>
    </xf>
    <xf numFmtId="0" fontId="5" fillId="0" borderId="5" xfId="2" applyFont="1" applyBorder="1" applyAlignment="1">
      <alignment horizontal="center" vertical="center" wrapText="1"/>
    </xf>
    <xf numFmtId="0" fontId="5" fillId="0" borderId="0" xfId="2" applyFont="1" applyAlignment="1">
      <alignment horizontal="center" vertical="center" wrapText="1"/>
    </xf>
    <xf numFmtId="0" fontId="20" fillId="0" borderId="8" xfId="0" applyFont="1" applyBorder="1" applyAlignment="1">
      <alignment wrapText="1"/>
    </xf>
    <xf numFmtId="0" fontId="22" fillId="0" borderId="0" xfId="0" applyFont="1" applyAlignment="1">
      <alignment wrapText="1"/>
    </xf>
    <xf numFmtId="0" fontId="20" fillId="0" borderId="11" xfId="0" applyFont="1" applyBorder="1" applyAlignment="1">
      <alignment wrapText="1"/>
    </xf>
    <xf numFmtId="0" fontId="20" fillId="0" borderId="34" xfId="0" applyFont="1" applyBorder="1" applyAlignment="1">
      <alignment wrapText="1"/>
    </xf>
    <xf numFmtId="0" fontId="20" fillId="0" borderId="3" xfId="0" applyFont="1" applyBorder="1" applyAlignment="1">
      <alignment wrapText="1"/>
    </xf>
    <xf numFmtId="0" fontId="20" fillId="0" borderId="26" xfId="0" applyFont="1" applyBorder="1" applyAlignment="1">
      <alignment wrapText="1"/>
    </xf>
    <xf numFmtId="0" fontId="2" fillId="2" borderId="3" xfId="2" applyFill="1" applyBorder="1" applyAlignment="1">
      <alignment wrapText="1"/>
    </xf>
    <xf numFmtId="0" fontId="20" fillId="0" borderId="27" xfId="0" applyFont="1" applyBorder="1" applyAlignment="1">
      <alignment wrapText="1"/>
    </xf>
    <xf numFmtId="0" fontId="20" fillId="0" borderId="29" xfId="0" applyFont="1" applyBorder="1" applyAlignment="1">
      <alignment wrapText="1"/>
    </xf>
    <xf numFmtId="0" fontId="20" fillId="0" borderId="24" xfId="0" applyFont="1" applyBorder="1" applyAlignment="1">
      <alignment wrapText="1"/>
    </xf>
    <xf numFmtId="0" fontId="20" fillId="0" borderId="33" xfId="0" applyFont="1" applyBorder="1" applyAlignment="1">
      <alignment wrapText="1"/>
    </xf>
    <xf numFmtId="0" fontId="2" fillId="2" borderId="27" xfId="2" applyFill="1" applyBorder="1" applyAlignment="1">
      <alignment wrapText="1"/>
    </xf>
    <xf numFmtId="0" fontId="21" fillId="0" borderId="29" xfId="0" applyFont="1" applyBorder="1" applyAlignment="1">
      <alignment horizontal="left" vertical="center" wrapText="1"/>
    </xf>
    <xf numFmtId="0" fontId="4" fillId="0" borderId="1" xfId="2" applyFont="1" applyBorder="1" applyAlignment="1">
      <alignment horizontal="justify" vertical="center" wrapText="1"/>
    </xf>
    <xf numFmtId="0" fontId="2" fillId="0" borderId="25" xfId="0" applyFont="1" applyBorder="1" applyAlignment="1">
      <alignment wrapText="1"/>
    </xf>
    <xf numFmtId="0" fontId="2" fillId="0" borderId="29" xfId="0" applyFont="1" applyBorder="1" applyAlignment="1">
      <alignment horizontal="left" vertical="center" wrapText="1"/>
    </xf>
    <xf numFmtId="0" fontId="2" fillId="0" borderId="33" xfId="0" applyFont="1" applyBorder="1" applyAlignment="1">
      <alignment wrapText="1"/>
    </xf>
    <xf numFmtId="0" fontId="3" fillId="2" borderId="0" xfId="2" applyFont="1" applyFill="1" applyAlignment="1">
      <alignment horizontal="center" vertical="center"/>
    </xf>
    <xf numFmtId="0" fontId="31" fillId="0" borderId="19" xfId="2" applyFont="1" applyBorder="1" applyAlignment="1">
      <alignment horizontal="center" vertical="center" wrapText="1"/>
    </xf>
    <xf numFmtId="9" fontId="0" fillId="0" borderId="11" xfId="0" applyNumberFormat="1" applyBorder="1" applyAlignment="1">
      <alignment horizontal="center" vertical="center" wrapText="1"/>
    </xf>
    <xf numFmtId="9" fontId="0" fillId="0" borderId="1" xfId="0" applyNumberFormat="1" applyBorder="1" applyAlignment="1">
      <alignment horizontal="center" vertical="center" wrapText="1"/>
    </xf>
    <xf numFmtId="9" fontId="5" fillId="0" borderId="34" xfId="2" applyNumberFormat="1" applyFont="1" applyBorder="1" applyAlignment="1">
      <alignment horizontal="center" vertical="center" wrapText="1"/>
    </xf>
    <xf numFmtId="9" fontId="5" fillId="0" borderId="6" xfId="2" applyNumberFormat="1" applyFont="1" applyBorder="1" applyAlignment="1">
      <alignment horizontal="center" vertical="center" wrapText="1"/>
    </xf>
    <xf numFmtId="9" fontId="5" fillId="0" borderId="25" xfId="2" applyNumberFormat="1" applyFont="1" applyBorder="1" applyAlignment="1">
      <alignment horizontal="center" vertical="center" wrapText="1"/>
    </xf>
    <xf numFmtId="9" fontId="5" fillId="0" borderId="35" xfId="2" applyNumberFormat="1" applyFont="1" applyBorder="1" applyAlignment="1">
      <alignment horizontal="center" vertical="center" wrapText="1"/>
    </xf>
    <xf numFmtId="9" fontId="0" fillId="0" borderId="8" xfId="0" applyNumberFormat="1" applyBorder="1" applyAlignment="1">
      <alignment horizontal="center" vertical="center" wrapText="1"/>
    </xf>
    <xf numFmtId="9" fontId="0" fillId="3" borderId="3" xfId="0" applyNumberFormat="1" applyFill="1" applyBorder="1" applyAlignment="1" applyProtection="1">
      <alignment horizontal="center" vertical="center" wrapText="1"/>
      <protection locked="0"/>
    </xf>
    <xf numFmtId="9" fontId="0" fillId="3" borderId="27" xfId="0" applyNumberFormat="1" applyFill="1" applyBorder="1" applyAlignment="1" applyProtection="1">
      <alignment horizontal="center" vertical="center" wrapText="1"/>
      <protection locked="0"/>
    </xf>
    <xf numFmtId="0" fontId="5" fillId="0" borderId="8" xfId="2" applyFont="1" applyBorder="1" applyAlignment="1">
      <alignment horizontal="center" vertical="center" wrapText="1"/>
    </xf>
    <xf numFmtId="0" fontId="5" fillId="0" borderId="3" xfId="2" applyFont="1" applyBorder="1" applyAlignment="1">
      <alignment horizontal="center" vertical="center" wrapText="1"/>
    </xf>
    <xf numFmtId="0" fontId="5" fillId="0" borderId="10" xfId="2" applyFont="1" applyBorder="1" applyAlignment="1">
      <alignment horizontal="center" vertical="center" wrapText="1"/>
    </xf>
    <xf numFmtId="0" fontId="2" fillId="0" borderId="1" xfId="0" applyFont="1" applyBorder="1" applyAlignment="1">
      <alignment wrapText="1"/>
    </xf>
    <xf numFmtId="0" fontId="26" fillId="0" borderId="0" xfId="0" applyFont="1" applyAlignment="1">
      <alignment horizontal="center" vertical="center" wrapText="1" readingOrder="1"/>
    </xf>
    <xf numFmtId="9" fontId="2" fillId="0" borderId="0" xfId="2" applyNumberFormat="1" applyAlignment="1">
      <alignment horizontal="center" vertical="center" wrapText="1"/>
    </xf>
    <xf numFmtId="9" fontId="20" fillId="0" borderId="0" xfId="0" applyNumberFormat="1" applyFont="1" applyAlignment="1">
      <alignment horizontal="center" vertical="center" wrapText="1"/>
    </xf>
    <xf numFmtId="9" fontId="20" fillId="0" borderId="0" xfId="0" applyNumberFormat="1" applyFont="1" applyAlignment="1">
      <alignment horizontal="left" vertical="center" wrapText="1"/>
    </xf>
    <xf numFmtId="0" fontId="0" fillId="4" borderId="0" xfId="0" applyFill="1"/>
    <xf numFmtId="0" fontId="35" fillId="4" borderId="15" xfId="4" quotePrefix="1" applyFont="1" applyFill="1" applyBorder="1" applyAlignment="1">
      <alignment horizontal="left" vertical="top" wrapText="1"/>
    </xf>
    <xf numFmtId="0" fontId="36" fillId="4" borderId="2" xfId="4" quotePrefix="1" applyFont="1" applyFill="1" applyBorder="1" applyAlignment="1">
      <alignment horizontal="left" vertical="top" wrapText="1"/>
    </xf>
    <xf numFmtId="0" fontId="33" fillId="4" borderId="2" xfId="4" applyFont="1" applyFill="1" applyBorder="1"/>
    <xf numFmtId="0" fontId="6" fillId="0" borderId="8" xfId="2" applyFont="1" applyBorder="1" applyAlignment="1">
      <alignment horizontal="justify" vertical="center" wrapText="1"/>
    </xf>
    <xf numFmtId="3" fontId="6" fillId="3" borderId="3" xfId="2" applyNumberFormat="1" applyFont="1" applyFill="1" applyBorder="1" applyAlignment="1" applyProtection="1">
      <alignment horizontal="center" vertical="center" wrapText="1"/>
      <protection locked="0"/>
    </xf>
    <xf numFmtId="0" fontId="6" fillId="3" borderId="3" xfId="2" applyFont="1" applyFill="1" applyBorder="1" applyAlignment="1" applyProtection="1">
      <alignment horizontal="center" vertical="center" wrapText="1"/>
      <protection locked="0"/>
    </xf>
    <xf numFmtId="0" fontId="6" fillId="3" borderId="27" xfId="2" applyFont="1" applyFill="1" applyBorder="1" applyAlignment="1" applyProtection="1">
      <alignment horizontal="center" vertical="center" wrapText="1"/>
      <protection locked="0"/>
    </xf>
    <xf numFmtId="0" fontId="5" fillId="0" borderId="24" xfId="2" applyFont="1" applyBorder="1" applyAlignment="1">
      <alignment horizontal="center" vertical="center" wrapText="1"/>
    </xf>
    <xf numFmtId="0" fontId="5" fillId="0" borderId="63" xfId="2" applyFont="1" applyBorder="1" applyAlignment="1">
      <alignment horizontal="center" vertical="center" wrapText="1"/>
    </xf>
    <xf numFmtId="9" fontId="5" fillId="0" borderId="11" xfId="2" applyNumberFormat="1" applyFont="1" applyBorder="1" applyAlignment="1">
      <alignment horizontal="center" vertical="center" wrapText="1"/>
    </xf>
    <xf numFmtId="0" fontId="5" fillId="0" borderId="33" xfId="2" applyFont="1" applyBorder="1" applyAlignment="1">
      <alignment horizontal="center" vertical="center" wrapText="1"/>
    </xf>
    <xf numFmtId="9" fontId="8" fillId="0" borderId="3" xfId="0" applyNumberFormat="1" applyFont="1" applyBorder="1" applyAlignment="1">
      <alignment horizontal="center" vertical="center" wrapText="1"/>
    </xf>
    <xf numFmtId="9" fontId="8" fillId="0" borderId="26" xfId="0" applyNumberFormat="1" applyFont="1" applyBorder="1" applyAlignment="1">
      <alignment horizontal="center" vertical="center" wrapText="1"/>
    </xf>
    <xf numFmtId="9" fontId="5" fillId="0" borderId="0" xfId="2" applyNumberFormat="1" applyFont="1" applyAlignment="1">
      <alignment vertical="center" wrapText="1"/>
    </xf>
    <xf numFmtId="0" fontId="4" fillId="3" borderId="1" xfId="2" applyFont="1" applyFill="1" applyBorder="1" applyAlignment="1" applyProtection="1">
      <alignment horizontal="left" vertical="center" wrapText="1"/>
      <protection locked="0"/>
    </xf>
    <xf numFmtId="0" fontId="4" fillId="3" borderId="28" xfId="2" applyFont="1" applyFill="1" applyBorder="1" applyAlignment="1" applyProtection="1">
      <alignment horizontal="left" vertical="center" wrapText="1"/>
      <protection locked="0"/>
    </xf>
    <xf numFmtId="0" fontId="6" fillId="4" borderId="0" xfId="2" applyFont="1" applyFill="1" applyAlignment="1">
      <alignment horizontal="left" vertical="center" wrapText="1"/>
    </xf>
    <xf numFmtId="0" fontId="12" fillId="0" borderId="0" xfId="2" applyFont="1" applyAlignment="1">
      <alignment vertical="center" wrapText="1"/>
    </xf>
    <xf numFmtId="0" fontId="6" fillId="0" borderId="0" xfId="2" applyFont="1" applyAlignment="1" applyProtection="1">
      <alignment horizontal="left" vertical="justify" wrapText="1"/>
      <protection locked="0"/>
    </xf>
    <xf numFmtId="0" fontId="12" fillId="0" borderId="0" xfId="2" applyFont="1" applyAlignment="1">
      <alignment horizontal="right" vertical="center" wrapText="1"/>
    </xf>
    <xf numFmtId="14" fontId="6" fillId="0" borderId="0" xfId="2" applyNumberFormat="1" applyFont="1" applyAlignment="1" applyProtection="1">
      <alignment horizontal="center" vertical="center" wrapText="1"/>
      <protection locked="0"/>
    </xf>
    <xf numFmtId="0" fontId="37" fillId="4" borderId="15" xfId="4" quotePrefix="1" applyFont="1" applyFill="1" applyBorder="1" applyAlignment="1">
      <alignment horizontal="justify" vertical="center" wrapText="1"/>
    </xf>
    <xf numFmtId="0" fontId="37" fillId="4" borderId="0" xfId="4" quotePrefix="1" applyFont="1" applyFill="1" applyAlignment="1">
      <alignment horizontal="justify" vertical="center" wrapText="1"/>
    </xf>
    <xf numFmtId="0" fontId="37" fillId="4" borderId="2" xfId="4" quotePrefix="1" applyFont="1" applyFill="1" applyBorder="1" applyAlignment="1">
      <alignment horizontal="justify" vertical="center" wrapText="1"/>
    </xf>
    <xf numFmtId="0" fontId="35" fillId="4" borderId="40" xfId="4" quotePrefix="1" applyFont="1" applyFill="1" applyBorder="1" applyAlignment="1">
      <alignment horizontal="left" vertical="top" wrapText="1"/>
    </xf>
    <xf numFmtId="0" fontId="35" fillId="4" borderId="41" xfId="4" quotePrefix="1" applyFont="1" applyFill="1" applyBorder="1" applyAlignment="1">
      <alignment horizontal="left" vertical="top" wrapText="1"/>
    </xf>
    <xf numFmtId="0" fontId="35" fillId="4" borderId="42" xfId="4" quotePrefix="1" applyFont="1" applyFill="1" applyBorder="1" applyAlignment="1">
      <alignment horizontal="left" vertical="top" wrapText="1"/>
    </xf>
    <xf numFmtId="0" fontId="37" fillId="4" borderId="40" xfId="4" quotePrefix="1" applyFont="1" applyFill="1" applyBorder="1" applyAlignment="1">
      <alignment horizontal="left" vertical="top" wrapText="1"/>
    </xf>
    <xf numFmtId="0" fontId="37" fillId="4" borderId="41" xfId="4" quotePrefix="1" applyFont="1" applyFill="1" applyBorder="1" applyAlignment="1">
      <alignment horizontal="left" vertical="top" wrapText="1"/>
    </xf>
    <xf numFmtId="0" fontId="37" fillId="4" borderId="42" xfId="4" quotePrefix="1" applyFont="1" applyFill="1" applyBorder="1" applyAlignment="1">
      <alignment horizontal="left" vertical="top" wrapText="1"/>
    </xf>
    <xf numFmtId="0" fontId="35" fillId="4" borderId="0" xfId="4" quotePrefix="1" applyFont="1" applyFill="1" applyAlignment="1">
      <alignment horizontal="left" vertical="top" wrapText="1"/>
    </xf>
    <xf numFmtId="0" fontId="35" fillId="4" borderId="2" xfId="4" quotePrefix="1" applyFont="1" applyFill="1" applyBorder="1" applyAlignment="1">
      <alignment horizontal="left" vertical="top" wrapText="1"/>
    </xf>
    <xf numFmtId="0" fontId="35" fillId="4" borderId="64" xfId="4" quotePrefix="1" applyFont="1" applyFill="1" applyBorder="1" applyAlignment="1">
      <alignment horizontal="left" vertical="top" wrapText="1"/>
    </xf>
    <xf numFmtId="0" fontId="35" fillId="4" borderId="10" xfId="4" quotePrefix="1" applyFont="1" applyFill="1" applyBorder="1" applyAlignment="1">
      <alignment horizontal="left" vertical="top" wrapText="1"/>
    </xf>
    <xf numFmtId="0" fontId="35" fillId="4" borderId="66" xfId="4" quotePrefix="1" applyFont="1" applyFill="1" applyBorder="1" applyAlignment="1">
      <alignment horizontal="left" vertical="top" wrapText="1"/>
    </xf>
    <xf numFmtId="0" fontId="41" fillId="4" borderId="41" xfId="5" applyFont="1" applyFill="1" applyBorder="1" applyAlignment="1">
      <alignment horizontal="left" vertical="top" wrapText="1" readingOrder="1"/>
    </xf>
    <xf numFmtId="0" fontId="42" fillId="4" borderId="41" xfId="4" applyFont="1" applyFill="1" applyBorder="1" applyAlignment="1">
      <alignment horizontal="justify" vertical="center" wrapText="1"/>
    </xf>
    <xf numFmtId="0" fontId="35" fillId="4" borderId="40" xfId="4" quotePrefix="1" applyFont="1" applyFill="1" applyBorder="1" applyAlignment="1">
      <alignment vertical="top" wrapText="1"/>
    </xf>
    <xf numFmtId="0" fontId="35" fillId="4" borderId="41" xfId="4" quotePrefix="1" applyFont="1" applyFill="1" applyBorder="1" applyAlignment="1">
      <alignment vertical="top" wrapText="1"/>
    </xf>
    <xf numFmtId="0" fontId="35" fillId="4" borderId="42" xfId="4" quotePrefix="1" applyFont="1" applyFill="1" applyBorder="1" applyAlignment="1">
      <alignment vertical="top" wrapText="1"/>
    </xf>
    <xf numFmtId="0" fontId="35" fillId="4" borderId="0" xfId="4" quotePrefix="1" applyFont="1" applyFill="1" applyAlignment="1">
      <alignment vertical="top" wrapText="1"/>
    </xf>
    <xf numFmtId="0" fontId="0" fillId="4" borderId="0" xfId="0" applyFill="1" applyAlignment="1">
      <alignment wrapText="1"/>
    </xf>
    <xf numFmtId="0" fontId="33" fillId="4" borderId="40" xfId="4" applyFont="1" applyFill="1" applyBorder="1" applyAlignment="1">
      <alignment wrapText="1"/>
    </xf>
    <xf numFmtId="0" fontId="33" fillId="4" borderId="41" xfId="4" applyFont="1" applyFill="1" applyBorder="1" applyAlignment="1">
      <alignment wrapText="1"/>
    </xf>
    <xf numFmtId="0" fontId="33" fillId="4" borderId="42" xfId="4" applyFont="1" applyFill="1" applyBorder="1" applyAlignment="1">
      <alignment wrapText="1"/>
    </xf>
    <xf numFmtId="0" fontId="33" fillId="4" borderId="15" xfId="4" applyFont="1" applyFill="1" applyBorder="1" applyAlignment="1">
      <alignment wrapText="1"/>
    </xf>
    <xf numFmtId="0" fontId="33" fillId="4" borderId="2" xfId="4" applyFont="1" applyFill="1" applyBorder="1" applyAlignment="1">
      <alignment wrapText="1"/>
    </xf>
    <xf numFmtId="0" fontId="33" fillId="4" borderId="14" xfId="4" applyFont="1" applyFill="1" applyBorder="1" applyAlignment="1">
      <alignment wrapText="1"/>
    </xf>
    <xf numFmtId="0" fontId="33" fillId="4" borderId="13" xfId="4" applyFont="1" applyFill="1" applyBorder="1" applyAlignment="1">
      <alignment wrapText="1"/>
    </xf>
    <xf numFmtId="0" fontId="33" fillId="4" borderId="12" xfId="4" applyFont="1" applyFill="1" applyBorder="1" applyAlignment="1">
      <alignment wrapText="1"/>
    </xf>
    <xf numFmtId="0" fontId="33" fillId="4" borderId="0" xfId="4" applyFont="1" applyFill="1" applyAlignment="1">
      <alignment wrapText="1"/>
    </xf>
    <xf numFmtId="0" fontId="35" fillId="4" borderId="15" xfId="4" quotePrefix="1" applyFont="1" applyFill="1" applyBorder="1" applyAlignment="1">
      <alignment vertical="top" wrapText="1"/>
    </xf>
    <xf numFmtId="0" fontId="35" fillId="4" borderId="2" xfId="4" quotePrefix="1" applyFont="1" applyFill="1" applyBorder="1" applyAlignment="1">
      <alignment vertical="top" wrapText="1"/>
    </xf>
    <xf numFmtId="0" fontId="36" fillId="4" borderId="0" xfId="4" quotePrefix="1" applyFont="1" applyFill="1" applyAlignment="1">
      <alignment horizontal="left" vertical="top" wrapText="1"/>
    </xf>
    <xf numFmtId="0" fontId="39" fillId="4" borderId="0" xfId="4" applyFont="1" applyFill="1" applyAlignment="1">
      <alignment horizontal="left" vertical="center" wrapText="1"/>
    </xf>
    <xf numFmtId="0" fontId="33" fillId="4" borderId="0" xfId="4" applyFont="1" applyFill="1" applyAlignment="1">
      <alignment horizontal="left" vertical="center" wrapText="1"/>
    </xf>
    <xf numFmtId="0" fontId="33" fillId="4" borderId="0" xfId="4" quotePrefix="1" applyFont="1" applyFill="1" applyAlignment="1">
      <alignment horizontal="left" vertical="center" wrapText="1"/>
    </xf>
    <xf numFmtId="0" fontId="33" fillId="4" borderId="0" xfId="4" applyFont="1" applyFill="1"/>
    <xf numFmtId="0" fontId="41" fillId="4" borderId="0" xfId="0" applyFont="1" applyFill="1" applyAlignment="1">
      <alignment horizontal="left" vertical="center" wrapText="1"/>
    </xf>
    <xf numFmtId="0" fontId="42" fillId="4" borderId="0" xfId="0" applyFont="1" applyFill="1" applyAlignment="1">
      <alignment horizontal="left" vertical="top" wrapText="1"/>
    </xf>
    <xf numFmtId="0" fontId="39" fillId="4" borderId="3" xfId="4" applyFont="1" applyFill="1" applyBorder="1" applyAlignment="1">
      <alignment horizontal="center" vertical="center"/>
    </xf>
    <xf numFmtId="0" fontId="39" fillId="4" borderId="3" xfId="4" applyFont="1" applyFill="1" applyBorder="1" applyAlignment="1">
      <alignment horizontal="center" vertical="center" wrapText="1"/>
    </xf>
    <xf numFmtId="0" fontId="0" fillId="0" borderId="0" xfId="0" applyAlignment="1">
      <alignment wrapText="1"/>
    </xf>
    <xf numFmtId="0" fontId="4" fillId="0" borderId="1" xfId="2" applyFont="1" applyBorder="1" applyAlignment="1">
      <alignment horizontal="left" vertical="center" wrapText="1"/>
    </xf>
    <xf numFmtId="9" fontId="5" fillId="0" borderId="70" xfId="2" applyNumberFormat="1" applyFont="1" applyBorder="1" applyAlignment="1">
      <alignment horizontal="center" vertical="center" wrapText="1"/>
    </xf>
    <xf numFmtId="0" fontId="19" fillId="0" borderId="0" xfId="0" applyFont="1" applyAlignment="1">
      <alignment horizontal="center" vertical="center" wrapText="1"/>
    </xf>
    <xf numFmtId="9" fontId="19" fillId="0" borderId="0" xfId="0" applyNumberFormat="1" applyFont="1" applyAlignment="1">
      <alignment horizontal="center" vertical="center" wrapText="1"/>
    </xf>
    <xf numFmtId="9" fontId="4" fillId="0" borderId="1" xfId="0" applyNumberFormat="1" applyFont="1" applyBorder="1" applyAlignment="1">
      <alignment horizontal="center" vertical="center" wrapText="1"/>
    </xf>
    <xf numFmtId="9" fontId="4" fillId="0" borderId="0" xfId="2" applyNumberFormat="1" applyFont="1" applyAlignment="1">
      <alignment horizontal="center" vertical="center" wrapText="1"/>
    </xf>
    <xf numFmtId="0" fontId="22" fillId="0" borderId="0" xfId="0" applyFont="1" applyAlignment="1">
      <alignment horizontal="center" vertical="center" wrapText="1"/>
    </xf>
    <xf numFmtId="0" fontId="20" fillId="0" borderId="0" xfId="0" applyFont="1" applyAlignment="1">
      <alignment vertical="center" wrapText="1"/>
    </xf>
    <xf numFmtId="0" fontId="20" fillId="0" borderId="1" xfId="0" applyFont="1" applyBorder="1" applyAlignment="1">
      <alignment vertical="center" wrapText="1"/>
    </xf>
    <xf numFmtId="0" fontId="19" fillId="10" borderId="3" xfId="0" applyFont="1" applyFill="1" applyBorder="1" applyAlignment="1">
      <alignment horizontal="center" vertical="center" wrapText="1"/>
    </xf>
    <xf numFmtId="0" fontId="19" fillId="11" borderId="3" xfId="0" applyFont="1" applyFill="1" applyBorder="1" applyAlignment="1">
      <alignment horizontal="center" vertical="center" wrapText="1"/>
    </xf>
    <xf numFmtId="0" fontId="19" fillId="12" borderId="3" xfId="0" applyFont="1" applyFill="1" applyBorder="1" applyAlignment="1">
      <alignment horizontal="center" vertical="center" wrapText="1"/>
    </xf>
    <xf numFmtId="0" fontId="19" fillId="13" borderId="3" xfId="0" applyFont="1" applyFill="1" applyBorder="1" applyAlignment="1">
      <alignment horizontal="center" vertical="center" wrapText="1"/>
    </xf>
    <xf numFmtId="0" fontId="12" fillId="0" borderId="4" xfId="2" applyFont="1" applyBorder="1" applyAlignment="1">
      <alignment vertical="center" wrapText="1"/>
    </xf>
    <xf numFmtId="0" fontId="4" fillId="0" borderId="8" xfId="2" applyFont="1" applyBorder="1" applyAlignment="1">
      <alignment horizontal="justify" vertical="center" wrapText="1"/>
    </xf>
    <xf numFmtId="0" fontId="20" fillId="0" borderId="0" xfId="0" applyFont="1" applyAlignment="1">
      <alignment vertical="top" wrapText="1"/>
    </xf>
    <xf numFmtId="0" fontId="45" fillId="0" borderId="0" xfId="0" applyFont="1" applyAlignment="1">
      <alignment wrapText="1"/>
    </xf>
    <xf numFmtId="0" fontId="46" fillId="0" borderId="1" xfId="0" applyFont="1" applyBorder="1" applyAlignment="1">
      <alignment horizontal="justify" vertical="center" wrapText="1"/>
    </xf>
    <xf numFmtId="0" fontId="46" fillId="4" borderId="1" xfId="0" applyFont="1" applyFill="1" applyBorder="1" applyAlignment="1">
      <alignment horizontal="left" vertical="center" wrapText="1"/>
    </xf>
    <xf numFmtId="0" fontId="46" fillId="4" borderId="1" xfId="0" applyFont="1" applyFill="1" applyBorder="1" applyAlignment="1">
      <alignment horizontal="justify" vertical="center" wrapText="1"/>
    </xf>
    <xf numFmtId="0" fontId="46" fillId="0" borderId="1" xfId="0" applyFont="1" applyBorder="1" applyAlignment="1">
      <alignment horizontal="left" vertical="center"/>
    </xf>
    <xf numFmtId="0" fontId="45" fillId="0" borderId="0" xfId="0" applyFont="1" applyAlignment="1">
      <alignment horizontal="left" vertical="top" wrapText="1"/>
    </xf>
    <xf numFmtId="0" fontId="46" fillId="14" borderId="1" xfId="0" applyFont="1" applyFill="1" applyBorder="1" applyAlignment="1">
      <alignment horizontal="justify" vertical="center" wrapText="1"/>
    </xf>
    <xf numFmtId="0" fontId="48" fillId="15" borderId="74" xfId="0" applyFont="1" applyFill="1" applyBorder="1" applyAlignment="1">
      <alignment horizontal="justify" vertical="center" wrapText="1"/>
    </xf>
    <xf numFmtId="9" fontId="46" fillId="14" borderId="1" xfId="6" applyFont="1" applyFill="1" applyBorder="1" applyAlignment="1">
      <alignment horizontal="justify" vertical="center" wrapText="1"/>
    </xf>
    <xf numFmtId="0" fontId="4" fillId="3" borderId="4" xfId="2" applyFont="1" applyFill="1" applyBorder="1" applyAlignment="1" applyProtection="1">
      <alignment horizontal="left" vertical="center" wrapText="1"/>
      <protection locked="0"/>
    </xf>
    <xf numFmtId="0" fontId="4" fillId="3" borderId="5" xfId="2" applyFont="1" applyFill="1" applyBorder="1" applyAlignment="1" applyProtection="1">
      <alignment horizontal="left" vertical="center" wrapText="1"/>
      <protection locked="0"/>
    </xf>
    <xf numFmtId="0" fontId="48" fillId="15" borderId="74" xfId="0" applyFont="1" applyFill="1" applyBorder="1" applyAlignment="1">
      <alignment horizontal="center" vertical="center" wrapText="1"/>
    </xf>
    <xf numFmtId="0" fontId="4" fillId="3" borderId="63" xfId="2" applyFont="1" applyFill="1" applyBorder="1" applyAlignment="1" applyProtection="1">
      <alignment horizontal="left" vertical="center" wrapText="1"/>
      <protection locked="0"/>
    </xf>
    <xf numFmtId="0" fontId="4" fillId="3" borderId="19" xfId="2" applyFont="1" applyFill="1" applyBorder="1" applyAlignment="1" applyProtection="1">
      <alignment horizontal="left" vertical="center" wrapText="1"/>
      <protection locked="0"/>
    </xf>
    <xf numFmtId="0" fontId="4" fillId="3" borderId="77" xfId="2" applyFont="1" applyFill="1" applyBorder="1" applyAlignment="1" applyProtection="1">
      <alignment horizontal="left" vertical="center" wrapText="1"/>
      <protection locked="0"/>
    </xf>
    <xf numFmtId="0" fontId="4" fillId="3" borderId="20" xfId="2" applyFont="1" applyFill="1" applyBorder="1" applyAlignment="1" applyProtection="1">
      <alignment horizontal="left" vertical="center" wrapText="1"/>
      <protection locked="0"/>
    </xf>
    <xf numFmtId="0" fontId="4" fillId="3" borderId="37" xfId="2" applyFont="1" applyFill="1" applyBorder="1" applyAlignment="1" applyProtection="1">
      <alignment horizontal="left" vertical="center" wrapText="1"/>
      <protection locked="0"/>
    </xf>
    <xf numFmtId="9" fontId="4" fillId="16" borderId="1" xfId="0" applyNumberFormat="1" applyFont="1" applyFill="1" applyBorder="1" applyAlignment="1">
      <alignment horizontal="center" vertical="center" wrapText="1"/>
    </xf>
    <xf numFmtId="0" fontId="12" fillId="0" borderId="7" xfId="2" applyFont="1" applyBorder="1" applyAlignment="1">
      <alignment horizontal="center" vertical="center" wrapText="1"/>
    </xf>
    <xf numFmtId="0" fontId="6" fillId="0" borderId="1" xfId="2" applyFont="1" applyBorder="1" applyAlignment="1" applyProtection="1">
      <alignment horizontal="center" vertical="center" wrapText="1"/>
      <protection locked="0"/>
    </xf>
    <xf numFmtId="0" fontId="6" fillId="0" borderId="5" xfId="2" applyFont="1" applyBorder="1" applyAlignment="1" applyProtection="1">
      <alignment horizontal="center" vertical="center" wrapText="1"/>
      <protection locked="0"/>
    </xf>
    <xf numFmtId="0" fontId="4" fillId="0" borderId="1" xfId="2" applyFont="1" applyBorder="1" applyAlignment="1">
      <alignment horizontal="justify" vertical="top" wrapText="1"/>
    </xf>
    <xf numFmtId="0" fontId="4" fillId="0" borderId="1" xfId="2" applyFont="1" applyBorder="1" applyAlignment="1">
      <alignment vertical="center" wrapText="1"/>
    </xf>
    <xf numFmtId="0" fontId="9" fillId="0" borderId="1" xfId="2" applyFont="1" applyBorder="1" applyAlignment="1">
      <alignment vertical="center" wrapText="1"/>
    </xf>
    <xf numFmtId="0" fontId="6" fillId="3" borderId="1" xfId="0" applyFont="1" applyFill="1" applyBorder="1" applyAlignment="1">
      <alignment horizontal="left" vertical="center" wrapText="1"/>
    </xf>
    <xf numFmtId="0" fontId="12" fillId="0" borderId="4" xfId="2" applyFont="1" applyBorder="1" applyAlignment="1">
      <alignment horizontal="center" vertical="center" wrapText="1"/>
    </xf>
    <xf numFmtId="0" fontId="4" fillId="0" borderId="1" xfId="2" applyFont="1" applyBorder="1" applyAlignment="1">
      <alignment horizontal="center" vertical="center" wrapText="1"/>
    </xf>
    <xf numFmtId="0" fontId="4" fillId="3" borderId="1" xfId="0" applyFont="1" applyFill="1" applyBorder="1" applyAlignment="1" applyProtection="1">
      <alignment horizontal="center" vertical="center" wrapText="1"/>
      <protection locked="0"/>
    </xf>
    <xf numFmtId="9" fontId="4" fillId="0" borderId="6" xfId="0" applyNumberFormat="1" applyFont="1" applyBorder="1" applyAlignment="1">
      <alignment horizontal="center" vertical="center" wrapText="1"/>
    </xf>
    <xf numFmtId="9" fontId="4" fillId="3" borderId="1" xfId="0" applyNumberFormat="1" applyFont="1" applyFill="1" applyBorder="1" applyAlignment="1" applyProtection="1">
      <alignment horizontal="center" vertical="center" wrapText="1"/>
      <protection locked="0"/>
    </xf>
    <xf numFmtId="0" fontId="4" fillId="0" borderId="28" xfId="2" applyFont="1" applyBorder="1" applyAlignment="1">
      <alignment horizontal="center" vertical="center" wrapText="1"/>
    </xf>
    <xf numFmtId="0" fontId="4" fillId="0" borderId="4" xfId="2" applyFont="1" applyBorder="1" applyAlignment="1">
      <alignment horizontal="center" vertical="center" wrapText="1"/>
    </xf>
    <xf numFmtId="0" fontId="2" fillId="0" borderId="1" xfId="2" applyBorder="1" applyAlignment="1">
      <alignment horizontal="center" vertical="center" wrapText="1"/>
    </xf>
    <xf numFmtId="0" fontId="2" fillId="3" borderId="1" xfId="2" applyFill="1" applyBorder="1" applyAlignment="1" applyProtection="1">
      <alignment horizontal="center" vertical="center" wrapText="1"/>
      <protection locked="0"/>
    </xf>
    <xf numFmtId="0" fontId="2" fillId="4" borderId="0" xfId="0" applyFont="1" applyFill="1" applyAlignment="1">
      <alignment vertical="center" wrapText="1"/>
    </xf>
    <xf numFmtId="14" fontId="2" fillId="4" borderId="0" xfId="0" applyNumberFormat="1" applyFont="1" applyFill="1" applyAlignment="1">
      <alignment vertical="center" wrapText="1"/>
    </xf>
    <xf numFmtId="0" fontId="6" fillId="0" borderId="0" xfId="2" applyFont="1" applyAlignment="1">
      <alignment horizontal="left" vertical="center" wrapText="1"/>
    </xf>
    <xf numFmtId="0" fontId="12" fillId="0" borderId="0" xfId="2" applyFont="1" applyAlignment="1">
      <alignment horizontal="center" vertical="center" wrapText="1"/>
    </xf>
    <xf numFmtId="14" fontId="6" fillId="0" borderId="0" xfId="2" applyNumberFormat="1" applyFont="1" applyAlignment="1" applyProtection="1">
      <alignment horizontal="left" vertical="center" wrapText="1"/>
      <protection locked="0"/>
    </xf>
    <xf numFmtId="0" fontId="12" fillId="0" borderId="9" xfId="2" applyFont="1" applyBorder="1" applyAlignment="1">
      <alignment vertical="center" wrapText="1"/>
    </xf>
    <xf numFmtId="0" fontId="6" fillId="0" borderId="8" xfId="2" applyFont="1" applyBorder="1" applyAlignment="1">
      <alignment vertical="center" wrapText="1"/>
    </xf>
    <xf numFmtId="0" fontId="6" fillId="0" borderId="10" xfId="2" applyFont="1" applyBorder="1" applyAlignment="1">
      <alignment vertical="center" wrapText="1"/>
    </xf>
    <xf numFmtId="0" fontId="6" fillId="0" borderId="19" xfId="2" applyFont="1" applyBorder="1" applyAlignment="1">
      <alignment vertical="center" wrapText="1"/>
    </xf>
    <xf numFmtId="0" fontId="6" fillId="0" borderId="8" xfId="2" applyFont="1" applyBorder="1" applyAlignment="1" applyProtection="1">
      <alignment horizontal="left" vertical="center" wrapText="1"/>
      <protection locked="0"/>
    </xf>
    <xf numFmtId="0" fontId="6" fillId="0" borderId="19" xfId="2" applyFont="1" applyBorder="1" applyAlignment="1" applyProtection="1">
      <alignment horizontal="left" vertical="center" wrapText="1"/>
      <protection locked="0"/>
    </xf>
    <xf numFmtId="0" fontId="39" fillId="17" borderId="3" xfId="4" applyFont="1" applyFill="1" applyBorder="1" applyAlignment="1">
      <alignment horizontal="center" wrapText="1"/>
    </xf>
    <xf numFmtId="0" fontId="6" fillId="0" borderId="8" xfId="2" applyFont="1" applyBorder="1" applyAlignment="1">
      <alignment horizontal="left" vertical="center" wrapText="1"/>
    </xf>
    <xf numFmtId="0" fontId="52" fillId="3" borderId="1" xfId="2" applyFont="1" applyFill="1" applyBorder="1" applyAlignment="1" applyProtection="1">
      <alignment horizontal="center" vertical="center" wrapText="1"/>
      <protection locked="0"/>
    </xf>
    <xf numFmtId="0" fontId="52" fillId="0" borderId="1" xfId="2" applyFont="1" applyBorder="1" applyAlignment="1" applyProtection="1">
      <alignment horizontal="center" vertical="center" wrapText="1"/>
      <protection locked="0"/>
    </xf>
    <xf numFmtId="0" fontId="52" fillId="3" borderId="1" xfId="0" applyFont="1" applyFill="1" applyBorder="1" applyAlignment="1">
      <alignment horizontal="left" vertical="center" wrapText="1"/>
    </xf>
    <xf numFmtId="0" fontId="6" fillId="3" borderId="76" xfId="2" applyFont="1" applyFill="1" applyBorder="1" applyAlignment="1" applyProtection="1">
      <alignment horizontal="center" vertical="center" wrapText="1"/>
      <protection locked="0"/>
    </xf>
    <xf numFmtId="9" fontId="0" fillId="3" borderId="76" xfId="0" applyNumberFormat="1" applyFill="1" applyBorder="1" applyAlignment="1" applyProtection="1">
      <alignment horizontal="center" vertical="center" wrapText="1"/>
      <protection locked="0"/>
    </xf>
    <xf numFmtId="0" fontId="19" fillId="13" borderId="27" xfId="0" applyFont="1" applyFill="1" applyBorder="1" applyAlignment="1">
      <alignment horizontal="center" vertical="center" wrapText="1"/>
    </xf>
    <xf numFmtId="0" fontId="19" fillId="0" borderId="28" xfId="0" applyFont="1" applyBorder="1" applyAlignment="1">
      <alignment horizontal="justify" vertical="center" wrapText="1"/>
    </xf>
    <xf numFmtId="9" fontId="19" fillId="0" borderId="29" xfId="0" applyNumberFormat="1" applyFont="1" applyBorder="1" applyAlignment="1">
      <alignment horizontal="center" vertical="center" wrapText="1"/>
    </xf>
    <xf numFmtId="0" fontId="19" fillId="0" borderId="1" xfId="0" applyFont="1" applyBorder="1" applyAlignment="1">
      <alignment horizontal="center" vertical="center" wrapText="1"/>
    </xf>
    <xf numFmtId="0" fontId="19" fillId="0" borderId="28" xfId="0" applyFont="1" applyBorder="1" applyAlignment="1">
      <alignment horizontal="center" vertical="center" wrapText="1"/>
    </xf>
    <xf numFmtId="9" fontId="19" fillId="0" borderId="28" xfId="0" applyNumberFormat="1" applyFont="1" applyBorder="1" applyAlignment="1">
      <alignment horizontal="center" vertical="center" wrapText="1"/>
    </xf>
    <xf numFmtId="0" fontId="19" fillId="0" borderId="33" xfId="0" applyFont="1" applyBorder="1" applyAlignment="1">
      <alignment horizontal="center" vertical="center" wrapText="1"/>
    </xf>
    <xf numFmtId="0" fontId="19" fillId="0" borderId="26" xfId="0" applyFont="1" applyBorder="1" applyAlignment="1">
      <alignment horizontal="center" vertical="center" wrapText="1"/>
    </xf>
    <xf numFmtId="0" fontId="19" fillId="0" borderId="29" xfId="0" applyFont="1" applyBorder="1" applyAlignment="1">
      <alignment horizontal="center" vertical="center" wrapText="1"/>
    </xf>
    <xf numFmtId="0" fontId="13" fillId="0" borderId="63" xfId="2" applyFont="1" applyBorder="1" applyAlignment="1">
      <alignment vertical="center" wrapText="1"/>
    </xf>
    <xf numFmtId="0" fontId="13" fillId="0" borderId="0" xfId="2" applyFont="1" applyAlignment="1">
      <alignment vertical="center" wrapText="1"/>
    </xf>
    <xf numFmtId="0" fontId="6" fillId="0" borderId="8" xfId="2" applyFont="1" applyBorder="1" applyAlignment="1" applyProtection="1">
      <alignment horizontal="center" vertical="center" wrapText="1"/>
      <protection locked="0"/>
    </xf>
    <xf numFmtId="0" fontId="4" fillId="3" borderId="1" xfId="2" applyFont="1" applyFill="1" applyBorder="1" applyAlignment="1" applyProtection="1">
      <alignment horizontal="center" vertical="center" wrapText="1"/>
      <protection locked="0"/>
    </xf>
    <xf numFmtId="0" fontId="6" fillId="0" borderId="19" xfId="2" applyFont="1" applyBorder="1" applyAlignment="1">
      <alignment horizontal="center" vertical="center" wrapText="1"/>
    </xf>
    <xf numFmtId="0" fontId="13" fillId="0" borderId="0" xfId="0" applyFont="1" applyAlignment="1">
      <alignment horizontal="center" vertical="center" wrapText="1"/>
    </xf>
    <xf numFmtId="0" fontId="6" fillId="0" borderId="8" xfId="2" applyFont="1" applyBorder="1" applyAlignment="1">
      <alignment horizontal="center" vertical="center" wrapText="1"/>
    </xf>
    <xf numFmtId="0" fontId="6" fillId="0" borderId="10" xfId="2" applyFont="1" applyBorder="1" applyAlignment="1">
      <alignment horizontal="center" vertical="center" wrapText="1"/>
    </xf>
    <xf numFmtId="0" fontId="6" fillId="0" borderId="19" xfId="2" applyFont="1" applyBorder="1" applyAlignment="1" applyProtection="1">
      <alignment horizontal="center" vertical="center" wrapText="1"/>
      <protection locked="0"/>
    </xf>
    <xf numFmtId="0" fontId="2" fillId="2" borderId="0" xfId="2" applyFill="1" applyAlignment="1">
      <alignment horizontal="center"/>
    </xf>
    <xf numFmtId="0" fontId="2" fillId="2" borderId="18" xfId="2" applyFill="1" applyBorder="1" applyAlignment="1">
      <alignment horizontal="center"/>
    </xf>
    <xf numFmtId="0" fontId="2" fillId="2" borderId="17" xfId="2" applyFill="1" applyBorder="1" applyAlignment="1">
      <alignment horizontal="center"/>
    </xf>
    <xf numFmtId="0" fontId="2" fillId="0" borderId="18" xfId="2" applyBorder="1" applyAlignment="1">
      <alignment horizontal="center" vertical="center" wrapText="1"/>
    </xf>
    <xf numFmtId="0" fontId="2" fillId="0" borderId="17" xfId="2" applyBorder="1" applyAlignment="1">
      <alignment horizontal="center" vertical="center" wrapText="1"/>
    </xf>
    <xf numFmtId="0" fontId="2" fillId="0" borderId="15" xfId="2" applyBorder="1" applyAlignment="1">
      <alignment horizontal="center" vertical="center" wrapText="1"/>
    </xf>
    <xf numFmtId="0" fontId="23" fillId="0" borderId="0" xfId="2" applyFont="1" applyAlignment="1">
      <alignment horizontal="center" vertical="center" wrapText="1"/>
    </xf>
    <xf numFmtId="0" fontId="25" fillId="0" borderId="0" xfId="3" applyFont="1" applyAlignment="1">
      <alignment horizontal="center"/>
    </xf>
    <xf numFmtId="0" fontId="27" fillId="0" borderId="0" xfId="3" applyFont="1" applyAlignment="1">
      <alignment horizontal="center" vertical="center" textRotation="90" wrapText="1"/>
    </xf>
    <xf numFmtId="0" fontId="23" fillId="0" borderId="0" xfId="0" applyFont="1" applyAlignment="1">
      <alignment horizontal="center" vertical="center" readingOrder="1"/>
    </xf>
    <xf numFmtId="0" fontId="29" fillId="0" borderId="0" xfId="3" applyFont="1" applyAlignment="1">
      <alignment horizontal="center"/>
    </xf>
    <xf numFmtId="0" fontId="2" fillId="0" borderId="0" xfId="0" applyFont="1" applyAlignment="1">
      <alignment horizontal="center" vertical="center"/>
    </xf>
    <xf numFmtId="0" fontId="2" fillId="0" borderId="0" xfId="0" applyFont="1" applyAlignment="1">
      <alignment horizontal="center" vertical="center" readingOrder="1"/>
    </xf>
    <xf numFmtId="0" fontId="2" fillId="0" borderId="0" xfId="3" applyFont="1" applyAlignment="1">
      <alignment horizontal="center" vertical="center"/>
    </xf>
    <xf numFmtId="0" fontId="2" fillId="3" borderId="1" xfId="2" applyFill="1" applyBorder="1" applyAlignment="1">
      <alignment horizontal="center" vertical="center" wrapText="1"/>
    </xf>
    <xf numFmtId="14" fontId="2" fillId="3" borderId="1" xfId="2" applyNumberFormat="1" applyFill="1" applyBorder="1" applyAlignment="1" applyProtection="1">
      <alignment horizontal="center" vertical="center" wrapText="1"/>
      <protection locked="0"/>
    </xf>
    <xf numFmtId="0" fontId="23" fillId="0" borderId="1" xfId="2" applyFont="1" applyBorder="1" applyAlignment="1">
      <alignment horizontal="center" vertical="center"/>
    </xf>
    <xf numFmtId="0" fontId="2" fillId="4" borderId="86" xfId="0" applyFont="1" applyFill="1" applyBorder="1" applyAlignment="1">
      <alignment vertical="center" wrapText="1"/>
    </xf>
    <xf numFmtId="0" fontId="2" fillId="4" borderId="48" xfId="0" applyFont="1" applyFill="1" applyBorder="1" applyAlignment="1">
      <alignment vertical="center" wrapText="1"/>
    </xf>
    <xf numFmtId="0" fontId="2" fillId="4" borderId="79" xfId="0" applyFont="1" applyFill="1" applyBorder="1" applyAlignment="1">
      <alignment vertical="center" wrapText="1"/>
    </xf>
    <xf numFmtId="0" fontId="2" fillId="4" borderId="82" xfId="0" applyFont="1" applyFill="1" applyBorder="1" applyAlignment="1">
      <alignment vertical="center" wrapText="1"/>
    </xf>
    <xf numFmtId="14" fontId="2" fillId="4" borderId="92" xfId="0" applyNumberFormat="1" applyFont="1" applyFill="1" applyBorder="1" applyAlignment="1">
      <alignment vertical="center" wrapText="1"/>
    </xf>
    <xf numFmtId="14" fontId="2" fillId="4" borderId="93" xfId="0" applyNumberFormat="1" applyFont="1" applyFill="1" applyBorder="1" applyAlignment="1">
      <alignment vertical="center" wrapText="1"/>
    </xf>
    <xf numFmtId="0" fontId="22" fillId="0" borderId="0" xfId="0" applyFont="1" applyAlignment="1" applyProtection="1">
      <alignment vertical="center"/>
      <protection locked="0"/>
    </xf>
    <xf numFmtId="0" fontId="20" fillId="0" borderId="0" xfId="0" applyFont="1" applyAlignment="1" applyProtection="1">
      <alignment vertical="center" wrapText="1"/>
      <protection locked="0"/>
    </xf>
    <xf numFmtId="0" fontId="22" fillId="0" borderId="94" xfId="0" applyFont="1" applyBorder="1" applyAlignment="1" applyProtection="1">
      <alignment horizontal="center" vertical="center"/>
      <protection locked="0"/>
    </xf>
    <xf numFmtId="0" fontId="20" fillId="0" borderId="94" xfId="0" applyFont="1" applyBorder="1" applyAlignment="1" applyProtection="1">
      <alignment horizontal="center" vertical="center"/>
      <protection locked="0"/>
    </xf>
    <xf numFmtId="0" fontId="6" fillId="0" borderId="36" xfId="2" applyFont="1" applyBorder="1" applyAlignment="1">
      <alignment horizontal="justify" vertical="center" wrapText="1"/>
    </xf>
    <xf numFmtId="0" fontId="31" fillId="0" borderId="37" xfId="2" applyFont="1" applyBorder="1" applyAlignment="1">
      <alignment horizontal="center" vertical="center" wrapText="1"/>
    </xf>
    <xf numFmtId="9" fontId="0" fillId="0" borderId="98" xfId="0" applyNumberFormat="1" applyBorder="1" applyAlignment="1">
      <alignment horizontal="center" vertical="center" wrapText="1"/>
    </xf>
    <xf numFmtId="9" fontId="0" fillId="0" borderId="99" xfId="0" applyNumberFormat="1" applyBorder="1" applyAlignment="1">
      <alignment horizontal="center" vertical="center" wrapText="1"/>
    </xf>
    <xf numFmtId="9" fontId="0" fillId="0" borderId="28" xfId="0" applyNumberFormat="1" applyBorder="1" applyAlignment="1">
      <alignment horizontal="center" vertical="center" wrapText="1"/>
    </xf>
    <xf numFmtId="9" fontId="0" fillId="0" borderId="36" xfId="0" applyNumberFormat="1" applyBorder="1" applyAlignment="1">
      <alignment horizontal="center" vertical="center" wrapText="1"/>
    </xf>
    <xf numFmtId="9" fontId="8" fillId="0" borderId="27" xfId="0" applyNumberFormat="1" applyFont="1" applyBorder="1" applyAlignment="1">
      <alignment horizontal="center" vertical="center" wrapText="1"/>
    </xf>
    <xf numFmtId="9" fontId="8" fillId="0" borderId="29" xfId="0" applyNumberFormat="1" applyFont="1" applyBorder="1" applyAlignment="1">
      <alignment horizontal="center" vertical="center" wrapText="1"/>
    </xf>
    <xf numFmtId="0" fontId="54" fillId="0" borderId="1" xfId="2" applyFont="1" applyBorder="1" applyAlignment="1" applyProtection="1">
      <alignment horizontal="center" vertical="center" wrapText="1"/>
      <protection locked="0"/>
    </xf>
    <xf numFmtId="0" fontId="2" fillId="3" borderId="1" xfId="2" applyFill="1" applyBorder="1" applyAlignment="1" applyProtection="1">
      <alignment horizontal="justify" vertical="center" wrapText="1"/>
      <protection locked="0"/>
    </xf>
    <xf numFmtId="14" fontId="2" fillId="3" borderId="1" xfId="2" applyNumberFormat="1" applyFill="1" applyBorder="1" applyAlignment="1" applyProtection="1">
      <alignment horizontal="justify" vertical="center" wrapText="1"/>
      <protection locked="0"/>
    </xf>
    <xf numFmtId="9" fontId="2" fillId="0" borderId="76" xfId="2" applyNumberFormat="1" applyBorder="1" applyAlignment="1">
      <alignment horizontal="center" vertical="center" wrapText="1"/>
    </xf>
    <xf numFmtId="0" fontId="2" fillId="0" borderId="5" xfId="0" applyFont="1" applyBorder="1" applyAlignment="1">
      <alignment horizontal="center" vertical="center" wrapText="1" readingOrder="1"/>
    </xf>
    <xf numFmtId="0" fontId="26" fillId="5" borderId="5" xfId="0" applyFont="1" applyFill="1" applyBorder="1" applyAlignment="1">
      <alignment horizontal="center" vertical="center" wrapText="1" readingOrder="1"/>
    </xf>
    <xf numFmtId="0" fontId="26" fillId="9" borderId="5" xfId="0" applyFont="1" applyFill="1" applyBorder="1" applyAlignment="1">
      <alignment horizontal="center" vertical="center" wrapText="1" readingOrder="1"/>
    </xf>
    <xf numFmtId="0" fontId="26" fillId="8" borderId="5" xfId="0" applyFont="1" applyFill="1" applyBorder="1" applyAlignment="1">
      <alignment horizontal="center" vertical="center" wrapText="1" readingOrder="1"/>
    </xf>
    <xf numFmtId="0" fontId="2" fillId="6" borderId="38" xfId="0" applyFont="1" applyFill="1" applyBorder="1" applyAlignment="1">
      <alignment horizontal="center" vertical="center" wrapText="1" readingOrder="1"/>
    </xf>
    <xf numFmtId="0" fontId="13" fillId="0" borderId="0" xfId="2" applyFont="1" applyAlignment="1">
      <alignment horizontal="center" vertical="center" textRotation="90" wrapText="1"/>
    </xf>
    <xf numFmtId="0" fontId="2" fillId="0" borderId="0" xfId="0" applyFont="1" applyAlignment="1">
      <alignment horizontal="center" vertical="center" wrapText="1" readingOrder="1"/>
    </xf>
    <xf numFmtId="0" fontId="26" fillId="5" borderId="0" xfId="0" applyFont="1" applyFill="1" applyAlignment="1">
      <alignment horizontal="center" vertical="center" wrapText="1" readingOrder="1"/>
    </xf>
    <xf numFmtId="0" fontId="26" fillId="9" borderId="0" xfId="0" applyFont="1" applyFill="1" applyAlignment="1">
      <alignment horizontal="center" vertical="center" wrapText="1" readingOrder="1"/>
    </xf>
    <xf numFmtId="0" fontId="26" fillId="8" borderId="0" xfId="0" applyFont="1" applyFill="1" applyAlignment="1">
      <alignment horizontal="center" vertical="center" wrapText="1" readingOrder="1"/>
    </xf>
    <xf numFmtId="0" fontId="2" fillId="6" borderId="0" xfId="0" applyFont="1" applyFill="1" applyAlignment="1">
      <alignment horizontal="center" vertical="center" wrapText="1" readingOrder="1"/>
    </xf>
    <xf numFmtId="14" fontId="20" fillId="3" borderId="1" xfId="2" applyNumberFormat="1" applyFont="1" applyFill="1" applyBorder="1" applyAlignment="1" applyProtection="1">
      <alignment horizontal="justify" vertical="center" wrapText="1"/>
      <protection locked="0"/>
    </xf>
    <xf numFmtId="0" fontId="22" fillId="0" borderId="94" xfId="0" applyFont="1" applyBorder="1" applyAlignment="1" applyProtection="1">
      <alignment horizontal="center" vertical="center"/>
      <protection locked="0"/>
    </xf>
    <xf numFmtId="14" fontId="20" fillId="0" borderId="94" xfId="0" applyNumberFormat="1" applyFont="1" applyBorder="1" applyAlignment="1" applyProtection="1">
      <alignment horizontal="center" vertical="center"/>
      <protection locked="0"/>
    </xf>
    <xf numFmtId="0" fontId="2" fillId="4" borderId="94" xfId="4" applyFill="1" applyBorder="1" applyAlignment="1">
      <alignment horizontal="justify" vertical="center" wrapText="1"/>
    </xf>
    <xf numFmtId="0" fontId="20" fillId="0" borderId="94" xfId="0" applyFont="1" applyBorder="1" applyAlignment="1" applyProtection="1">
      <alignment horizontal="center" vertical="center" wrapText="1"/>
      <protection locked="0"/>
    </xf>
    <xf numFmtId="0" fontId="53" fillId="0" borderId="83" xfId="2" applyFont="1" applyBorder="1" applyAlignment="1" applyProtection="1">
      <alignment horizontal="center" vertical="center"/>
      <protection locked="0"/>
    </xf>
    <xf numFmtId="0" fontId="53" fillId="0" borderId="84" xfId="2" applyFont="1" applyBorder="1" applyAlignment="1" applyProtection="1">
      <alignment horizontal="center" vertical="center"/>
      <protection locked="0"/>
    </xf>
    <xf numFmtId="0" fontId="53" fillId="0" borderId="85" xfId="2" applyFont="1" applyBorder="1" applyAlignment="1" applyProtection="1">
      <alignment horizontal="center" vertical="center"/>
      <protection locked="0"/>
    </xf>
    <xf numFmtId="0" fontId="53" fillId="0" borderId="87" xfId="2" applyFont="1" applyBorder="1" applyAlignment="1" applyProtection="1">
      <alignment horizontal="center" vertical="center"/>
      <protection locked="0"/>
    </xf>
    <xf numFmtId="0" fontId="53" fillId="0" borderId="1" xfId="2" applyFont="1" applyBorder="1" applyAlignment="1" applyProtection="1">
      <alignment horizontal="center" vertical="center"/>
      <protection locked="0"/>
    </xf>
    <xf numFmtId="0" fontId="53" fillId="0" borderId="88" xfId="2" applyFont="1" applyBorder="1" applyAlignment="1" applyProtection="1">
      <alignment horizontal="center" vertical="center"/>
      <protection locked="0"/>
    </xf>
    <xf numFmtId="0" fontId="53" fillId="0" borderId="89" xfId="2" applyFont="1" applyBorder="1" applyAlignment="1" applyProtection="1">
      <alignment horizontal="center" vertical="center"/>
      <protection locked="0"/>
    </xf>
    <xf numFmtId="0" fontId="53" fillId="0" borderId="90" xfId="2" applyFont="1" applyBorder="1" applyAlignment="1" applyProtection="1">
      <alignment horizontal="center" vertical="center"/>
      <protection locked="0"/>
    </xf>
    <xf numFmtId="0" fontId="53" fillId="0" borderId="91" xfId="2" applyFont="1" applyBorder="1" applyAlignment="1" applyProtection="1">
      <alignment horizontal="center" vertical="center"/>
      <protection locked="0"/>
    </xf>
    <xf numFmtId="0" fontId="12" fillId="0" borderId="1" xfId="2" applyFont="1" applyBorder="1" applyAlignment="1">
      <alignment horizontal="center" vertical="center" wrapText="1"/>
    </xf>
    <xf numFmtId="0" fontId="12" fillId="0" borderId="11" xfId="2" applyFont="1" applyBorder="1" applyAlignment="1">
      <alignment horizontal="center" vertical="center"/>
    </xf>
    <xf numFmtId="0" fontId="12" fillId="0" borderId="9" xfId="2" applyFont="1" applyBorder="1" applyAlignment="1">
      <alignment horizontal="center" vertical="center"/>
    </xf>
    <xf numFmtId="0" fontId="12" fillId="0" borderId="63" xfId="2" applyFont="1" applyBorder="1" applyAlignment="1">
      <alignment horizontal="center" vertical="center"/>
    </xf>
    <xf numFmtId="0" fontId="6" fillId="0" borderId="8" xfId="2" applyFont="1" applyBorder="1" applyAlignment="1">
      <alignment horizontal="left" vertical="center" wrapText="1"/>
    </xf>
    <xf numFmtId="0" fontId="6" fillId="0" borderId="10" xfId="2" applyFont="1" applyBorder="1" applyAlignment="1">
      <alignment horizontal="left" vertical="center" wrapText="1"/>
    </xf>
    <xf numFmtId="0" fontId="6" fillId="0" borderId="19" xfId="2" applyFont="1" applyBorder="1" applyAlignment="1">
      <alignment horizontal="left" vertical="center" wrapText="1"/>
    </xf>
    <xf numFmtId="14" fontId="6" fillId="0" borderId="8" xfId="2" applyNumberFormat="1" applyFont="1" applyBorder="1" applyAlignment="1" applyProtection="1">
      <alignment horizontal="left" vertical="center" wrapText="1"/>
      <protection locked="0"/>
    </xf>
    <xf numFmtId="14" fontId="6" fillId="0" borderId="10" xfId="2" applyNumberFormat="1" applyFont="1" applyBorder="1" applyAlignment="1" applyProtection="1">
      <alignment horizontal="left" vertical="center" wrapText="1"/>
      <protection locked="0"/>
    </xf>
    <xf numFmtId="14" fontId="6" fillId="0" borderId="19" xfId="2" applyNumberFormat="1" applyFont="1" applyBorder="1" applyAlignment="1" applyProtection="1">
      <alignment horizontal="left" vertical="center" wrapText="1"/>
      <protection locked="0"/>
    </xf>
    <xf numFmtId="0" fontId="4" fillId="0" borderId="95" xfId="2" applyFont="1" applyBorder="1" applyAlignment="1">
      <alignment horizontal="center" vertical="center" wrapText="1"/>
    </xf>
    <xf numFmtId="0" fontId="4" fillId="0" borderId="96" xfId="2" applyFont="1" applyBorder="1" applyAlignment="1">
      <alignment horizontal="center" vertical="center" wrapText="1"/>
    </xf>
    <xf numFmtId="0" fontId="4" fillId="0" borderId="97" xfId="2" applyFont="1" applyBorder="1" applyAlignment="1">
      <alignment horizontal="center" vertical="center" wrapText="1"/>
    </xf>
    <xf numFmtId="0" fontId="37" fillId="0" borderId="64" xfId="4" quotePrefix="1" applyFont="1" applyBorder="1" applyAlignment="1">
      <alignment horizontal="center" vertical="top" wrapText="1"/>
    </xf>
    <xf numFmtId="0" fontId="37" fillId="0" borderId="10" xfId="4" quotePrefix="1" applyFont="1" applyBorder="1" applyAlignment="1">
      <alignment horizontal="center" vertical="top" wrapText="1"/>
    </xf>
    <xf numFmtId="0" fontId="37" fillId="0" borderId="66" xfId="4" quotePrefix="1" applyFont="1" applyBorder="1" applyAlignment="1">
      <alignment horizontal="center" vertical="top" wrapText="1"/>
    </xf>
    <xf numFmtId="0" fontId="8" fillId="4" borderId="0" xfId="0" applyFont="1" applyFill="1" applyAlignment="1">
      <alignment horizontal="left" vertical="top" wrapText="1"/>
    </xf>
    <xf numFmtId="0" fontId="42" fillId="4" borderId="55" xfId="4" applyFont="1" applyFill="1" applyBorder="1" applyAlignment="1">
      <alignment horizontal="justify" vertical="center" wrapText="1"/>
    </xf>
    <xf numFmtId="0" fontId="42" fillId="4" borderId="56" xfId="4" applyFont="1" applyFill="1" applyBorder="1" applyAlignment="1">
      <alignment horizontal="justify" vertical="center" wrapText="1"/>
    </xf>
    <xf numFmtId="0" fontId="41" fillId="4" borderId="57" xfId="0" applyFont="1" applyFill="1" applyBorder="1" applyAlignment="1">
      <alignment horizontal="left" vertical="center" wrapText="1"/>
    </xf>
    <xf numFmtId="0" fontId="41" fillId="4" borderId="58" xfId="0" applyFont="1" applyFill="1" applyBorder="1" applyAlignment="1">
      <alignment horizontal="left" vertical="center" wrapText="1"/>
    </xf>
    <xf numFmtId="0" fontId="41" fillId="4" borderId="68" xfId="5" applyFont="1" applyFill="1" applyBorder="1" applyAlignment="1">
      <alignment horizontal="left" vertical="top" wrapText="1" readingOrder="1"/>
    </xf>
    <xf numFmtId="0" fontId="41" fillId="4" borderId="50" xfId="5" applyFont="1" applyFill="1" applyBorder="1" applyAlignment="1">
      <alignment horizontal="left" vertical="top" wrapText="1" readingOrder="1"/>
    </xf>
    <xf numFmtId="0" fontId="42" fillId="4" borderId="51" xfId="4" applyFont="1" applyFill="1" applyBorder="1" applyAlignment="1">
      <alignment horizontal="justify" vertical="center" wrapText="1"/>
    </xf>
    <xf numFmtId="0" fontId="42" fillId="4" borderId="52" xfId="4" applyFont="1" applyFill="1" applyBorder="1" applyAlignment="1">
      <alignment horizontal="justify" vertical="center" wrapText="1"/>
    </xf>
    <xf numFmtId="0" fontId="35" fillId="4" borderId="64" xfId="4" quotePrefix="1" applyFont="1" applyFill="1" applyBorder="1" applyAlignment="1">
      <alignment horizontal="left" vertical="top" wrapText="1"/>
    </xf>
    <xf numFmtId="0" fontId="35" fillId="4" borderId="10" xfId="4" quotePrefix="1" applyFont="1" applyFill="1" applyBorder="1" applyAlignment="1">
      <alignment horizontal="left" vertical="top" wrapText="1"/>
    </xf>
    <xf numFmtId="0" fontId="35" fillId="4" borderId="66" xfId="4" quotePrefix="1" applyFont="1" applyFill="1" applyBorder="1" applyAlignment="1">
      <alignment horizontal="left" vertical="top" wrapText="1"/>
    </xf>
    <xf numFmtId="14" fontId="8" fillId="4" borderId="0" xfId="0" applyNumberFormat="1" applyFont="1" applyFill="1" applyAlignment="1">
      <alignment horizontal="left" wrapText="1"/>
    </xf>
    <xf numFmtId="0" fontId="41" fillId="4" borderId="69" xfId="0" applyFont="1" applyFill="1" applyBorder="1" applyAlignment="1">
      <alignment horizontal="left" vertical="center" wrapText="1"/>
    </xf>
    <xf numFmtId="0" fontId="41" fillId="17" borderId="45" xfId="5" applyFont="1" applyFill="1" applyBorder="1" applyAlignment="1">
      <alignment horizontal="center" vertical="center" wrapText="1"/>
    </xf>
    <xf numFmtId="0" fontId="41" fillId="17" borderId="46" xfId="5" applyFont="1" applyFill="1" applyBorder="1" applyAlignment="1">
      <alignment horizontal="center" vertical="center" wrapText="1"/>
    </xf>
    <xf numFmtId="0" fontId="41" fillId="17" borderId="47" xfId="4" applyFont="1" applyFill="1" applyBorder="1" applyAlignment="1">
      <alignment horizontal="center" vertical="center" wrapText="1"/>
    </xf>
    <xf numFmtId="0" fontId="41" fillId="17" borderId="48" xfId="4" applyFont="1" applyFill="1" applyBorder="1" applyAlignment="1">
      <alignment horizontal="center" vertical="center" wrapText="1"/>
    </xf>
    <xf numFmtId="0" fontId="41" fillId="4" borderId="54" xfId="0" applyFont="1" applyFill="1" applyBorder="1" applyAlignment="1">
      <alignment horizontal="left" vertical="center" wrapText="1"/>
    </xf>
    <xf numFmtId="0" fontId="35" fillId="4" borderId="3" xfId="4" quotePrefix="1" applyFont="1" applyFill="1" applyBorder="1" applyAlignment="1">
      <alignment horizontal="left" vertical="top" wrapText="1"/>
    </xf>
    <xf numFmtId="0" fontId="35" fillId="4" borderId="1" xfId="4" quotePrefix="1" applyFont="1" applyFill="1" applyBorder="1" applyAlignment="1">
      <alignment horizontal="left" vertical="top" wrapText="1"/>
    </xf>
    <xf numFmtId="0" fontId="35" fillId="4" borderId="26" xfId="4" quotePrefix="1" applyFont="1" applyFill="1" applyBorder="1" applyAlignment="1">
      <alignment horizontal="left" vertical="top" wrapText="1"/>
    </xf>
    <xf numFmtId="0" fontId="41" fillId="4" borderId="53" xfId="0" applyFont="1" applyFill="1" applyBorder="1" applyAlignment="1">
      <alignment horizontal="left" vertical="center" wrapText="1"/>
    </xf>
    <xf numFmtId="0" fontId="41" fillId="4" borderId="59" xfId="0" applyFont="1" applyFill="1" applyBorder="1" applyAlignment="1">
      <alignment horizontal="left" vertical="center" wrapText="1"/>
    </xf>
    <xf numFmtId="0" fontId="41" fillId="4" borderId="60" xfId="0" applyFont="1" applyFill="1" applyBorder="1" applyAlignment="1">
      <alignment horizontal="left" vertical="center" wrapText="1"/>
    </xf>
    <xf numFmtId="0" fontId="42" fillId="4" borderId="61" xfId="0" applyFont="1" applyFill="1" applyBorder="1" applyAlignment="1">
      <alignment horizontal="justify" vertical="center" wrapText="1"/>
    </xf>
    <xf numFmtId="0" fontId="42" fillId="4" borderId="62" xfId="0" applyFont="1" applyFill="1" applyBorder="1" applyAlignment="1">
      <alignment horizontal="justify" vertical="center" wrapText="1"/>
    </xf>
    <xf numFmtId="0" fontId="41" fillId="4" borderId="49" xfId="5" applyFont="1" applyFill="1" applyBorder="1" applyAlignment="1">
      <alignment horizontal="left" vertical="top" wrapText="1" readingOrder="1"/>
    </xf>
    <xf numFmtId="0" fontId="35" fillId="4" borderId="15" xfId="4" quotePrefix="1" applyFont="1" applyFill="1" applyBorder="1" applyAlignment="1">
      <alignment horizontal="left" vertical="top" wrapText="1"/>
    </xf>
    <xf numFmtId="0" fontId="35" fillId="4" borderId="0" xfId="4" quotePrefix="1" applyFont="1" applyFill="1" applyAlignment="1">
      <alignment horizontal="left" vertical="top" wrapText="1"/>
    </xf>
    <xf numFmtId="0" fontId="35" fillId="4" borderId="2" xfId="4" quotePrefix="1" applyFont="1" applyFill="1" applyBorder="1" applyAlignment="1">
      <alignment horizontal="left" vertical="top" wrapText="1"/>
    </xf>
    <xf numFmtId="0" fontId="35" fillId="4" borderId="40" xfId="4" quotePrefix="1" applyFont="1" applyFill="1" applyBorder="1" applyAlignment="1">
      <alignment horizontal="left" vertical="top" wrapText="1"/>
    </xf>
    <xf numFmtId="0" fontId="35" fillId="4" borderId="41" xfId="4" quotePrefix="1" applyFont="1" applyFill="1" applyBorder="1" applyAlignment="1">
      <alignment horizontal="left" vertical="top" wrapText="1"/>
    </xf>
    <xf numFmtId="0" fontId="35" fillId="4" borderId="42" xfId="4" quotePrefix="1" applyFont="1" applyFill="1" applyBorder="1" applyAlignment="1">
      <alignment horizontal="left" vertical="top" wrapText="1"/>
    </xf>
    <xf numFmtId="0" fontId="41" fillId="4" borderId="79" xfId="5" applyFont="1" applyFill="1" applyBorder="1" applyAlignment="1">
      <alignment horizontal="left" vertical="top" wrapText="1" readingOrder="1"/>
    </xf>
    <xf numFmtId="0" fontId="41" fillId="4" borderId="80" xfId="5" applyFont="1" applyFill="1" applyBorder="1" applyAlignment="1">
      <alignment horizontal="left" vertical="top" wrapText="1" readingOrder="1"/>
    </xf>
    <xf numFmtId="0" fontId="32" fillId="17" borderId="30" xfId="4" applyFont="1" applyFill="1" applyBorder="1" applyAlignment="1">
      <alignment horizontal="center" vertical="center" wrapText="1"/>
    </xf>
    <xf numFmtId="0" fontId="32" fillId="17" borderId="31" xfId="4" applyFont="1" applyFill="1" applyBorder="1" applyAlignment="1">
      <alignment horizontal="center" vertical="center" wrapText="1"/>
    </xf>
    <xf numFmtId="0" fontId="32" fillId="17" borderId="32" xfId="4" applyFont="1" applyFill="1" applyBorder="1" applyAlignment="1">
      <alignment horizontal="center" vertical="center" wrapText="1"/>
    </xf>
    <xf numFmtId="0" fontId="33" fillId="0" borderId="15" xfId="4" quotePrefix="1" applyFont="1" applyBorder="1" applyAlignment="1">
      <alignment horizontal="left" vertical="center" wrapText="1"/>
    </xf>
    <xf numFmtId="0" fontId="33" fillId="0" borderId="0" xfId="4" quotePrefix="1" applyFont="1" applyAlignment="1">
      <alignment horizontal="left" vertical="center" wrapText="1"/>
    </xf>
    <xf numFmtId="0" fontId="33" fillId="0" borderId="2" xfId="4" quotePrefix="1" applyFont="1" applyBorder="1" applyAlignment="1">
      <alignment horizontal="left" vertical="center" wrapText="1"/>
    </xf>
    <xf numFmtId="0" fontId="33" fillId="0" borderId="43" xfId="4" quotePrefix="1" applyFont="1" applyBorder="1" applyAlignment="1">
      <alignment horizontal="left" vertical="center" wrapText="1"/>
    </xf>
    <xf numFmtId="0" fontId="33" fillId="0" borderId="9" xfId="4" quotePrefix="1" applyFont="1" applyBorder="1" applyAlignment="1">
      <alignment horizontal="left" vertical="center" wrapText="1"/>
    </xf>
    <xf numFmtId="0" fontId="33" fillId="0" borderId="44" xfId="4" quotePrefix="1" applyFont="1" applyBorder="1" applyAlignment="1">
      <alignment horizontal="left" vertical="center" wrapText="1"/>
    </xf>
    <xf numFmtId="0" fontId="36" fillId="4" borderId="41" xfId="4" quotePrefix="1" applyFont="1" applyFill="1" applyBorder="1" applyAlignment="1">
      <alignment horizontal="left" vertical="top" wrapText="1"/>
    </xf>
    <xf numFmtId="0" fontId="36" fillId="4" borderId="42" xfId="4" quotePrefix="1" applyFont="1" applyFill="1" applyBorder="1" applyAlignment="1">
      <alignment horizontal="left" vertical="top" wrapText="1"/>
    </xf>
    <xf numFmtId="0" fontId="37" fillId="4" borderId="43" xfId="4" quotePrefix="1" applyFont="1" applyFill="1" applyBorder="1" applyAlignment="1">
      <alignment horizontal="justify" vertical="center" wrapText="1"/>
    </xf>
    <xf numFmtId="0" fontId="37" fillId="4" borderId="9" xfId="4" quotePrefix="1" applyFont="1" applyFill="1" applyBorder="1" applyAlignment="1">
      <alignment horizontal="justify" vertical="center" wrapText="1"/>
    </xf>
    <xf numFmtId="0" fontId="37" fillId="4" borderId="44" xfId="4" quotePrefix="1" applyFont="1" applyFill="1" applyBorder="1" applyAlignment="1">
      <alignment horizontal="justify" vertical="center" wrapText="1"/>
    </xf>
    <xf numFmtId="0" fontId="41" fillId="17" borderId="67" xfId="5" applyFont="1" applyFill="1" applyBorder="1" applyAlignment="1">
      <alignment horizontal="center" vertical="center" wrapText="1"/>
    </xf>
    <xf numFmtId="0" fontId="37" fillId="4" borderId="40" xfId="4" quotePrefix="1" applyFont="1" applyFill="1" applyBorder="1" applyAlignment="1">
      <alignment horizontal="left" vertical="top" wrapText="1"/>
    </xf>
    <xf numFmtId="0" fontId="37" fillId="4" borderId="41" xfId="4" quotePrefix="1" applyFont="1" applyFill="1" applyBorder="1" applyAlignment="1">
      <alignment horizontal="left" vertical="top" wrapText="1"/>
    </xf>
    <xf numFmtId="0" fontId="37" fillId="4" borderId="42" xfId="4" quotePrefix="1" applyFont="1" applyFill="1" applyBorder="1" applyAlignment="1">
      <alignment horizontal="left" vertical="top" wrapText="1"/>
    </xf>
    <xf numFmtId="0" fontId="37" fillId="3" borderId="40" xfId="4" quotePrefix="1" applyFont="1" applyFill="1" applyBorder="1" applyAlignment="1">
      <alignment horizontal="left" vertical="top" wrapText="1"/>
    </xf>
    <xf numFmtId="0" fontId="37" fillId="3" borderId="41" xfId="4" quotePrefix="1" applyFont="1" applyFill="1" applyBorder="1" applyAlignment="1">
      <alignment horizontal="left" vertical="top" wrapText="1"/>
    </xf>
    <xf numFmtId="0" fontId="37" fillId="3" borderId="42" xfId="4" quotePrefix="1" applyFont="1" applyFill="1" applyBorder="1" applyAlignment="1">
      <alignment horizontal="left" vertical="top" wrapText="1"/>
    </xf>
    <xf numFmtId="0" fontId="42" fillId="4" borderId="81" xfId="4" applyFont="1" applyFill="1" applyBorder="1" applyAlignment="1">
      <alignment horizontal="justify" vertical="center" wrapText="1"/>
    </xf>
    <xf numFmtId="0" fontId="42" fillId="4" borderId="82" xfId="4" applyFont="1" applyFill="1" applyBorder="1" applyAlignment="1">
      <alignment horizontal="justify" vertical="center" wrapText="1"/>
    </xf>
    <xf numFmtId="0" fontId="18" fillId="0" borderId="30" xfId="0" applyFont="1" applyBorder="1" applyAlignment="1">
      <alignment horizontal="center" vertical="center" wrapText="1"/>
    </xf>
    <xf numFmtId="0" fontId="18" fillId="0" borderId="31" xfId="0" applyFont="1" applyBorder="1" applyAlignment="1">
      <alignment horizontal="center" vertical="center" wrapText="1"/>
    </xf>
    <xf numFmtId="0" fontId="18" fillId="0" borderId="32" xfId="0" applyFont="1" applyBorder="1" applyAlignment="1">
      <alignment horizontal="center" vertical="center" wrapText="1"/>
    </xf>
    <xf numFmtId="0" fontId="18" fillId="0" borderId="34" xfId="0" applyFont="1" applyBorder="1" applyAlignment="1">
      <alignment horizontal="center" vertical="center" wrapText="1"/>
    </xf>
    <xf numFmtId="0" fontId="18" fillId="0" borderId="6" xfId="0" applyFont="1" applyBorder="1" applyAlignment="1">
      <alignment horizontal="center" vertical="center" wrapText="1"/>
    </xf>
    <xf numFmtId="0" fontId="18" fillId="0" borderId="25" xfId="0" applyFont="1" applyBorder="1" applyAlignment="1">
      <alignment horizontal="center" vertical="center" wrapText="1"/>
    </xf>
    <xf numFmtId="0" fontId="13" fillId="0" borderId="21" xfId="0" applyFont="1" applyBorder="1" applyAlignment="1">
      <alignment horizontal="center" vertical="center" wrapText="1"/>
    </xf>
    <xf numFmtId="0" fontId="13" fillId="0" borderId="22" xfId="0" applyFont="1" applyBorder="1" applyAlignment="1">
      <alignment horizontal="center" vertical="center" wrapText="1"/>
    </xf>
    <xf numFmtId="0" fontId="13" fillId="0" borderId="23" xfId="0" applyFont="1" applyBorder="1" applyAlignment="1">
      <alignment horizontal="center" vertical="center" wrapText="1"/>
    </xf>
    <xf numFmtId="0" fontId="5" fillId="0" borderId="21" xfId="2" applyFont="1" applyBorder="1" applyAlignment="1">
      <alignment horizontal="center" vertical="center" wrapText="1"/>
    </xf>
    <xf numFmtId="0" fontId="5" fillId="0" borderId="22" xfId="2" applyFont="1" applyBorder="1" applyAlignment="1">
      <alignment horizontal="center" vertical="center" wrapText="1"/>
    </xf>
    <xf numFmtId="0" fontId="5" fillId="0" borderId="23" xfId="2" applyFont="1" applyBorder="1" applyAlignment="1">
      <alignment horizontal="center" vertical="center" wrapText="1"/>
    </xf>
    <xf numFmtId="0" fontId="13" fillId="0" borderId="1" xfId="2" applyFont="1" applyBorder="1" applyAlignment="1">
      <alignment horizontal="center" vertical="center" wrapText="1"/>
    </xf>
    <xf numFmtId="0" fontId="13" fillId="0" borderId="64" xfId="2" applyFont="1" applyBorder="1" applyAlignment="1">
      <alignment horizontal="center" vertical="center" textRotation="90" wrapText="1"/>
    </xf>
    <xf numFmtId="0" fontId="13" fillId="0" borderId="65" xfId="2" applyFont="1" applyBorder="1" applyAlignment="1">
      <alignment horizontal="center" vertical="center" textRotation="90" wrapText="1"/>
    </xf>
    <xf numFmtId="0" fontId="13" fillId="0" borderId="6" xfId="2" applyFont="1" applyBorder="1" applyAlignment="1">
      <alignment horizontal="center" vertical="center" wrapText="1"/>
    </xf>
    <xf numFmtId="0" fontId="13" fillId="0" borderId="25" xfId="2" applyFont="1" applyBorder="1" applyAlignment="1">
      <alignment horizontal="center" vertical="center" wrapText="1"/>
    </xf>
    <xf numFmtId="0" fontId="13" fillId="0" borderId="3" xfId="2" applyFont="1" applyBorder="1" applyAlignment="1">
      <alignment horizontal="center" vertical="center" textRotation="90" wrapText="1"/>
    </xf>
    <xf numFmtId="0" fontId="13" fillId="0" borderId="27" xfId="2" applyFont="1" applyBorder="1" applyAlignment="1">
      <alignment horizontal="center" vertical="center" textRotation="90" wrapText="1"/>
    </xf>
    <xf numFmtId="0" fontId="13" fillId="2" borderId="21" xfId="2" applyFont="1" applyFill="1" applyBorder="1" applyAlignment="1">
      <alignment horizontal="center"/>
    </xf>
    <xf numFmtId="0" fontId="13" fillId="2" borderId="22" xfId="2" applyFont="1" applyFill="1" applyBorder="1" applyAlignment="1">
      <alignment horizontal="center"/>
    </xf>
    <xf numFmtId="0" fontId="13" fillId="2" borderId="23" xfId="2" applyFont="1" applyFill="1" applyBorder="1" applyAlignment="1">
      <alignment horizontal="center"/>
    </xf>
    <xf numFmtId="0" fontId="5" fillId="0" borderId="1" xfId="2" applyFont="1" applyBorder="1" applyAlignment="1">
      <alignment horizontal="center" vertical="center" wrapText="1"/>
    </xf>
    <xf numFmtId="0" fontId="5" fillId="0" borderId="5" xfId="2" applyFont="1" applyBorder="1" applyAlignment="1">
      <alignment horizontal="center" vertical="center" wrapText="1"/>
    </xf>
    <xf numFmtId="9" fontId="20" fillId="0" borderId="6" xfId="0" applyNumberFormat="1" applyFont="1" applyBorder="1" applyAlignment="1">
      <alignment horizontal="center" vertical="center" wrapText="1"/>
    </xf>
    <xf numFmtId="9" fontId="20" fillId="0" borderId="1" xfId="0" applyNumberFormat="1" applyFont="1" applyBorder="1" applyAlignment="1">
      <alignment horizontal="center" vertical="center" wrapText="1"/>
    </xf>
    <xf numFmtId="9" fontId="20" fillId="0" borderId="28" xfId="0" applyNumberFormat="1" applyFont="1" applyBorder="1" applyAlignment="1">
      <alignment horizontal="center" vertical="center" wrapText="1"/>
    </xf>
    <xf numFmtId="9" fontId="20" fillId="0" borderId="35" xfId="0" applyNumberFormat="1" applyFont="1" applyBorder="1" applyAlignment="1">
      <alignment horizontal="center" vertical="center" wrapText="1"/>
    </xf>
    <xf numFmtId="9" fontId="20" fillId="0" borderId="8" xfId="0" applyNumberFormat="1" applyFont="1" applyBorder="1" applyAlignment="1">
      <alignment horizontal="center" vertical="center" wrapText="1"/>
    </xf>
    <xf numFmtId="9" fontId="20" fillId="0" borderId="36" xfId="0" applyNumberFormat="1" applyFont="1" applyBorder="1" applyAlignment="1">
      <alignment horizontal="center" vertical="center" wrapText="1"/>
    </xf>
    <xf numFmtId="0" fontId="6" fillId="0" borderId="34" xfId="2" applyFont="1" applyBorder="1" applyAlignment="1">
      <alignment horizontal="center" vertical="center" wrapText="1"/>
    </xf>
    <xf numFmtId="0" fontId="6" fillId="0" borderId="24" xfId="2" applyFont="1" applyBorder="1" applyAlignment="1">
      <alignment horizontal="center" vertical="center" wrapText="1"/>
    </xf>
    <xf numFmtId="0" fontId="6" fillId="0" borderId="3" xfId="2" applyFont="1" applyBorder="1" applyAlignment="1">
      <alignment horizontal="center" vertical="center" wrapText="1"/>
    </xf>
    <xf numFmtId="0" fontId="6" fillId="0" borderId="27" xfId="2" applyFont="1" applyBorder="1" applyAlignment="1">
      <alignment horizontal="center" vertical="center" wrapText="1"/>
    </xf>
    <xf numFmtId="0" fontId="6" fillId="0" borderId="6" xfId="2" applyFont="1" applyBorder="1" applyAlignment="1">
      <alignment horizontal="left" vertical="center" wrapText="1"/>
    </xf>
    <xf numFmtId="0" fontId="6" fillId="0" borderId="4" xfId="2" applyFont="1" applyBorder="1" applyAlignment="1">
      <alignment horizontal="left" vertical="center" wrapText="1"/>
    </xf>
    <xf numFmtId="0" fontId="6" fillId="0" borderId="1" xfId="2" applyFont="1" applyBorder="1" applyAlignment="1">
      <alignment horizontal="left" vertical="center" wrapText="1"/>
    </xf>
    <xf numFmtId="0" fontId="6" fillId="0" borderId="28" xfId="2" applyFont="1" applyBorder="1" applyAlignment="1">
      <alignment horizontal="left" vertical="center" wrapText="1"/>
    </xf>
    <xf numFmtId="9" fontId="20" fillId="0" borderId="4" xfId="0" applyNumberFormat="1" applyFont="1" applyBorder="1" applyAlignment="1">
      <alignment horizontal="center" vertical="center" wrapText="1"/>
    </xf>
    <xf numFmtId="9" fontId="20" fillId="0" borderId="11" xfId="0" applyNumberFormat="1" applyFont="1" applyBorder="1" applyAlignment="1">
      <alignment horizontal="center" vertical="center" wrapText="1"/>
    </xf>
    <xf numFmtId="9" fontId="44" fillId="0" borderId="5" xfId="2" applyNumberFormat="1" applyFont="1" applyBorder="1" applyAlignment="1">
      <alignment horizontal="center" vertical="center" wrapText="1"/>
    </xf>
    <xf numFmtId="9" fontId="44" fillId="0" borderId="7" xfId="2" applyNumberFormat="1" applyFont="1" applyBorder="1" applyAlignment="1">
      <alignment horizontal="center" vertical="center" wrapText="1"/>
    </xf>
    <xf numFmtId="9" fontId="44" fillId="0" borderId="4" xfId="2" applyNumberFormat="1" applyFont="1" applyBorder="1" applyAlignment="1">
      <alignment horizontal="center" vertical="center" wrapText="1"/>
    </xf>
    <xf numFmtId="0" fontId="5" fillId="0" borderId="19" xfId="2" applyFont="1" applyBorder="1" applyAlignment="1">
      <alignment horizontal="center" vertical="center" wrapText="1"/>
    </xf>
    <xf numFmtId="0" fontId="5" fillId="0" borderId="20" xfId="2" applyFont="1" applyBorder="1" applyAlignment="1">
      <alignment horizontal="center" vertical="center" wrapText="1"/>
    </xf>
    <xf numFmtId="9" fontId="5" fillId="0" borderId="8" xfId="2" applyNumberFormat="1" applyFont="1" applyBorder="1" applyAlignment="1">
      <alignment horizontal="center" vertical="center" wrapText="1"/>
    </xf>
    <xf numFmtId="9" fontId="5" fillId="0" borderId="10" xfId="2" applyNumberFormat="1" applyFont="1" applyBorder="1" applyAlignment="1">
      <alignment horizontal="center" vertical="center" wrapText="1"/>
    </xf>
    <xf numFmtId="9" fontId="5" fillId="0" borderId="19" xfId="2" applyNumberFormat="1" applyFont="1" applyBorder="1" applyAlignment="1">
      <alignment horizontal="center" vertical="center" wrapText="1"/>
    </xf>
    <xf numFmtId="0" fontId="5" fillId="0" borderId="8" xfId="2" applyFont="1" applyBorder="1" applyAlignment="1">
      <alignment horizontal="center" vertical="center" wrapText="1"/>
    </xf>
    <xf numFmtId="0" fontId="5" fillId="0" borderId="10" xfId="2" applyFont="1" applyBorder="1" applyAlignment="1">
      <alignment horizontal="center" vertical="center" wrapText="1"/>
    </xf>
    <xf numFmtId="9" fontId="5" fillId="0" borderId="11" xfId="2" applyNumberFormat="1" applyFont="1" applyBorder="1" applyAlignment="1">
      <alignment horizontal="center" vertical="center" wrapText="1"/>
    </xf>
    <xf numFmtId="9" fontId="5" fillId="0" borderId="9" xfId="2" applyNumberFormat="1" applyFont="1" applyBorder="1" applyAlignment="1">
      <alignment horizontal="center" vertical="center" wrapText="1"/>
    </xf>
    <xf numFmtId="9" fontId="5" fillId="0" borderId="63" xfId="2" applyNumberFormat="1" applyFont="1" applyBorder="1" applyAlignment="1">
      <alignment horizontal="center" vertical="center" wrapText="1"/>
    </xf>
    <xf numFmtId="0" fontId="30" fillId="0" borderId="71" xfId="2" applyFont="1" applyBorder="1" applyAlignment="1">
      <alignment horizontal="center" vertical="center" wrapText="1"/>
    </xf>
    <xf numFmtId="0" fontId="30" fillId="0" borderId="0" xfId="2" applyFont="1" applyAlignment="1">
      <alignment horizontal="center" vertical="center" wrapText="1"/>
    </xf>
    <xf numFmtId="0" fontId="30" fillId="0" borderId="72" xfId="2" applyFont="1" applyBorder="1" applyAlignment="1">
      <alignment horizontal="center" vertical="center" wrapText="1"/>
    </xf>
    <xf numFmtId="0" fontId="6" fillId="0" borderId="76" xfId="2" applyFont="1" applyBorder="1" applyAlignment="1">
      <alignment horizontal="center" vertical="center" wrapText="1"/>
    </xf>
    <xf numFmtId="0" fontId="6" fillId="0" borderId="5" xfId="2" applyFont="1" applyBorder="1" applyAlignment="1">
      <alignment horizontal="left" vertical="center" wrapText="1"/>
    </xf>
    <xf numFmtId="9" fontId="20" fillId="0" borderId="75" xfId="0" applyNumberFormat="1" applyFont="1" applyBorder="1" applyAlignment="1">
      <alignment horizontal="center" vertical="center" wrapText="1"/>
    </xf>
    <xf numFmtId="9" fontId="20" fillId="0" borderId="7" xfId="0" applyNumberFormat="1" applyFont="1" applyBorder="1" applyAlignment="1">
      <alignment horizontal="center" vertical="center" wrapText="1"/>
    </xf>
    <xf numFmtId="9" fontId="20" fillId="0" borderId="78" xfId="0" applyNumberFormat="1" applyFont="1" applyBorder="1" applyAlignment="1">
      <alignment horizontal="center" vertical="center" wrapText="1"/>
    </xf>
    <xf numFmtId="9" fontId="20" fillId="0" borderId="70" xfId="0" applyNumberFormat="1" applyFont="1" applyBorder="1" applyAlignment="1">
      <alignment horizontal="center" vertical="center" wrapText="1"/>
    </xf>
    <xf numFmtId="9" fontId="22" fillId="0" borderId="6" xfId="0" applyNumberFormat="1" applyFont="1" applyBorder="1" applyAlignment="1">
      <alignment horizontal="center" vertical="center" wrapText="1"/>
    </xf>
    <xf numFmtId="9" fontId="22" fillId="0" borderId="1" xfId="0" applyNumberFormat="1" applyFont="1" applyBorder="1" applyAlignment="1">
      <alignment horizontal="center" vertical="center" wrapText="1"/>
    </xf>
    <xf numFmtId="9" fontId="22" fillId="0" borderId="28" xfId="0" applyNumberFormat="1" applyFont="1" applyBorder="1" applyAlignment="1">
      <alignment horizontal="center" vertical="center" wrapText="1"/>
    </xf>
    <xf numFmtId="9" fontId="22" fillId="0" borderId="25" xfId="0" applyNumberFormat="1" applyFont="1" applyBorder="1" applyAlignment="1">
      <alignment horizontal="center" vertical="center" wrapText="1"/>
    </xf>
    <xf numFmtId="9" fontId="22" fillId="0" borderId="26" xfId="0" applyNumberFormat="1" applyFont="1" applyBorder="1" applyAlignment="1">
      <alignment horizontal="center" vertical="center" wrapText="1"/>
    </xf>
    <xf numFmtId="9" fontId="22" fillId="0" borderId="29" xfId="0" applyNumberFormat="1" applyFont="1" applyBorder="1" applyAlignment="1">
      <alignment horizontal="center" vertical="center" wrapText="1"/>
    </xf>
    <xf numFmtId="9" fontId="22" fillId="0" borderId="5" xfId="0" applyNumberFormat="1" applyFont="1" applyBorder="1" applyAlignment="1">
      <alignment horizontal="center" vertical="center" wrapText="1"/>
    </xf>
    <xf numFmtId="9" fontId="22" fillId="0" borderId="38" xfId="0" applyNumberFormat="1" applyFont="1" applyBorder="1" applyAlignment="1">
      <alignment horizontal="center" vertical="center" wrapText="1"/>
    </xf>
    <xf numFmtId="9" fontId="22" fillId="0" borderId="4" xfId="0" applyNumberFormat="1" applyFont="1" applyBorder="1" applyAlignment="1">
      <alignment horizontal="center" vertical="center" wrapText="1"/>
    </xf>
    <xf numFmtId="9" fontId="22" fillId="0" borderId="33" xfId="0" applyNumberFormat="1" applyFont="1" applyBorder="1" applyAlignment="1">
      <alignment horizontal="center" vertical="center" wrapText="1"/>
    </xf>
    <xf numFmtId="0" fontId="48" fillId="15" borderId="73" xfId="0" applyFont="1" applyFill="1" applyBorder="1" applyAlignment="1">
      <alignment horizontal="center" vertical="center" wrapText="1"/>
    </xf>
    <xf numFmtId="0" fontId="48" fillId="15" borderId="74" xfId="0" applyFont="1" applyFill="1" applyBorder="1" applyAlignment="1">
      <alignment horizontal="center" vertical="center" wrapText="1"/>
    </xf>
    <xf numFmtId="0" fontId="46" fillId="0" borderId="5" xfId="0" applyFont="1" applyBorder="1" applyAlignment="1">
      <alignment horizontal="center" vertical="center" wrapText="1"/>
    </xf>
    <xf numFmtId="0" fontId="46" fillId="0" borderId="7" xfId="0" applyFont="1" applyBorder="1" applyAlignment="1">
      <alignment horizontal="center" vertical="center" wrapText="1"/>
    </xf>
    <xf numFmtId="0" fontId="46" fillId="0" borderId="4" xfId="0" applyFont="1" applyBorder="1" applyAlignment="1">
      <alignment horizontal="center" vertical="center" wrapText="1"/>
    </xf>
    <xf numFmtId="0" fontId="22" fillId="0" borderId="1" xfId="0" applyFont="1" applyBorder="1" applyAlignment="1">
      <alignment horizontal="center" wrapText="1"/>
    </xf>
    <xf numFmtId="0" fontId="22" fillId="0" borderId="9" xfId="0" applyFont="1" applyBorder="1" applyAlignment="1">
      <alignment horizontal="center" wrapText="1"/>
    </xf>
    <xf numFmtId="0" fontId="20" fillId="0" borderId="0" xfId="0" applyFont="1" applyAlignment="1">
      <alignment horizontal="center" wrapText="1"/>
    </xf>
    <xf numFmtId="0" fontId="46" fillId="14" borderId="5" xfId="0" applyFont="1" applyFill="1" applyBorder="1" applyAlignment="1">
      <alignment horizontal="center" vertical="center" wrapText="1"/>
    </xf>
    <xf numFmtId="0" fontId="46" fillId="14" borderId="7" xfId="0" applyFont="1" applyFill="1" applyBorder="1" applyAlignment="1">
      <alignment horizontal="center" vertical="center" wrapText="1"/>
    </xf>
    <xf numFmtId="0" fontId="46" fillId="14" borderId="4" xfId="0" applyFont="1" applyFill="1" applyBorder="1" applyAlignment="1">
      <alignment horizontal="center" vertical="center" wrapText="1"/>
    </xf>
    <xf numFmtId="0" fontId="13" fillId="0" borderId="8" xfId="2" applyFont="1" applyBorder="1" applyAlignment="1">
      <alignment horizontal="center" vertical="center" textRotation="90" wrapText="1"/>
    </xf>
    <xf numFmtId="0" fontId="13" fillId="2" borderId="18" xfId="2" applyFont="1" applyFill="1" applyBorder="1" applyAlignment="1">
      <alignment horizontal="center"/>
    </xf>
    <xf numFmtId="0" fontId="13" fillId="2" borderId="17" xfId="2" applyFont="1" applyFill="1" applyBorder="1" applyAlignment="1">
      <alignment horizontal="center"/>
    </xf>
    <xf numFmtId="0" fontId="13" fillId="2" borderId="16" xfId="2" applyFont="1" applyFill="1" applyBorder="1" applyAlignment="1">
      <alignment horizontal="center"/>
    </xf>
    <xf numFmtId="0" fontId="13" fillId="0" borderId="38" xfId="2" applyFont="1" applyBorder="1" applyAlignment="1">
      <alignment horizontal="center" vertical="center" textRotation="90" wrapText="1"/>
    </xf>
    <xf numFmtId="0" fontId="13" fillId="0" borderId="39" xfId="2" applyFont="1" applyBorder="1" applyAlignment="1">
      <alignment horizontal="center" vertical="center" textRotation="90" wrapText="1"/>
    </xf>
    <xf numFmtId="0" fontId="13" fillId="0" borderId="33" xfId="2" applyFont="1" applyBorder="1" applyAlignment="1">
      <alignment horizontal="center" vertical="center" textRotation="90" wrapText="1"/>
    </xf>
    <xf numFmtId="9" fontId="20" fillId="0" borderId="5" xfId="0" applyNumberFormat="1" applyFont="1" applyBorder="1" applyAlignment="1">
      <alignment horizontal="center" vertical="center" wrapText="1"/>
    </xf>
    <xf numFmtId="0" fontId="2" fillId="0" borderId="5" xfId="2" applyBorder="1" applyAlignment="1">
      <alignment horizontal="center" vertical="center" wrapText="1"/>
    </xf>
    <xf numFmtId="0" fontId="2" fillId="0" borderId="4" xfId="2" applyBorder="1" applyAlignment="1">
      <alignment horizontal="center" vertical="center" wrapText="1"/>
    </xf>
    <xf numFmtId="0" fontId="2" fillId="3" borderId="5" xfId="2" applyFill="1" applyBorder="1" applyAlignment="1" applyProtection="1">
      <alignment horizontal="center" vertical="center" wrapText="1"/>
      <protection locked="0"/>
    </xf>
    <xf numFmtId="0" fontId="2" fillId="3" borderId="4" xfId="2" applyFill="1" applyBorder="1" applyAlignment="1" applyProtection="1">
      <alignment horizontal="center" vertical="center" wrapText="1"/>
      <protection locked="0"/>
    </xf>
    <xf numFmtId="0" fontId="2" fillId="3" borderId="5" xfId="2" applyFill="1" applyBorder="1" applyAlignment="1">
      <alignment horizontal="center" vertical="center" wrapText="1"/>
    </xf>
    <xf numFmtId="0" fontId="2" fillId="3" borderId="4" xfId="2" applyFill="1" applyBorder="1" applyAlignment="1">
      <alignment horizontal="center" vertical="center" wrapText="1"/>
    </xf>
    <xf numFmtId="0" fontId="2" fillId="0" borderId="76" xfId="2" applyBorder="1" applyAlignment="1">
      <alignment horizontal="center" vertical="center" wrapText="1"/>
    </xf>
    <xf numFmtId="0" fontId="2" fillId="0" borderId="100" xfId="2" applyBorder="1" applyAlignment="1">
      <alignment horizontal="center" vertical="center" wrapText="1"/>
    </xf>
    <xf numFmtId="0" fontId="2" fillId="0" borderId="24" xfId="2" applyBorder="1" applyAlignment="1">
      <alignment horizontal="center" vertical="center" wrapText="1"/>
    </xf>
    <xf numFmtId="0" fontId="2" fillId="0" borderId="7" xfId="2" applyBorder="1" applyAlignment="1">
      <alignment horizontal="center" vertical="center" wrapText="1"/>
    </xf>
    <xf numFmtId="9" fontId="2" fillId="0" borderId="5" xfId="2" applyNumberFormat="1" applyBorder="1" applyAlignment="1">
      <alignment horizontal="center" vertical="center" wrapText="1"/>
    </xf>
    <xf numFmtId="9" fontId="2" fillId="0" borderId="7" xfId="2" applyNumberFormat="1" applyBorder="1" applyAlignment="1">
      <alignment horizontal="center" vertical="center" wrapText="1"/>
    </xf>
    <xf numFmtId="9" fontId="2" fillId="0" borderId="4" xfId="2" applyNumberFormat="1" applyBorder="1" applyAlignment="1">
      <alignment horizontal="center" vertical="center" wrapText="1"/>
    </xf>
    <xf numFmtId="0" fontId="2" fillId="3" borderId="7" xfId="2" applyFill="1" applyBorder="1" applyAlignment="1" applyProtection="1">
      <alignment horizontal="center" vertical="center" wrapText="1"/>
      <protection locked="0"/>
    </xf>
    <xf numFmtId="0" fontId="2" fillId="3" borderId="7" xfId="2" applyFill="1" applyBorder="1" applyAlignment="1">
      <alignment horizontal="center" vertical="center" wrapText="1"/>
    </xf>
    <xf numFmtId="0" fontId="8" fillId="0" borderId="8" xfId="0" applyFont="1" applyBorder="1" applyAlignment="1">
      <alignment horizontal="center"/>
    </xf>
    <xf numFmtId="0" fontId="8" fillId="0" borderId="19" xfId="0" applyFont="1" applyBorder="1" applyAlignment="1">
      <alignment horizontal="center"/>
    </xf>
    <xf numFmtId="0" fontId="8" fillId="0" borderId="1" xfId="0" applyFont="1" applyBorder="1" applyAlignment="1">
      <alignment horizontal="center"/>
    </xf>
    <xf numFmtId="0" fontId="0" fillId="4" borderId="14" xfId="0" applyFill="1" applyBorder="1" applyAlignment="1">
      <alignment horizontal="left" vertical="top" wrapText="1"/>
    </xf>
    <xf numFmtId="0" fontId="0" fillId="4" borderId="13" xfId="0" applyFill="1" applyBorder="1" applyAlignment="1">
      <alignment horizontal="left" vertical="top" wrapText="1"/>
    </xf>
    <xf numFmtId="0" fontId="0" fillId="4" borderId="12" xfId="0" applyFill="1" applyBorder="1" applyAlignment="1">
      <alignment horizontal="left" vertical="top" wrapText="1"/>
    </xf>
    <xf numFmtId="0" fontId="16" fillId="4" borderId="21" xfId="0" applyFont="1" applyFill="1" applyBorder="1" applyAlignment="1">
      <alignment horizontal="center" vertical="center"/>
    </xf>
    <xf numFmtId="0" fontId="16" fillId="4" borderId="22" xfId="0" applyFont="1" applyFill="1" applyBorder="1" applyAlignment="1">
      <alignment horizontal="center" vertical="center"/>
    </xf>
    <xf numFmtId="0" fontId="16" fillId="4" borderId="23" xfId="0" applyFont="1" applyFill="1" applyBorder="1" applyAlignment="1">
      <alignment horizontal="center" vertical="center"/>
    </xf>
    <xf numFmtId="0" fontId="0" fillId="4" borderId="18" xfId="0" applyFill="1" applyBorder="1" applyAlignment="1">
      <alignment vertical="top" wrapText="1"/>
    </xf>
    <xf numFmtId="0" fontId="0" fillId="4" borderId="17" xfId="0" applyFill="1" applyBorder="1" applyAlignment="1">
      <alignment vertical="top" wrapText="1"/>
    </xf>
    <xf numFmtId="0" fontId="0" fillId="4" borderId="16" xfId="0" applyFill="1" applyBorder="1" applyAlignment="1">
      <alignment vertical="top" wrapText="1"/>
    </xf>
    <xf numFmtId="0" fontId="0" fillId="4" borderId="15" xfId="0" applyFill="1" applyBorder="1" applyAlignment="1">
      <alignment horizontal="left" vertical="top" wrapText="1"/>
    </xf>
    <xf numFmtId="0" fontId="0" fillId="4" borderId="0" xfId="0" applyFill="1" applyAlignment="1">
      <alignment horizontal="left" vertical="top" wrapText="1"/>
    </xf>
    <xf numFmtId="0" fontId="0" fillId="4" borderId="2" xfId="0" applyFill="1" applyBorder="1" applyAlignment="1">
      <alignment horizontal="left" vertical="top" wrapText="1"/>
    </xf>
    <xf numFmtId="0" fontId="0" fillId="4" borderId="15" xfId="0" applyFill="1" applyBorder="1" applyAlignment="1">
      <alignment horizontal="left" vertical="top"/>
    </xf>
    <xf numFmtId="0" fontId="0" fillId="4" borderId="0" xfId="0" applyFill="1" applyAlignment="1">
      <alignment horizontal="left" vertical="top"/>
    </xf>
    <xf numFmtId="0" fontId="0" fillId="4" borderId="2" xfId="0" applyFill="1" applyBorder="1" applyAlignment="1">
      <alignment horizontal="left" vertical="top"/>
    </xf>
  </cellXfs>
  <cellStyles count="7">
    <cellStyle name="Nor}al" xfId="1" xr:uid="{00000000-0005-0000-0000-000000000000}"/>
    <cellStyle name="Normal" xfId="0" builtinId="0"/>
    <cellStyle name="Normal - Style1 2" xfId="4" xr:uid="{00000000-0005-0000-0000-000002000000}"/>
    <cellStyle name="Normal 2" xfId="2" xr:uid="{00000000-0005-0000-0000-000003000000}"/>
    <cellStyle name="Normal 2 2" xfId="5" xr:uid="{00000000-0005-0000-0000-000004000000}"/>
    <cellStyle name="Normal 3" xfId="3" xr:uid="{00000000-0005-0000-0000-000005000000}"/>
    <cellStyle name="Porcentaje" xfId="6" builtinId="5"/>
  </cellStyles>
  <dxfs count="246">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92D050"/>
        </patternFill>
      </fill>
    </dxf>
    <dxf>
      <fill>
        <patternFill>
          <bgColor rgb="FF00B05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C000"/>
        </patternFill>
      </fill>
    </dxf>
    <dxf>
      <fill>
        <patternFill>
          <bgColor rgb="FFFF0000"/>
        </patternFill>
      </fill>
    </dxf>
    <dxf>
      <fill>
        <patternFill>
          <bgColor rgb="FFFFFF00"/>
        </patternFill>
      </fill>
    </dxf>
    <dxf>
      <fill>
        <patternFill>
          <bgColor rgb="FF92D050"/>
        </patternFill>
      </fill>
    </dxf>
    <dxf>
      <fill>
        <patternFill>
          <bgColor rgb="FF00B050"/>
        </patternFill>
      </fill>
    </dxf>
    <dxf>
      <fill>
        <patternFill>
          <bgColor rgb="FFFFFF00"/>
        </patternFill>
      </fill>
    </dxf>
    <dxf>
      <fill>
        <patternFill>
          <bgColor rgb="FFFF00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rgb="FF000000"/>
        <name val="Helvetica"/>
        <scheme val="none"/>
      </font>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left" vertical="top"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2"/>
        <color auto="1"/>
        <name val="Tahoma"/>
        <family val="2"/>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scheme val="none"/>
      </font>
      <numFmt numFmtId="0" formatCode="General"/>
      <fill>
        <patternFill patternType="solid">
          <fgColor indexed="64"/>
          <bgColor theme="9" tint="0.79998168889431442"/>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fill>
        <patternFill patternType="solid">
          <fgColor indexed="64"/>
          <bgColor theme="9" tint="0.79998168889431442"/>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fill>
        <patternFill patternType="solid">
          <fgColor indexed="64"/>
          <bgColor theme="9" tint="0.79998168889431442"/>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outline="0">
        <left style="thin">
          <color indexed="64"/>
        </left>
        <right style="thin">
          <color indexed="64"/>
        </right>
        <top/>
        <bottom/>
      </border>
    </dxf>
  </dxfs>
  <tableStyles count="1" defaultTableStyle="TableStyleMedium2" defaultPivotStyle="PivotStyleMedium9">
    <tableStyle name="Estilo de tabla 1" pivot="0" count="0" xr9:uid="{00000000-0011-0000-FFFF-FFFF00000000}"/>
  </tableStyles>
  <colors>
    <mruColors>
      <color rgb="FFFF2500"/>
      <color rgb="FFFFC000"/>
      <color rgb="FFFFFC66"/>
      <color rgb="FF01B150"/>
      <color rgb="FFADDB7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3.png"/><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3.png"/><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607216</xdr:colOff>
      <xdr:row>0</xdr:row>
      <xdr:rowOff>23812</xdr:rowOff>
    </xdr:from>
    <xdr:to>
      <xdr:col>0</xdr:col>
      <xdr:colOff>1336497</xdr:colOff>
      <xdr:row>2</xdr:row>
      <xdr:rowOff>135749</xdr:rowOff>
    </xdr:to>
    <xdr:pic>
      <xdr:nvPicPr>
        <xdr:cNvPr id="2" name="Imagen 1">
          <a:extLst>
            <a:ext uri="{FF2B5EF4-FFF2-40B4-BE49-F238E27FC236}">
              <a16:creationId xmlns:a16="http://schemas.microsoft.com/office/drawing/2014/main" id="{E447C141-E727-4B38-8203-5F7B91E1E4BD}"/>
            </a:ext>
          </a:extLst>
        </xdr:cNvPr>
        <xdr:cNvPicPr>
          <a:picLocks noChangeAspect="1"/>
        </xdr:cNvPicPr>
      </xdr:nvPicPr>
      <xdr:blipFill>
        <a:blip xmlns:r="http://schemas.openxmlformats.org/officeDocument/2006/relationships" r:embed="rId1"/>
        <a:stretch>
          <a:fillRect/>
        </a:stretch>
      </xdr:blipFill>
      <xdr:spPr>
        <a:xfrm>
          <a:off x="607216" y="23812"/>
          <a:ext cx="729281" cy="6120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265544</xdr:colOff>
      <xdr:row>0</xdr:row>
      <xdr:rowOff>34636</xdr:rowOff>
    </xdr:from>
    <xdr:to>
      <xdr:col>0</xdr:col>
      <xdr:colOff>994825</xdr:colOff>
      <xdr:row>2</xdr:row>
      <xdr:rowOff>146573</xdr:rowOff>
    </xdr:to>
    <xdr:pic>
      <xdr:nvPicPr>
        <xdr:cNvPr id="4" name="Imagen 3">
          <a:extLst>
            <a:ext uri="{FF2B5EF4-FFF2-40B4-BE49-F238E27FC236}">
              <a16:creationId xmlns:a16="http://schemas.microsoft.com/office/drawing/2014/main" id="{A4C7DBEF-E5C2-4ADB-9A54-0FA72BC1922D}"/>
            </a:ext>
          </a:extLst>
        </xdr:cNvPr>
        <xdr:cNvPicPr>
          <a:picLocks noChangeAspect="1"/>
        </xdr:cNvPicPr>
      </xdr:nvPicPr>
      <xdr:blipFill>
        <a:blip xmlns:r="http://schemas.openxmlformats.org/officeDocument/2006/relationships" r:embed="rId1"/>
        <a:stretch>
          <a:fillRect/>
        </a:stretch>
      </xdr:blipFill>
      <xdr:spPr>
        <a:xfrm>
          <a:off x="265544" y="34636"/>
          <a:ext cx="729281" cy="61993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63500</xdr:colOff>
      <xdr:row>0</xdr:row>
      <xdr:rowOff>19050</xdr:rowOff>
    </xdr:from>
    <xdr:to>
      <xdr:col>0</xdr:col>
      <xdr:colOff>792781</xdr:colOff>
      <xdr:row>2</xdr:row>
      <xdr:rowOff>130987</xdr:rowOff>
    </xdr:to>
    <xdr:pic>
      <xdr:nvPicPr>
        <xdr:cNvPr id="3" name="Imagen 2">
          <a:extLst>
            <a:ext uri="{FF2B5EF4-FFF2-40B4-BE49-F238E27FC236}">
              <a16:creationId xmlns:a16="http://schemas.microsoft.com/office/drawing/2014/main" id="{48F16DF8-EA87-48C5-8F05-162075D38C6C}"/>
            </a:ext>
          </a:extLst>
        </xdr:cNvPr>
        <xdr:cNvPicPr>
          <a:picLocks noChangeAspect="1"/>
        </xdr:cNvPicPr>
      </xdr:nvPicPr>
      <xdr:blipFill>
        <a:blip xmlns:r="http://schemas.openxmlformats.org/officeDocument/2006/relationships" r:embed="rId1"/>
        <a:stretch>
          <a:fillRect/>
        </a:stretch>
      </xdr:blipFill>
      <xdr:spPr>
        <a:xfrm>
          <a:off x="63500" y="19050"/>
          <a:ext cx="729281" cy="61993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4</xdr:col>
      <xdr:colOff>0</xdr:colOff>
      <xdr:row>189</xdr:row>
      <xdr:rowOff>0</xdr:rowOff>
    </xdr:from>
    <xdr:to>
      <xdr:col>4</xdr:col>
      <xdr:colOff>90438</xdr:colOff>
      <xdr:row>192</xdr:row>
      <xdr:rowOff>365307</xdr:rowOff>
    </xdr:to>
    <xdr:sp macro="" textlink="">
      <xdr:nvSpPr>
        <xdr:cNvPr id="6238" name="Text Box 15">
          <a:extLst>
            <a:ext uri="{FF2B5EF4-FFF2-40B4-BE49-F238E27FC236}">
              <a16:creationId xmlns:a16="http://schemas.microsoft.com/office/drawing/2014/main" id="{00000000-0008-0000-0500-00005E180000}"/>
            </a:ext>
          </a:extLst>
        </xdr:cNvPr>
        <xdr:cNvSpPr txBox="1">
          <a:spLocks noChangeArrowheads="1"/>
        </xdr:cNvSpPr>
      </xdr:nvSpPr>
      <xdr:spPr bwMode="auto">
        <a:xfrm>
          <a:off x="7200900" y="5667375"/>
          <a:ext cx="9525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14</xdr:row>
      <xdr:rowOff>0</xdr:rowOff>
    </xdr:from>
    <xdr:to>
      <xdr:col>4</xdr:col>
      <xdr:colOff>95250</xdr:colOff>
      <xdr:row>14</xdr:row>
      <xdr:rowOff>171450</xdr:rowOff>
    </xdr:to>
    <xdr:sp macro="" textlink="">
      <xdr:nvSpPr>
        <xdr:cNvPr id="6239" name="Text Box 16">
          <a:extLst>
            <a:ext uri="{FF2B5EF4-FFF2-40B4-BE49-F238E27FC236}">
              <a16:creationId xmlns:a16="http://schemas.microsoft.com/office/drawing/2014/main" id="{00000000-0008-0000-0500-00005F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14</xdr:row>
      <xdr:rowOff>0</xdr:rowOff>
    </xdr:from>
    <xdr:to>
      <xdr:col>4</xdr:col>
      <xdr:colOff>95250</xdr:colOff>
      <xdr:row>14</xdr:row>
      <xdr:rowOff>171450</xdr:rowOff>
    </xdr:to>
    <xdr:sp macro="" textlink="">
      <xdr:nvSpPr>
        <xdr:cNvPr id="6240" name="Text Box 17">
          <a:extLst>
            <a:ext uri="{FF2B5EF4-FFF2-40B4-BE49-F238E27FC236}">
              <a16:creationId xmlns:a16="http://schemas.microsoft.com/office/drawing/2014/main" id="{00000000-0008-0000-0500-000060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14</xdr:row>
      <xdr:rowOff>0</xdr:rowOff>
    </xdr:from>
    <xdr:to>
      <xdr:col>4</xdr:col>
      <xdr:colOff>95250</xdr:colOff>
      <xdr:row>14</xdr:row>
      <xdr:rowOff>171450</xdr:rowOff>
    </xdr:to>
    <xdr:sp macro="" textlink="">
      <xdr:nvSpPr>
        <xdr:cNvPr id="6241" name="Text Box 18">
          <a:extLst>
            <a:ext uri="{FF2B5EF4-FFF2-40B4-BE49-F238E27FC236}">
              <a16:creationId xmlns:a16="http://schemas.microsoft.com/office/drawing/2014/main" id="{00000000-0008-0000-0500-000061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14</xdr:row>
      <xdr:rowOff>0</xdr:rowOff>
    </xdr:from>
    <xdr:to>
      <xdr:col>4</xdr:col>
      <xdr:colOff>95250</xdr:colOff>
      <xdr:row>14</xdr:row>
      <xdr:rowOff>171450</xdr:rowOff>
    </xdr:to>
    <xdr:sp macro="" textlink="">
      <xdr:nvSpPr>
        <xdr:cNvPr id="6242" name="Text Box 19">
          <a:extLst>
            <a:ext uri="{FF2B5EF4-FFF2-40B4-BE49-F238E27FC236}">
              <a16:creationId xmlns:a16="http://schemas.microsoft.com/office/drawing/2014/main" id="{00000000-0008-0000-0500-000062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14</xdr:row>
      <xdr:rowOff>504825</xdr:rowOff>
    </xdr:from>
    <xdr:to>
      <xdr:col>4</xdr:col>
      <xdr:colOff>95250</xdr:colOff>
      <xdr:row>15</xdr:row>
      <xdr:rowOff>461840</xdr:rowOff>
    </xdr:to>
    <xdr:sp macro="" textlink="">
      <xdr:nvSpPr>
        <xdr:cNvPr id="9" name="Text Box 15">
          <a:extLst>
            <a:ext uri="{FF2B5EF4-FFF2-40B4-BE49-F238E27FC236}">
              <a16:creationId xmlns:a16="http://schemas.microsoft.com/office/drawing/2014/main" id="{00000000-0008-0000-0500-000009000000}"/>
            </a:ext>
          </a:extLst>
        </xdr:cNvPr>
        <xdr:cNvSpPr txBox="1">
          <a:spLocks noChangeArrowheads="1"/>
        </xdr:cNvSpPr>
      </xdr:nvSpPr>
      <xdr:spPr bwMode="auto">
        <a:xfrm>
          <a:off x="8568418" y="4423682"/>
          <a:ext cx="9525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189</xdr:row>
      <xdr:rowOff>0</xdr:rowOff>
    </xdr:from>
    <xdr:ext cx="95250" cy="213632"/>
    <xdr:sp macro="" textlink="">
      <xdr:nvSpPr>
        <xdr:cNvPr id="11" name="Text Box 15">
          <a:extLst>
            <a:ext uri="{FF2B5EF4-FFF2-40B4-BE49-F238E27FC236}">
              <a16:creationId xmlns:a16="http://schemas.microsoft.com/office/drawing/2014/main" id="{00000000-0008-0000-0500-00000B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 name="Text Box 15">
          <a:extLst>
            <a:ext uri="{FF2B5EF4-FFF2-40B4-BE49-F238E27FC236}">
              <a16:creationId xmlns:a16="http://schemas.microsoft.com/office/drawing/2014/main" id="{00000000-0008-0000-0500-00000C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3" name="Text Box 15">
          <a:extLst>
            <a:ext uri="{FF2B5EF4-FFF2-40B4-BE49-F238E27FC236}">
              <a16:creationId xmlns:a16="http://schemas.microsoft.com/office/drawing/2014/main" id="{00000000-0008-0000-0500-00000D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 name="Text Box 15">
          <a:extLst>
            <a:ext uri="{FF2B5EF4-FFF2-40B4-BE49-F238E27FC236}">
              <a16:creationId xmlns:a16="http://schemas.microsoft.com/office/drawing/2014/main" id="{00000000-0008-0000-0500-00000E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5" name="Text Box 15">
          <a:extLst>
            <a:ext uri="{FF2B5EF4-FFF2-40B4-BE49-F238E27FC236}">
              <a16:creationId xmlns:a16="http://schemas.microsoft.com/office/drawing/2014/main" id="{00000000-0008-0000-0500-00000F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 name="Text Box 15">
          <a:extLst>
            <a:ext uri="{FF2B5EF4-FFF2-40B4-BE49-F238E27FC236}">
              <a16:creationId xmlns:a16="http://schemas.microsoft.com/office/drawing/2014/main" id="{00000000-0008-0000-0500-000010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7" name="Text Box 15">
          <a:extLst>
            <a:ext uri="{FF2B5EF4-FFF2-40B4-BE49-F238E27FC236}">
              <a16:creationId xmlns:a16="http://schemas.microsoft.com/office/drawing/2014/main" id="{00000000-0008-0000-0500-000011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8" name="Text Box 15">
          <a:extLst>
            <a:ext uri="{FF2B5EF4-FFF2-40B4-BE49-F238E27FC236}">
              <a16:creationId xmlns:a16="http://schemas.microsoft.com/office/drawing/2014/main" id="{00000000-0008-0000-0500-000012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 name="Text Box 15">
          <a:extLst>
            <a:ext uri="{FF2B5EF4-FFF2-40B4-BE49-F238E27FC236}">
              <a16:creationId xmlns:a16="http://schemas.microsoft.com/office/drawing/2014/main" id="{00000000-0008-0000-0500-000013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0" name="Text Box 15">
          <a:extLst>
            <a:ext uri="{FF2B5EF4-FFF2-40B4-BE49-F238E27FC236}">
              <a16:creationId xmlns:a16="http://schemas.microsoft.com/office/drawing/2014/main" id="{00000000-0008-0000-0500-000014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 name="Text Box 15">
          <a:extLst>
            <a:ext uri="{FF2B5EF4-FFF2-40B4-BE49-F238E27FC236}">
              <a16:creationId xmlns:a16="http://schemas.microsoft.com/office/drawing/2014/main" id="{00000000-0008-0000-0500-000015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2" name="Text Box 15">
          <a:extLst>
            <a:ext uri="{FF2B5EF4-FFF2-40B4-BE49-F238E27FC236}">
              <a16:creationId xmlns:a16="http://schemas.microsoft.com/office/drawing/2014/main" id="{00000000-0008-0000-0500-000016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 name="Text Box 15">
          <a:extLst>
            <a:ext uri="{FF2B5EF4-FFF2-40B4-BE49-F238E27FC236}">
              <a16:creationId xmlns:a16="http://schemas.microsoft.com/office/drawing/2014/main" id="{00000000-0008-0000-0500-000017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4" name="Text Box 15">
          <a:extLst>
            <a:ext uri="{FF2B5EF4-FFF2-40B4-BE49-F238E27FC236}">
              <a16:creationId xmlns:a16="http://schemas.microsoft.com/office/drawing/2014/main" id="{00000000-0008-0000-0500-000018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26" name="Text Box 16">
          <a:extLst>
            <a:ext uri="{FF2B5EF4-FFF2-40B4-BE49-F238E27FC236}">
              <a16:creationId xmlns:a16="http://schemas.microsoft.com/office/drawing/2014/main" id="{00000000-0008-0000-0500-00001A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27" name="Text Box 17">
          <a:extLst>
            <a:ext uri="{FF2B5EF4-FFF2-40B4-BE49-F238E27FC236}">
              <a16:creationId xmlns:a16="http://schemas.microsoft.com/office/drawing/2014/main" id="{00000000-0008-0000-0500-00001B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28" name="Text Box 18">
          <a:extLst>
            <a:ext uri="{FF2B5EF4-FFF2-40B4-BE49-F238E27FC236}">
              <a16:creationId xmlns:a16="http://schemas.microsoft.com/office/drawing/2014/main" id="{00000000-0008-0000-0500-00001C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29" name="Text Box 19">
          <a:extLst>
            <a:ext uri="{FF2B5EF4-FFF2-40B4-BE49-F238E27FC236}">
              <a16:creationId xmlns:a16="http://schemas.microsoft.com/office/drawing/2014/main" id="{00000000-0008-0000-0500-00001D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189</xdr:row>
      <xdr:rowOff>0</xdr:rowOff>
    </xdr:from>
    <xdr:ext cx="95250" cy="213632"/>
    <xdr:sp macro="" textlink="">
      <xdr:nvSpPr>
        <xdr:cNvPr id="30" name="Text Box 15">
          <a:extLst>
            <a:ext uri="{FF2B5EF4-FFF2-40B4-BE49-F238E27FC236}">
              <a16:creationId xmlns:a16="http://schemas.microsoft.com/office/drawing/2014/main" id="{00000000-0008-0000-0500-00001E000000}"/>
            </a:ext>
          </a:extLst>
        </xdr:cNvPr>
        <xdr:cNvSpPr txBox="1">
          <a:spLocks noChangeArrowheads="1"/>
        </xdr:cNvSpPr>
      </xdr:nvSpPr>
      <xdr:spPr bwMode="auto">
        <a:xfrm>
          <a:off x="10014857" y="98257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31" name="Text Box 16">
          <a:extLst>
            <a:ext uri="{FF2B5EF4-FFF2-40B4-BE49-F238E27FC236}">
              <a16:creationId xmlns:a16="http://schemas.microsoft.com/office/drawing/2014/main" id="{00000000-0008-0000-0500-00001F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32" name="Text Box 17">
          <a:extLst>
            <a:ext uri="{FF2B5EF4-FFF2-40B4-BE49-F238E27FC236}">
              <a16:creationId xmlns:a16="http://schemas.microsoft.com/office/drawing/2014/main" id="{00000000-0008-0000-0500-000020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33" name="Text Box 18">
          <a:extLst>
            <a:ext uri="{FF2B5EF4-FFF2-40B4-BE49-F238E27FC236}">
              <a16:creationId xmlns:a16="http://schemas.microsoft.com/office/drawing/2014/main" id="{00000000-0008-0000-0500-000021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34" name="Text Box 19">
          <a:extLst>
            <a:ext uri="{FF2B5EF4-FFF2-40B4-BE49-F238E27FC236}">
              <a16:creationId xmlns:a16="http://schemas.microsoft.com/office/drawing/2014/main" id="{00000000-0008-0000-0500-000022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5" name="Text Box 15">
          <a:extLst>
            <a:ext uri="{FF2B5EF4-FFF2-40B4-BE49-F238E27FC236}">
              <a16:creationId xmlns:a16="http://schemas.microsoft.com/office/drawing/2014/main" id="{00000000-0008-0000-0500-000023000000}"/>
            </a:ext>
          </a:extLst>
        </xdr:cNvPr>
        <xdr:cNvSpPr txBox="1">
          <a:spLocks noChangeArrowheads="1"/>
        </xdr:cNvSpPr>
      </xdr:nvSpPr>
      <xdr:spPr bwMode="auto">
        <a:xfrm>
          <a:off x="7391400" y="4933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0</xdr:rowOff>
    </xdr:from>
    <xdr:ext cx="95250" cy="171450"/>
    <xdr:sp macro="" textlink="">
      <xdr:nvSpPr>
        <xdr:cNvPr id="41" name="Text Box 16">
          <a:extLst>
            <a:ext uri="{FF2B5EF4-FFF2-40B4-BE49-F238E27FC236}">
              <a16:creationId xmlns:a16="http://schemas.microsoft.com/office/drawing/2014/main" id="{00000000-0008-0000-0500-000029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0</xdr:rowOff>
    </xdr:from>
    <xdr:ext cx="95250" cy="171450"/>
    <xdr:sp macro="" textlink="">
      <xdr:nvSpPr>
        <xdr:cNvPr id="42" name="Text Box 17">
          <a:extLst>
            <a:ext uri="{FF2B5EF4-FFF2-40B4-BE49-F238E27FC236}">
              <a16:creationId xmlns:a16="http://schemas.microsoft.com/office/drawing/2014/main" id="{00000000-0008-0000-0500-00002A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0</xdr:rowOff>
    </xdr:from>
    <xdr:ext cx="95250" cy="171450"/>
    <xdr:sp macro="" textlink="">
      <xdr:nvSpPr>
        <xdr:cNvPr id="43" name="Text Box 18">
          <a:extLst>
            <a:ext uri="{FF2B5EF4-FFF2-40B4-BE49-F238E27FC236}">
              <a16:creationId xmlns:a16="http://schemas.microsoft.com/office/drawing/2014/main" id="{00000000-0008-0000-0500-00002B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0</xdr:rowOff>
    </xdr:from>
    <xdr:ext cx="95250" cy="171450"/>
    <xdr:sp macro="" textlink="">
      <xdr:nvSpPr>
        <xdr:cNvPr id="44" name="Text Box 19">
          <a:extLst>
            <a:ext uri="{FF2B5EF4-FFF2-40B4-BE49-F238E27FC236}">
              <a16:creationId xmlns:a16="http://schemas.microsoft.com/office/drawing/2014/main" id="{00000000-0008-0000-0500-00002C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504825</xdr:rowOff>
    </xdr:from>
    <xdr:ext cx="95250" cy="442269"/>
    <xdr:sp macro="" textlink="">
      <xdr:nvSpPr>
        <xdr:cNvPr id="45" name="Text Box 15">
          <a:extLst>
            <a:ext uri="{FF2B5EF4-FFF2-40B4-BE49-F238E27FC236}">
              <a16:creationId xmlns:a16="http://schemas.microsoft.com/office/drawing/2014/main" id="{00000000-0008-0000-0500-00002D000000}"/>
            </a:ext>
          </a:extLst>
        </xdr:cNvPr>
        <xdr:cNvSpPr txBox="1">
          <a:spLocks noChangeArrowheads="1"/>
        </xdr:cNvSpPr>
      </xdr:nvSpPr>
      <xdr:spPr bwMode="auto">
        <a:xfrm>
          <a:off x="10527434" y="595428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6" name="Text Box 15">
          <a:extLst>
            <a:ext uri="{FF2B5EF4-FFF2-40B4-BE49-F238E27FC236}">
              <a16:creationId xmlns:a16="http://schemas.microsoft.com/office/drawing/2014/main" id="{00000000-0008-0000-0500-00002E000000}"/>
            </a:ext>
          </a:extLst>
        </xdr:cNvPr>
        <xdr:cNvSpPr txBox="1">
          <a:spLocks noChangeArrowheads="1"/>
        </xdr:cNvSpPr>
      </xdr:nvSpPr>
      <xdr:spPr bwMode="auto">
        <a:xfrm>
          <a:off x="10527434"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 name="Text Box 15">
          <a:extLst>
            <a:ext uri="{FF2B5EF4-FFF2-40B4-BE49-F238E27FC236}">
              <a16:creationId xmlns:a16="http://schemas.microsoft.com/office/drawing/2014/main" id="{00000000-0008-0000-0500-00002F000000}"/>
            </a:ext>
          </a:extLst>
        </xdr:cNvPr>
        <xdr:cNvSpPr txBox="1">
          <a:spLocks noChangeArrowheads="1"/>
        </xdr:cNvSpPr>
      </xdr:nvSpPr>
      <xdr:spPr bwMode="auto">
        <a:xfrm>
          <a:off x="10527434"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8" name="Text Box 15">
          <a:extLst>
            <a:ext uri="{FF2B5EF4-FFF2-40B4-BE49-F238E27FC236}">
              <a16:creationId xmlns:a16="http://schemas.microsoft.com/office/drawing/2014/main" id="{00000000-0008-0000-0500-000030000000}"/>
            </a:ext>
          </a:extLst>
        </xdr:cNvPr>
        <xdr:cNvSpPr txBox="1">
          <a:spLocks noChangeArrowheads="1"/>
        </xdr:cNvSpPr>
      </xdr:nvSpPr>
      <xdr:spPr bwMode="auto">
        <a:xfrm>
          <a:off x="10527434"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 name="Text Box 15">
          <a:extLst>
            <a:ext uri="{FF2B5EF4-FFF2-40B4-BE49-F238E27FC236}">
              <a16:creationId xmlns:a16="http://schemas.microsoft.com/office/drawing/2014/main" id="{00000000-0008-0000-0500-000031000000}"/>
            </a:ext>
          </a:extLst>
        </xdr:cNvPr>
        <xdr:cNvSpPr txBox="1">
          <a:spLocks noChangeArrowheads="1"/>
        </xdr:cNvSpPr>
      </xdr:nvSpPr>
      <xdr:spPr bwMode="auto">
        <a:xfrm>
          <a:off x="10527434"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0" name="Text Box 15">
          <a:extLst>
            <a:ext uri="{FF2B5EF4-FFF2-40B4-BE49-F238E27FC236}">
              <a16:creationId xmlns:a16="http://schemas.microsoft.com/office/drawing/2014/main" id="{00000000-0008-0000-0500-000032000000}"/>
            </a:ext>
          </a:extLst>
        </xdr:cNvPr>
        <xdr:cNvSpPr txBox="1">
          <a:spLocks noChangeArrowheads="1"/>
        </xdr:cNvSpPr>
      </xdr:nvSpPr>
      <xdr:spPr bwMode="auto">
        <a:xfrm>
          <a:off x="10527434"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 name="Text Box 15">
          <a:extLst>
            <a:ext uri="{FF2B5EF4-FFF2-40B4-BE49-F238E27FC236}">
              <a16:creationId xmlns:a16="http://schemas.microsoft.com/office/drawing/2014/main" id="{00000000-0008-0000-0500-000033000000}"/>
            </a:ext>
          </a:extLst>
        </xdr:cNvPr>
        <xdr:cNvSpPr txBox="1">
          <a:spLocks noChangeArrowheads="1"/>
        </xdr:cNvSpPr>
      </xdr:nvSpPr>
      <xdr:spPr bwMode="auto">
        <a:xfrm>
          <a:off x="10527434"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2" name="Text Box 15">
          <a:extLst>
            <a:ext uri="{FF2B5EF4-FFF2-40B4-BE49-F238E27FC236}">
              <a16:creationId xmlns:a16="http://schemas.microsoft.com/office/drawing/2014/main" id="{00000000-0008-0000-0500-000034000000}"/>
            </a:ext>
          </a:extLst>
        </xdr:cNvPr>
        <xdr:cNvSpPr txBox="1">
          <a:spLocks noChangeArrowheads="1"/>
        </xdr:cNvSpPr>
      </xdr:nvSpPr>
      <xdr:spPr bwMode="auto">
        <a:xfrm>
          <a:off x="10527434"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3" name="Text Box 15">
          <a:extLst>
            <a:ext uri="{FF2B5EF4-FFF2-40B4-BE49-F238E27FC236}">
              <a16:creationId xmlns:a16="http://schemas.microsoft.com/office/drawing/2014/main" id="{00000000-0008-0000-0500-000035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 name="Text Box 15">
          <a:extLst>
            <a:ext uri="{FF2B5EF4-FFF2-40B4-BE49-F238E27FC236}">
              <a16:creationId xmlns:a16="http://schemas.microsoft.com/office/drawing/2014/main" id="{00000000-0008-0000-0500-000036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5" name="Text Box 15">
          <a:extLst>
            <a:ext uri="{FF2B5EF4-FFF2-40B4-BE49-F238E27FC236}">
              <a16:creationId xmlns:a16="http://schemas.microsoft.com/office/drawing/2014/main" id="{00000000-0008-0000-0500-000037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 name="Text Box 15">
          <a:extLst>
            <a:ext uri="{FF2B5EF4-FFF2-40B4-BE49-F238E27FC236}">
              <a16:creationId xmlns:a16="http://schemas.microsoft.com/office/drawing/2014/main" id="{00000000-0008-0000-0500-000038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7" name="Text Box 15">
          <a:extLst>
            <a:ext uri="{FF2B5EF4-FFF2-40B4-BE49-F238E27FC236}">
              <a16:creationId xmlns:a16="http://schemas.microsoft.com/office/drawing/2014/main" id="{00000000-0008-0000-0500-000039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 name="Text Box 15">
          <a:extLst>
            <a:ext uri="{FF2B5EF4-FFF2-40B4-BE49-F238E27FC236}">
              <a16:creationId xmlns:a16="http://schemas.microsoft.com/office/drawing/2014/main" id="{00000000-0008-0000-0500-00003A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9" name="Text Box 15">
          <a:extLst>
            <a:ext uri="{FF2B5EF4-FFF2-40B4-BE49-F238E27FC236}">
              <a16:creationId xmlns:a16="http://schemas.microsoft.com/office/drawing/2014/main" id="{00000000-0008-0000-0500-00003B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0" name="Text Box 16">
          <a:extLst>
            <a:ext uri="{FF2B5EF4-FFF2-40B4-BE49-F238E27FC236}">
              <a16:creationId xmlns:a16="http://schemas.microsoft.com/office/drawing/2014/main" id="{00000000-0008-0000-0500-00003C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1" name="Text Box 17">
          <a:extLst>
            <a:ext uri="{FF2B5EF4-FFF2-40B4-BE49-F238E27FC236}">
              <a16:creationId xmlns:a16="http://schemas.microsoft.com/office/drawing/2014/main" id="{00000000-0008-0000-0500-00003D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2" name="Text Box 18">
          <a:extLst>
            <a:ext uri="{FF2B5EF4-FFF2-40B4-BE49-F238E27FC236}">
              <a16:creationId xmlns:a16="http://schemas.microsoft.com/office/drawing/2014/main" id="{00000000-0008-0000-0500-00003E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3" name="Text Box 19">
          <a:extLst>
            <a:ext uri="{FF2B5EF4-FFF2-40B4-BE49-F238E27FC236}">
              <a16:creationId xmlns:a16="http://schemas.microsoft.com/office/drawing/2014/main" id="{00000000-0008-0000-0500-00003F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4" name="Text Box 15">
          <a:extLst>
            <a:ext uri="{FF2B5EF4-FFF2-40B4-BE49-F238E27FC236}">
              <a16:creationId xmlns:a16="http://schemas.microsoft.com/office/drawing/2014/main" id="{00000000-0008-0000-0500-000040000000}"/>
            </a:ext>
          </a:extLst>
        </xdr:cNvPr>
        <xdr:cNvSpPr txBox="1">
          <a:spLocks noChangeArrowheads="1"/>
        </xdr:cNvSpPr>
      </xdr:nvSpPr>
      <xdr:spPr bwMode="auto">
        <a:xfrm>
          <a:off x="10527434" y="6727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5" name="Text Box 16">
          <a:extLst>
            <a:ext uri="{FF2B5EF4-FFF2-40B4-BE49-F238E27FC236}">
              <a16:creationId xmlns:a16="http://schemas.microsoft.com/office/drawing/2014/main" id="{00000000-0008-0000-0500-000041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6" name="Text Box 17">
          <a:extLst>
            <a:ext uri="{FF2B5EF4-FFF2-40B4-BE49-F238E27FC236}">
              <a16:creationId xmlns:a16="http://schemas.microsoft.com/office/drawing/2014/main" id="{00000000-0008-0000-0500-000042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7" name="Text Box 18">
          <a:extLst>
            <a:ext uri="{FF2B5EF4-FFF2-40B4-BE49-F238E27FC236}">
              <a16:creationId xmlns:a16="http://schemas.microsoft.com/office/drawing/2014/main" id="{00000000-0008-0000-0500-000043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8" name="Text Box 19">
          <a:extLst>
            <a:ext uri="{FF2B5EF4-FFF2-40B4-BE49-F238E27FC236}">
              <a16:creationId xmlns:a16="http://schemas.microsoft.com/office/drawing/2014/main" id="{00000000-0008-0000-0500-000044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 name="Text Box 15">
          <a:extLst>
            <a:ext uri="{FF2B5EF4-FFF2-40B4-BE49-F238E27FC236}">
              <a16:creationId xmlns:a16="http://schemas.microsoft.com/office/drawing/2014/main" id="{00000000-0008-0000-0500-000045000000}"/>
            </a:ext>
          </a:extLst>
        </xdr:cNvPr>
        <xdr:cNvSpPr txBox="1">
          <a:spLocks noChangeArrowheads="1"/>
        </xdr:cNvSpPr>
      </xdr:nvSpPr>
      <xdr:spPr bwMode="auto">
        <a:xfrm>
          <a:off x="10527434"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xdr:row>
      <xdr:rowOff>0</xdr:rowOff>
    </xdr:from>
    <xdr:ext cx="95250" cy="171450"/>
    <xdr:sp macro="" textlink="">
      <xdr:nvSpPr>
        <xdr:cNvPr id="70" name="Text Box 16">
          <a:extLst>
            <a:ext uri="{FF2B5EF4-FFF2-40B4-BE49-F238E27FC236}">
              <a16:creationId xmlns:a16="http://schemas.microsoft.com/office/drawing/2014/main" id="{00000000-0008-0000-0500-000046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xdr:row>
      <xdr:rowOff>0</xdr:rowOff>
    </xdr:from>
    <xdr:ext cx="95250" cy="171450"/>
    <xdr:sp macro="" textlink="">
      <xdr:nvSpPr>
        <xdr:cNvPr id="71" name="Text Box 17">
          <a:extLst>
            <a:ext uri="{FF2B5EF4-FFF2-40B4-BE49-F238E27FC236}">
              <a16:creationId xmlns:a16="http://schemas.microsoft.com/office/drawing/2014/main" id="{00000000-0008-0000-0500-000047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xdr:row>
      <xdr:rowOff>0</xdr:rowOff>
    </xdr:from>
    <xdr:ext cx="95250" cy="171450"/>
    <xdr:sp macro="" textlink="">
      <xdr:nvSpPr>
        <xdr:cNvPr id="72" name="Text Box 18">
          <a:extLst>
            <a:ext uri="{FF2B5EF4-FFF2-40B4-BE49-F238E27FC236}">
              <a16:creationId xmlns:a16="http://schemas.microsoft.com/office/drawing/2014/main" id="{00000000-0008-0000-0500-000048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xdr:row>
      <xdr:rowOff>0</xdr:rowOff>
    </xdr:from>
    <xdr:ext cx="95250" cy="171450"/>
    <xdr:sp macro="" textlink="">
      <xdr:nvSpPr>
        <xdr:cNvPr id="73" name="Text Box 19">
          <a:extLst>
            <a:ext uri="{FF2B5EF4-FFF2-40B4-BE49-F238E27FC236}">
              <a16:creationId xmlns:a16="http://schemas.microsoft.com/office/drawing/2014/main" id="{00000000-0008-0000-0500-000049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75" name="Text Box 15">
          <a:extLst>
            <a:ext uri="{FF2B5EF4-FFF2-40B4-BE49-F238E27FC236}">
              <a16:creationId xmlns:a16="http://schemas.microsoft.com/office/drawing/2014/main" id="{00000000-0008-0000-0500-00004B000000}"/>
            </a:ext>
          </a:extLst>
        </xdr:cNvPr>
        <xdr:cNvSpPr txBox="1">
          <a:spLocks noChangeArrowheads="1"/>
        </xdr:cNvSpPr>
      </xdr:nvSpPr>
      <xdr:spPr bwMode="auto">
        <a:xfrm>
          <a:off x="9374909"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76" name="Text Box 15">
          <a:extLst>
            <a:ext uri="{FF2B5EF4-FFF2-40B4-BE49-F238E27FC236}">
              <a16:creationId xmlns:a16="http://schemas.microsoft.com/office/drawing/2014/main" id="{00000000-0008-0000-0500-00004C000000}"/>
            </a:ext>
          </a:extLst>
        </xdr:cNvPr>
        <xdr:cNvSpPr txBox="1">
          <a:spLocks noChangeArrowheads="1"/>
        </xdr:cNvSpPr>
      </xdr:nvSpPr>
      <xdr:spPr bwMode="auto">
        <a:xfrm>
          <a:off x="9374909"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77" name="Text Box 15">
          <a:extLst>
            <a:ext uri="{FF2B5EF4-FFF2-40B4-BE49-F238E27FC236}">
              <a16:creationId xmlns:a16="http://schemas.microsoft.com/office/drawing/2014/main" id="{00000000-0008-0000-0500-00004D000000}"/>
            </a:ext>
          </a:extLst>
        </xdr:cNvPr>
        <xdr:cNvSpPr txBox="1">
          <a:spLocks noChangeArrowheads="1"/>
        </xdr:cNvSpPr>
      </xdr:nvSpPr>
      <xdr:spPr bwMode="auto">
        <a:xfrm>
          <a:off x="9374909"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78" name="Text Box 15">
          <a:extLst>
            <a:ext uri="{FF2B5EF4-FFF2-40B4-BE49-F238E27FC236}">
              <a16:creationId xmlns:a16="http://schemas.microsoft.com/office/drawing/2014/main" id="{00000000-0008-0000-0500-00004E000000}"/>
            </a:ext>
          </a:extLst>
        </xdr:cNvPr>
        <xdr:cNvSpPr txBox="1">
          <a:spLocks noChangeArrowheads="1"/>
        </xdr:cNvSpPr>
      </xdr:nvSpPr>
      <xdr:spPr bwMode="auto">
        <a:xfrm>
          <a:off x="9374909"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79" name="Text Box 15">
          <a:extLst>
            <a:ext uri="{FF2B5EF4-FFF2-40B4-BE49-F238E27FC236}">
              <a16:creationId xmlns:a16="http://schemas.microsoft.com/office/drawing/2014/main" id="{00000000-0008-0000-0500-00004F000000}"/>
            </a:ext>
          </a:extLst>
        </xdr:cNvPr>
        <xdr:cNvSpPr txBox="1">
          <a:spLocks noChangeArrowheads="1"/>
        </xdr:cNvSpPr>
      </xdr:nvSpPr>
      <xdr:spPr bwMode="auto">
        <a:xfrm>
          <a:off x="9374909"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0" name="Text Box 15">
          <a:extLst>
            <a:ext uri="{FF2B5EF4-FFF2-40B4-BE49-F238E27FC236}">
              <a16:creationId xmlns:a16="http://schemas.microsoft.com/office/drawing/2014/main" id="{00000000-0008-0000-0500-000050000000}"/>
            </a:ext>
          </a:extLst>
        </xdr:cNvPr>
        <xdr:cNvSpPr txBox="1">
          <a:spLocks noChangeArrowheads="1"/>
        </xdr:cNvSpPr>
      </xdr:nvSpPr>
      <xdr:spPr bwMode="auto">
        <a:xfrm>
          <a:off x="9374909"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1" name="Text Box 15">
          <a:extLst>
            <a:ext uri="{FF2B5EF4-FFF2-40B4-BE49-F238E27FC236}">
              <a16:creationId xmlns:a16="http://schemas.microsoft.com/office/drawing/2014/main" id="{00000000-0008-0000-0500-000051000000}"/>
            </a:ext>
          </a:extLst>
        </xdr:cNvPr>
        <xdr:cNvSpPr txBox="1">
          <a:spLocks noChangeArrowheads="1"/>
        </xdr:cNvSpPr>
      </xdr:nvSpPr>
      <xdr:spPr bwMode="auto">
        <a:xfrm>
          <a:off x="9374909"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2" name="Text Box 15">
          <a:extLst>
            <a:ext uri="{FF2B5EF4-FFF2-40B4-BE49-F238E27FC236}">
              <a16:creationId xmlns:a16="http://schemas.microsoft.com/office/drawing/2014/main" id="{00000000-0008-0000-0500-000052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3" name="Text Box 15">
          <a:extLst>
            <a:ext uri="{FF2B5EF4-FFF2-40B4-BE49-F238E27FC236}">
              <a16:creationId xmlns:a16="http://schemas.microsoft.com/office/drawing/2014/main" id="{00000000-0008-0000-0500-000053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4" name="Text Box 15">
          <a:extLst>
            <a:ext uri="{FF2B5EF4-FFF2-40B4-BE49-F238E27FC236}">
              <a16:creationId xmlns:a16="http://schemas.microsoft.com/office/drawing/2014/main" id="{00000000-0008-0000-0500-000054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5" name="Text Box 15">
          <a:extLst>
            <a:ext uri="{FF2B5EF4-FFF2-40B4-BE49-F238E27FC236}">
              <a16:creationId xmlns:a16="http://schemas.microsoft.com/office/drawing/2014/main" id="{00000000-0008-0000-0500-000055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6" name="Text Box 15">
          <a:extLst>
            <a:ext uri="{FF2B5EF4-FFF2-40B4-BE49-F238E27FC236}">
              <a16:creationId xmlns:a16="http://schemas.microsoft.com/office/drawing/2014/main" id="{00000000-0008-0000-0500-000056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7" name="Text Box 15">
          <a:extLst>
            <a:ext uri="{FF2B5EF4-FFF2-40B4-BE49-F238E27FC236}">
              <a16:creationId xmlns:a16="http://schemas.microsoft.com/office/drawing/2014/main" id="{00000000-0008-0000-0500-000057000000}"/>
            </a:ext>
          </a:extLst>
        </xdr:cNvPr>
        <xdr:cNvSpPr txBox="1">
          <a:spLocks noChangeArrowheads="1"/>
        </xdr:cNvSpPr>
      </xdr:nvSpPr>
      <xdr:spPr bwMode="auto">
        <a:xfrm>
          <a:off x="50072637" y="12746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8" name="Text Box 15">
          <a:extLst>
            <a:ext uri="{FF2B5EF4-FFF2-40B4-BE49-F238E27FC236}">
              <a16:creationId xmlns:a16="http://schemas.microsoft.com/office/drawing/2014/main" id="{00000000-0008-0000-0500-000058000000}"/>
            </a:ext>
          </a:extLst>
        </xdr:cNvPr>
        <xdr:cNvSpPr txBox="1">
          <a:spLocks noChangeArrowheads="1"/>
        </xdr:cNvSpPr>
      </xdr:nvSpPr>
      <xdr:spPr bwMode="auto">
        <a:xfrm>
          <a:off x="49942750" y="132238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89" name="Text Box 16">
          <a:extLst>
            <a:ext uri="{FF2B5EF4-FFF2-40B4-BE49-F238E27FC236}">
              <a16:creationId xmlns:a16="http://schemas.microsoft.com/office/drawing/2014/main" id="{00000000-0008-0000-0500-000059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0" name="Text Box 17">
          <a:extLst>
            <a:ext uri="{FF2B5EF4-FFF2-40B4-BE49-F238E27FC236}">
              <a16:creationId xmlns:a16="http://schemas.microsoft.com/office/drawing/2014/main" id="{00000000-0008-0000-0500-00005A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1" name="Text Box 18">
          <a:extLst>
            <a:ext uri="{FF2B5EF4-FFF2-40B4-BE49-F238E27FC236}">
              <a16:creationId xmlns:a16="http://schemas.microsoft.com/office/drawing/2014/main" id="{00000000-0008-0000-0500-00005B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2" name="Text Box 19">
          <a:extLst>
            <a:ext uri="{FF2B5EF4-FFF2-40B4-BE49-F238E27FC236}">
              <a16:creationId xmlns:a16="http://schemas.microsoft.com/office/drawing/2014/main" id="{00000000-0008-0000-0500-00005C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93" name="Text Box 15">
          <a:extLst>
            <a:ext uri="{FF2B5EF4-FFF2-40B4-BE49-F238E27FC236}">
              <a16:creationId xmlns:a16="http://schemas.microsoft.com/office/drawing/2014/main" id="{00000000-0008-0000-0500-00005D000000}"/>
            </a:ext>
          </a:extLst>
        </xdr:cNvPr>
        <xdr:cNvSpPr txBox="1">
          <a:spLocks noChangeArrowheads="1"/>
        </xdr:cNvSpPr>
      </xdr:nvSpPr>
      <xdr:spPr bwMode="auto">
        <a:xfrm>
          <a:off x="9374909" y="6727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4" name="Text Box 16">
          <a:extLst>
            <a:ext uri="{FF2B5EF4-FFF2-40B4-BE49-F238E27FC236}">
              <a16:creationId xmlns:a16="http://schemas.microsoft.com/office/drawing/2014/main" id="{00000000-0008-0000-0500-00005E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5" name="Text Box 17">
          <a:extLst>
            <a:ext uri="{FF2B5EF4-FFF2-40B4-BE49-F238E27FC236}">
              <a16:creationId xmlns:a16="http://schemas.microsoft.com/office/drawing/2014/main" id="{00000000-0008-0000-0500-00005F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6" name="Text Box 18">
          <a:extLst>
            <a:ext uri="{FF2B5EF4-FFF2-40B4-BE49-F238E27FC236}">
              <a16:creationId xmlns:a16="http://schemas.microsoft.com/office/drawing/2014/main" id="{00000000-0008-0000-0500-000060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7" name="Text Box 19">
          <a:extLst>
            <a:ext uri="{FF2B5EF4-FFF2-40B4-BE49-F238E27FC236}">
              <a16:creationId xmlns:a16="http://schemas.microsoft.com/office/drawing/2014/main" id="{00000000-0008-0000-0500-000061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98" name="Text Box 15">
          <a:extLst>
            <a:ext uri="{FF2B5EF4-FFF2-40B4-BE49-F238E27FC236}">
              <a16:creationId xmlns:a16="http://schemas.microsoft.com/office/drawing/2014/main" id="{00000000-0008-0000-0500-000062000000}"/>
            </a:ext>
          </a:extLst>
        </xdr:cNvPr>
        <xdr:cNvSpPr txBox="1">
          <a:spLocks noChangeArrowheads="1"/>
        </xdr:cNvSpPr>
      </xdr:nvSpPr>
      <xdr:spPr bwMode="auto">
        <a:xfrm>
          <a:off x="9374909"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99" name="Text Box 15">
          <a:extLst>
            <a:ext uri="{FF2B5EF4-FFF2-40B4-BE49-F238E27FC236}">
              <a16:creationId xmlns:a16="http://schemas.microsoft.com/office/drawing/2014/main" id="{00000000-0008-0000-0500-000063000000}"/>
            </a:ext>
          </a:extLst>
        </xdr:cNvPr>
        <xdr:cNvSpPr txBox="1">
          <a:spLocks noChangeArrowheads="1"/>
        </xdr:cNvSpPr>
      </xdr:nvSpPr>
      <xdr:spPr bwMode="auto">
        <a:xfrm>
          <a:off x="9374909"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00" name="Text Box 15">
          <a:extLst>
            <a:ext uri="{FF2B5EF4-FFF2-40B4-BE49-F238E27FC236}">
              <a16:creationId xmlns:a16="http://schemas.microsoft.com/office/drawing/2014/main" id="{00000000-0008-0000-0500-000064000000}"/>
            </a:ext>
          </a:extLst>
        </xdr:cNvPr>
        <xdr:cNvSpPr txBox="1">
          <a:spLocks noChangeArrowheads="1"/>
        </xdr:cNvSpPr>
      </xdr:nvSpPr>
      <xdr:spPr bwMode="auto">
        <a:xfrm>
          <a:off x="9374909"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01" name="Text Box 15">
          <a:extLst>
            <a:ext uri="{FF2B5EF4-FFF2-40B4-BE49-F238E27FC236}">
              <a16:creationId xmlns:a16="http://schemas.microsoft.com/office/drawing/2014/main" id="{00000000-0008-0000-0500-000065000000}"/>
            </a:ext>
          </a:extLst>
        </xdr:cNvPr>
        <xdr:cNvSpPr txBox="1">
          <a:spLocks noChangeArrowheads="1"/>
        </xdr:cNvSpPr>
      </xdr:nvSpPr>
      <xdr:spPr bwMode="auto">
        <a:xfrm>
          <a:off x="12790343"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02" name="Text Box 15">
          <a:extLst>
            <a:ext uri="{FF2B5EF4-FFF2-40B4-BE49-F238E27FC236}">
              <a16:creationId xmlns:a16="http://schemas.microsoft.com/office/drawing/2014/main" id="{00000000-0008-0000-0500-000066000000}"/>
            </a:ext>
          </a:extLst>
        </xdr:cNvPr>
        <xdr:cNvSpPr txBox="1">
          <a:spLocks noChangeArrowheads="1"/>
        </xdr:cNvSpPr>
      </xdr:nvSpPr>
      <xdr:spPr bwMode="auto">
        <a:xfrm>
          <a:off x="12790343"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103" name="Text Box 15">
          <a:extLst>
            <a:ext uri="{FF2B5EF4-FFF2-40B4-BE49-F238E27FC236}">
              <a16:creationId xmlns:a16="http://schemas.microsoft.com/office/drawing/2014/main" id="{00000000-0008-0000-0500-000067000000}"/>
            </a:ext>
          </a:extLst>
        </xdr:cNvPr>
        <xdr:cNvSpPr txBox="1">
          <a:spLocks noChangeArrowheads="1"/>
        </xdr:cNvSpPr>
      </xdr:nvSpPr>
      <xdr:spPr bwMode="auto">
        <a:xfrm>
          <a:off x="50084182"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104" name="Text Box 15">
          <a:extLst>
            <a:ext uri="{FF2B5EF4-FFF2-40B4-BE49-F238E27FC236}">
              <a16:creationId xmlns:a16="http://schemas.microsoft.com/office/drawing/2014/main" id="{00000000-0008-0000-0500-000068000000}"/>
            </a:ext>
          </a:extLst>
        </xdr:cNvPr>
        <xdr:cNvSpPr txBox="1">
          <a:spLocks noChangeArrowheads="1"/>
        </xdr:cNvSpPr>
      </xdr:nvSpPr>
      <xdr:spPr bwMode="auto">
        <a:xfrm>
          <a:off x="50084182"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05" name="Text Box 15">
          <a:extLst>
            <a:ext uri="{FF2B5EF4-FFF2-40B4-BE49-F238E27FC236}">
              <a16:creationId xmlns:a16="http://schemas.microsoft.com/office/drawing/2014/main" id="{00000000-0008-0000-0500-00006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06" name="Text Box 15">
          <a:extLst>
            <a:ext uri="{FF2B5EF4-FFF2-40B4-BE49-F238E27FC236}">
              <a16:creationId xmlns:a16="http://schemas.microsoft.com/office/drawing/2014/main" id="{00000000-0008-0000-0500-00006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07" name="Text Box 15">
          <a:extLst>
            <a:ext uri="{FF2B5EF4-FFF2-40B4-BE49-F238E27FC236}">
              <a16:creationId xmlns:a16="http://schemas.microsoft.com/office/drawing/2014/main" id="{00000000-0008-0000-0500-00006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08" name="Text Box 15">
          <a:extLst>
            <a:ext uri="{FF2B5EF4-FFF2-40B4-BE49-F238E27FC236}">
              <a16:creationId xmlns:a16="http://schemas.microsoft.com/office/drawing/2014/main" id="{00000000-0008-0000-0500-00006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09" name="Text Box 15">
          <a:extLst>
            <a:ext uri="{FF2B5EF4-FFF2-40B4-BE49-F238E27FC236}">
              <a16:creationId xmlns:a16="http://schemas.microsoft.com/office/drawing/2014/main" id="{00000000-0008-0000-0500-00006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10" name="Text Box 15">
          <a:extLst>
            <a:ext uri="{FF2B5EF4-FFF2-40B4-BE49-F238E27FC236}">
              <a16:creationId xmlns:a16="http://schemas.microsoft.com/office/drawing/2014/main" id="{00000000-0008-0000-0500-00006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11" name="Text Box 15">
          <a:extLst>
            <a:ext uri="{FF2B5EF4-FFF2-40B4-BE49-F238E27FC236}">
              <a16:creationId xmlns:a16="http://schemas.microsoft.com/office/drawing/2014/main" id="{00000000-0008-0000-0500-00006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2" name="Text Box 15">
          <a:extLst>
            <a:ext uri="{FF2B5EF4-FFF2-40B4-BE49-F238E27FC236}">
              <a16:creationId xmlns:a16="http://schemas.microsoft.com/office/drawing/2014/main" id="{00000000-0008-0000-0500-00007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3" name="Text Box 15">
          <a:extLst>
            <a:ext uri="{FF2B5EF4-FFF2-40B4-BE49-F238E27FC236}">
              <a16:creationId xmlns:a16="http://schemas.microsoft.com/office/drawing/2014/main" id="{00000000-0008-0000-0500-000071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4" name="Text Box 15">
          <a:extLst>
            <a:ext uri="{FF2B5EF4-FFF2-40B4-BE49-F238E27FC236}">
              <a16:creationId xmlns:a16="http://schemas.microsoft.com/office/drawing/2014/main" id="{00000000-0008-0000-0500-00007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5" name="Text Box 15">
          <a:extLst>
            <a:ext uri="{FF2B5EF4-FFF2-40B4-BE49-F238E27FC236}">
              <a16:creationId xmlns:a16="http://schemas.microsoft.com/office/drawing/2014/main" id="{00000000-0008-0000-0500-000073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6" name="Text Box 15">
          <a:extLst>
            <a:ext uri="{FF2B5EF4-FFF2-40B4-BE49-F238E27FC236}">
              <a16:creationId xmlns:a16="http://schemas.microsoft.com/office/drawing/2014/main" id="{00000000-0008-0000-0500-00007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7" name="Text Box 15">
          <a:extLst>
            <a:ext uri="{FF2B5EF4-FFF2-40B4-BE49-F238E27FC236}">
              <a16:creationId xmlns:a16="http://schemas.microsoft.com/office/drawing/2014/main" id="{00000000-0008-0000-0500-000075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8" name="Text Box 15">
          <a:extLst>
            <a:ext uri="{FF2B5EF4-FFF2-40B4-BE49-F238E27FC236}">
              <a16:creationId xmlns:a16="http://schemas.microsoft.com/office/drawing/2014/main" id="{00000000-0008-0000-0500-00007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19" name="Text Box 15">
          <a:extLst>
            <a:ext uri="{FF2B5EF4-FFF2-40B4-BE49-F238E27FC236}">
              <a16:creationId xmlns:a16="http://schemas.microsoft.com/office/drawing/2014/main" id="{00000000-0008-0000-0500-000077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0" name="Text Box 15">
          <a:extLst>
            <a:ext uri="{FF2B5EF4-FFF2-40B4-BE49-F238E27FC236}">
              <a16:creationId xmlns:a16="http://schemas.microsoft.com/office/drawing/2014/main" id="{00000000-0008-0000-0500-000078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21" name="Text Box 15">
          <a:extLst>
            <a:ext uri="{FF2B5EF4-FFF2-40B4-BE49-F238E27FC236}">
              <a16:creationId xmlns:a16="http://schemas.microsoft.com/office/drawing/2014/main" id="{00000000-0008-0000-0500-000079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22" name="Text Box 15">
          <a:extLst>
            <a:ext uri="{FF2B5EF4-FFF2-40B4-BE49-F238E27FC236}">
              <a16:creationId xmlns:a16="http://schemas.microsoft.com/office/drawing/2014/main" id="{00000000-0008-0000-0500-00007A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3" name="Text Box 15">
          <a:extLst>
            <a:ext uri="{FF2B5EF4-FFF2-40B4-BE49-F238E27FC236}">
              <a16:creationId xmlns:a16="http://schemas.microsoft.com/office/drawing/2014/main" id="{00000000-0008-0000-0500-00007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4" name="Text Box 15">
          <a:extLst>
            <a:ext uri="{FF2B5EF4-FFF2-40B4-BE49-F238E27FC236}">
              <a16:creationId xmlns:a16="http://schemas.microsoft.com/office/drawing/2014/main" id="{00000000-0008-0000-0500-00007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5" name="Text Box 15">
          <a:extLst>
            <a:ext uri="{FF2B5EF4-FFF2-40B4-BE49-F238E27FC236}">
              <a16:creationId xmlns:a16="http://schemas.microsoft.com/office/drawing/2014/main" id="{00000000-0008-0000-0500-00007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6" name="Text Box 15">
          <a:extLst>
            <a:ext uri="{FF2B5EF4-FFF2-40B4-BE49-F238E27FC236}">
              <a16:creationId xmlns:a16="http://schemas.microsoft.com/office/drawing/2014/main" id="{00000000-0008-0000-0500-00007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7" name="Text Box 15">
          <a:extLst>
            <a:ext uri="{FF2B5EF4-FFF2-40B4-BE49-F238E27FC236}">
              <a16:creationId xmlns:a16="http://schemas.microsoft.com/office/drawing/2014/main" id="{00000000-0008-0000-0500-00007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8" name="Text Box 15">
          <a:extLst>
            <a:ext uri="{FF2B5EF4-FFF2-40B4-BE49-F238E27FC236}">
              <a16:creationId xmlns:a16="http://schemas.microsoft.com/office/drawing/2014/main" id="{00000000-0008-0000-0500-000080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9" name="Text Box 15">
          <a:extLst>
            <a:ext uri="{FF2B5EF4-FFF2-40B4-BE49-F238E27FC236}">
              <a16:creationId xmlns:a16="http://schemas.microsoft.com/office/drawing/2014/main" id="{00000000-0008-0000-0500-00008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0" name="Text Box 15">
          <a:extLst>
            <a:ext uri="{FF2B5EF4-FFF2-40B4-BE49-F238E27FC236}">
              <a16:creationId xmlns:a16="http://schemas.microsoft.com/office/drawing/2014/main" id="{00000000-0008-0000-0500-00008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1" name="Text Box 15">
          <a:extLst>
            <a:ext uri="{FF2B5EF4-FFF2-40B4-BE49-F238E27FC236}">
              <a16:creationId xmlns:a16="http://schemas.microsoft.com/office/drawing/2014/main" id="{00000000-0008-0000-0500-000083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2" name="Text Box 15">
          <a:extLst>
            <a:ext uri="{FF2B5EF4-FFF2-40B4-BE49-F238E27FC236}">
              <a16:creationId xmlns:a16="http://schemas.microsoft.com/office/drawing/2014/main" id="{00000000-0008-0000-0500-00008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3" name="Text Box 15">
          <a:extLst>
            <a:ext uri="{FF2B5EF4-FFF2-40B4-BE49-F238E27FC236}">
              <a16:creationId xmlns:a16="http://schemas.microsoft.com/office/drawing/2014/main" id="{00000000-0008-0000-0500-000085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4" name="Text Box 15">
          <a:extLst>
            <a:ext uri="{FF2B5EF4-FFF2-40B4-BE49-F238E27FC236}">
              <a16:creationId xmlns:a16="http://schemas.microsoft.com/office/drawing/2014/main" id="{00000000-0008-0000-0500-00008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5" name="Text Box 15">
          <a:extLst>
            <a:ext uri="{FF2B5EF4-FFF2-40B4-BE49-F238E27FC236}">
              <a16:creationId xmlns:a16="http://schemas.microsoft.com/office/drawing/2014/main" id="{00000000-0008-0000-0500-000087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6" name="Text Box 15">
          <a:extLst>
            <a:ext uri="{FF2B5EF4-FFF2-40B4-BE49-F238E27FC236}">
              <a16:creationId xmlns:a16="http://schemas.microsoft.com/office/drawing/2014/main" id="{00000000-0008-0000-0500-00008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37" name="Text Box 15">
          <a:extLst>
            <a:ext uri="{FF2B5EF4-FFF2-40B4-BE49-F238E27FC236}">
              <a16:creationId xmlns:a16="http://schemas.microsoft.com/office/drawing/2014/main" id="{00000000-0008-0000-0500-000089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38" name="Text Box 15">
          <a:extLst>
            <a:ext uri="{FF2B5EF4-FFF2-40B4-BE49-F238E27FC236}">
              <a16:creationId xmlns:a16="http://schemas.microsoft.com/office/drawing/2014/main" id="{00000000-0008-0000-0500-00008A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9" name="Text Box 15">
          <a:extLst>
            <a:ext uri="{FF2B5EF4-FFF2-40B4-BE49-F238E27FC236}">
              <a16:creationId xmlns:a16="http://schemas.microsoft.com/office/drawing/2014/main" id="{00000000-0008-0000-0500-00008B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40" name="Text Box 15">
          <a:extLst>
            <a:ext uri="{FF2B5EF4-FFF2-40B4-BE49-F238E27FC236}">
              <a16:creationId xmlns:a16="http://schemas.microsoft.com/office/drawing/2014/main" id="{00000000-0008-0000-0500-00008C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1" name="Text Box 15">
          <a:extLst>
            <a:ext uri="{FF2B5EF4-FFF2-40B4-BE49-F238E27FC236}">
              <a16:creationId xmlns:a16="http://schemas.microsoft.com/office/drawing/2014/main" id="{00000000-0008-0000-0500-00008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2" name="Text Box 15">
          <a:extLst>
            <a:ext uri="{FF2B5EF4-FFF2-40B4-BE49-F238E27FC236}">
              <a16:creationId xmlns:a16="http://schemas.microsoft.com/office/drawing/2014/main" id="{00000000-0008-0000-0500-00008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3" name="Text Box 15">
          <a:extLst>
            <a:ext uri="{FF2B5EF4-FFF2-40B4-BE49-F238E27FC236}">
              <a16:creationId xmlns:a16="http://schemas.microsoft.com/office/drawing/2014/main" id="{00000000-0008-0000-0500-00008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4" name="Text Box 15">
          <a:extLst>
            <a:ext uri="{FF2B5EF4-FFF2-40B4-BE49-F238E27FC236}">
              <a16:creationId xmlns:a16="http://schemas.microsoft.com/office/drawing/2014/main" id="{00000000-0008-0000-0500-000090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5" name="Text Box 15">
          <a:extLst>
            <a:ext uri="{FF2B5EF4-FFF2-40B4-BE49-F238E27FC236}">
              <a16:creationId xmlns:a16="http://schemas.microsoft.com/office/drawing/2014/main" id="{00000000-0008-0000-0500-00009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6" name="Text Box 15">
          <a:extLst>
            <a:ext uri="{FF2B5EF4-FFF2-40B4-BE49-F238E27FC236}">
              <a16:creationId xmlns:a16="http://schemas.microsoft.com/office/drawing/2014/main" id="{00000000-0008-0000-0500-000092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7" name="Text Box 15">
          <a:extLst>
            <a:ext uri="{FF2B5EF4-FFF2-40B4-BE49-F238E27FC236}">
              <a16:creationId xmlns:a16="http://schemas.microsoft.com/office/drawing/2014/main" id="{00000000-0008-0000-0500-00009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48" name="Text Box 15">
          <a:extLst>
            <a:ext uri="{FF2B5EF4-FFF2-40B4-BE49-F238E27FC236}">
              <a16:creationId xmlns:a16="http://schemas.microsoft.com/office/drawing/2014/main" id="{00000000-0008-0000-0500-00009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49" name="Text Box 15">
          <a:extLst>
            <a:ext uri="{FF2B5EF4-FFF2-40B4-BE49-F238E27FC236}">
              <a16:creationId xmlns:a16="http://schemas.microsoft.com/office/drawing/2014/main" id="{00000000-0008-0000-0500-000095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0" name="Text Box 15">
          <a:extLst>
            <a:ext uri="{FF2B5EF4-FFF2-40B4-BE49-F238E27FC236}">
              <a16:creationId xmlns:a16="http://schemas.microsoft.com/office/drawing/2014/main" id="{00000000-0008-0000-0500-00009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1" name="Text Box 15">
          <a:extLst>
            <a:ext uri="{FF2B5EF4-FFF2-40B4-BE49-F238E27FC236}">
              <a16:creationId xmlns:a16="http://schemas.microsoft.com/office/drawing/2014/main" id="{00000000-0008-0000-0500-000097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2" name="Text Box 15">
          <a:extLst>
            <a:ext uri="{FF2B5EF4-FFF2-40B4-BE49-F238E27FC236}">
              <a16:creationId xmlns:a16="http://schemas.microsoft.com/office/drawing/2014/main" id="{00000000-0008-0000-0500-00009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3" name="Text Box 15">
          <a:extLst>
            <a:ext uri="{FF2B5EF4-FFF2-40B4-BE49-F238E27FC236}">
              <a16:creationId xmlns:a16="http://schemas.microsoft.com/office/drawing/2014/main" id="{00000000-0008-0000-0500-000099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4" name="Text Box 15">
          <a:extLst>
            <a:ext uri="{FF2B5EF4-FFF2-40B4-BE49-F238E27FC236}">
              <a16:creationId xmlns:a16="http://schemas.microsoft.com/office/drawing/2014/main" id="{00000000-0008-0000-0500-00009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55" name="Text Box 15">
          <a:extLst>
            <a:ext uri="{FF2B5EF4-FFF2-40B4-BE49-F238E27FC236}">
              <a16:creationId xmlns:a16="http://schemas.microsoft.com/office/drawing/2014/main" id="{00000000-0008-0000-0500-00009B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56" name="Text Box 15">
          <a:extLst>
            <a:ext uri="{FF2B5EF4-FFF2-40B4-BE49-F238E27FC236}">
              <a16:creationId xmlns:a16="http://schemas.microsoft.com/office/drawing/2014/main" id="{00000000-0008-0000-0500-00009C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7" name="Text Box 15">
          <a:extLst>
            <a:ext uri="{FF2B5EF4-FFF2-40B4-BE49-F238E27FC236}">
              <a16:creationId xmlns:a16="http://schemas.microsoft.com/office/drawing/2014/main" id="{00000000-0008-0000-0500-00009D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8" name="Text Box 15">
          <a:extLst>
            <a:ext uri="{FF2B5EF4-FFF2-40B4-BE49-F238E27FC236}">
              <a16:creationId xmlns:a16="http://schemas.microsoft.com/office/drawing/2014/main" id="{00000000-0008-0000-0500-00009E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59" name="Text Box 15">
          <a:extLst>
            <a:ext uri="{FF2B5EF4-FFF2-40B4-BE49-F238E27FC236}">
              <a16:creationId xmlns:a16="http://schemas.microsoft.com/office/drawing/2014/main" id="{00000000-0008-0000-0500-00009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0" name="Text Box 15">
          <a:extLst>
            <a:ext uri="{FF2B5EF4-FFF2-40B4-BE49-F238E27FC236}">
              <a16:creationId xmlns:a16="http://schemas.microsoft.com/office/drawing/2014/main" id="{00000000-0008-0000-0500-0000A0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1" name="Text Box 15">
          <a:extLst>
            <a:ext uri="{FF2B5EF4-FFF2-40B4-BE49-F238E27FC236}">
              <a16:creationId xmlns:a16="http://schemas.microsoft.com/office/drawing/2014/main" id="{00000000-0008-0000-0500-0000A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2" name="Text Box 15">
          <a:extLst>
            <a:ext uri="{FF2B5EF4-FFF2-40B4-BE49-F238E27FC236}">
              <a16:creationId xmlns:a16="http://schemas.microsoft.com/office/drawing/2014/main" id="{00000000-0008-0000-0500-0000A2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3" name="Text Box 15">
          <a:extLst>
            <a:ext uri="{FF2B5EF4-FFF2-40B4-BE49-F238E27FC236}">
              <a16:creationId xmlns:a16="http://schemas.microsoft.com/office/drawing/2014/main" id="{00000000-0008-0000-0500-0000A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4" name="Text Box 15">
          <a:extLst>
            <a:ext uri="{FF2B5EF4-FFF2-40B4-BE49-F238E27FC236}">
              <a16:creationId xmlns:a16="http://schemas.microsoft.com/office/drawing/2014/main" id="{00000000-0008-0000-0500-0000A4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5" name="Text Box 15">
          <a:extLst>
            <a:ext uri="{FF2B5EF4-FFF2-40B4-BE49-F238E27FC236}">
              <a16:creationId xmlns:a16="http://schemas.microsoft.com/office/drawing/2014/main" id="{00000000-0008-0000-0500-0000A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66" name="Text Box 15">
          <a:extLst>
            <a:ext uri="{FF2B5EF4-FFF2-40B4-BE49-F238E27FC236}">
              <a16:creationId xmlns:a16="http://schemas.microsoft.com/office/drawing/2014/main" id="{00000000-0008-0000-0500-0000A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67" name="Text Box 15">
          <a:extLst>
            <a:ext uri="{FF2B5EF4-FFF2-40B4-BE49-F238E27FC236}">
              <a16:creationId xmlns:a16="http://schemas.microsoft.com/office/drawing/2014/main" id="{00000000-0008-0000-0500-0000A7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68" name="Text Box 15">
          <a:extLst>
            <a:ext uri="{FF2B5EF4-FFF2-40B4-BE49-F238E27FC236}">
              <a16:creationId xmlns:a16="http://schemas.microsoft.com/office/drawing/2014/main" id="{00000000-0008-0000-0500-0000A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69" name="Text Box 15">
          <a:extLst>
            <a:ext uri="{FF2B5EF4-FFF2-40B4-BE49-F238E27FC236}">
              <a16:creationId xmlns:a16="http://schemas.microsoft.com/office/drawing/2014/main" id="{00000000-0008-0000-0500-0000A9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70" name="Text Box 15">
          <a:extLst>
            <a:ext uri="{FF2B5EF4-FFF2-40B4-BE49-F238E27FC236}">
              <a16:creationId xmlns:a16="http://schemas.microsoft.com/office/drawing/2014/main" id="{00000000-0008-0000-0500-0000A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71" name="Text Box 15">
          <a:extLst>
            <a:ext uri="{FF2B5EF4-FFF2-40B4-BE49-F238E27FC236}">
              <a16:creationId xmlns:a16="http://schemas.microsoft.com/office/drawing/2014/main" id="{00000000-0008-0000-0500-0000AB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72" name="Text Box 15">
          <a:extLst>
            <a:ext uri="{FF2B5EF4-FFF2-40B4-BE49-F238E27FC236}">
              <a16:creationId xmlns:a16="http://schemas.microsoft.com/office/drawing/2014/main" id="{00000000-0008-0000-0500-0000A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73" name="Text Box 15">
          <a:extLst>
            <a:ext uri="{FF2B5EF4-FFF2-40B4-BE49-F238E27FC236}">
              <a16:creationId xmlns:a16="http://schemas.microsoft.com/office/drawing/2014/main" id="{00000000-0008-0000-0500-0000AD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74" name="Text Box 15">
          <a:extLst>
            <a:ext uri="{FF2B5EF4-FFF2-40B4-BE49-F238E27FC236}">
              <a16:creationId xmlns:a16="http://schemas.microsoft.com/office/drawing/2014/main" id="{00000000-0008-0000-0500-0000AE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75" name="Text Box 15">
          <a:extLst>
            <a:ext uri="{FF2B5EF4-FFF2-40B4-BE49-F238E27FC236}">
              <a16:creationId xmlns:a16="http://schemas.microsoft.com/office/drawing/2014/main" id="{00000000-0008-0000-0500-0000AF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76" name="Text Box 15">
          <a:extLst>
            <a:ext uri="{FF2B5EF4-FFF2-40B4-BE49-F238E27FC236}">
              <a16:creationId xmlns:a16="http://schemas.microsoft.com/office/drawing/2014/main" id="{00000000-0008-0000-0500-0000B0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77" name="Text Box 15">
          <a:extLst>
            <a:ext uri="{FF2B5EF4-FFF2-40B4-BE49-F238E27FC236}">
              <a16:creationId xmlns:a16="http://schemas.microsoft.com/office/drawing/2014/main" id="{00000000-0008-0000-0500-0000B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78" name="Text Box 15">
          <a:extLst>
            <a:ext uri="{FF2B5EF4-FFF2-40B4-BE49-F238E27FC236}">
              <a16:creationId xmlns:a16="http://schemas.microsoft.com/office/drawing/2014/main" id="{00000000-0008-0000-0500-0000B2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79" name="Text Box 15">
          <a:extLst>
            <a:ext uri="{FF2B5EF4-FFF2-40B4-BE49-F238E27FC236}">
              <a16:creationId xmlns:a16="http://schemas.microsoft.com/office/drawing/2014/main" id="{00000000-0008-0000-0500-0000B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80" name="Text Box 15">
          <a:extLst>
            <a:ext uri="{FF2B5EF4-FFF2-40B4-BE49-F238E27FC236}">
              <a16:creationId xmlns:a16="http://schemas.microsoft.com/office/drawing/2014/main" id="{00000000-0008-0000-0500-0000B4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81" name="Text Box 15">
          <a:extLst>
            <a:ext uri="{FF2B5EF4-FFF2-40B4-BE49-F238E27FC236}">
              <a16:creationId xmlns:a16="http://schemas.microsoft.com/office/drawing/2014/main" id="{00000000-0008-0000-0500-0000B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82" name="Text Box 15">
          <a:extLst>
            <a:ext uri="{FF2B5EF4-FFF2-40B4-BE49-F238E27FC236}">
              <a16:creationId xmlns:a16="http://schemas.microsoft.com/office/drawing/2014/main" id="{00000000-0008-0000-0500-0000B6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83" name="Text Box 15">
          <a:extLst>
            <a:ext uri="{FF2B5EF4-FFF2-40B4-BE49-F238E27FC236}">
              <a16:creationId xmlns:a16="http://schemas.microsoft.com/office/drawing/2014/main" id="{00000000-0008-0000-0500-0000B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84" name="Text Box 15">
          <a:extLst>
            <a:ext uri="{FF2B5EF4-FFF2-40B4-BE49-F238E27FC236}">
              <a16:creationId xmlns:a16="http://schemas.microsoft.com/office/drawing/2014/main" id="{00000000-0008-0000-0500-0000B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85" name="Text Box 15">
          <a:extLst>
            <a:ext uri="{FF2B5EF4-FFF2-40B4-BE49-F238E27FC236}">
              <a16:creationId xmlns:a16="http://schemas.microsoft.com/office/drawing/2014/main" id="{00000000-0008-0000-0500-0000B9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86" name="Text Box 15">
          <a:extLst>
            <a:ext uri="{FF2B5EF4-FFF2-40B4-BE49-F238E27FC236}">
              <a16:creationId xmlns:a16="http://schemas.microsoft.com/office/drawing/2014/main" id="{00000000-0008-0000-0500-0000B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87" name="Text Box 15">
          <a:extLst>
            <a:ext uri="{FF2B5EF4-FFF2-40B4-BE49-F238E27FC236}">
              <a16:creationId xmlns:a16="http://schemas.microsoft.com/office/drawing/2014/main" id="{00000000-0008-0000-0500-0000BB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88" name="Text Box 15">
          <a:extLst>
            <a:ext uri="{FF2B5EF4-FFF2-40B4-BE49-F238E27FC236}">
              <a16:creationId xmlns:a16="http://schemas.microsoft.com/office/drawing/2014/main" id="{00000000-0008-0000-0500-0000B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89" name="Text Box 15">
          <a:extLst>
            <a:ext uri="{FF2B5EF4-FFF2-40B4-BE49-F238E27FC236}">
              <a16:creationId xmlns:a16="http://schemas.microsoft.com/office/drawing/2014/main" id="{00000000-0008-0000-0500-0000BD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90" name="Text Box 15">
          <a:extLst>
            <a:ext uri="{FF2B5EF4-FFF2-40B4-BE49-F238E27FC236}">
              <a16:creationId xmlns:a16="http://schemas.microsoft.com/office/drawing/2014/main" id="{00000000-0008-0000-0500-0000B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1" name="Text Box 15">
          <a:extLst>
            <a:ext uri="{FF2B5EF4-FFF2-40B4-BE49-F238E27FC236}">
              <a16:creationId xmlns:a16="http://schemas.microsoft.com/office/drawing/2014/main" id="{00000000-0008-0000-0500-0000BF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2" name="Text Box 15">
          <a:extLst>
            <a:ext uri="{FF2B5EF4-FFF2-40B4-BE49-F238E27FC236}">
              <a16:creationId xmlns:a16="http://schemas.microsoft.com/office/drawing/2014/main" id="{00000000-0008-0000-0500-0000C0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93" name="Text Box 15">
          <a:extLst>
            <a:ext uri="{FF2B5EF4-FFF2-40B4-BE49-F238E27FC236}">
              <a16:creationId xmlns:a16="http://schemas.microsoft.com/office/drawing/2014/main" id="{00000000-0008-0000-0500-0000C1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94" name="Text Box 15">
          <a:extLst>
            <a:ext uri="{FF2B5EF4-FFF2-40B4-BE49-F238E27FC236}">
              <a16:creationId xmlns:a16="http://schemas.microsoft.com/office/drawing/2014/main" id="{00000000-0008-0000-0500-0000C2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5" name="Text Box 15">
          <a:extLst>
            <a:ext uri="{FF2B5EF4-FFF2-40B4-BE49-F238E27FC236}">
              <a16:creationId xmlns:a16="http://schemas.microsoft.com/office/drawing/2014/main" id="{00000000-0008-0000-0500-0000C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6" name="Text Box 15">
          <a:extLst>
            <a:ext uri="{FF2B5EF4-FFF2-40B4-BE49-F238E27FC236}">
              <a16:creationId xmlns:a16="http://schemas.microsoft.com/office/drawing/2014/main" id="{00000000-0008-0000-0500-0000C4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7" name="Text Box 15">
          <a:extLst>
            <a:ext uri="{FF2B5EF4-FFF2-40B4-BE49-F238E27FC236}">
              <a16:creationId xmlns:a16="http://schemas.microsoft.com/office/drawing/2014/main" id="{00000000-0008-0000-0500-0000C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8" name="Text Box 15">
          <a:extLst>
            <a:ext uri="{FF2B5EF4-FFF2-40B4-BE49-F238E27FC236}">
              <a16:creationId xmlns:a16="http://schemas.microsoft.com/office/drawing/2014/main" id="{00000000-0008-0000-0500-0000C6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9" name="Text Box 15">
          <a:extLst>
            <a:ext uri="{FF2B5EF4-FFF2-40B4-BE49-F238E27FC236}">
              <a16:creationId xmlns:a16="http://schemas.microsoft.com/office/drawing/2014/main" id="{00000000-0008-0000-0500-0000C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00" name="Text Box 15">
          <a:extLst>
            <a:ext uri="{FF2B5EF4-FFF2-40B4-BE49-F238E27FC236}">
              <a16:creationId xmlns:a16="http://schemas.microsoft.com/office/drawing/2014/main" id="{00000000-0008-0000-0500-0000C8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01" name="Text Box 15">
          <a:extLst>
            <a:ext uri="{FF2B5EF4-FFF2-40B4-BE49-F238E27FC236}">
              <a16:creationId xmlns:a16="http://schemas.microsoft.com/office/drawing/2014/main" id="{00000000-0008-0000-0500-0000C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2" name="Text Box 15">
          <a:extLst>
            <a:ext uri="{FF2B5EF4-FFF2-40B4-BE49-F238E27FC236}">
              <a16:creationId xmlns:a16="http://schemas.microsoft.com/office/drawing/2014/main" id="{00000000-0008-0000-0500-0000C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3" name="Text Box 15">
          <a:extLst>
            <a:ext uri="{FF2B5EF4-FFF2-40B4-BE49-F238E27FC236}">
              <a16:creationId xmlns:a16="http://schemas.microsoft.com/office/drawing/2014/main" id="{00000000-0008-0000-0500-0000CB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4" name="Text Box 15">
          <a:extLst>
            <a:ext uri="{FF2B5EF4-FFF2-40B4-BE49-F238E27FC236}">
              <a16:creationId xmlns:a16="http://schemas.microsoft.com/office/drawing/2014/main" id="{00000000-0008-0000-0500-0000C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5" name="Text Box 15">
          <a:extLst>
            <a:ext uri="{FF2B5EF4-FFF2-40B4-BE49-F238E27FC236}">
              <a16:creationId xmlns:a16="http://schemas.microsoft.com/office/drawing/2014/main" id="{00000000-0008-0000-0500-0000CD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6" name="Text Box 15">
          <a:extLst>
            <a:ext uri="{FF2B5EF4-FFF2-40B4-BE49-F238E27FC236}">
              <a16:creationId xmlns:a16="http://schemas.microsoft.com/office/drawing/2014/main" id="{00000000-0008-0000-0500-0000C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7" name="Text Box 15">
          <a:extLst>
            <a:ext uri="{FF2B5EF4-FFF2-40B4-BE49-F238E27FC236}">
              <a16:creationId xmlns:a16="http://schemas.microsoft.com/office/drawing/2014/main" id="{00000000-0008-0000-0500-0000CF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8" name="Text Box 15">
          <a:extLst>
            <a:ext uri="{FF2B5EF4-FFF2-40B4-BE49-F238E27FC236}">
              <a16:creationId xmlns:a16="http://schemas.microsoft.com/office/drawing/2014/main" id="{00000000-0008-0000-0500-0000D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09" name="Text Box 15">
          <a:extLst>
            <a:ext uri="{FF2B5EF4-FFF2-40B4-BE49-F238E27FC236}">
              <a16:creationId xmlns:a16="http://schemas.microsoft.com/office/drawing/2014/main" id="{00000000-0008-0000-0500-0000D1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0" name="Text Box 15">
          <a:extLst>
            <a:ext uri="{FF2B5EF4-FFF2-40B4-BE49-F238E27FC236}">
              <a16:creationId xmlns:a16="http://schemas.microsoft.com/office/drawing/2014/main" id="{00000000-0008-0000-0500-0000D2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11" name="Text Box 15">
          <a:extLst>
            <a:ext uri="{FF2B5EF4-FFF2-40B4-BE49-F238E27FC236}">
              <a16:creationId xmlns:a16="http://schemas.microsoft.com/office/drawing/2014/main" id="{00000000-0008-0000-0500-0000D3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12" name="Text Box 15">
          <a:extLst>
            <a:ext uri="{FF2B5EF4-FFF2-40B4-BE49-F238E27FC236}">
              <a16:creationId xmlns:a16="http://schemas.microsoft.com/office/drawing/2014/main" id="{00000000-0008-0000-0500-0000D4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3" name="Text Box 15">
          <a:extLst>
            <a:ext uri="{FF2B5EF4-FFF2-40B4-BE49-F238E27FC236}">
              <a16:creationId xmlns:a16="http://schemas.microsoft.com/office/drawing/2014/main" id="{00000000-0008-0000-0500-0000D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4" name="Text Box 15">
          <a:extLst>
            <a:ext uri="{FF2B5EF4-FFF2-40B4-BE49-F238E27FC236}">
              <a16:creationId xmlns:a16="http://schemas.microsoft.com/office/drawing/2014/main" id="{00000000-0008-0000-0500-0000D6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5" name="Text Box 15">
          <a:extLst>
            <a:ext uri="{FF2B5EF4-FFF2-40B4-BE49-F238E27FC236}">
              <a16:creationId xmlns:a16="http://schemas.microsoft.com/office/drawing/2014/main" id="{00000000-0008-0000-0500-0000D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6" name="Text Box 15">
          <a:extLst>
            <a:ext uri="{FF2B5EF4-FFF2-40B4-BE49-F238E27FC236}">
              <a16:creationId xmlns:a16="http://schemas.microsoft.com/office/drawing/2014/main" id="{00000000-0008-0000-0500-0000D8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7" name="Text Box 15">
          <a:extLst>
            <a:ext uri="{FF2B5EF4-FFF2-40B4-BE49-F238E27FC236}">
              <a16:creationId xmlns:a16="http://schemas.microsoft.com/office/drawing/2014/main" id="{00000000-0008-0000-0500-0000D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8" name="Text Box 15">
          <a:extLst>
            <a:ext uri="{FF2B5EF4-FFF2-40B4-BE49-F238E27FC236}">
              <a16:creationId xmlns:a16="http://schemas.microsoft.com/office/drawing/2014/main" id="{00000000-0008-0000-0500-0000D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9" name="Text Box 15">
          <a:extLst>
            <a:ext uri="{FF2B5EF4-FFF2-40B4-BE49-F238E27FC236}">
              <a16:creationId xmlns:a16="http://schemas.microsoft.com/office/drawing/2014/main" id="{00000000-0008-0000-0500-0000D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0" name="Text Box 15">
          <a:extLst>
            <a:ext uri="{FF2B5EF4-FFF2-40B4-BE49-F238E27FC236}">
              <a16:creationId xmlns:a16="http://schemas.microsoft.com/office/drawing/2014/main" id="{00000000-0008-0000-0500-0000D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1" name="Text Box 15">
          <a:extLst>
            <a:ext uri="{FF2B5EF4-FFF2-40B4-BE49-F238E27FC236}">
              <a16:creationId xmlns:a16="http://schemas.microsoft.com/office/drawing/2014/main" id="{00000000-0008-0000-0500-0000DD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2" name="Text Box 15">
          <a:extLst>
            <a:ext uri="{FF2B5EF4-FFF2-40B4-BE49-F238E27FC236}">
              <a16:creationId xmlns:a16="http://schemas.microsoft.com/office/drawing/2014/main" id="{00000000-0008-0000-0500-0000D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3" name="Text Box 15">
          <a:extLst>
            <a:ext uri="{FF2B5EF4-FFF2-40B4-BE49-F238E27FC236}">
              <a16:creationId xmlns:a16="http://schemas.microsoft.com/office/drawing/2014/main" id="{00000000-0008-0000-0500-0000DF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4" name="Text Box 15">
          <a:extLst>
            <a:ext uri="{FF2B5EF4-FFF2-40B4-BE49-F238E27FC236}">
              <a16:creationId xmlns:a16="http://schemas.microsoft.com/office/drawing/2014/main" id="{00000000-0008-0000-0500-0000E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5" name="Text Box 15">
          <a:extLst>
            <a:ext uri="{FF2B5EF4-FFF2-40B4-BE49-F238E27FC236}">
              <a16:creationId xmlns:a16="http://schemas.microsoft.com/office/drawing/2014/main" id="{00000000-0008-0000-0500-0000E1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6" name="Text Box 15">
          <a:extLst>
            <a:ext uri="{FF2B5EF4-FFF2-40B4-BE49-F238E27FC236}">
              <a16:creationId xmlns:a16="http://schemas.microsoft.com/office/drawing/2014/main" id="{00000000-0008-0000-0500-0000E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27" name="Text Box 15">
          <a:extLst>
            <a:ext uri="{FF2B5EF4-FFF2-40B4-BE49-F238E27FC236}">
              <a16:creationId xmlns:a16="http://schemas.microsoft.com/office/drawing/2014/main" id="{00000000-0008-0000-0500-0000E3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28" name="Text Box 15">
          <a:extLst>
            <a:ext uri="{FF2B5EF4-FFF2-40B4-BE49-F238E27FC236}">
              <a16:creationId xmlns:a16="http://schemas.microsoft.com/office/drawing/2014/main" id="{00000000-0008-0000-0500-0000E4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9" name="Text Box 15">
          <a:extLst>
            <a:ext uri="{FF2B5EF4-FFF2-40B4-BE49-F238E27FC236}">
              <a16:creationId xmlns:a16="http://schemas.microsoft.com/office/drawing/2014/main" id="{00000000-0008-0000-0500-0000E5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30" name="Text Box 15">
          <a:extLst>
            <a:ext uri="{FF2B5EF4-FFF2-40B4-BE49-F238E27FC236}">
              <a16:creationId xmlns:a16="http://schemas.microsoft.com/office/drawing/2014/main" id="{00000000-0008-0000-0500-0000E6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1" name="Text Box 15">
          <a:extLst>
            <a:ext uri="{FF2B5EF4-FFF2-40B4-BE49-F238E27FC236}">
              <a16:creationId xmlns:a16="http://schemas.microsoft.com/office/drawing/2014/main" id="{00000000-0008-0000-0500-0000E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2" name="Text Box 15">
          <a:extLst>
            <a:ext uri="{FF2B5EF4-FFF2-40B4-BE49-F238E27FC236}">
              <a16:creationId xmlns:a16="http://schemas.microsoft.com/office/drawing/2014/main" id="{00000000-0008-0000-0500-0000E8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3" name="Text Box 15">
          <a:extLst>
            <a:ext uri="{FF2B5EF4-FFF2-40B4-BE49-F238E27FC236}">
              <a16:creationId xmlns:a16="http://schemas.microsoft.com/office/drawing/2014/main" id="{00000000-0008-0000-0500-0000E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4" name="Text Box 15">
          <a:extLst>
            <a:ext uri="{FF2B5EF4-FFF2-40B4-BE49-F238E27FC236}">
              <a16:creationId xmlns:a16="http://schemas.microsoft.com/office/drawing/2014/main" id="{00000000-0008-0000-0500-0000E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5" name="Text Box 15">
          <a:extLst>
            <a:ext uri="{FF2B5EF4-FFF2-40B4-BE49-F238E27FC236}">
              <a16:creationId xmlns:a16="http://schemas.microsoft.com/office/drawing/2014/main" id="{00000000-0008-0000-0500-0000E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6" name="Text Box 15">
          <a:extLst>
            <a:ext uri="{FF2B5EF4-FFF2-40B4-BE49-F238E27FC236}">
              <a16:creationId xmlns:a16="http://schemas.microsoft.com/office/drawing/2014/main" id="{00000000-0008-0000-0500-0000E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7" name="Text Box 15">
          <a:extLst>
            <a:ext uri="{FF2B5EF4-FFF2-40B4-BE49-F238E27FC236}">
              <a16:creationId xmlns:a16="http://schemas.microsoft.com/office/drawing/2014/main" id="{00000000-0008-0000-0500-0000E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38" name="Text Box 15">
          <a:extLst>
            <a:ext uri="{FF2B5EF4-FFF2-40B4-BE49-F238E27FC236}">
              <a16:creationId xmlns:a16="http://schemas.microsoft.com/office/drawing/2014/main" id="{00000000-0008-0000-0500-0000E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39" name="Text Box 15">
          <a:extLst>
            <a:ext uri="{FF2B5EF4-FFF2-40B4-BE49-F238E27FC236}">
              <a16:creationId xmlns:a16="http://schemas.microsoft.com/office/drawing/2014/main" id="{00000000-0008-0000-0500-0000EF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0" name="Text Box 15">
          <a:extLst>
            <a:ext uri="{FF2B5EF4-FFF2-40B4-BE49-F238E27FC236}">
              <a16:creationId xmlns:a16="http://schemas.microsoft.com/office/drawing/2014/main" id="{00000000-0008-0000-0500-0000F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1" name="Text Box 15">
          <a:extLst>
            <a:ext uri="{FF2B5EF4-FFF2-40B4-BE49-F238E27FC236}">
              <a16:creationId xmlns:a16="http://schemas.microsoft.com/office/drawing/2014/main" id="{00000000-0008-0000-0500-0000F1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2" name="Text Box 15">
          <a:extLst>
            <a:ext uri="{FF2B5EF4-FFF2-40B4-BE49-F238E27FC236}">
              <a16:creationId xmlns:a16="http://schemas.microsoft.com/office/drawing/2014/main" id="{00000000-0008-0000-0500-0000F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3" name="Text Box 15">
          <a:extLst>
            <a:ext uri="{FF2B5EF4-FFF2-40B4-BE49-F238E27FC236}">
              <a16:creationId xmlns:a16="http://schemas.microsoft.com/office/drawing/2014/main" id="{00000000-0008-0000-0500-0000F3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4" name="Text Box 15">
          <a:extLst>
            <a:ext uri="{FF2B5EF4-FFF2-40B4-BE49-F238E27FC236}">
              <a16:creationId xmlns:a16="http://schemas.microsoft.com/office/drawing/2014/main" id="{00000000-0008-0000-0500-0000F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45" name="Text Box 15">
          <a:extLst>
            <a:ext uri="{FF2B5EF4-FFF2-40B4-BE49-F238E27FC236}">
              <a16:creationId xmlns:a16="http://schemas.microsoft.com/office/drawing/2014/main" id="{00000000-0008-0000-0500-0000F5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46" name="Text Box 15">
          <a:extLst>
            <a:ext uri="{FF2B5EF4-FFF2-40B4-BE49-F238E27FC236}">
              <a16:creationId xmlns:a16="http://schemas.microsoft.com/office/drawing/2014/main" id="{00000000-0008-0000-0500-0000F6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7" name="Text Box 15">
          <a:extLst>
            <a:ext uri="{FF2B5EF4-FFF2-40B4-BE49-F238E27FC236}">
              <a16:creationId xmlns:a16="http://schemas.microsoft.com/office/drawing/2014/main" id="{00000000-0008-0000-0500-0000F7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8" name="Text Box 15">
          <a:extLst>
            <a:ext uri="{FF2B5EF4-FFF2-40B4-BE49-F238E27FC236}">
              <a16:creationId xmlns:a16="http://schemas.microsoft.com/office/drawing/2014/main" id="{00000000-0008-0000-0500-0000F8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49" name="Text Box 15">
          <a:extLst>
            <a:ext uri="{FF2B5EF4-FFF2-40B4-BE49-F238E27FC236}">
              <a16:creationId xmlns:a16="http://schemas.microsoft.com/office/drawing/2014/main" id="{00000000-0008-0000-0500-0000F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50" name="Text Box 15">
          <a:extLst>
            <a:ext uri="{FF2B5EF4-FFF2-40B4-BE49-F238E27FC236}">
              <a16:creationId xmlns:a16="http://schemas.microsoft.com/office/drawing/2014/main" id="{00000000-0008-0000-0500-0000F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51" name="Text Box 15">
          <a:extLst>
            <a:ext uri="{FF2B5EF4-FFF2-40B4-BE49-F238E27FC236}">
              <a16:creationId xmlns:a16="http://schemas.microsoft.com/office/drawing/2014/main" id="{00000000-0008-0000-0500-0000F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52" name="Text Box 15">
          <a:extLst>
            <a:ext uri="{FF2B5EF4-FFF2-40B4-BE49-F238E27FC236}">
              <a16:creationId xmlns:a16="http://schemas.microsoft.com/office/drawing/2014/main" id="{00000000-0008-0000-0500-0000F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53" name="Text Box 15">
          <a:extLst>
            <a:ext uri="{FF2B5EF4-FFF2-40B4-BE49-F238E27FC236}">
              <a16:creationId xmlns:a16="http://schemas.microsoft.com/office/drawing/2014/main" id="{00000000-0008-0000-0500-0000F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54" name="Text Box 15">
          <a:extLst>
            <a:ext uri="{FF2B5EF4-FFF2-40B4-BE49-F238E27FC236}">
              <a16:creationId xmlns:a16="http://schemas.microsoft.com/office/drawing/2014/main" id="{00000000-0008-0000-0500-0000F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55" name="Text Box 15">
          <a:extLst>
            <a:ext uri="{FF2B5EF4-FFF2-40B4-BE49-F238E27FC236}">
              <a16:creationId xmlns:a16="http://schemas.microsoft.com/office/drawing/2014/main" id="{00000000-0008-0000-0500-0000F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56" name="Text Box 15">
          <a:extLst>
            <a:ext uri="{FF2B5EF4-FFF2-40B4-BE49-F238E27FC236}">
              <a16:creationId xmlns:a16="http://schemas.microsoft.com/office/drawing/2014/main" id="{00000000-0008-0000-0500-00000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57" name="Text Box 15">
          <a:extLst>
            <a:ext uri="{FF2B5EF4-FFF2-40B4-BE49-F238E27FC236}">
              <a16:creationId xmlns:a16="http://schemas.microsoft.com/office/drawing/2014/main" id="{00000000-0008-0000-0500-00000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58" name="Text Box 15">
          <a:extLst>
            <a:ext uri="{FF2B5EF4-FFF2-40B4-BE49-F238E27FC236}">
              <a16:creationId xmlns:a16="http://schemas.microsoft.com/office/drawing/2014/main" id="{00000000-0008-0000-0500-00000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59" name="Text Box 15">
          <a:extLst>
            <a:ext uri="{FF2B5EF4-FFF2-40B4-BE49-F238E27FC236}">
              <a16:creationId xmlns:a16="http://schemas.microsoft.com/office/drawing/2014/main" id="{00000000-0008-0000-0500-00000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60" name="Text Box 15">
          <a:extLst>
            <a:ext uri="{FF2B5EF4-FFF2-40B4-BE49-F238E27FC236}">
              <a16:creationId xmlns:a16="http://schemas.microsoft.com/office/drawing/2014/main" id="{00000000-0008-0000-0500-00000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61" name="Text Box 15">
          <a:extLst>
            <a:ext uri="{FF2B5EF4-FFF2-40B4-BE49-F238E27FC236}">
              <a16:creationId xmlns:a16="http://schemas.microsoft.com/office/drawing/2014/main" id="{00000000-0008-0000-0500-00000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62" name="Text Box 15">
          <a:extLst>
            <a:ext uri="{FF2B5EF4-FFF2-40B4-BE49-F238E27FC236}">
              <a16:creationId xmlns:a16="http://schemas.microsoft.com/office/drawing/2014/main" id="{00000000-0008-0000-0500-00000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63" name="Text Box 15">
          <a:extLst>
            <a:ext uri="{FF2B5EF4-FFF2-40B4-BE49-F238E27FC236}">
              <a16:creationId xmlns:a16="http://schemas.microsoft.com/office/drawing/2014/main" id="{00000000-0008-0000-0500-000007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64" name="Text Box 15">
          <a:extLst>
            <a:ext uri="{FF2B5EF4-FFF2-40B4-BE49-F238E27FC236}">
              <a16:creationId xmlns:a16="http://schemas.microsoft.com/office/drawing/2014/main" id="{00000000-0008-0000-0500-000008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65" name="Text Box 15">
          <a:extLst>
            <a:ext uri="{FF2B5EF4-FFF2-40B4-BE49-F238E27FC236}">
              <a16:creationId xmlns:a16="http://schemas.microsoft.com/office/drawing/2014/main" id="{00000000-0008-0000-0500-000009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66" name="Text Box 15">
          <a:extLst>
            <a:ext uri="{FF2B5EF4-FFF2-40B4-BE49-F238E27FC236}">
              <a16:creationId xmlns:a16="http://schemas.microsoft.com/office/drawing/2014/main" id="{00000000-0008-0000-0500-00000A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67" name="Text Box 15">
          <a:extLst>
            <a:ext uri="{FF2B5EF4-FFF2-40B4-BE49-F238E27FC236}">
              <a16:creationId xmlns:a16="http://schemas.microsoft.com/office/drawing/2014/main" id="{00000000-0008-0000-0500-00000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68" name="Text Box 15">
          <a:extLst>
            <a:ext uri="{FF2B5EF4-FFF2-40B4-BE49-F238E27FC236}">
              <a16:creationId xmlns:a16="http://schemas.microsoft.com/office/drawing/2014/main" id="{00000000-0008-0000-0500-00000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69" name="Text Box 15">
          <a:extLst>
            <a:ext uri="{FF2B5EF4-FFF2-40B4-BE49-F238E27FC236}">
              <a16:creationId xmlns:a16="http://schemas.microsoft.com/office/drawing/2014/main" id="{00000000-0008-0000-0500-00000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70" name="Text Box 15">
          <a:extLst>
            <a:ext uri="{FF2B5EF4-FFF2-40B4-BE49-F238E27FC236}">
              <a16:creationId xmlns:a16="http://schemas.microsoft.com/office/drawing/2014/main" id="{00000000-0008-0000-0500-00000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71" name="Text Box 15">
          <a:extLst>
            <a:ext uri="{FF2B5EF4-FFF2-40B4-BE49-F238E27FC236}">
              <a16:creationId xmlns:a16="http://schemas.microsoft.com/office/drawing/2014/main" id="{00000000-0008-0000-0500-00000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72" name="Text Box 15">
          <a:extLst>
            <a:ext uri="{FF2B5EF4-FFF2-40B4-BE49-F238E27FC236}">
              <a16:creationId xmlns:a16="http://schemas.microsoft.com/office/drawing/2014/main" id="{00000000-0008-0000-0500-00001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73" name="Text Box 15">
          <a:extLst>
            <a:ext uri="{FF2B5EF4-FFF2-40B4-BE49-F238E27FC236}">
              <a16:creationId xmlns:a16="http://schemas.microsoft.com/office/drawing/2014/main" id="{00000000-0008-0000-0500-00001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74" name="Text Box 15">
          <a:extLst>
            <a:ext uri="{FF2B5EF4-FFF2-40B4-BE49-F238E27FC236}">
              <a16:creationId xmlns:a16="http://schemas.microsoft.com/office/drawing/2014/main" id="{00000000-0008-0000-0500-00001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75" name="Text Box 15">
          <a:extLst>
            <a:ext uri="{FF2B5EF4-FFF2-40B4-BE49-F238E27FC236}">
              <a16:creationId xmlns:a16="http://schemas.microsoft.com/office/drawing/2014/main" id="{00000000-0008-0000-0500-00001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76" name="Text Box 15">
          <a:extLst>
            <a:ext uri="{FF2B5EF4-FFF2-40B4-BE49-F238E27FC236}">
              <a16:creationId xmlns:a16="http://schemas.microsoft.com/office/drawing/2014/main" id="{00000000-0008-0000-0500-00001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77" name="Text Box 15">
          <a:extLst>
            <a:ext uri="{FF2B5EF4-FFF2-40B4-BE49-F238E27FC236}">
              <a16:creationId xmlns:a16="http://schemas.microsoft.com/office/drawing/2014/main" id="{00000000-0008-0000-0500-00001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78" name="Text Box 15">
          <a:extLst>
            <a:ext uri="{FF2B5EF4-FFF2-40B4-BE49-F238E27FC236}">
              <a16:creationId xmlns:a16="http://schemas.microsoft.com/office/drawing/2014/main" id="{00000000-0008-0000-0500-00001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79" name="Text Box 15">
          <a:extLst>
            <a:ext uri="{FF2B5EF4-FFF2-40B4-BE49-F238E27FC236}">
              <a16:creationId xmlns:a16="http://schemas.microsoft.com/office/drawing/2014/main" id="{00000000-0008-0000-0500-00001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80" name="Text Box 15">
          <a:extLst>
            <a:ext uri="{FF2B5EF4-FFF2-40B4-BE49-F238E27FC236}">
              <a16:creationId xmlns:a16="http://schemas.microsoft.com/office/drawing/2014/main" id="{00000000-0008-0000-0500-00001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1" name="Text Box 15">
          <a:extLst>
            <a:ext uri="{FF2B5EF4-FFF2-40B4-BE49-F238E27FC236}">
              <a16:creationId xmlns:a16="http://schemas.microsoft.com/office/drawing/2014/main" id="{00000000-0008-0000-0500-000019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2" name="Text Box 15">
          <a:extLst>
            <a:ext uri="{FF2B5EF4-FFF2-40B4-BE49-F238E27FC236}">
              <a16:creationId xmlns:a16="http://schemas.microsoft.com/office/drawing/2014/main" id="{00000000-0008-0000-0500-00001A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83" name="Text Box 15">
          <a:extLst>
            <a:ext uri="{FF2B5EF4-FFF2-40B4-BE49-F238E27FC236}">
              <a16:creationId xmlns:a16="http://schemas.microsoft.com/office/drawing/2014/main" id="{00000000-0008-0000-0500-00001B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84" name="Text Box 15">
          <a:extLst>
            <a:ext uri="{FF2B5EF4-FFF2-40B4-BE49-F238E27FC236}">
              <a16:creationId xmlns:a16="http://schemas.microsoft.com/office/drawing/2014/main" id="{00000000-0008-0000-0500-00001C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5" name="Text Box 15">
          <a:extLst>
            <a:ext uri="{FF2B5EF4-FFF2-40B4-BE49-F238E27FC236}">
              <a16:creationId xmlns:a16="http://schemas.microsoft.com/office/drawing/2014/main" id="{00000000-0008-0000-0500-00001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6" name="Text Box 15">
          <a:extLst>
            <a:ext uri="{FF2B5EF4-FFF2-40B4-BE49-F238E27FC236}">
              <a16:creationId xmlns:a16="http://schemas.microsoft.com/office/drawing/2014/main" id="{00000000-0008-0000-0500-00001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7" name="Text Box 15">
          <a:extLst>
            <a:ext uri="{FF2B5EF4-FFF2-40B4-BE49-F238E27FC236}">
              <a16:creationId xmlns:a16="http://schemas.microsoft.com/office/drawing/2014/main" id="{00000000-0008-0000-0500-00001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8" name="Text Box 15">
          <a:extLst>
            <a:ext uri="{FF2B5EF4-FFF2-40B4-BE49-F238E27FC236}">
              <a16:creationId xmlns:a16="http://schemas.microsoft.com/office/drawing/2014/main" id="{00000000-0008-0000-0500-00002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9" name="Text Box 15">
          <a:extLst>
            <a:ext uri="{FF2B5EF4-FFF2-40B4-BE49-F238E27FC236}">
              <a16:creationId xmlns:a16="http://schemas.microsoft.com/office/drawing/2014/main" id="{00000000-0008-0000-0500-00002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90" name="Text Box 15">
          <a:extLst>
            <a:ext uri="{FF2B5EF4-FFF2-40B4-BE49-F238E27FC236}">
              <a16:creationId xmlns:a16="http://schemas.microsoft.com/office/drawing/2014/main" id="{00000000-0008-0000-0500-00002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91" name="Text Box 15">
          <a:extLst>
            <a:ext uri="{FF2B5EF4-FFF2-40B4-BE49-F238E27FC236}">
              <a16:creationId xmlns:a16="http://schemas.microsoft.com/office/drawing/2014/main" id="{00000000-0008-0000-0500-00002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2" name="Text Box 15">
          <a:extLst>
            <a:ext uri="{FF2B5EF4-FFF2-40B4-BE49-F238E27FC236}">
              <a16:creationId xmlns:a16="http://schemas.microsoft.com/office/drawing/2014/main" id="{00000000-0008-0000-0500-00002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3" name="Text Box 15">
          <a:extLst>
            <a:ext uri="{FF2B5EF4-FFF2-40B4-BE49-F238E27FC236}">
              <a16:creationId xmlns:a16="http://schemas.microsoft.com/office/drawing/2014/main" id="{00000000-0008-0000-0500-00002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4" name="Text Box 15">
          <a:extLst>
            <a:ext uri="{FF2B5EF4-FFF2-40B4-BE49-F238E27FC236}">
              <a16:creationId xmlns:a16="http://schemas.microsoft.com/office/drawing/2014/main" id="{00000000-0008-0000-0500-00002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5" name="Text Box 15">
          <a:extLst>
            <a:ext uri="{FF2B5EF4-FFF2-40B4-BE49-F238E27FC236}">
              <a16:creationId xmlns:a16="http://schemas.microsoft.com/office/drawing/2014/main" id="{00000000-0008-0000-0500-00002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6" name="Text Box 15">
          <a:extLst>
            <a:ext uri="{FF2B5EF4-FFF2-40B4-BE49-F238E27FC236}">
              <a16:creationId xmlns:a16="http://schemas.microsoft.com/office/drawing/2014/main" id="{00000000-0008-0000-0500-00002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7" name="Text Box 15">
          <a:extLst>
            <a:ext uri="{FF2B5EF4-FFF2-40B4-BE49-F238E27FC236}">
              <a16:creationId xmlns:a16="http://schemas.microsoft.com/office/drawing/2014/main" id="{00000000-0008-0000-0500-00002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8" name="Text Box 15">
          <a:extLst>
            <a:ext uri="{FF2B5EF4-FFF2-40B4-BE49-F238E27FC236}">
              <a16:creationId xmlns:a16="http://schemas.microsoft.com/office/drawing/2014/main" id="{00000000-0008-0000-0500-00002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99" name="Text Box 15">
          <a:extLst>
            <a:ext uri="{FF2B5EF4-FFF2-40B4-BE49-F238E27FC236}">
              <a16:creationId xmlns:a16="http://schemas.microsoft.com/office/drawing/2014/main" id="{00000000-0008-0000-0500-00002B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0" name="Text Box 15">
          <a:extLst>
            <a:ext uri="{FF2B5EF4-FFF2-40B4-BE49-F238E27FC236}">
              <a16:creationId xmlns:a16="http://schemas.microsoft.com/office/drawing/2014/main" id="{00000000-0008-0000-0500-00002C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01" name="Text Box 15">
          <a:extLst>
            <a:ext uri="{FF2B5EF4-FFF2-40B4-BE49-F238E27FC236}">
              <a16:creationId xmlns:a16="http://schemas.microsoft.com/office/drawing/2014/main" id="{00000000-0008-0000-0500-00002D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02" name="Text Box 15">
          <a:extLst>
            <a:ext uri="{FF2B5EF4-FFF2-40B4-BE49-F238E27FC236}">
              <a16:creationId xmlns:a16="http://schemas.microsoft.com/office/drawing/2014/main" id="{00000000-0008-0000-0500-00002E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3" name="Text Box 15">
          <a:extLst>
            <a:ext uri="{FF2B5EF4-FFF2-40B4-BE49-F238E27FC236}">
              <a16:creationId xmlns:a16="http://schemas.microsoft.com/office/drawing/2014/main" id="{00000000-0008-0000-0500-00002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4" name="Text Box 15">
          <a:extLst>
            <a:ext uri="{FF2B5EF4-FFF2-40B4-BE49-F238E27FC236}">
              <a16:creationId xmlns:a16="http://schemas.microsoft.com/office/drawing/2014/main" id="{00000000-0008-0000-0500-00003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5" name="Text Box 15">
          <a:extLst>
            <a:ext uri="{FF2B5EF4-FFF2-40B4-BE49-F238E27FC236}">
              <a16:creationId xmlns:a16="http://schemas.microsoft.com/office/drawing/2014/main" id="{00000000-0008-0000-0500-00003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6" name="Text Box 15">
          <a:extLst>
            <a:ext uri="{FF2B5EF4-FFF2-40B4-BE49-F238E27FC236}">
              <a16:creationId xmlns:a16="http://schemas.microsoft.com/office/drawing/2014/main" id="{00000000-0008-0000-0500-00003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7" name="Text Box 15">
          <a:extLst>
            <a:ext uri="{FF2B5EF4-FFF2-40B4-BE49-F238E27FC236}">
              <a16:creationId xmlns:a16="http://schemas.microsoft.com/office/drawing/2014/main" id="{00000000-0008-0000-0500-00003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8" name="Text Box 15">
          <a:extLst>
            <a:ext uri="{FF2B5EF4-FFF2-40B4-BE49-F238E27FC236}">
              <a16:creationId xmlns:a16="http://schemas.microsoft.com/office/drawing/2014/main" id="{00000000-0008-0000-0500-00003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9" name="Text Box 15">
          <a:extLst>
            <a:ext uri="{FF2B5EF4-FFF2-40B4-BE49-F238E27FC236}">
              <a16:creationId xmlns:a16="http://schemas.microsoft.com/office/drawing/2014/main" id="{00000000-0008-0000-0500-00003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0" name="Text Box 15">
          <a:extLst>
            <a:ext uri="{FF2B5EF4-FFF2-40B4-BE49-F238E27FC236}">
              <a16:creationId xmlns:a16="http://schemas.microsoft.com/office/drawing/2014/main" id="{00000000-0008-0000-0500-00003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1" name="Text Box 15">
          <a:extLst>
            <a:ext uri="{FF2B5EF4-FFF2-40B4-BE49-F238E27FC236}">
              <a16:creationId xmlns:a16="http://schemas.microsoft.com/office/drawing/2014/main" id="{00000000-0008-0000-0500-00003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2" name="Text Box 15">
          <a:extLst>
            <a:ext uri="{FF2B5EF4-FFF2-40B4-BE49-F238E27FC236}">
              <a16:creationId xmlns:a16="http://schemas.microsoft.com/office/drawing/2014/main" id="{00000000-0008-0000-0500-00003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3" name="Text Box 15">
          <a:extLst>
            <a:ext uri="{FF2B5EF4-FFF2-40B4-BE49-F238E27FC236}">
              <a16:creationId xmlns:a16="http://schemas.microsoft.com/office/drawing/2014/main" id="{00000000-0008-0000-0500-00003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4" name="Text Box 15">
          <a:extLst>
            <a:ext uri="{FF2B5EF4-FFF2-40B4-BE49-F238E27FC236}">
              <a16:creationId xmlns:a16="http://schemas.microsoft.com/office/drawing/2014/main" id="{00000000-0008-0000-0500-00003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5" name="Text Box 15">
          <a:extLst>
            <a:ext uri="{FF2B5EF4-FFF2-40B4-BE49-F238E27FC236}">
              <a16:creationId xmlns:a16="http://schemas.microsoft.com/office/drawing/2014/main" id="{00000000-0008-0000-0500-00003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6" name="Text Box 15">
          <a:extLst>
            <a:ext uri="{FF2B5EF4-FFF2-40B4-BE49-F238E27FC236}">
              <a16:creationId xmlns:a16="http://schemas.microsoft.com/office/drawing/2014/main" id="{00000000-0008-0000-0500-00003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17" name="Text Box 15">
          <a:extLst>
            <a:ext uri="{FF2B5EF4-FFF2-40B4-BE49-F238E27FC236}">
              <a16:creationId xmlns:a16="http://schemas.microsoft.com/office/drawing/2014/main" id="{00000000-0008-0000-0500-00003D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18" name="Text Box 15">
          <a:extLst>
            <a:ext uri="{FF2B5EF4-FFF2-40B4-BE49-F238E27FC236}">
              <a16:creationId xmlns:a16="http://schemas.microsoft.com/office/drawing/2014/main" id="{00000000-0008-0000-0500-00003E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9" name="Text Box 15">
          <a:extLst>
            <a:ext uri="{FF2B5EF4-FFF2-40B4-BE49-F238E27FC236}">
              <a16:creationId xmlns:a16="http://schemas.microsoft.com/office/drawing/2014/main" id="{00000000-0008-0000-0500-00003F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20" name="Text Box 15">
          <a:extLst>
            <a:ext uri="{FF2B5EF4-FFF2-40B4-BE49-F238E27FC236}">
              <a16:creationId xmlns:a16="http://schemas.microsoft.com/office/drawing/2014/main" id="{00000000-0008-0000-0500-000040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1" name="Text Box 15">
          <a:extLst>
            <a:ext uri="{FF2B5EF4-FFF2-40B4-BE49-F238E27FC236}">
              <a16:creationId xmlns:a16="http://schemas.microsoft.com/office/drawing/2014/main" id="{00000000-0008-0000-0500-00004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2" name="Text Box 15">
          <a:extLst>
            <a:ext uri="{FF2B5EF4-FFF2-40B4-BE49-F238E27FC236}">
              <a16:creationId xmlns:a16="http://schemas.microsoft.com/office/drawing/2014/main" id="{00000000-0008-0000-0500-00004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3" name="Text Box 15">
          <a:extLst>
            <a:ext uri="{FF2B5EF4-FFF2-40B4-BE49-F238E27FC236}">
              <a16:creationId xmlns:a16="http://schemas.microsoft.com/office/drawing/2014/main" id="{00000000-0008-0000-0500-00004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4" name="Text Box 15">
          <a:extLst>
            <a:ext uri="{FF2B5EF4-FFF2-40B4-BE49-F238E27FC236}">
              <a16:creationId xmlns:a16="http://schemas.microsoft.com/office/drawing/2014/main" id="{00000000-0008-0000-0500-00004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5" name="Text Box 15">
          <a:extLst>
            <a:ext uri="{FF2B5EF4-FFF2-40B4-BE49-F238E27FC236}">
              <a16:creationId xmlns:a16="http://schemas.microsoft.com/office/drawing/2014/main" id="{00000000-0008-0000-0500-00004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6" name="Text Box 15">
          <a:extLst>
            <a:ext uri="{FF2B5EF4-FFF2-40B4-BE49-F238E27FC236}">
              <a16:creationId xmlns:a16="http://schemas.microsoft.com/office/drawing/2014/main" id="{00000000-0008-0000-0500-00004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7" name="Text Box 15">
          <a:extLst>
            <a:ext uri="{FF2B5EF4-FFF2-40B4-BE49-F238E27FC236}">
              <a16:creationId xmlns:a16="http://schemas.microsoft.com/office/drawing/2014/main" id="{00000000-0008-0000-0500-00004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28" name="Text Box 15">
          <a:extLst>
            <a:ext uri="{FF2B5EF4-FFF2-40B4-BE49-F238E27FC236}">
              <a16:creationId xmlns:a16="http://schemas.microsoft.com/office/drawing/2014/main" id="{00000000-0008-0000-0500-00004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29" name="Text Box 15">
          <a:extLst>
            <a:ext uri="{FF2B5EF4-FFF2-40B4-BE49-F238E27FC236}">
              <a16:creationId xmlns:a16="http://schemas.microsoft.com/office/drawing/2014/main" id="{00000000-0008-0000-0500-00004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0" name="Text Box 15">
          <a:extLst>
            <a:ext uri="{FF2B5EF4-FFF2-40B4-BE49-F238E27FC236}">
              <a16:creationId xmlns:a16="http://schemas.microsoft.com/office/drawing/2014/main" id="{00000000-0008-0000-0500-00004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1" name="Text Box 15">
          <a:extLst>
            <a:ext uri="{FF2B5EF4-FFF2-40B4-BE49-F238E27FC236}">
              <a16:creationId xmlns:a16="http://schemas.microsoft.com/office/drawing/2014/main" id="{00000000-0008-0000-0500-00004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2" name="Text Box 15">
          <a:extLst>
            <a:ext uri="{FF2B5EF4-FFF2-40B4-BE49-F238E27FC236}">
              <a16:creationId xmlns:a16="http://schemas.microsoft.com/office/drawing/2014/main" id="{00000000-0008-0000-0500-00004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3" name="Text Box 15">
          <a:extLst>
            <a:ext uri="{FF2B5EF4-FFF2-40B4-BE49-F238E27FC236}">
              <a16:creationId xmlns:a16="http://schemas.microsoft.com/office/drawing/2014/main" id="{00000000-0008-0000-0500-00004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4" name="Text Box 15">
          <a:extLst>
            <a:ext uri="{FF2B5EF4-FFF2-40B4-BE49-F238E27FC236}">
              <a16:creationId xmlns:a16="http://schemas.microsoft.com/office/drawing/2014/main" id="{00000000-0008-0000-0500-00004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35" name="Text Box 15">
          <a:extLst>
            <a:ext uri="{FF2B5EF4-FFF2-40B4-BE49-F238E27FC236}">
              <a16:creationId xmlns:a16="http://schemas.microsoft.com/office/drawing/2014/main" id="{00000000-0008-0000-0500-00004F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36" name="Text Box 15">
          <a:extLst>
            <a:ext uri="{FF2B5EF4-FFF2-40B4-BE49-F238E27FC236}">
              <a16:creationId xmlns:a16="http://schemas.microsoft.com/office/drawing/2014/main" id="{00000000-0008-0000-0500-000050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7" name="Text Box 15">
          <a:extLst>
            <a:ext uri="{FF2B5EF4-FFF2-40B4-BE49-F238E27FC236}">
              <a16:creationId xmlns:a16="http://schemas.microsoft.com/office/drawing/2014/main" id="{00000000-0008-0000-0500-000051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8" name="Text Box 15">
          <a:extLst>
            <a:ext uri="{FF2B5EF4-FFF2-40B4-BE49-F238E27FC236}">
              <a16:creationId xmlns:a16="http://schemas.microsoft.com/office/drawing/2014/main" id="{00000000-0008-0000-0500-000052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39" name="Text Box 15">
          <a:extLst>
            <a:ext uri="{FF2B5EF4-FFF2-40B4-BE49-F238E27FC236}">
              <a16:creationId xmlns:a16="http://schemas.microsoft.com/office/drawing/2014/main" id="{00000000-0008-0000-0500-00005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40" name="Text Box 15">
          <a:extLst>
            <a:ext uri="{FF2B5EF4-FFF2-40B4-BE49-F238E27FC236}">
              <a16:creationId xmlns:a16="http://schemas.microsoft.com/office/drawing/2014/main" id="{00000000-0008-0000-0500-00005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41" name="Text Box 15">
          <a:extLst>
            <a:ext uri="{FF2B5EF4-FFF2-40B4-BE49-F238E27FC236}">
              <a16:creationId xmlns:a16="http://schemas.microsoft.com/office/drawing/2014/main" id="{00000000-0008-0000-0500-00005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42" name="Text Box 15">
          <a:extLst>
            <a:ext uri="{FF2B5EF4-FFF2-40B4-BE49-F238E27FC236}">
              <a16:creationId xmlns:a16="http://schemas.microsoft.com/office/drawing/2014/main" id="{00000000-0008-0000-0500-00005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43" name="Text Box 15">
          <a:extLst>
            <a:ext uri="{FF2B5EF4-FFF2-40B4-BE49-F238E27FC236}">
              <a16:creationId xmlns:a16="http://schemas.microsoft.com/office/drawing/2014/main" id="{00000000-0008-0000-0500-00005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44" name="Text Box 15">
          <a:extLst>
            <a:ext uri="{FF2B5EF4-FFF2-40B4-BE49-F238E27FC236}">
              <a16:creationId xmlns:a16="http://schemas.microsoft.com/office/drawing/2014/main" id="{00000000-0008-0000-0500-00005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45" name="Text Box 15">
          <a:extLst>
            <a:ext uri="{FF2B5EF4-FFF2-40B4-BE49-F238E27FC236}">
              <a16:creationId xmlns:a16="http://schemas.microsoft.com/office/drawing/2014/main" id="{00000000-0008-0000-0500-00005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46" name="Text Box 15">
          <a:extLst>
            <a:ext uri="{FF2B5EF4-FFF2-40B4-BE49-F238E27FC236}">
              <a16:creationId xmlns:a16="http://schemas.microsoft.com/office/drawing/2014/main" id="{00000000-0008-0000-0500-00005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47" name="Text Box 15">
          <a:extLst>
            <a:ext uri="{FF2B5EF4-FFF2-40B4-BE49-F238E27FC236}">
              <a16:creationId xmlns:a16="http://schemas.microsoft.com/office/drawing/2014/main" id="{00000000-0008-0000-0500-00005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48" name="Text Box 15">
          <a:extLst>
            <a:ext uri="{FF2B5EF4-FFF2-40B4-BE49-F238E27FC236}">
              <a16:creationId xmlns:a16="http://schemas.microsoft.com/office/drawing/2014/main" id="{00000000-0008-0000-0500-00005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49" name="Text Box 15">
          <a:extLst>
            <a:ext uri="{FF2B5EF4-FFF2-40B4-BE49-F238E27FC236}">
              <a16:creationId xmlns:a16="http://schemas.microsoft.com/office/drawing/2014/main" id="{00000000-0008-0000-0500-00005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50" name="Text Box 15">
          <a:extLst>
            <a:ext uri="{FF2B5EF4-FFF2-40B4-BE49-F238E27FC236}">
              <a16:creationId xmlns:a16="http://schemas.microsoft.com/office/drawing/2014/main" id="{00000000-0008-0000-0500-00005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51" name="Text Box 15">
          <a:extLst>
            <a:ext uri="{FF2B5EF4-FFF2-40B4-BE49-F238E27FC236}">
              <a16:creationId xmlns:a16="http://schemas.microsoft.com/office/drawing/2014/main" id="{00000000-0008-0000-0500-00005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52" name="Text Box 15">
          <a:extLst>
            <a:ext uri="{FF2B5EF4-FFF2-40B4-BE49-F238E27FC236}">
              <a16:creationId xmlns:a16="http://schemas.microsoft.com/office/drawing/2014/main" id="{00000000-0008-0000-0500-00006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53" name="Text Box 15">
          <a:extLst>
            <a:ext uri="{FF2B5EF4-FFF2-40B4-BE49-F238E27FC236}">
              <a16:creationId xmlns:a16="http://schemas.microsoft.com/office/drawing/2014/main" id="{00000000-0008-0000-0500-000061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54" name="Text Box 15">
          <a:extLst>
            <a:ext uri="{FF2B5EF4-FFF2-40B4-BE49-F238E27FC236}">
              <a16:creationId xmlns:a16="http://schemas.microsoft.com/office/drawing/2014/main" id="{00000000-0008-0000-0500-000062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55" name="Text Box 15">
          <a:extLst>
            <a:ext uri="{FF2B5EF4-FFF2-40B4-BE49-F238E27FC236}">
              <a16:creationId xmlns:a16="http://schemas.microsoft.com/office/drawing/2014/main" id="{00000000-0008-0000-0500-000063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56" name="Text Box 15">
          <a:extLst>
            <a:ext uri="{FF2B5EF4-FFF2-40B4-BE49-F238E27FC236}">
              <a16:creationId xmlns:a16="http://schemas.microsoft.com/office/drawing/2014/main" id="{00000000-0008-0000-0500-000064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57" name="Text Box 15">
          <a:extLst>
            <a:ext uri="{FF2B5EF4-FFF2-40B4-BE49-F238E27FC236}">
              <a16:creationId xmlns:a16="http://schemas.microsoft.com/office/drawing/2014/main" id="{00000000-0008-0000-0500-00006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58" name="Text Box 15">
          <a:extLst>
            <a:ext uri="{FF2B5EF4-FFF2-40B4-BE49-F238E27FC236}">
              <a16:creationId xmlns:a16="http://schemas.microsoft.com/office/drawing/2014/main" id="{00000000-0008-0000-0500-00006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59" name="Text Box 15">
          <a:extLst>
            <a:ext uri="{FF2B5EF4-FFF2-40B4-BE49-F238E27FC236}">
              <a16:creationId xmlns:a16="http://schemas.microsoft.com/office/drawing/2014/main" id="{00000000-0008-0000-0500-00006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60" name="Text Box 15">
          <a:extLst>
            <a:ext uri="{FF2B5EF4-FFF2-40B4-BE49-F238E27FC236}">
              <a16:creationId xmlns:a16="http://schemas.microsoft.com/office/drawing/2014/main" id="{00000000-0008-0000-0500-00006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61" name="Text Box 15">
          <a:extLst>
            <a:ext uri="{FF2B5EF4-FFF2-40B4-BE49-F238E27FC236}">
              <a16:creationId xmlns:a16="http://schemas.microsoft.com/office/drawing/2014/main" id="{00000000-0008-0000-0500-00006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62" name="Text Box 15">
          <a:extLst>
            <a:ext uri="{FF2B5EF4-FFF2-40B4-BE49-F238E27FC236}">
              <a16:creationId xmlns:a16="http://schemas.microsoft.com/office/drawing/2014/main" id="{00000000-0008-0000-0500-00006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63" name="Text Box 15">
          <a:extLst>
            <a:ext uri="{FF2B5EF4-FFF2-40B4-BE49-F238E27FC236}">
              <a16:creationId xmlns:a16="http://schemas.microsoft.com/office/drawing/2014/main" id="{00000000-0008-0000-0500-00006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64" name="Text Box 15">
          <a:extLst>
            <a:ext uri="{FF2B5EF4-FFF2-40B4-BE49-F238E27FC236}">
              <a16:creationId xmlns:a16="http://schemas.microsoft.com/office/drawing/2014/main" id="{00000000-0008-0000-0500-00006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65" name="Text Box 15">
          <a:extLst>
            <a:ext uri="{FF2B5EF4-FFF2-40B4-BE49-F238E27FC236}">
              <a16:creationId xmlns:a16="http://schemas.microsoft.com/office/drawing/2014/main" id="{00000000-0008-0000-0500-00006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66" name="Text Box 15">
          <a:extLst>
            <a:ext uri="{FF2B5EF4-FFF2-40B4-BE49-F238E27FC236}">
              <a16:creationId xmlns:a16="http://schemas.microsoft.com/office/drawing/2014/main" id="{00000000-0008-0000-0500-00006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67" name="Text Box 15">
          <a:extLst>
            <a:ext uri="{FF2B5EF4-FFF2-40B4-BE49-F238E27FC236}">
              <a16:creationId xmlns:a16="http://schemas.microsoft.com/office/drawing/2014/main" id="{00000000-0008-0000-0500-00006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68" name="Text Box 15">
          <a:extLst>
            <a:ext uri="{FF2B5EF4-FFF2-40B4-BE49-F238E27FC236}">
              <a16:creationId xmlns:a16="http://schemas.microsoft.com/office/drawing/2014/main" id="{00000000-0008-0000-0500-00007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69" name="Text Box 15">
          <a:extLst>
            <a:ext uri="{FF2B5EF4-FFF2-40B4-BE49-F238E27FC236}">
              <a16:creationId xmlns:a16="http://schemas.microsoft.com/office/drawing/2014/main" id="{00000000-0008-0000-0500-00007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70" name="Text Box 15">
          <a:extLst>
            <a:ext uri="{FF2B5EF4-FFF2-40B4-BE49-F238E27FC236}">
              <a16:creationId xmlns:a16="http://schemas.microsoft.com/office/drawing/2014/main" id="{00000000-0008-0000-0500-00007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1" name="Text Box 15">
          <a:extLst>
            <a:ext uri="{FF2B5EF4-FFF2-40B4-BE49-F238E27FC236}">
              <a16:creationId xmlns:a16="http://schemas.microsoft.com/office/drawing/2014/main" id="{00000000-0008-0000-0500-000073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2" name="Text Box 15">
          <a:extLst>
            <a:ext uri="{FF2B5EF4-FFF2-40B4-BE49-F238E27FC236}">
              <a16:creationId xmlns:a16="http://schemas.microsoft.com/office/drawing/2014/main" id="{00000000-0008-0000-0500-000074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73" name="Text Box 15">
          <a:extLst>
            <a:ext uri="{FF2B5EF4-FFF2-40B4-BE49-F238E27FC236}">
              <a16:creationId xmlns:a16="http://schemas.microsoft.com/office/drawing/2014/main" id="{00000000-0008-0000-0500-000075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74" name="Text Box 15">
          <a:extLst>
            <a:ext uri="{FF2B5EF4-FFF2-40B4-BE49-F238E27FC236}">
              <a16:creationId xmlns:a16="http://schemas.microsoft.com/office/drawing/2014/main" id="{00000000-0008-0000-0500-000076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5" name="Text Box 15">
          <a:extLst>
            <a:ext uri="{FF2B5EF4-FFF2-40B4-BE49-F238E27FC236}">
              <a16:creationId xmlns:a16="http://schemas.microsoft.com/office/drawing/2014/main" id="{00000000-0008-0000-0500-00007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6" name="Text Box 15">
          <a:extLst>
            <a:ext uri="{FF2B5EF4-FFF2-40B4-BE49-F238E27FC236}">
              <a16:creationId xmlns:a16="http://schemas.microsoft.com/office/drawing/2014/main" id="{00000000-0008-0000-0500-00007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7" name="Text Box 15">
          <a:extLst>
            <a:ext uri="{FF2B5EF4-FFF2-40B4-BE49-F238E27FC236}">
              <a16:creationId xmlns:a16="http://schemas.microsoft.com/office/drawing/2014/main" id="{00000000-0008-0000-0500-00007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8" name="Text Box 15">
          <a:extLst>
            <a:ext uri="{FF2B5EF4-FFF2-40B4-BE49-F238E27FC236}">
              <a16:creationId xmlns:a16="http://schemas.microsoft.com/office/drawing/2014/main" id="{00000000-0008-0000-0500-00007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9" name="Text Box 15">
          <a:extLst>
            <a:ext uri="{FF2B5EF4-FFF2-40B4-BE49-F238E27FC236}">
              <a16:creationId xmlns:a16="http://schemas.microsoft.com/office/drawing/2014/main" id="{00000000-0008-0000-0500-00007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80" name="Text Box 15">
          <a:extLst>
            <a:ext uri="{FF2B5EF4-FFF2-40B4-BE49-F238E27FC236}">
              <a16:creationId xmlns:a16="http://schemas.microsoft.com/office/drawing/2014/main" id="{00000000-0008-0000-0500-00007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81" name="Text Box 15">
          <a:extLst>
            <a:ext uri="{FF2B5EF4-FFF2-40B4-BE49-F238E27FC236}">
              <a16:creationId xmlns:a16="http://schemas.microsoft.com/office/drawing/2014/main" id="{00000000-0008-0000-0500-00007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2" name="Text Box 15">
          <a:extLst>
            <a:ext uri="{FF2B5EF4-FFF2-40B4-BE49-F238E27FC236}">
              <a16:creationId xmlns:a16="http://schemas.microsoft.com/office/drawing/2014/main" id="{00000000-0008-0000-0500-00007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3" name="Text Box 15">
          <a:extLst>
            <a:ext uri="{FF2B5EF4-FFF2-40B4-BE49-F238E27FC236}">
              <a16:creationId xmlns:a16="http://schemas.microsoft.com/office/drawing/2014/main" id="{00000000-0008-0000-0500-00007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4" name="Text Box 15">
          <a:extLst>
            <a:ext uri="{FF2B5EF4-FFF2-40B4-BE49-F238E27FC236}">
              <a16:creationId xmlns:a16="http://schemas.microsoft.com/office/drawing/2014/main" id="{00000000-0008-0000-0500-00008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5" name="Text Box 15">
          <a:extLst>
            <a:ext uri="{FF2B5EF4-FFF2-40B4-BE49-F238E27FC236}">
              <a16:creationId xmlns:a16="http://schemas.microsoft.com/office/drawing/2014/main" id="{00000000-0008-0000-0500-00008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6" name="Text Box 15">
          <a:extLst>
            <a:ext uri="{FF2B5EF4-FFF2-40B4-BE49-F238E27FC236}">
              <a16:creationId xmlns:a16="http://schemas.microsoft.com/office/drawing/2014/main" id="{00000000-0008-0000-0500-00008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7" name="Text Box 15">
          <a:extLst>
            <a:ext uri="{FF2B5EF4-FFF2-40B4-BE49-F238E27FC236}">
              <a16:creationId xmlns:a16="http://schemas.microsoft.com/office/drawing/2014/main" id="{00000000-0008-0000-0500-00008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8" name="Text Box 15">
          <a:extLst>
            <a:ext uri="{FF2B5EF4-FFF2-40B4-BE49-F238E27FC236}">
              <a16:creationId xmlns:a16="http://schemas.microsoft.com/office/drawing/2014/main" id="{00000000-0008-0000-0500-00008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89" name="Text Box 15">
          <a:extLst>
            <a:ext uri="{FF2B5EF4-FFF2-40B4-BE49-F238E27FC236}">
              <a16:creationId xmlns:a16="http://schemas.microsoft.com/office/drawing/2014/main" id="{00000000-0008-0000-0500-000085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0" name="Text Box 15">
          <a:extLst>
            <a:ext uri="{FF2B5EF4-FFF2-40B4-BE49-F238E27FC236}">
              <a16:creationId xmlns:a16="http://schemas.microsoft.com/office/drawing/2014/main" id="{00000000-0008-0000-0500-000086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91" name="Text Box 15">
          <a:extLst>
            <a:ext uri="{FF2B5EF4-FFF2-40B4-BE49-F238E27FC236}">
              <a16:creationId xmlns:a16="http://schemas.microsoft.com/office/drawing/2014/main" id="{00000000-0008-0000-0500-000087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92" name="Text Box 15">
          <a:extLst>
            <a:ext uri="{FF2B5EF4-FFF2-40B4-BE49-F238E27FC236}">
              <a16:creationId xmlns:a16="http://schemas.microsoft.com/office/drawing/2014/main" id="{00000000-0008-0000-0500-000088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3" name="Text Box 15">
          <a:extLst>
            <a:ext uri="{FF2B5EF4-FFF2-40B4-BE49-F238E27FC236}">
              <a16:creationId xmlns:a16="http://schemas.microsoft.com/office/drawing/2014/main" id="{00000000-0008-0000-0500-00008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4" name="Text Box 15">
          <a:extLst>
            <a:ext uri="{FF2B5EF4-FFF2-40B4-BE49-F238E27FC236}">
              <a16:creationId xmlns:a16="http://schemas.microsoft.com/office/drawing/2014/main" id="{00000000-0008-0000-0500-00008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5" name="Text Box 15">
          <a:extLst>
            <a:ext uri="{FF2B5EF4-FFF2-40B4-BE49-F238E27FC236}">
              <a16:creationId xmlns:a16="http://schemas.microsoft.com/office/drawing/2014/main" id="{00000000-0008-0000-0500-00008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6" name="Text Box 15">
          <a:extLst>
            <a:ext uri="{FF2B5EF4-FFF2-40B4-BE49-F238E27FC236}">
              <a16:creationId xmlns:a16="http://schemas.microsoft.com/office/drawing/2014/main" id="{00000000-0008-0000-0500-00008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7" name="Text Box 15">
          <a:extLst>
            <a:ext uri="{FF2B5EF4-FFF2-40B4-BE49-F238E27FC236}">
              <a16:creationId xmlns:a16="http://schemas.microsoft.com/office/drawing/2014/main" id="{00000000-0008-0000-0500-00008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8" name="Text Box 15">
          <a:extLst>
            <a:ext uri="{FF2B5EF4-FFF2-40B4-BE49-F238E27FC236}">
              <a16:creationId xmlns:a16="http://schemas.microsoft.com/office/drawing/2014/main" id="{00000000-0008-0000-0500-00008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9" name="Text Box 15">
          <a:extLst>
            <a:ext uri="{FF2B5EF4-FFF2-40B4-BE49-F238E27FC236}">
              <a16:creationId xmlns:a16="http://schemas.microsoft.com/office/drawing/2014/main" id="{00000000-0008-0000-0500-00008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0" name="Text Box 15">
          <a:extLst>
            <a:ext uri="{FF2B5EF4-FFF2-40B4-BE49-F238E27FC236}">
              <a16:creationId xmlns:a16="http://schemas.microsoft.com/office/drawing/2014/main" id="{00000000-0008-0000-0500-00009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1" name="Text Box 15">
          <a:extLst>
            <a:ext uri="{FF2B5EF4-FFF2-40B4-BE49-F238E27FC236}">
              <a16:creationId xmlns:a16="http://schemas.microsoft.com/office/drawing/2014/main" id="{00000000-0008-0000-0500-00009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2" name="Text Box 15">
          <a:extLst>
            <a:ext uri="{FF2B5EF4-FFF2-40B4-BE49-F238E27FC236}">
              <a16:creationId xmlns:a16="http://schemas.microsoft.com/office/drawing/2014/main" id="{00000000-0008-0000-0500-00009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3" name="Text Box 15">
          <a:extLst>
            <a:ext uri="{FF2B5EF4-FFF2-40B4-BE49-F238E27FC236}">
              <a16:creationId xmlns:a16="http://schemas.microsoft.com/office/drawing/2014/main" id="{00000000-0008-0000-0500-00009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4" name="Text Box 15">
          <a:extLst>
            <a:ext uri="{FF2B5EF4-FFF2-40B4-BE49-F238E27FC236}">
              <a16:creationId xmlns:a16="http://schemas.microsoft.com/office/drawing/2014/main" id="{00000000-0008-0000-0500-00009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5" name="Text Box 15">
          <a:extLst>
            <a:ext uri="{FF2B5EF4-FFF2-40B4-BE49-F238E27FC236}">
              <a16:creationId xmlns:a16="http://schemas.microsoft.com/office/drawing/2014/main" id="{00000000-0008-0000-0500-00009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6" name="Text Box 15">
          <a:extLst>
            <a:ext uri="{FF2B5EF4-FFF2-40B4-BE49-F238E27FC236}">
              <a16:creationId xmlns:a16="http://schemas.microsoft.com/office/drawing/2014/main" id="{00000000-0008-0000-0500-00009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07" name="Text Box 15">
          <a:extLst>
            <a:ext uri="{FF2B5EF4-FFF2-40B4-BE49-F238E27FC236}">
              <a16:creationId xmlns:a16="http://schemas.microsoft.com/office/drawing/2014/main" id="{00000000-0008-0000-0500-000097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08" name="Text Box 15">
          <a:extLst>
            <a:ext uri="{FF2B5EF4-FFF2-40B4-BE49-F238E27FC236}">
              <a16:creationId xmlns:a16="http://schemas.microsoft.com/office/drawing/2014/main" id="{00000000-0008-0000-0500-000098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9" name="Text Box 15">
          <a:extLst>
            <a:ext uri="{FF2B5EF4-FFF2-40B4-BE49-F238E27FC236}">
              <a16:creationId xmlns:a16="http://schemas.microsoft.com/office/drawing/2014/main" id="{00000000-0008-0000-0500-000099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10" name="Text Box 15">
          <a:extLst>
            <a:ext uri="{FF2B5EF4-FFF2-40B4-BE49-F238E27FC236}">
              <a16:creationId xmlns:a16="http://schemas.microsoft.com/office/drawing/2014/main" id="{00000000-0008-0000-0500-00009A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1" name="Text Box 15">
          <a:extLst>
            <a:ext uri="{FF2B5EF4-FFF2-40B4-BE49-F238E27FC236}">
              <a16:creationId xmlns:a16="http://schemas.microsoft.com/office/drawing/2014/main" id="{00000000-0008-0000-0500-00009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2" name="Text Box 15">
          <a:extLst>
            <a:ext uri="{FF2B5EF4-FFF2-40B4-BE49-F238E27FC236}">
              <a16:creationId xmlns:a16="http://schemas.microsoft.com/office/drawing/2014/main" id="{00000000-0008-0000-0500-00009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3" name="Text Box 15">
          <a:extLst>
            <a:ext uri="{FF2B5EF4-FFF2-40B4-BE49-F238E27FC236}">
              <a16:creationId xmlns:a16="http://schemas.microsoft.com/office/drawing/2014/main" id="{00000000-0008-0000-0500-00009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4" name="Text Box 15">
          <a:extLst>
            <a:ext uri="{FF2B5EF4-FFF2-40B4-BE49-F238E27FC236}">
              <a16:creationId xmlns:a16="http://schemas.microsoft.com/office/drawing/2014/main" id="{00000000-0008-0000-0500-00009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5" name="Text Box 15">
          <a:extLst>
            <a:ext uri="{FF2B5EF4-FFF2-40B4-BE49-F238E27FC236}">
              <a16:creationId xmlns:a16="http://schemas.microsoft.com/office/drawing/2014/main" id="{00000000-0008-0000-0500-00009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6" name="Text Box 15">
          <a:extLst>
            <a:ext uri="{FF2B5EF4-FFF2-40B4-BE49-F238E27FC236}">
              <a16:creationId xmlns:a16="http://schemas.microsoft.com/office/drawing/2014/main" id="{00000000-0008-0000-0500-0000A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7" name="Text Box 15">
          <a:extLst>
            <a:ext uri="{FF2B5EF4-FFF2-40B4-BE49-F238E27FC236}">
              <a16:creationId xmlns:a16="http://schemas.microsoft.com/office/drawing/2014/main" id="{00000000-0008-0000-0500-0000A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18" name="Text Box 15">
          <a:extLst>
            <a:ext uri="{FF2B5EF4-FFF2-40B4-BE49-F238E27FC236}">
              <a16:creationId xmlns:a16="http://schemas.microsoft.com/office/drawing/2014/main" id="{00000000-0008-0000-0500-0000A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19" name="Text Box 15">
          <a:extLst>
            <a:ext uri="{FF2B5EF4-FFF2-40B4-BE49-F238E27FC236}">
              <a16:creationId xmlns:a16="http://schemas.microsoft.com/office/drawing/2014/main" id="{00000000-0008-0000-0500-0000A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0" name="Text Box 15">
          <a:extLst>
            <a:ext uri="{FF2B5EF4-FFF2-40B4-BE49-F238E27FC236}">
              <a16:creationId xmlns:a16="http://schemas.microsoft.com/office/drawing/2014/main" id="{00000000-0008-0000-0500-0000A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1" name="Text Box 15">
          <a:extLst>
            <a:ext uri="{FF2B5EF4-FFF2-40B4-BE49-F238E27FC236}">
              <a16:creationId xmlns:a16="http://schemas.microsoft.com/office/drawing/2014/main" id="{00000000-0008-0000-0500-0000A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2" name="Text Box 15">
          <a:extLst>
            <a:ext uri="{FF2B5EF4-FFF2-40B4-BE49-F238E27FC236}">
              <a16:creationId xmlns:a16="http://schemas.microsoft.com/office/drawing/2014/main" id="{00000000-0008-0000-0500-0000A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3" name="Text Box 15">
          <a:extLst>
            <a:ext uri="{FF2B5EF4-FFF2-40B4-BE49-F238E27FC236}">
              <a16:creationId xmlns:a16="http://schemas.microsoft.com/office/drawing/2014/main" id="{00000000-0008-0000-0500-0000A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4" name="Text Box 15">
          <a:extLst>
            <a:ext uri="{FF2B5EF4-FFF2-40B4-BE49-F238E27FC236}">
              <a16:creationId xmlns:a16="http://schemas.microsoft.com/office/drawing/2014/main" id="{00000000-0008-0000-0500-0000A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25" name="Text Box 15">
          <a:extLst>
            <a:ext uri="{FF2B5EF4-FFF2-40B4-BE49-F238E27FC236}">
              <a16:creationId xmlns:a16="http://schemas.microsoft.com/office/drawing/2014/main" id="{00000000-0008-0000-0500-0000A9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26" name="Text Box 15">
          <a:extLst>
            <a:ext uri="{FF2B5EF4-FFF2-40B4-BE49-F238E27FC236}">
              <a16:creationId xmlns:a16="http://schemas.microsoft.com/office/drawing/2014/main" id="{00000000-0008-0000-0500-0000AA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7" name="Text Box 15">
          <a:extLst>
            <a:ext uri="{FF2B5EF4-FFF2-40B4-BE49-F238E27FC236}">
              <a16:creationId xmlns:a16="http://schemas.microsoft.com/office/drawing/2014/main" id="{00000000-0008-0000-0500-0000AB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8" name="Text Box 15">
          <a:extLst>
            <a:ext uri="{FF2B5EF4-FFF2-40B4-BE49-F238E27FC236}">
              <a16:creationId xmlns:a16="http://schemas.microsoft.com/office/drawing/2014/main" id="{00000000-0008-0000-0500-0000AC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29" name="Text Box 15">
          <a:extLst>
            <a:ext uri="{FF2B5EF4-FFF2-40B4-BE49-F238E27FC236}">
              <a16:creationId xmlns:a16="http://schemas.microsoft.com/office/drawing/2014/main" id="{00000000-0008-0000-0500-0000A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30" name="Text Box 15">
          <a:extLst>
            <a:ext uri="{FF2B5EF4-FFF2-40B4-BE49-F238E27FC236}">
              <a16:creationId xmlns:a16="http://schemas.microsoft.com/office/drawing/2014/main" id="{00000000-0008-0000-0500-0000A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31" name="Text Box 15">
          <a:extLst>
            <a:ext uri="{FF2B5EF4-FFF2-40B4-BE49-F238E27FC236}">
              <a16:creationId xmlns:a16="http://schemas.microsoft.com/office/drawing/2014/main" id="{00000000-0008-0000-0500-0000A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32" name="Text Box 15">
          <a:extLst>
            <a:ext uri="{FF2B5EF4-FFF2-40B4-BE49-F238E27FC236}">
              <a16:creationId xmlns:a16="http://schemas.microsoft.com/office/drawing/2014/main" id="{00000000-0008-0000-0500-0000B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33" name="Text Box 15">
          <a:extLst>
            <a:ext uri="{FF2B5EF4-FFF2-40B4-BE49-F238E27FC236}">
              <a16:creationId xmlns:a16="http://schemas.microsoft.com/office/drawing/2014/main" id="{00000000-0008-0000-0500-0000B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34" name="Text Box 15">
          <a:extLst>
            <a:ext uri="{FF2B5EF4-FFF2-40B4-BE49-F238E27FC236}">
              <a16:creationId xmlns:a16="http://schemas.microsoft.com/office/drawing/2014/main" id="{00000000-0008-0000-0500-0000B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35" name="Text Box 15">
          <a:extLst>
            <a:ext uri="{FF2B5EF4-FFF2-40B4-BE49-F238E27FC236}">
              <a16:creationId xmlns:a16="http://schemas.microsoft.com/office/drawing/2014/main" id="{00000000-0008-0000-0500-0000B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36" name="Text Box 15">
          <a:extLst>
            <a:ext uri="{FF2B5EF4-FFF2-40B4-BE49-F238E27FC236}">
              <a16:creationId xmlns:a16="http://schemas.microsoft.com/office/drawing/2014/main" id="{00000000-0008-0000-0500-0000B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37" name="Text Box 15">
          <a:extLst>
            <a:ext uri="{FF2B5EF4-FFF2-40B4-BE49-F238E27FC236}">
              <a16:creationId xmlns:a16="http://schemas.microsoft.com/office/drawing/2014/main" id="{00000000-0008-0000-0500-0000B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38" name="Text Box 15">
          <a:extLst>
            <a:ext uri="{FF2B5EF4-FFF2-40B4-BE49-F238E27FC236}">
              <a16:creationId xmlns:a16="http://schemas.microsoft.com/office/drawing/2014/main" id="{00000000-0008-0000-0500-0000B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39" name="Text Box 15">
          <a:extLst>
            <a:ext uri="{FF2B5EF4-FFF2-40B4-BE49-F238E27FC236}">
              <a16:creationId xmlns:a16="http://schemas.microsoft.com/office/drawing/2014/main" id="{00000000-0008-0000-0500-0000B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40" name="Text Box 15">
          <a:extLst>
            <a:ext uri="{FF2B5EF4-FFF2-40B4-BE49-F238E27FC236}">
              <a16:creationId xmlns:a16="http://schemas.microsoft.com/office/drawing/2014/main" id="{00000000-0008-0000-0500-0000B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41" name="Text Box 15">
          <a:extLst>
            <a:ext uri="{FF2B5EF4-FFF2-40B4-BE49-F238E27FC236}">
              <a16:creationId xmlns:a16="http://schemas.microsoft.com/office/drawing/2014/main" id="{00000000-0008-0000-0500-0000B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42" name="Text Box 15">
          <a:extLst>
            <a:ext uri="{FF2B5EF4-FFF2-40B4-BE49-F238E27FC236}">
              <a16:creationId xmlns:a16="http://schemas.microsoft.com/office/drawing/2014/main" id="{00000000-0008-0000-0500-0000B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43" name="Text Box 15">
          <a:extLst>
            <a:ext uri="{FF2B5EF4-FFF2-40B4-BE49-F238E27FC236}">
              <a16:creationId xmlns:a16="http://schemas.microsoft.com/office/drawing/2014/main" id="{00000000-0008-0000-0500-0000BB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44" name="Text Box 15">
          <a:extLst>
            <a:ext uri="{FF2B5EF4-FFF2-40B4-BE49-F238E27FC236}">
              <a16:creationId xmlns:a16="http://schemas.microsoft.com/office/drawing/2014/main" id="{00000000-0008-0000-0500-0000BC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45" name="Text Box 15">
          <a:extLst>
            <a:ext uri="{FF2B5EF4-FFF2-40B4-BE49-F238E27FC236}">
              <a16:creationId xmlns:a16="http://schemas.microsoft.com/office/drawing/2014/main" id="{00000000-0008-0000-0500-0000BD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46" name="Text Box 15">
          <a:extLst>
            <a:ext uri="{FF2B5EF4-FFF2-40B4-BE49-F238E27FC236}">
              <a16:creationId xmlns:a16="http://schemas.microsoft.com/office/drawing/2014/main" id="{00000000-0008-0000-0500-0000BE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47" name="Text Box 15">
          <a:extLst>
            <a:ext uri="{FF2B5EF4-FFF2-40B4-BE49-F238E27FC236}">
              <a16:creationId xmlns:a16="http://schemas.microsoft.com/office/drawing/2014/main" id="{00000000-0008-0000-0500-0000B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48" name="Text Box 15">
          <a:extLst>
            <a:ext uri="{FF2B5EF4-FFF2-40B4-BE49-F238E27FC236}">
              <a16:creationId xmlns:a16="http://schemas.microsoft.com/office/drawing/2014/main" id="{00000000-0008-0000-0500-0000C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49" name="Text Box 15">
          <a:extLst>
            <a:ext uri="{FF2B5EF4-FFF2-40B4-BE49-F238E27FC236}">
              <a16:creationId xmlns:a16="http://schemas.microsoft.com/office/drawing/2014/main" id="{00000000-0008-0000-0500-0000C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50" name="Text Box 15">
          <a:extLst>
            <a:ext uri="{FF2B5EF4-FFF2-40B4-BE49-F238E27FC236}">
              <a16:creationId xmlns:a16="http://schemas.microsoft.com/office/drawing/2014/main" id="{00000000-0008-0000-0500-0000C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51" name="Text Box 15">
          <a:extLst>
            <a:ext uri="{FF2B5EF4-FFF2-40B4-BE49-F238E27FC236}">
              <a16:creationId xmlns:a16="http://schemas.microsoft.com/office/drawing/2014/main" id="{00000000-0008-0000-0500-0000C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52" name="Text Box 15">
          <a:extLst>
            <a:ext uri="{FF2B5EF4-FFF2-40B4-BE49-F238E27FC236}">
              <a16:creationId xmlns:a16="http://schemas.microsoft.com/office/drawing/2014/main" id="{00000000-0008-0000-0500-0000C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53" name="Text Box 15">
          <a:extLst>
            <a:ext uri="{FF2B5EF4-FFF2-40B4-BE49-F238E27FC236}">
              <a16:creationId xmlns:a16="http://schemas.microsoft.com/office/drawing/2014/main" id="{00000000-0008-0000-0500-0000C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54" name="Text Box 15">
          <a:extLst>
            <a:ext uri="{FF2B5EF4-FFF2-40B4-BE49-F238E27FC236}">
              <a16:creationId xmlns:a16="http://schemas.microsoft.com/office/drawing/2014/main" id="{00000000-0008-0000-0500-0000C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55" name="Text Box 15">
          <a:extLst>
            <a:ext uri="{FF2B5EF4-FFF2-40B4-BE49-F238E27FC236}">
              <a16:creationId xmlns:a16="http://schemas.microsoft.com/office/drawing/2014/main" id="{00000000-0008-0000-0500-0000C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56" name="Text Box 15">
          <a:extLst>
            <a:ext uri="{FF2B5EF4-FFF2-40B4-BE49-F238E27FC236}">
              <a16:creationId xmlns:a16="http://schemas.microsoft.com/office/drawing/2014/main" id="{00000000-0008-0000-0500-0000C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57" name="Text Box 15">
          <a:extLst>
            <a:ext uri="{FF2B5EF4-FFF2-40B4-BE49-F238E27FC236}">
              <a16:creationId xmlns:a16="http://schemas.microsoft.com/office/drawing/2014/main" id="{00000000-0008-0000-0500-0000C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58" name="Text Box 15">
          <a:extLst>
            <a:ext uri="{FF2B5EF4-FFF2-40B4-BE49-F238E27FC236}">
              <a16:creationId xmlns:a16="http://schemas.microsoft.com/office/drawing/2014/main" id="{00000000-0008-0000-0500-0000C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59" name="Text Box 15">
          <a:extLst>
            <a:ext uri="{FF2B5EF4-FFF2-40B4-BE49-F238E27FC236}">
              <a16:creationId xmlns:a16="http://schemas.microsoft.com/office/drawing/2014/main" id="{00000000-0008-0000-0500-0000C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60" name="Text Box 15">
          <a:extLst>
            <a:ext uri="{FF2B5EF4-FFF2-40B4-BE49-F238E27FC236}">
              <a16:creationId xmlns:a16="http://schemas.microsoft.com/office/drawing/2014/main" id="{00000000-0008-0000-0500-0000C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1" name="Text Box 15">
          <a:extLst>
            <a:ext uri="{FF2B5EF4-FFF2-40B4-BE49-F238E27FC236}">
              <a16:creationId xmlns:a16="http://schemas.microsoft.com/office/drawing/2014/main" id="{00000000-0008-0000-0500-0000CD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2" name="Text Box 15">
          <a:extLst>
            <a:ext uri="{FF2B5EF4-FFF2-40B4-BE49-F238E27FC236}">
              <a16:creationId xmlns:a16="http://schemas.microsoft.com/office/drawing/2014/main" id="{00000000-0008-0000-0500-0000CE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63" name="Text Box 15">
          <a:extLst>
            <a:ext uri="{FF2B5EF4-FFF2-40B4-BE49-F238E27FC236}">
              <a16:creationId xmlns:a16="http://schemas.microsoft.com/office/drawing/2014/main" id="{00000000-0008-0000-0500-0000CF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64" name="Text Box 15">
          <a:extLst>
            <a:ext uri="{FF2B5EF4-FFF2-40B4-BE49-F238E27FC236}">
              <a16:creationId xmlns:a16="http://schemas.microsoft.com/office/drawing/2014/main" id="{00000000-0008-0000-0500-0000D0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5" name="Text Box 15">
          <a:extLst>
            <a:ext uri="{FF2B5EF4-FFF2-40B4-BE49-F238E27FC236}">
              <a16:creationId xmlns:a16="http://schemas.microsoft.com/office/drawing/2014/main" id="{00000000-0008-0000-0500-0000D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6" name="Text Box 15">
          <a:extLst>
            <a:ext uri="{FF2B5EF4-FFF2-40B4-BE49-F238E27FC236}">
              <a16:creationId xmlns:a16="http://schemas.microsoft.com/office/drawing/2014/main" id="{00000000-0008-0000-0500-0000D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7" name="Text Box 15">
          <a:extLst>
            <a:ext uri="{FF2B5EF4-FFF2-40B4-BE49-F238E27FC236}">
              <a16:creationId xmlns:a16="http://schemas.microsoft.com/office/drawing/2014/main" id="{00000000-0008-0000-0500-0000D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8" name="Text Box 15">
          <a:extLst>
            <a:ext uri="{FF2B5EF4-FFF2-40B4-BE49-F238E27FC236}">
              <a16:creationId xmlns:a16="http://schemas.microsoft.com/office/drawing/2014/main" id="{00000000-0008-0000-0500-0000D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9" name="Text Box 15">
          <a:extLst>
            <a:ext uri="{FF2B5EF4-FFF2-40B4-BE49-F238E27FC236}">
              <a16:creationId xmlns:a16="http://schemas.microsoft.com/office/drawing/2014/main" id="{00000000-0008-0000-0500-0000D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70" name="Text Box 15">
          <a:extLst>
            <a:ext uri="{FF2B5EF4-FFF2-40B4-BE49-F238E27FC236}">
              <a16:creationId xmlns:a16="http://schemas.microsoft.com/office/drawing/2014/main" id="{00000000-0008-0000-0500-0000D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71" name="Text Box 15">
          <a:extLst>
            <a:ext uri="{FF2B5EF4-FFF2-40B4-BE49-F238E27FC236}">
              <a16:creationId xmlns:a16="http://schemas.microsoft.com/office/drawing/2014/main" id="{00000000-0008-0000-0500-0000D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2" name="Text Box 15">
          <a:extLst>
            <a:ext uri="{FF2B5EF4-FFF2-40B4-BE49-F238E27FC236}">
              <a16:creationId xmlns:a16="http://schemas.microsoft.com/office/drawing/2014/main" id="{00000000-0008-0000-0500-0000D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3" name="Text Box 15">
          <a:extLst>
            <a:ext uri="{FF2B5EF4-FFF2-40B4-BE49-F238E27FC236}">
              <a16:creationId xmlns:a16="http://schemas.microsoft.com/office/drawing/2014/main" id="{00000000-0008-0000-0500-0000D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4" name="Text Box 15">
          <a:extLst>
            <a:ext uri="{FF2B5EF4-FFF2-40B4-BE49-F238E27FC236}">
              <a16:creationId xmlns:a16="http://schemas.microsoft.com/office/drawing/2014/main" id="{00000000-0008-0000-0500-0000D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5" name="Text Box 15">
          <a:extLst>
            <a:ext uri="{FF2B5EF4-FFF2-40B4-BE49-F238E27FC236}">
              <a16:creationId xmlns:a16="http://schemas.microsoft.com/office/drawing/2014/main" id="{00000000-0008-0000-0500-0000D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6" name="Text Box 15">
          <a:extLst>
            <a:ext uri="{FF2B5EF4-FFF2-40B4-BE49-F238E27FC236}">
              <a16:creationId xmlns:a16="http://schemas.microsoft.com/office/drawing/2014/main" id="{00000000-0008-0000-0500-0000D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7" name="Text Box 15">
          <a:extLst>
            <a:ext uri="{FF2B5EF4-FFF2-40B4-BE49-F238E27FC236}">
              <a16:creationId xmlns:a16="http://schemas.microsoft.com/office/drawing/2014/main" id="{00000000-0008-0000-0500-0000D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8" name="Text Box 15">
          <a:extLst>
            <a:ext uri="{FF2B5EF4-FFF2-40B4-BE49-F238E27FC236}">
              <a16:creationId xmlns:a16="http://schemas.microsoft.com/office/drawing/2014/main" id="{00000000-0008-0000-0500-0000D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79" name="Text Box 15">
          <a:extLst>
            <a:ext uri="{FF2B5EF4-FFF2-40B4-BE49-F238E27FC236}">
              <a16:creationId xmlns:a16="http://schemas.microsoft.com/office/drawing/2014/main" id="{00000000-0008-0000-0500-0000DF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0" name="Text Box 15">
          <a:extLst>
            <a:ext uri="{FF2B5EF4-FFF2-40B4-BE49-F238E27FC236}">
              <a16:creationId xmlns:a16="http://schemas.microsoft.com/office/drawing/2014/main" id="{00000000-0008-0000-0500-0000E0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81" name="Text Box 15">
          <a:extLst>
            <a:ext uri="{FF2B5EF4-FFF2-40B4-BE49-F238E27FC236}">
              <a16:creationId xmlns:a16="http://schemas.microsoft.com/office/drawing/2014/main" id="{00000000-0008-0000-0500-0000E1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82" name="Text Box 15">
          <a:extLst>
            <a:ext uri="{FF2B5EF4-FFF2-40B4-BE49-F238E27FC236}">
              <a16:creationId xmlns:a16="http://schemas.microsoft.com/office/drawing/2014/main" id="{00000000-0008-0000-0500-0000E2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3" name="Text Box 15">
          <a:extLst>
            <a:ext uri="{FF2B5EF4-FFF2-40B4-BE49-F238E27FC236}">
              <a16:creationId xmlns:a16="http://schemas.microsoft.com/office/drawing/2014/main" id="{00000000-0008-0000-0500-0000E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4" name="Text Box 15">
          <a:extLst>
            <a:ext uri="{FF2B5EF4-FFF2-40B4-BE49-F238E27FC236}">
              <a16:creationId xmlns:a16="http://schemas.microsoft.com/office/drawing/2014/main" id="{00000000-0008-0000-0500-0000E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5" name="Text Box 15">
          <a:extLst>
            <a:ext uri="{FF2B5EF4-FFF2-40B4-BE49-F238E27FC236}">
              <a16:creationId xmlns:a16="http://schemas.microsoft.com/office/drawing/2014/main" id="{00000000-0008-0000-0500-0000E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6" name="Text Box 15">
          <a:extLst>
            <a:ext uri="{FF2B5EF4-FFF2-40B4-BE49-F238E27FC236}">
              <a16:creationId xmlns:a16="http://schemas.microsoft.com/office/drawing/2014/main" id="{00000000-0008-0000-0500-0000E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7" name="Text Box 15">
          <a:extLst>
            <a:ext uri="{FF2B5EF4-FFF2-40B4-BE49-F238E27FC236}">
              <a16:creationId xmlns:a16="http://schemas.microsoft.com/office/drawing/2014/main" id="{00000000-0008-0000-0500-0000E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8" name="Text Box 15">
          <a:extLst>
            <a:ext uri="{FF2B5EF4-FFF2-40B4-BE49-F238E27FC236}">
              <a16:creationId xmlns:a16="http://schemas.microsoft.com/office/drawing/2014/main" id="{00000000-0008-0000-0500-0000E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9" name="Text Box 15">
          <a:extLst>
            <a:ext uri="{FF2B5EF4-FFF2-40B4-BE49-F238E27FC236}">
              <a16:creationId xmlns:a16="http://schemas.microsoft.com/office/drawing/2014/main" id="{00000000-0008-0000-0500-0000E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0" name="Text Box 15">
          <a:extLst>
            <a:ext uri="{FF2B5EF4-FFF2-40B4-BE49-F238E27FC236}">
              <a16:creationId xmlns:a16="http://schemas.microsoft.com/office/drawing/2014/main" id="{00000000-0008-0000-0500-0000E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1" name="Text Box 15">
          <a:extLst>
            <a:ext uri="{FF2B5EF4-FFF2-40B4-BE49-F238E27FC236}">
              <a16:creationId xmlns:a16="http://schemas.microsoft.com/office/drawing/2014/main" id="{00000000-0008-0000-0500-0000E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2" name="Text Box 15">
          <a:extLst>
            <a:ext uri="{FF2B5EF4-FFF2-40B4-BE49-F238E27FC236}">
              <a16:creationId xmlns:a16="http://schemas.microsoft.com/office/drawing/2014/main" id="{00000000-0008-0000-0500-0000E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3" name="Text Box 15">
          <a:extLst>
            <a:ext uri="{FF2B5EF4-FFF2-40B4-BE49-F238E27FC236}">
              <a16:creationId xmlns:a16="http://schemas.microsoft.com/office/drawing/2014/main" id="{00000000-0008-0000-0500-0000E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4" name="Text Box 15">
          <a:extLst>
            <a:ext uri="{FF2B5EF4-FFF2-40B4-BE49-F238E27FC236}">
              <a16:creationId xmlns:a16="http://schemas.microsoft.com/office/drawing/2014/main" id="{00000000-0008-0000-0500-0000E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5" name="Text Box 15">
          <a:extLst>
            <a:ext uri="{FF2B5EF4-FFF2-40B4-BE49-F238E27FC236}">
              <a16:creationId xmlns:a16="http://schemas.microsoft.com/office/drawing/2014/main" id="{00000000-0008-0000-0500-0000E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6" name="Text Box 15">
          <a:extLst>
            <a:ext uri="{FF2B5EF4-FFF2-40B4-BE49-F238E27FC236}">
              <a16:creationId xmlns:a16="http://schemas.microsoft.com/office/drawing/2014/main" id="{00000000-0008-0000-0500-0000F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97" name="Text Box 15">
          <a:extLst>
            <a:ext uri="{FF2B5EF4-FFF2-40B4-BE49-F238E27FC236}">
              <a16:creationId xmlns:a16="http://schemas.microsoft.com/office/drawing/2014/main" id="{00000000-0008-0000-0500-0000F1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98" name="Text Box 15">
          <a:extLst>
            <a:ext uri="{FF2B5EF4-FFF2-40B4-BE49-F238E27FC236}">
              <a16:creationId xmlns:a16="http://schemas.microsoft.com/office/drawing/2014/main" id="{00000000-0008-0000-0500-0000F2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9" name="Text Box 15">
          <a:extLst>
            <a:ext uri="{FF2B5EF4-FFF2-40B4-BE49-F238E27FC236}">
              <a16:creationId xmlns:a16="http://schemas.microsoft.com/office/drawing/2014/main" id="{00000000-0008-0000-0500-0000F3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00" name="Text Box 15">
          <a:extLst>
            <a:ext uri="{FF2B5EF4-FFF2-40B4-BE49-F238E27FC236}">
              <a16:creationId xmlns:a16="http://schemas.microsoft.com/office/drawing/2014/main" id="{00000000-0008-0000-0500-0000F4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1" name="Text Box 15">
          <a:extLst>
            <a:ext uri="{FF2B5EF4-FFF2-40B4-BE49-F238E27FC236}">
              <a16:creationId xmlns:a16="http://schemas.microsoft.com/office/drawing/2014/main" id="{00000000-0008-0000-0500-0000F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2" name="Text Box 15">
          <a:extLst>
            <a:ext uri="{FF2B5EF4-FFF2-40B4-BE49-F238E27FC236}">
              <a16:creationId xmlns:a16="http://schemas.microsoft.com/office/drawing/2014/main" id="{00000000-0008-0000-0500-0000F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3" name="Text Box 15">
          <a:extLst>
            <a:ext uri="{FF2B5EF4-FFF2-40B4-BE49-F238E27FC236}">
              <a16:creationId xmlns:a16="http://schemas.microsoft.com/office/drawing/2014/main" id="{00000000-0008-0000-0500-0000F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4" name="Text Box 15">
          <a:extLst>
            <a:ext uri="{FF2B5EF4-FFF2-40B4-BE49-F238E27FC236}">
              <a16:creationId xmlns:a16="http://schemas.microsoft.com/office/drawing/2014/main" id="{00000000-0008-0000-0500-0000F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5" name="Text Box 15">
          <a:extLst>
            <a:ext uri="{FF2B5EF4-FFF2-40B4-BE49-F238E27FC236}">
              <a16:creationId xmlns:a16="http://schemas.microsoft.com/office/drawing/2014/main" id="{00000000-0008-0000-0500-0000F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6" name="Text Box 15">
          <a:extLst>
            <a:ext uri="{FF2B5EF4-FFF2-40B4-BE49-F238E27FC236}">
              <a16:creationId xmlns:a16="http://schemas.microsoft.com/office/drawing/2014/main" id="{00000000-0008-0000-0500-0000F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7" name="Text Box 15">
          <a:extLst>
            <a:ext uri="{FF2B5EF4-FFF2-40B4-BE49-F238E27FC236}">
              <a16:creationId xmlns:a16="http://schemas.microsoft.com/office/drawing/2014/main" id="{00000000-0008-0000-0500-0000F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08" name="Text Box 15">
          <a:extLst>
            <a:ext uri="{FF2B5EF4-FFF2-40B4-BE49-F238E27FC236}">
              <a16:creationId xmlns:a16="http://schemas.microsoft.com/office/drawing/2014/main" id="{00000000-0008-0000-0500-0000F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09" name="Text Box 15">
          <a:extLst>
            <a:ext uri="{FF2B5EF4-FFF2-40B4-BE49-F238E27FC236}">
              <a16:creationId xmlns:a16="http://schemas.microsoft.com/office/drawing/2014/main" id="{00000000-0008-0000-0500-0000F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0" name="Text Box 15">
          <a:extLst>
            <a:ext uri="{FF2B5EF4-FFF2-40B4-BE49-F238E27FC236}">
              <a16:creationId xmlns:a16="http://schemas.microsoft.com/office/drawing/2014/main" id="{00000000-0008-0000-0500-0000F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1" name="Text Box 15">
          <a:extLst>
            <a:ext uri="{FF2B5EF4-FFF2-40B4-BE49-F238E27FC236}">
              <a16:creationId xmlns:a16="http://schemas.microsoft.com/office/drawing/2014/main" id="{00000000-0008-0000-0500-0000F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2" name="Text Box 15">
          <a:extLst>
            <a:ext uri="{FF2B5EF4-FFF2-40B4-BE49-F238E27FC236}">
              <a16:creationId xmlns:a16="http://schemas.microsoft.com/office/drawing/2014/main" id="{00000000-0008-0000-0500-00000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3" name="Text Box 15">
          <a:extLst>
            <a:ext uri="{FF2B5EF4-FFF2-40B4-BE49-F238E27FC236}">
              <a16:creationId xmlns:a16="http://schemas.microsoft.com/office/drawing/2014/main" id="{00000000-0008-0000-0500-00000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4" name="Text Box 15">
          <a:extLst>
            <a:ext uri="{FF2B5EF4-FFF2-40B4-BE49-F238E27FC236}">
              <a16:creationId xmlns:a16="http://schemas.microsoft.com/office/drawing/2014/main" id="{00000000-0008-0000-0500-00000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15" name="Text Box 15">
          <a:extLst>
            <a:ext uri="{FF2B5EF4-FFF2-40B4-BE49-F238E27FC236}">
              <a16:creationId xmlns:a16="http://schemas.microsoft.com/office/drawing/2014/main" id="{00000000-0008-0000-0500-000003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16" name="Text Box 15">
          <a:extLst>
            <a:ext uri="{FF2B5EF4-FFF2-40B4-BE49-F238E27FC236}">
              <a16:creationId xmlns:a16="http://schemas.microsoft.com/office/drawing/2014/main" id="{00000000-0008-0000-0500-000004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7" name="Text Box 15">
          <a:extLst>
            <a:ext uri="{FF2B5EF4-FFF2-40B4-BE49-F238E27FC236}">
              <a16:creationId xmlns:a16="http://schemas.microsoft.com/office/drawing/2014/main" id="{00000000-0008-0000-0500-000005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8" name="Text Box 15">
          <a:extLst>
            <a:ext uri="{FF2B5EF4-FFF2-40B4-BE49-F238E27FC236}">
              <a16:creationId xmlns:a16="http://schemas.microsoft.com/office/drawing/2014/main" id="{00000000-0008-0000-0500-000006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19" name="Text Box 15">
          <a:extLst>
            <a:ext uri="{FF2B5EF4-FFF2-40B4-BE49-F238E27FC236}">
              <a16:creationId xmlns:a16="http://schemas.microsoft.com/office/drawing/2014/main" id="{00000000-0008-0000-0500-00000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20" name="Text Box 15">
          <a:extLst>
            <a:ext uri="{FF2B5EF4-FFF2-40B4-BE49-F238E27FC236}">
              <a16:creationId xmlns:a16="http://schemas.microsoft.com/office/drawing/2014/main" id="{00000000-0008-0000-0500-00000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21" name="Text Box 15">
          <a:extLst>
            <a:ext uri="{FF2B5EF4-FFF2-40B4-BE49-F238E27FC236}">
              <a16:creationId xmlns:a16="http://schemas.microsoft.com/office/drawing/2014/main" id="{00000000-0008-0000-0500-00000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22" name="Text Box 15">
          <a:extLst>
            <a:ext uri="{FF2B5EF4-FFF2-40B4-BE49-F238E27FC236}">
              <a16:creationId xmlns:a16="http://schemas.microsoft.com/office/drawing/2014/main" id="{00000000-0008-0000-0500-00000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23" name="Text Box 15">
          <a:extLst>
            <a:ext uri="{FF2B5EF4-FFF2-40B4-BE49-F238E27FC236}">
              <a16:creationId xmlns:a16="http://schemas.microsoft.com/office/drawing/2014/main" id="{00000000-0008-0000-0500-00000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24" name="Text Box 15">
          <a:extLst>
            <a:ext uri="{FF2B5EF4-FFF2-40B4-BE49-F238E27FC236}">
              <a16:creationId xmlns:a16="http://schemas.microsoft.com/office/drawing/2014/main" id="{00000000-0008-0000-0500-00000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25" name="Text Box 15">
          <a:extLst>
            <a:ext uri="{FF2B5EF4-FFF2-40B4-BE49-F238E27FC236}">
              <a16:creationId xmlns:a16="http://schemas.microsoft.com/office/drawing/2014/main" id="{00000000-0008-0000-0500-00000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26" name="Text Box 15">
          <a:extLst>
            <a:ext uri="{FF2B5EF4-FFF2-40B4-BE49-F238E27FC236}">
              <a16:creationId xmlns:a16="http://schemas.microsoft.com/office/drawing/2014/main" id="{00000000-0008-0000-0500-00000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27" name="Text Box 15">
          <a:extLst>
            <a:ext uri="{FF2B5EF4-FFF2-40B4-BE49-F238E27FC236}">
              <a16:creationId xmlns:a16="http://schemas.microsoft.com/office/drawing/2014/main" id="{00000000-0008-0000-0500-00000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28" name="Text Box 15">
          <a:extLst>
            <a:ext uri="{FF2B5EF4-FFF2-40B4-BE49-F238E27FC236}">
              <a16:creationId xmlns:a16="http://schemas.microsoft.com/office/drawing/2014/main" id="{00000000-0008-0000-0500-00001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29" name="Text Box 15">
          <a:extLst>
            <a:ext uri="{FF2B5EF4-FFF2-40B4-BE49-F238E27FC236}">
              <a16:creationId xmlns:a16="http://schemas.microsoft.com/office/drawing/2014/main" id="{00000000-0008-0000-0500-00001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30" name="Text Box 15">
          <a:extLst>
            <a:ext uri="{FF2B5EF4-FFF2-40B4-BE49-F238E27FC236}">
              <a16:creationId xmlns:a16="http://schemas.microsoft.com/office/drawing/2014/main" id="{00000000-0008-0000-0500-00001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31" name="Text Box 15">
          <a:extLst>
            <a:ext uri="{FF2B5EF4-FFF2-40B4-BE49-F238E27FC236}">
              <a16:creationId xmlns:a16="http://schemas.microsoft.com/office/drawing/2014/main" id="{00000000-0008-0000-0500-00001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32" name="Text Box 15">
          <a:extLst>
            <a:ext uri="{FF2B5EF4-FFF2-40B4-BE49-F238E27FC236}">
              <a16:creationId xmlns:a16="http://schemas.microsoft.com/office/drawing/2014/main" id="{00000000-0008-0000-0500-00001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33" name="Text Box 15">
          <a:extLst>
            <a:ext uri="{FF2B5EF4-FFF2-40B4-BE49-F238E27FC236}">
              <a16:creationId xmlns:a16="http://schemas.microsoft.com/office/drawing/2014/main" id="{00000000-0008-0000-0500-000015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34" name="Text Box 15">
          <a:extLst>
            <a:ext uri="{FF2B5EF4-FFF2-40B4-BE49-F238E27FC236}">
              <a16:creationId xmlns:a16="http://schemas.microsoft.com/office/drawing/2014/main" id="{00000000-0008-0000-0500-000016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35" name="Text Box 15">
          <a:extLst>
            <a:ext uri="{FF2B5EF4-FFF2-40B4-BE49-F238E27FC236}">
              <a16:creationId xmlns:a16="http://schemas.microsoft.com/office/drawing/2014/main" id="{00000000-0008-0000-0500-000017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36" name="Text Box 15">
          <a:extLst>
            <a:ext uri="{FF2B5EF4-FFF2-40B4-BE49-F238E27FC236}">
              <a16:creationId xmlns:a16="http://schemas.microsoft.com/office/drawing/2014/main" id="{00000000-0008-0000-0500-000018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37" name="Text Box 15">
          <a:extLst>
            <a:ext uri="{FF2B5EF4-FFF2-40B4-BE49-F238E27FC236}">
              <a16:creationId xmlns:a16="http://schemas.microsoft.com/office/drawing/2014/main" id="{00000000-0008-0000-0500-00001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38" name="Text Box 15">
          <a:extLst>
            <a:ext uri="{FF2B5EF4-FFF2-40B4-BE49-F238E27FC236}">
              <a16:creationId xmlns:a16="http://schemas.microsoft.com/office/drawing/2014/main" id="{00000000-0008-0000-0500-00001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39" name="Text Box 15">
          <a:extLst>
            <a:ext uri="{FF2B5EF4-FFF2-40B4-BE49-F238E27FC236}">
              <a16:creationId xmlns:a16="http://schemas.microsoft.com/office/drawing/2014/main" id="{00000000-0008-0000-0500-00001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40" name="Text Box 15">
          <a:extLst>
            <a:ext uri="{FF2B5EF4-FFF2-40B4-BE49-F238E27FC236}">
              <a16:creationId xmlns:a16="http://schemas.microsoft.com/office/drawing/2014/main" id="{00000000-0008-0000-0500-00001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41" name="Text Box 15">
          <a:extLst>
            <a:ext uri="{FF2B5EF4-FFF2-40B4-BE49-F238E27FC236}">
              <a16:creationId xmlns:a16="http://schemas.microsoft.com/office/drawing/2014/main" id="{00000000-0008-0000-0500-00001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42" name="Text Box 15">
          <a:extLst>
            <a:ext uri="{FF2B5EF4-FFF2-40B4-BE49-F238E27FC236}">
              <a16:creationId xmlns:a16="http://schemas.microsoft.com/office/drawing/2014/main" id="{00000000-0008-0000-0500-00001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43" name="Text Box 15">
          <a:extLst>
            <a:ext uri="{FF2B5EF4-FFF2-40B4-BE49-F238E27FC236}">
              <a16:creationId xmlns:a16="http://schemas.microsoft.com/office/drawing/2014/main" id="{00000000-0008-0000-0500-00001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4" name="Text Box 15">
          <a:extLst>
            <a:ext uri="{FF2B5EF4-FFF2-40B4-BE49-F238E27FC236}">
              <a16:creationId xmlns:a16="http://schemas.microsoft.com/office/drawing/2014/main" id="{00000000-0008-0000-0500-00002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5" name="Text Box 15">
          <a:extLst>
            <a:ext uri="{FF2B5EF4-FFF2-40B4-BE49-F238E27FC236}">
              <a16:creationId xmlns:a16="http://schemas.microsoft.com/office/drawing/2014/main" id="{00000000-0008-0000-0500-00002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6" name="Text Box 15">
          <a:extLst>
            <a:ext uri="{FF2B5EF4-FFF2-40B4-BE49-F238E27FC236}">
              <a16:creationId xmlns:a16="http://schemas.microsoft.com/office/drawing/2014/main" id="{00000000-0008-0000-0500-00002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7" name="Text Box 15">
          <a:extLst>
            <a:ext uri="{FF2B5EF4-FFF2-40B4-BE49-F238E27FC236}">
              <a16:creationId xmlns:a16="http://schemas.microsoft.com/office/drawing/2014/main" id="{00000000-0008-0000-0500-00002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8" name="Text Box 15">
          <a:extLst>
            <a:ext uri="{FF2B5EF4-FFF2-40B4-BE49-F238E27FC236}">
              <a16:creationId xmlns:a16="http://schemas.microsoft.com/office/drawing/2014/main" id="{00000000-0008-0000-0500-00002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9" name="Text Box 15">
          <a:extLst>
            <a:ext uri="{FF2B5EF4-FFF2-40B4-BE49-F238E27FC236}">
              <a16:creationId xmlns:a16="http://schemas.microsoft.com/office/drawing/2014/main" id="{00000000-0008-0000-0500-00002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50" name="Text Box 15">
          <a:extLst>
            <a:ext uri="{FF2B5EF4-FFF2-40B4-BE49-F238E27FC236}">
              <a16:creationId xmlns:a16="http://schemas.microsoft.com/office/drawing/2014/main" id="{00000000-0008-0000-0500-00002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1" name="Text Box 15">
          <a:extLst>
            <a:ext uri="{FF2B5EF4-FFF2-40B4-BE49-F238E27FC236}">
              <a16:creationId xmlns:a16="http://schemas.microsoft.com/office/drawing/2014/main" id="{00000000-0008-0000-0500-000027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2" name="Text Box 15">
          <a:extLst>
            <a:ext uri="{FF2B5EF4-FFF2-40B4-BE49-F238E27FC236}">
              <a16:creationId xmlns:a16="http://schemas.microsoft.com/office/drawing/2014/main" id="{00000000-0008-0000-0500-000028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53" name="Text Box 15">
          <a:extLst>
            <a:ext uri="{FF2B5EF4-FFF2-40B4-BE49-F238E27FC236}">
              <a16:creationId xmlns:a16="http://schemas.microsoft.com/office/drawing/2014/main" id="{00000000-0008-0000-0500-000029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54" name="Text Box 15">
          <a:extLst>
            <a:ext uri="{FF2B5EF4-FFF2-40B4-BE49-F238E27FC236}">
              <a16:creationId xmlns:a16="http://schemas.microsoft.com/office/drawing/2014/main" id="{00000000-0008-0000-0500-00002A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5" name="Text Box 15">
          <a:extLst>
            <a:ext uri="{FF2B5EF4-FFF2-40B4-BE49-F238E27FC236}">
              <a16:creationId xmlns:a16="http://schemas.microsoft.com/office/drawing/2014/main" id="{00000000-0008-0000-0500-00002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6" name="Text Box 15">
          <a:extLst>
            <a:ext uri="{FF2B5EF4-FFF2-40B4-BE49-F238E27FC236}">
              <a16:creationId xmlns:a16="http://schemas.microsoft.com/office/drawing/2014/main" id="{00000000-0008-0000-0500-00002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7" name="Text Box 15">
          <a:extLst>
            <a:ext uri="{FF2B5EF4-FFF2-40B4-BE49-F238E27FC236}">
              <a16:creationId xmlns:a16="http://schemas.microsoft.com/office/drawing/2014/main" id="{00000000-0008-0000-0500-00002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8" name="Text Box 15">
          <a:extLst>
            <a:ext uri="{FF2B5EF4-FFF2-40B4-BE49-F238E27FC236}">
              <a16:creationId xmlns:a16="http://schemas.microsoft.com/office/drawing/2014/main" id="{00000000-0008-0000-0500-00002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9" name="Text Box 15">
          <a:extLst>
            <a:ext uri="{FF2B5EF4-FFF2-40B4-BE49-F238E27FC236}">
              <a16:creationId xmlns:a16="http://schemas.microsoft.com/office/drawing/2014/main" id="{00000000-0008-0000-0500-00002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60" name="Text Box 15">
          <a:extLst>
            <a:ext uri="{FF2B5EF4-FFF2-40B4-BE49-F238E27FC236}">
              <a16:creationId xmlns:a16="http://schemas.microsoft.com/office/drawing/2014/main" id="{00000000-0008-0000-0500-000030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61" name="Text Box 15">
          <a:extLst>
            <a:ext uri="{FF2B5EF4-FFF2-40B4-BE49-F238E27FC236}">
              <a16:creationId xmlns:a16="http://schemas.microsoft.com/office/drawing/2014/main" id="{00000000-0008-0000-0500-00003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2" name="Text Box 15">
          <a:extLst>
            <a:ext uri="{FF2B5EF4-FFF2-40B4-BE49-F238E27FC236}">
              <a16:creationId xmlns:a16="http://schemas.microsoft.com/office/drawing/2014/main" id="{00000000-0008-0000-0500-00003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3" name="Text Box 15">
          <a:extLst>
            <a:ext uri="{FF2B5EF4-FFF2-40B4-BE49-F238E27FC236}">
              <a16:creationId xmlns:a16="http://schemas.microsoft.com/office/drawing/2014/main" id="{00000000-0008-0000-0500-00003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4" name="Text Box 15">
          <a:extLst>
            <a:ext uri="{FF2B5EF4-FFF2-40B4-BE49-F238E27FC236}">
              <a16:creationId xmlns:a16="http://schemas.microsoft.com/office/drawing/2014/main" id="{00000000-0008-0000-0500-00003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5" name="Text Box 15">
          <a:extLst>
            <a:ext uri="{FF2B5EF4-FFF2-40B4-BE49-F238E27FC236}">
              <a16:creationId xmlns:a16="http://schemas.microsoft.com/office/drawing/2014/main" id="{00000000-0008-0000-0500-00003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6" name="Text Box 15">
          <a:extLst>
            <a:ext uri="{FF2B5EF4-FFF2-40B4-BE49-F238E27FC236}">
              <a16:creationId xmlns:a16="http://schemas.microsoft.com/office/drawing/2014/main" id="{00000000-0008-0000-0500-00003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7" name="Text Box 15">
          <a:extLst>
            <a:ext uri="{FF2B5EF4-FFF2-40B4-BE49-F238E27FC236}">
              <a16:creationId xmlns:a16="http://schemas.microsoft.com/office/drawing/2014/main" id="{00000000-0008-0000-0500-000037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8" name="Text Box 15">
          <a:extLst>
            <a:ext uri="{FF2B5EF4-FFF2-40B4-BE49-F238E27FC236}">
              <a16:creationId xmlns:a16="http://schemas.microsoft.com/office/drawing/2014/main" id="{00000000-0008-0000-0500-00003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69" name="Text Box 15">
          <a:extLst>
            <a:ext uri="{FF2B5EF4-FFF2-40B4-BE49-F238E27FC236}">
              <a16:creationId xmlns:a16="http://schemas.microsoft.com/office/drawing/2014/main" id="{00000000-0008-0000-0500-000039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0" name="Text Box 15">
          <a:extLst>
            <a:ext uri="{FF2B5EF4-FFF2-40B4-BE49-F238E27FC236}">
              <a16:creationId xmlns:a16="http://schemas.microsoft.com/office/drawing/2014/main" id="{00000000-0008-0000-0500-00003A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71" name="Text Box 15">
          <a:extLst>
            <a:ext uri="{FF2B5EF4-FFF2-40B4-BE49-F238E27FC236}">
              <a16:creationId xmlns:a16="http://schemas.microsoft.com/office/drawing/2014/main" id="{00000000-0008-0000-0500-00003B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72" name="Text Box 15">
          <a:extLst>
            <a:ext uri="{FF2B5EF4-FFF2-40B4-BE49-F238E27FC236}">
              <a16:creationId xmlns:a16="http://schemas.microsoft.com/office/drawing/2014/main" id="{00000000-0008-0000-0500-00003C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3" name="Text Box 15">
          <a:extLst>
            <a:ext uri="{FF2B5EF4-FFF2-40B4-BE49-F238E27FC236}">
              <a16:creationId xmlns:a16="http://schemas.microsoft.com/office/drawing/2014/main" id="{00000000-0008-0000-0500-00003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4" name="Text Box 15">
          <a:extLst>
            <a:ext uri="{FF2B5EF4-FFF2-40B4-BE49-F238E27FC236}">
              <a16:creationId xmlns:a16="http://schemas.microsoft.com/office/drawing/2014/main" id="{00000000-0008-0000-0500-00003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5" name="Text Box 15">
          <a:extLst>
            <a:ext uri="{FF2B5EF4-FFF2-40B4-BE49-F238E27FC236}">
              <a16:creationId xmlns:a16="http://schemas.microsoft.com/office/drawing/2014/main" id="{00000000-0008-0000-0500-00003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6" name="Text Box 15">
          <a:extLst>
            <a:ext uri="{FF2B5EF4-FFF2-40B4-BE49-F238E27FC236}">
              <a16:creationId xmlns:a16="http://schemas.microsoft.com/office/drawing/2014/main" id="{00000000-0008-0000-0500-000040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7" name="Text Box 15">
          <a:extLst>
            <a:ext uri="{FF2B5EF4-FFF2-40B4-BE49-F238E27FC236}">
              <a16:creationId xmlns:a16="http://schemas.microsoft.com/office/drawing/2014/main" id="{00000000-0008-0000-0500-00004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8" name="Text Box 15">
          <a:extLst>
            <a:ext uri="{FF2B5EF4-FFF2-40B4-BE49-F238E27FC236}">
              <a16:creationId xmlns:a16="http://schemas.microsoft.com/office/drawing/2014/main" id="{00000000-0008-0000-0500-000042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9" name="Text Box 15">
          <a:extLst>
            <a:ext uri="{FF2B5EF4-FFF2-40B4-BE49-F238E27FC236}">
              <a16:creationId xmlns:a16="http://schemas.microsoft.com/office/drawing/2014/main" id="{00000000-0008-0000-0500-00004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0" name="Text Box 15">
          <a:extLst>
            <a:ext uri="{FF2B5EF4-FFF2-40B4-BE49-F238E27FC236}">
              <a16:creationId xmlns:a16="http://schemas.microsoft.com/office/drawing/2014/main" id="{00000000-0008-0000-0500-00004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1" name="Text Box 15">
          <a:extLst>
            <a:ext uri="{FF2B5EF4-FFF2-40B4-BE49-F238E27FC236}">
              <a16:creationId xmlns:a16="http://schemas.microsoft.com/office/drawing/2014/main" id="{00000000-0008-0000-0500-00004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2" name="Text Box 15">
          <a:extLst>
            <a:ext uri="{FF2B5EF4-FFF2-40B4-BE49-F238E27FC236}">
              <a16:creationId xmlns:a16="http://schemas.microsoft.com/office/drawing/2014/main" id="{00000000-0008-0000-0500-00004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3" name="Text Box 15">
          <a:extLst>
            <a:ext uri="{FF2B5EF4-FFF2-40B4-BE49-F238E27FC236}">
              <a16:creationId xmlns:a16="http://schemas.microsoft.com/office/drawing/2014/main" id="{00000000-0008-0000-0500-000047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4" name="Text Box 15">
          <a:extLst>
            <a:ext uri="{FF2B5EF4-FFF2-40B4-BE49-F238E27FC236}">
              <a16:creationId xmlns:a16="http://schemas.microsoft.com/office/drawing/2014/main" id="{00000000-0008-0000-0500-00004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5" name="Text Box 15">
          <a:extLst>
            <a:ext uri="{FF2B5EF4-FFF2-40B4-BE49-F238E27FC236}">
              <a16:creationId xmlns:a16="http://schemas.microsoft.com/office/drawing/2014/main" id="{00000000-0008-0000-0500-000049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6" name="Text Box 15">
          <a:extLst>
            <a:ext uri="{FF2B5EF4-FFF2-40B4-BE49-F238E27FC236}">
              <a16:creationId xmlns:a16="http://schemas.microsoft.com/office/drawing/2014/main" id="{00000000-0008-0000-0500-00004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87" name="Text Box 15">
          <a:extLst>
            <a:ext uri="{FF2B5EF4-FFF2-40B4-BE49-F238E27FC236}">
              <a16:creationId xmlns:a16="http://schemas.microsoft.com/office/drawing/2014/main" id="{00000000-0008-0000-0500-00004B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88" name="Text Box 15">
          <a:extLst>
            <a:ext uri="{FF2B5EF4-FFF2-40B4-BE49-F238E27FC236}">
              <a16:creationId xmlns:a16="http://schemas.microsoft.com/office/drawing/2014/main" id="{00000000-0008-0000-0500-00004C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9" name="Text Box 15">
          <a:extLst>
            <a:ext uri="{FF2B5EF4-FFF2-40B4-BE49-F238E27FC236}">
              <a16:creationId xmlns:a16="http://schemas.microsoft.com/office/drawing/2014/main" id="{00000000-0008-0000-0500-00004D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90" name="Text Box 15">
          <a:extLst>
            <a:ext uri="{FF2B5EF4-FFF2-40B4-BE49-F238E27FC236}">
              <a16:creationId xmlns:a16="http://schemas.microsoft.com/office/drawing/2014/main" id="{00000000-0008-0000-0500-00004E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1" name="Text Box 15">
          <a:extLst>
            <a:ext uri="{FF2B5EF4-FFF2-40B4-BE49-F238E27FC236}">
              <a16:creationId xmlns:a16="http://schemas.microsoft.com/office/drawing/2014/main" id="{00000000-0008-0000-0500-00004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2" name="Text Box 15">
          <a:extLst>
            <a:ext uri="{FF2B5EF4-FFF2-40B4-BE49-F238E27FC236}">
              <a16:creationId xmlns:a16="http://schemas.microsoft.com/office/drawing/2014/main" id="{00000000-0008-0000-0500-000050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3" name="Text Box 15">
          <a:extLst>
            <a:ext uri="{FF2B5EF4-FFF2-40B4-BE49-F238E27FC236}">
              <a16:creationId xmlns:a16="http://schemas.microsoft.com/office/drawing/2014/main" id="{00000000-0008-0000-0500-00005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4" name="Text Box 15">
          <a:extLst>
            <a:ext uri="{FF2B5EF4-FFF2-40B4-BE49-F238E27FC236}">
              <a16:creationId xmlns:a16="http://schemas.microsoft.com/office/drawing/2014/main" id="{00000000-0008-0000-0500-000052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5" name="Text Box 15">
          <a:extLst>
            <a:ext uri="{FF2B5EF4-FFF2-40B4-BE49-F238E27FC236}">
              <a16:creationId xmlns:a16="http://schemas.microsoft.com/office/drawing/2014/main" id="{00000000-0008-0000-0500-00005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6" name="Text Box 15">
          <a:extLst>
            <a:ext uri="{FF2B5EF4-FFF2-40B4-BE49-F238E27FC236}">
              <a16:creationId xmlns:a16="http://schemas.microsoft.com/office/drawing/2014/main" id="{00000000-0008-0000-0500-000054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7" name="Text Box 15">
          <a:extLst>
            <a:ext uri="{FF2B5EF4-FFF2-40B4-BE49-F238E27FC236}">
              <a16:creationId xmlns:a16="http://schemas.microsoft.com/office/drawing/2014/main" id="{00000000-0008-0000-0500-00005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98" name="Text Box 15">
          <a:extLst>
            <a:ext uri="{FF2B5EF4-FFF2-40B4-BE49-F238E27FC236}">
              <a16:creationId xmlns:a16="http://schemas.microsoft.com/office/drawing/2014/main" id="{00000000-0008-0000-0500-00005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99" name="Text Box 15">
          <a:extLst>
            <a:ext uri="{FF2B5EF4-FFF2-40B4-BE49-F238E27FC236}">
              <a16:creationId xmlns:a16="http://schemas.microsoft.com/office/drawing/2014/main" id="{00000000-0008-0000-0500-000057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0" name="Text Box 15">
          <a:extLst>
            <a:ext uri="{FF2B5EF4-FFF2-40B4-BE49-F238E27FC236}">
              <a16:creationId xmlns:a16="http://schemas.microsoft.com/office/drawing/2014/main" id="{00000000-0008-0000-0500-00005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1" name="Text Box 15">
          <a:extLst>
            <a:ext uri="{FF2B5EF4-FFF2-40B4-BE49-F238E27FC236}">
              <a16:creationId xmlns:a16="http://schemas.microsoft.com/office/drawing/2014/main" id="{00000000-0008-0000-0500-000059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2" name="Text Box 15">
          <a:extLst>
            <a:ext uri="{FF2B5EF4-FFF2-40B4-BE49-F238E27FC236}">
              <a16:creationId xmlns:a16="http://schemas.microsoft.com/office/drawing/2014/main" id="{00000000-0008-0000-0500-00005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3" name="Text Box 15">
          <a:extLst>
            <a:ext uri="{FF2B5EF4-FFF2-40B4-BE49-F238E27FC236}">
              <a16:creationId xmlns:a16="http://schemas.microsoft.com/office/drawing/2014/main" id="{00000000-0008-0000-0500-00005B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4" name="Text Box 15">
          <a:extLst>
            <a:ext uri="{FF2B5EF4-FFF2-40B4-BE49-F238E27FC236}">
              <a16:creationId xmlns:a16="http://schemas.microsoft.com/office/drawing/2014/main" id="{00000000-0008-0000-0500-00005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05" name="Text Box 15">
          <a:extLst>
            <a:ext uri="{FF2B5EF4-FFF2-40B4-BE49-F238E27FC236}">
              <a16:creationId xmlns:a16="http://schemas.microsoft.com/office/drawing/2014/main" id="{00000000-0008-0000-0500-00005D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06" name="Text Box 15">
          <a:extLst>
            <a:ext uri="{FF2B5EF4-FFF2-40B4-BE49-F238E27FC236}">
              <a16:creationId xmlns:a16="http://schemas.microsoft.com/office/drawing/2014/main" id="{00000000-0008-0000-0500-00005E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7" name="Text Box 15">
          <a:extLst>
            <a:ext uri="{FF2B5EF4-FFF2-40B4-BE49-F238E27FC236}">
              <a16:creationId xmlns:a16="http://schemas.microsoft.com/office/drawing/2014/main" id="{00000000-0008-0000-0500-00005F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8" name="Text Box 15">
          <a:extLst>
            <a:ext uri="{FF2B5EF4-FFF2-40B4-BE49-F238E27FC236}">
              <a16:creationId xmlns:a16="http://schemas.microsoft.com/office/drawing/2014/main" id="{00000000-0008-0000-0500-000060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09" name="Text Box 15">
          <a:extLst>
            <a:ext uri="{FF2B5EF4-FFF2-40B4-BE49-F238E27FC236}">
              <a16:creationId xmlns:a16="http://schemas.microsoft.com/office/drawing/2014/main" id="{00000000-0008-0000-0500-00006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10" name="Text Box 15">
          <a:extLst>
            <a:ext uri="{FF2B5EF4-FFF2-40B4-BE49-F238E27FC236}">
              <a16:creationId xmlns:a16="http://schemas.microsoft.com/office/drawing/2014/main" id="{00000000-0008-0000-0500-000062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11" name="Text Box 15">
          <a:extLst>
            <a:ext uri="{FF2B5EF4-FFF2-40B4-BE49-F238E27FC236}">
              <a16:creationId xmlns:a16="http://schemas.microsoft.com/office/drawing/2014/main" id="{00000000-0008-0000-0500-00006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12" name="Text Box 15">
          <a:extLst>
            <a:ext uri="{FF2B5EF4-FFF2-40B4-BE49-F238E27FC236}">
              <a16:creationId xmlns:a16="http://schemas.microsoft.com/office/drawing/2014/main" id="{00000000-0008-0000-0500-000064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13" name="Text Box 15">
          <a:extLst>
            <a:ext uri="{FF2B5EF4-FFF2-40B4-BE49-F238E27FC236}">
              <a16:creationId xmlns:a16="http://schemas.microsoft.com/office/drawing/2014/main" id="{00000000-0008-0000-0500-00006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14" name="Text Box 15">
          <a:extLst>
            <a:ext uri="{FF2B5EF4-FFF2-40B4-BE49-F238E27FC236}">
              <a16:creationId xmlns:a16="http://schemas.microsoft.com/office/drawing/2014/main" id="{00000000-0008-0000-0500-000066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15" name="Text Box 15">
          <a:extLst>
            <a:ext uri="{FF2B5EF4-FFF2-40B4-BE49-F238E27FC236}">
              <a16:creationId xmlns:a16="http://schemas.microsoft.com/office/drawing/2014/main" id="{00000000-0008-0000-0500-00006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16" name="Text Box 15">
          <a:extLst>
            <a:ext uri="{FF2B5EF4-FFF2-40B4-BE49-F238E27FC236}">
              <a16:creationId xmlns:a16="http://schemas.microsoft.com/office/drawing/2014/main" id="{00000000-0008-0000-0500-00006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17" name="Text Box 15">
          <a:extLst>
            <a:ext uri="{FF2B5EF4-FFF2-40B4-BE49-F238E27FC236}">
              <a16:creationId xmlns:a16="http://schemas.microsoft.com/office/drawing/2014/main" id="{00000000-0008-0000-0500-000069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18" name="Text Box 15">
          <a:extLst>
            <a:ext uri="{FF2B5EF4-FFF2-40B4-BE49-F238E27FC236}">
              <a16:creationId xmlns:a16="http://schemas.microsoft.com/office/drawing/2014/main" id="{00000000-0008-0000-0500-00006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19" name="Text Box 15">
          <a:extLst>
            <a:ext uri="{FF2B5EF4-FFF2-40B4-BE49-F238E27FC236}">
              <a16:creationId xmlns:a16="http://schemas.microsoft.com/office/drawing/2014/main" id="{00000000-0008-0000-0500-00006B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20" name="Text Box 15">
          <a:extLst>
            <a:ext uri="{FF2B5EF4-FFF2-40B4-BE49-F238E27FC236}">
              <a16:creationId xmlns:a16="http://schemas.microsoft.com/office/drawing/2014/main" id="{00000000-0008-0000-0500-00006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21" name="Text Box 15">
          <a:extLst>
            <a:ext uri="{FF2B5EF4-FFF2-40B4-BE49-F238E27FC236}">
              <a16:creationId xmlns:a16="http://schemas.microsoft.com/office/drawing/2014/main" id="{00000000-0008-0000-0500-00006D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22" name="Text Box 15">
          <a:extLst>
            <a:ext uri="{FF2B5EF4-FFF2-40B4-BE49-F238E27FC236}">
              <a16:creationId xmlns:a16="http://schemas.microsoft.com/office/drawing/2014/main" id="{00000000-0008-0000-0500-00006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23" name="Text Box 15">
          <a:extLst>
            <a:ext uri="{FF2B5EF4-FFF2-40B4-BE49-F238E27FC236}">
              <a16:creationId xmlns:a16="http://schemas.microsoft.com/office/drawing/2014/main" id="{00000000-0008-0000-0500-00006F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24" name="Text Box 15">
          <a:extLst>
            <a:ext uri="{FF2B5EF4-FFF2-40B4-BE49-F238E27FC236}">
              <a16:creationId xmlns:a16="http://schemas.microsoft.com/office/drawing/2014/main" id="{00000000-0008-0000-0500-000070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25" name="Text Box 15">
          <a:extLst>
            <a:ext uri="{FF2B5EF4-FFF2-40B4-BE49-F238E27FC236}">
              <a16:creationId xmlns:a16="http://schemas.microsoft.com/office/drawing/2014/main" id="{00000000-0008-0000-0500-000071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26" name="Text Box 15">
          <a:extLst>
            <a:ext uri="{FF2B5EF4-FFF2-40B4-BE49-F238E27FC236}">
              <a16:creationId xmlns:a16="http://schemas.microsoft.com/office/drawing/2014/main" id="{00000000-0008-0000-0500-000072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27" name="Text Box 15">
          <a:extLst>
            <a:ext uri="{FF2B5EF4-FFF2-40B4-BE49-F238E27FC236}">
              <a16:creationId xmlns:a16="http://schemas.microsoft.com/office/drawing/2014/main" id="{00000000-0008-0000-0500-00007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28" name="Text Box 15">
          <a:extLst>
            <a:ext uri="{FF2B5EF4-FFF2-40B4-BE49-F238E27FC236}">
              <a16:creationId xmlns:a16="http://schemas.microsoft.com/office/drawing/2014/main" id="{00000000-0008-0000-0500-000074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29" name="Text Box 15">
          <a:extLst>
            <a:ext uri="{FF2B5EF4-FFF2-40B4-BE49-F238E27FC236}">
              <a16:creationId xmlns:a16="http://schemas.microsoft.com/office/drawing/2014/main" id="{00000000-0008-0000-0500-00007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30" name="Text Box 15">
          <a:extLst>
            <a:ext uri="{FF2B5EF4-FFF2-40B4-BE49-F238E27FC236}">
              <a16:creationId xmlns:a16="http://schemas.microsoft.com/office/drawing/2014/main" id="{00000000-0008-0000-0500-000076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31" name="Text Box 15">
          <a:extLst>
            <a:ext uri="{FF2B5EF4-FFF2-40B4-BE49-F238E27FC236}">
              <a16:creationId xmlns:a16="http://schemas.microsoft.com/office/drawing/2014/main" id="{00000000-0008-0000-0500-00007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32" name="Text Box 15">
          <a:extLst>
            <a:ext uri="{FF2B5EF4-FFF2-40B4-BE49-F238E27FC236}">
              <a16:creationId xmlns:a16="http://schemas.microsoft.com/office/drawing/2014/main" id="{00000000-0008-0000-0500-00007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33" name="Text Box 15">
          <a:extLst>
            <a:ext uri="{FF2B5EF4-FFF2-40B4-BE49-F238E27FC236}">
              <a16:creationId xmlns:a16="http://schemas.microsoft.com/office/drawing/2014/main" id="{00000000-0008-0000-0500-00007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34" name="Text Box 15">
          <a:extLst>
            <a:ext uri="{FF2B5EF4-FFF2-40B4-BE49-F238E27FC236}">
              <a16:creationId xmlns:a16="http://schemas.microsoft.com/office/drawing/2014/main" id="{00000000-0008-0000-0500-00007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35" name="Text Box 15">
          <a:extLst>
            <a:ext uri="{FF2B5EF4-FFF2-40B4-BE49-F238E27FC236}">
              <a16:creationId xmlns:a16="http://schemas.microsoft.com/office/drawing/2014/main" id="{00000000-0008-0000-0500-00007B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36" name="Text Box 15">
          <a:extLst>
            <a:ext uri="{FF2B5EF4-FFF2-40B4-BE49-F238E27FC236}">
              <a16:creationId xmlns:a16="http://schemas.microsoft.com/office/drawing/2014/main" id="{00000000-0008-0000-0500-00007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37" name="Text Box 15">
          <a:extLst>
            <a:ext uri="{FF2B5EF4-FFF2-40B4-BE49-F238E27FC236}">
              <a16:creationId xmlns:a16="http://schemas.microsoft.com/office/drawing/2014/main" id="{00000000-0008-0000-0500-00007D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38" name="Text Box 15">
          <a:extLst>
            <a:ext uri="{FF2B5EF4-FFF2-40B4-BE49-F238E27FC236}">
              <a16:creationId xmlns:a16="http://schemas.microsoft.com/office/drawing/2014/main" id="{00000000-0008-0000-0500-00007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39" name="Text Box 15">
          <a:extLst>
            <a:ext uri="{FF2B5EF4-FFF2-40B4-BE49-F238E27FC236}">
              <a16:creationId xmlns:a16="http://schemas.microsoft.com/office/drawing/2014/main" id="{00000000-0008-0000-0500-00007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40" name="Text Box 15">
          <a:extLst>
            <a:ext uri="{FF2B5EF4-FFF2-40B4-BE49-F238E27FC236}">
              <a16:creationId xmlns:a16="http://schemas.microsoft.com/office/drawing/2014/main" id="{00000000-0008-0000-0500-00008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1" name="Text Box 15">
          <a:extLst>
            <a:ext uri="{FF2B5EF4-FFF2-40B4-BE49-F238E27FC236}">
              <a16:creationId xmlns:a16="http://schemas.microsoft.com/office/drawing/2014/main" id="{00000000-0008-0000-0500-000081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2" name="Text Box 15">
          <a:extLst>
            <a:ext uri="{FF2B5EF4-FFF2-40B4-BE49-F238E27FC236}">
              <a16:creationId xmlns:a16="http://schemas.microsoft.com/office/drawing/2014/main" id="{00000000-0008-0000-0500-000082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43" name="Text Box 15">
          <a:extLst>
            <a:ext uri="{FF2B5EF4-FFF2-40B4-BE49-F238E27FC236}">
              <a16:creationId xmlns:a16="http://schemas.microsoft.com/office/drawing/2014/main" id="{00000000-0008-0000-0500-000083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44" name="Text Box 15">
          <a:extLst>
            <a:ext uri="{FF2B5EF4-FFF2-40B4-BE49-F238E27FC236}">
              <a16:creationId xmlns:a16="http://schemas.microsoft.com/office/drawing/2014/main" id="{00000000-0008-0000-0500-000084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5" name="Text Box 15">
          <a:extLst>
            <a:ext uri="{FF2B5EF4-FFF2-40B4-BE49-F238E27FC236}">
              <a16:creationId xmlns:a16="http://schemas.microsoft.com/office/drawing/2014/main" id="{00000000-0008-0000-0500-00008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6" name="Text Box 15">
          <a:extLst>
            <a:ext uri="{FF2B5EF4-FFF2-40B4-BE49-F238E27FC236}">
              <a16:creationId xmlns:a16="http://schemas.microsoft.com/office/drawing/2014/main" id="{00000000-0008-0000-0500-000086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7" name="Text Box 15">
          <a:extLst>
            <a:ext uri="{FF2B5EF4-FFF2-40B4-BE49-F238E27FC236}">
              <a16:creationId xmlns:a16="http://schemas.microsoft.com/office/drawing/2014/main" id="{00000000-0008-0000-0500-00008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8" name="Text Box 15">
          <a:extLst>
            <a:ext uri="{FF2B5EF4-FFF2-40B4-BE49-F238E27FC236}">
              <a16:creationId xmlns:a16="http://schemas.microsoft.com/office/drawing/2014/main" id="{00000000-0008-0000-0500-00008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9" name="Text Box 15">
          <a:extLst>
            <a:ext uri="{FF2B5EF4-FFF2-40B4-BE49-F238E27FC236}">
              <a16:creationId xmlns:a16="http://schemas.microsoft.com/office/drawing/2014/main" id="{00000000-0008-0000-0500-00008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50" name="Text Box 15">
          <a:extLst>
            <a:ext uri="{FF2B5EF4-FFF2-40B4-BE49-F238E27FC236}">
              <a16:creationId xmlns:a16="http://schemas.microsoft.com/office/drawing/2014/main" id="{00000000-0008-0000-0500-00008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51" name="Text Box 15">
          <a:extLst>
            <a:ext uri="{FF2B5EF4-FFF2-40B4-BE49-F238E27FC236}">
              <a16:creationId xmlns:a16="http://schemas.microsoft.com/office/drawing/2014/main" id="{00000000-0008-0000-0500-00008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2" name="Text Box 15">
          <a:extLst>
            <a:ext uri="{FF2B5EF4-FFF2-40B4-BE49-F238E27FC236}">
              <a16:creationId xmlns:a16="http://schemas.microsoft.com/office/drawing/2014/main" id="{00000000-0008-0000-0500-00008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3" name="Text Box 15">
          <a:extLst>
            <a:ext uri="{FF2B5EF4-FFF2-40B4-BE49-F238E27FC236}">
              <a16:creationId xmlns:a16="http://schemas.microsoft.com/office/drawing/2014/main" id="{00000000-0008-0000-0500-00008D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4" name="Text Box 15">
          <a:extLst>
            <a:ext uri="{FF2B5EF4-FFF2-40B4-BE49-F238E27FC236}">
              <a16:creationId xmlns:a16="http://schemas.microsoft.com/office/drawing/2014/main" id="{00000000-0008-0000-0500-00008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5" name="Text Box 15">
          <a:extLst>
            <a:ext uri="{FF2B5EF4-FFF2-40B4-BE49-F238E27FC236}">
              <a16:creationId xmlns:a16="http://schemas.microsoft.com/office/drawing/2014/main" id="{00000000-0008-0000-0500-00008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6" name="Text Box 15">
          <a:extLst>
            <a:ext uri="{FF2B5EF4-FFF2-40B4-BE49-F238E27FC236}">
              <a16:creationId xmlns:a16="http://schemas.microsoft.com/office/drawing/2014/main" id="{00000000-0008-0000-0500-00009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7" name="Text Box 15">
          <a:extLst>
            <a:ext uri="{FF2B5EF4-FFF2-40B4-BE49-F238E27FC236}">
              <a16:creationId xmlns:a16="http://schemas.microsoft.com/office/drawing/2014/main" id="{00000000-0008-0000-0500-00009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8" name="Text Box 15">
          <a:extLst>
            <a:ext uri="{FF2B5EF4-FFF2-40B4-BE49-F238E27FC236}">
              <a16:creationId xmlns:a16="http://schemas.microsoft.com/office/drawing/2014/main" id="{00000000-0008-0000-0500-00009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59" name="Text Box 15">
          <a:extLst>
            <a:ext uri="{FF2B5EF4-FFF2-40B4-BE49-F238E27FC236}">
              <a16:creationId xmlns:a16="http://schemas.microsoft.com/office/drawing/2014/main" id="{00000000-0008-0000-0500-000093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0" name="Text Box 15">
          <a:extLst>
            <a:ext uri="{FF2B5EF4-FFF2-40B4-BE49-F238E27FC236}">
              <a16:creationId xmlns:a16="http://schemas.microsoft.com/office/drawing/2014/main" id="{00000000-0008-0000-0500-000094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61" name="Text Box 15">
          <a:extLst>
            <a:ext uri="{FF2B5EF4-FFF2-40B4-BE49-F238E27FC236}">
              <a16:creationId xmlns:a16="http://schemas.microsoft.com/office/drawing/2014/main" id="{00000000-0008-0000-0500-000095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62" name="Text Box 15">
          <a:extLst>
            <a:ext uri="{FF2B5EF4-FFF2-40B4-BE49-F238E27FC236}">
              <a16:creationId xmlns:a16="http://schemas.microsoft.com/office/drawing/2014/main" id="{00000000-0008-0000-0500-000096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3" name="Text Box 15">
          <a:extLst>
            <a:ext uri="{FF2B5EF4-FFF2-40B4-BE49-F238E27FC236}">
              <a16:creationId xmlns:a16="http://schemas.microsoft.com/office/drawing/2014/main" id="{00000000-0008-0000-0500-00009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4" name="Text Box 15">
          <a:extLst>
            <a:ext uri="{FF2B5EF4-FFF2-40B4-BE49-F238E27FC236}">
              <a16:creationId xmlns:a16="http://schemas.microsoft.com/office/drawing/2014/main" id="{00000000-0008-0000-0500-00009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5" name="Text Box 15">
          <a:extLst>
            <a:ext uri="{FF2B5EF4-FFF2-40B4-BE49-F238E27FC236}">
              <a16:creationId xmlns:a16="http://schemas.microsoft.com/office/drawing/2014/main" id="{00000000-0008-0000-0500-00009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6" name="Text Box 15">
          <a:extLst>
            <a:ext uri="{FF2B5EF4-FFF2-40B4-BE49-F238E27FC236}">
              <a16:creationId xmlns:a16="http://schemas.microsoft.com/office/drawing/2014/main" id="{00000000-0008-0000-0500-00009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7" name="Text Box 15">
          <a:extLst>
            <a:ext uri="{FF2B5EF4-FFF2-40B4-BE49-F238E27FC236}">
              <a16:creationId xmlns:a16="http://schemas.microsoft.com/office/drawing/2014/main" id="{00000000-0008-0000-0500-00009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8" name="Text Box 15">
          <a:extLst>
            <a:ext uri="{FF2B5EF4-FFF2-40B4-BE49-F238E27FC236}">
              <a16:creationId xmlns:a16="http://schemas.microsoft.com/office/drawing/2014/main" id="{00000000-0008-0000-0500-00009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9" name="Text Box 15">
          <a:extLst>
            <a:ext uri="{FF2B5EF4-FFF2-40B4-BE49-F238E27FC236}">
              <a16:creationId xmlns:a16="http://schemas.microsoft.com/office/drawing/2014/main" id="{00000000-0008-0000-0500-00009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0" name="Text Box 15">
          <a:extLst>
            <a:ext uri="{FF2B5EF4-FFF2-40B4-BE49-F238E27FC236}">
              <a16:creationId xmlns:a16="http://schemas.microsoft.com/office/drawing/2014/main" id="{00000000-0008-0000-0500-00009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1" name="Text Box 15">
          <a:extLst>
            <a:ext uri="{FF2B5EF4-FFF2-40B4-BE49-F238E27FC236}">
              <a16:creationId xmlns:a16="http://schemas.microsoft.com/office/drawing/2014/main" id="{00000000-0008-0000-0500-00009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2" name="Text Box 15">
          <a:extLst>
            <a:ext uri="{FF2B5EF4-FFF2-40B4-BE49-F238E27FC236}">
              <a16:creationId xmlns:a16="http://schemas.microsoft.com/office/drawing/2014/main" id="{00000000-0008-0000-0500-0000A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3" name="Text Box 15">
          <a:extLst>
            <a:ext uri="{FF2B5EF4-FFF2-40B4-BE49-F238E27FC236}">
              <a16:creationId xmlns:a16="http://schemas.microsoft.com/office/drawing/2014/main" id="{00000000-0008-0000-0500-0000A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4" name="Text Box 15">
          <a:extLst>
            <a:ext uri="{FF2B5EF4-FFF2-40B4-BE49-F238E27FC236}">
              <a16:creationId xmlns:a16="http://schemas.microsoft.com/office/drawing/2014/main" id="{00000000-0008-0000-0500-0000A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5" name="Text Box 15">
          <a:extLst>
            <a:ext uri="{FF2B5EF4-FFF2-40B4-BE49-F238E27FC236}">
              <a16:creationId xmlns:a16="http://schemas.microsoft.com/office/drawing/2014/main" id="{00000000-0008-0000-0500-0000A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6" name="Text Box 15">
          <a:extLst>
            <a:ext uri="{FF2B5EF4-FFF2-40B4-BE49-F238E27FC236}">
              <a16:creationId xmlns:a16="http://schemas.microsoft.com/office/drawing/2014/main" id="{00000000-0008-0000-0500-0000A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77" name="Text Box 15">
          <a:extLst>
            <a:ext uri="{FF2B5EF4-FFF2-40B4-BE49-F238E27FC236}">
              <a16:creationId xmlns:a16="http://schemas.microsoft.com/office/drawing/2014/main" id="{00000000-0008-0000-0500-0000A5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78" name="Text Box 15">
          <a:extLst>
            <a:ext uri="{FF2B5EF4-FFF2-40B4-BE49-F238E27FC236}">
              <a16:creationId xmlns:a16="http://schemas.microsoft.com/office/drawing/2014/main" id="{00000000-0008-0000-0500-0000A6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9" name="Text Box 15">
          <a:extLst>
            <a:ext uri="{FF2B5EF4-FFF2-40B4-BE49-F238E27FC236}">
              <a16:creationId xmlns:a16="http://schemas.microsoft.com/office/drawing/2014/main" id="{00000000-0008-0000-0500-0000A7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80" name="Text Box 15">
          <a:extLst>
            <a:ext uri="{FF2B5EF4-FFF2-40B4-BE49-F238E27FC236}">
              <a16:creationId xmlns:a16="http://schemas.microsoft.com/office/drawing/2014/main" id="{00000000-0008-0000-0500-0000A8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1" name="Text Box 15">
          <a:extLst>
            <a:ext uri="{FF2B5EF4-FFF2-40B4-BE49-F238E27FC236}">
              <a16:creationId xmlns:a16="http://schemas.microsoft.com/office/drawing/2014/main" id="{00000000-0008-0000-0500-0000A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2" name="Text Box 15">
          <a:extLst>
            <a:ext uri="{FF2B5EF4-FFF2-40B4-BE49-F238E27FC236}">
              <a16:creationId xmlns:a16="http://schemas.microsoft.com/office/drawing/2014/main" id="{00000000-0008-0000-0500-0000A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3" name="Text Box 15">
          <a:extLst>
            <a:ext uri="{FF2B5EF4-FFF2-40B4-BE49-F238E27FC236}">
              <a16:creationId xmlns:a16="http://schemas.microsoft.com/office/drawing/2014/main" id="{00000000-0008-0000-0500-0000A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4" name="Text Box 15">
          <a:extLst>
            <a:ext uri="{FF2B5EF4-FFF2-40B4-BE49-F238E27FC236}">
              <a16:creationId xmlns:a16="http://schemas.microsoft.com/office/drawing/2014/main" id="{00000000-0008-0000-0500-0000A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5" name="Text Box 15">
          <a:extLst>
            <a:ext uri="{FF2B5EF4-FFF2-40B4-BE49-F238E27FC236}">
              <a16:creationId xmlns:a16="http://schemas.microsoft.com/office/drawing/2014/main" id="{00000000-0008-0000-0500-0000A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6" name="Text Box 15">
          <a:extLst>
            <a:ext uri="{FF2B5EF4-FFF2-40B4-BE49-F238E27FC236}">
              <a16:creationId xmlns:a16="http://schemas.microsoft.com/office/drawing/2014/main" id="{00000000-0008-0000-0500-0000A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7" name="Text Box 15">
          <a:extLst>
            <a:ext uri="{FF2B5EF4-FFF2-40B4-BE49-F238E27FC236}">
              <a16:creationId xmlns:a16="http://schemas.microsoft.com/office/drawing/2014/main" id="{00000000-0008-0000-0500-0000A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88" name="Text Box 15">
          <a:extLst>
            <a:ext uri="{FF2B5EF4-FFF2-40B4-BE49-F238E27FC236}">
              <a16:creationId xmlns:a16="http://schemas.microsoft.com/office/drawing/2014/main" id="{00000000-0008-0000-0500-0000B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89" name="Text Box 15">
          <a:extLst>
            <a:ext uri="{FF2B5EF4-FFF2-40B4-BE49-F238E27FC236}">
              <a16:creationId xmlns:a16="http://schemas.microsoft.com/office/drawing/2014/main" id="{00000000-0008-0000-0500-0000B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0" name="Text Box 15">
          <a:extLst>
            <a:ext uri="{FF2B5EF4-FFF2-40B4-BE49-F238E27FC236}">
              <a16:creationId xmlns:a16="http://schemas.microsoft.com/office/drawing/2014/main" id="{00000000-0008-0000-0500-0000B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1" name="Text Box 15">
          <a:extLst>
            <a:ext uri="{FF2B5EF4-FFF2-40B4-BE49-F238E27FC236}">
              <a16:creationId xmlns:a16="http://schemas.microsoft.com/office/drawing/2014/main" id="{00000000-0008-0000-0500-0000B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2" name="Text Box 15">
          <a:extLst>
            <a:ext uri="{FF2B5EF4-FFF2-40B4-BE49-F238E27FC236}">
              <a16:creationId xmlns:a16="http://schemas.microsoft.com/office/drawing/2014/main" id="{00000000-0008-0000-0500-0000B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3" name="Text Box 15">
          <a:extLst>
            <a:ext uri="{FF2B5EF4-FFF2-40B4-BE49-F238E27FC236}">
              <a16:creationId xmlns:a16="http://schemas.microsoft.com/office/drawing/2014/main" id="{00000000-0008-0000-0500-0000B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4" name="Text Box 15">
          <a:extLst>
            <a:ext uri="{FF2B5EF4-FFF2-40B4-BE49-F238E27FC236}">
              <a16:creationId xmlns:a16="http://schemas.microsoft.com/office/drawing/2014/main" id="{00000000-0008-0000-0500-0000B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95" name="Text Box 15">
          <a:extLst>
            <a:ext uri="{FF2B5EF4-FFF2-40B4-BE49-F238E27FC236}">
              <a16:creationId xmlns:a16="http://schemas.microsoft.com/office/drawing/2014/main" id="{00000000-0008-0000-0500-0000B7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7" name="Text Box 15">
          <a:extLst>
            <a:ext uri="{FF2B5EF4-FFF2-40B4-BE49-F238E27FC236}">
              <a16:creationId xmlns:a16="http://schemas.microsoft.com/office/drawing/2014/main" id="{00000000-0008-0000-0500-0000B9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8" name="Text Box 15">
          <a:extLst>
            <a:ext uri="{FF2B5EF4-FFF2-40B4-BE49-F238E27FC236}">
              <a16:creationId xmlns:a16="http://schemas.microsoft.com/office/drawing/2014/main" id="{00000000-0008-0000-0500-0000BA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331"/>
    <xdr:sp macro="" textlink="">
      <xdr:nvSpPr>
        <xdr:cNvPr id="696" name="Text Box 15">
          <a:extLst>
            <a:ext uri="{FF2B5EF4-FFF2-40B4-BE49-F238E27FC236}">
              <a16:creationId xmlns:a16="http://schemas.microsoft.com/office/drawing/2014/main" id="{00000000-0008-0000-0500-0000B8020000}"/>
            </a:ext>
          </a:extLst>
        </xdr:cNvPr>
        <xdr:cNvSpPr txBox="1">
          <a:spLocks noChangeArrowheads="1"/>
        </xdr:cNvSpPr>
      </xdr:nvSpPr>
      <xdr:spPr bwMode="auto">
        <a:xfrm>
          <a:off x="8980714" y="7036254"/>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699" name="Text Box 16">
          <a:extLst>
            <a:ext uri="{FF2B5EF4-FFF2-40B4-BE49-F238E27FC236}">
              <a16:creationId xmlns:a16="http://schemas.microsoft.com/office/drawing/2014/main" id="{00000000-0008-0000-0500-0000BB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00" name="Text Box 17">
          <a:extLst>
            <a:ext uri="{FF2B5EF4-FFF2-40B4-BE49-F238E27FC236}">
              <a16:creationId xmlns:a16="http://schemas.microsoft.com/office/drawing/2014/main" id="{00000000-0008-0000-0500-0000BC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01" name="Text Box 18">
          <a:extLst>
            <a:ext uri="{FF2B5EF4-FFF2-40B4-BE49-F238E27FC236}">
              <a16:creationId xmlns:a16="http://schemas.microsoft.com/office/drawing/2014/main" id="{00000000-0008-0000-0500-0000BD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02" name="Text Box 19">
          <a:extLst>
            <a:ext uri="{FF2B5EF4-FFF2-40B4-BE49-F238E27FC236}">
              <a16:creationId xmlns:a16="http://schemas.microsoft.com/office/drawing/2014/main" id="{00000000-0008-0000-0500-0000BE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3" name="Text Box 15">
          <a:extLst>
            <a:ext uri="{FF2B5EF4-FFF2-40B4-BE49-F238E27FC236}">
              <a16:creationId xmlns:a16="http://schemas.microsoft.com/office/drawing/2014/main" id="{00000000-0008-0000-0500-0000BF020000}"/>
            </a:ext>
          </a:extLst>
        </xdr:cNvPr>
        <xdr:cNvSpPr txBox="1">
          <a:spLocks noChangeArrowheads="1"/>
        </xdr:cNvSpPr>
      </xdr:nvSpPr>
      <xdr:spPr bwMode="auto">
        <a:xfrm>
          <a:off x="8980714" y="78118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4" name="Text Box 15">
          <a:extLst>
            <a:ext uri="{FF2B5EF4-FFF2-40B4-BE49-F238E27FC236}">
              <a16:creationId xmlns:a16="http://schemas.microsoft.com/office/drawing/2014/main" id="{00000000-0008-0000-0500-0000C0020000}"/>
            </a:ext>
          </a:extLst>
        </xdr:cNvPr>
        <xdr:cNvSpPr txBox="1">
          <a:spLocks noChangeArrowheads="1"/>
        </xdr:cNvSpPr>
      </xdr:nvSpPr>
      <xdr:spPr bwMode="auto">
        <a:xfrm>
          <a:off x="8980714" y="113769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5" name="Text Box 15">
          <a:extLst>
            <a:ext uri="{FF2B5EF4-FFF2-40B4-BE49-F238E27FC236}">
              <a16:creationId xmlns:a16="http://schemas.microsoft.com/office/drawing/2014/main" id="{00000000-0008-0000-0500-0000C1020000}"/>
            </a:ext>
          </a:extLst>
        </xdr:cNvPr>
        <xdr:cNvSpPr txBox="1">
          <a:spLocks noChangeArrowheads="1"/>
        </xdr:cNvSpPr>
      </xdr:nvSpPr>
      <xdr:spPr bwMode="auto">
        <a:xfrm>
          <a:off x="8980714" y="113769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6" name="Text Box 15">
          <a:extLst>
            <a:ext uri="{FF2B5EF4-FFF2-40B4-BE49-F238E27FC236}">
              <a16:creationId xmlns:a16="http://schemas.microsoft.com/office/drawing/2014/main" id="{00000000-0008-0000-0500-0000C2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7" name="Text Box 15">
          <a:extLst>
            <a:ext uri="{FF2B5EF4-FFF2-40B4-BE49-F238E27FC236}">
              <a16:creationId xmlns:a16="http://schemas.microsoft.com/office/drawing/2014/main" id="{00000000-0008-0000-0500-0000C3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8" name="Text Box 15">
          <a:extLst>
            <a:ext uri="{FF2B5EF4-FFF2-40B4-BE49-F238E27FC236}">
              <a16:creationId xmlns:a16="http://schemas.microsoft.com/office/drawing/2014/main" id="{00000000-0008-0000-0500-0000C4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9" name="Text Box 15">
          <a:extLst>
            <a:ext uri="{FF2B5EF4-FFF2-40B4-BE49-F238E27FC236}">
              <a16:creationId xmlns:a16="http://schemas.microsoft.com/office/drawing/2014/main" id="{00000000-0008-0000-0500-0000C5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0" name="Text Box 15">
          <a:extLst>
            <a:ext uri="{FF2B5EF4-FFF2-40B4-BE49-F238E27FC236}">
              <a16:creationId xmlns:a16="http://schemas.microsoft.com/office/drawing/2014/main" id="{00000000-0008-0000-0500-0000C6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1" name="Text Box 15">
          <a:extLst>
            <a:ext uri="{FF2B5EF4-FFF2-40B4-BE49-F238E27FC236}">
              <a16:creationId xmlns:a16="http://schemas.microsoft.com/office/drawing/2014/main" id="{00000000-0008-0000-0500-0000C7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2" name="Text Box 15">
          <a:extLst>
            <a:ext uri="{FF2B5EF4-FFF2-40B4-BE49-F238E27FC236}">
              <a16:creationId xmlns:a16="http://schemas.microsoft.com/office/drawing/2014/main" id="{00000000-0008-0000-0500-0000C8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3" name="Text Box 15">
          <a:extLst>
            <a:ext uri="{FF2B5EF4-FFF2-40B4-BE49-F238E27FC236}">
              <a16:creationId xmlns:a16="http://schemas.microsoft.com/office/drawing/2014/main" id="{00000000-0008-0000-0500-0000C9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4" name="Text Box 15">
          <a:extLst>
            <a:ext uri="{FF2B5EF4-FFF2-40B4-BE49-F238E27FC236}">
              <a16:creationId xmlns:a16="http://schemas.microsoft.com/office/drawing/2014/main" id="{00000000-0008-0000-0500-0000CA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5" name="Text Box 15">
          <a:extLst>
            <a:ext uri="{FF2B5EF4-FFF2-40B4-BE49-F238E27FC236}">
              <a16:creationId xmlns:a16="http://schemas.microsoft.com/office/drawing/2014/main" id="{00000000-0008-0000-0500-0000CB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6" name="Text Box 15">
          <a:extLst>
            <a:ext uri="{FF2B5EF4-FFF2-40B4-BE49-F238E27FC236}">
              <a16:creationId xmlns:a16="http://schemas.microsoft.com/office/drawing/2014/main" id="{00000000-0008-0000-0500-0000CC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xdr:row>
      <xdr:rowOff>504825</xdr:rowOff>
    </xdr:from>
    <xdr:ext cx="95250" cy="444014"/>
    <xdr:sp macro="" textlink="">
      <xdr:nvSpPr>
        <xdr:cNvPr id="717" name="Text Box 15">
          <a:extLst>
            <a:ext uri="{FF2B5EF4-FFF2-40B4-BE49-F238E27FC236}">
              <a16:creationId xmlns:a16="http://schemas.microsoft.com/office/drawing/2014/main" id="{00000000-0008-0000-0500-0000CD020000}"/>
            </a:ext>
          </a:extLst>
        </xdr:cNvPr>
        <xdr:cNvSpPr txBox="1">
          <a:spLocks noChangeArrowheads="1"/>
        </xdr:cNvSpPr>
      </xdr:nvSpPr>
      <xdr:spPr bwMode="auto">
        <a:xfrm>
          <a:off x="8960145" y="857892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8" name="Text Box 15">
          <a:extLst>
            <a:ext uri="{FF2B5EF4-FFF2-40B4-BE49-F238E27FC236}">
              <a16:creationId xmlns:a16="http://schemas.microsoft.com/office/drawing/2014/main" id="{00000000-0008-0000-0500-0000CE020000}"/>
            </a:ext>
          </a:extLst>
        </xdr:cNvPr>
        <xdr:cNvSpPr txBox="1">
          <a:spLocks noChangeArrowheads="1"/>
        </xdr:cNvSpPr>
      </xdr:nvSpPr>
      <xdr:spPr bwMode="auto">
        <a:xfrm>
          <a:off x="8960145"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9" name="Text Box 15">
          <a:extLst>
            <a:ext uri="{FF2B5EF4-FFF2-40B4-BE49-F238E27FC236}">
              <a16:creationId xmlns:a16="http://schemas.microsoft.com/office/drawing/2014/main" id="{00000000-0008-0000-0500-0000CF020000}"/>
            </a:ext>
          </a:extLst>
        </xdr:cNvPr>
        <xdr:cNvSpPr txBox="1">
          <a:spLocks noChangeArrowheads="1"/>
        </xdr:cNvSpPr>
      </xdr:nvSpPr>
      <xdr:spPr bwMode="auto">
        <a:xfrm>
          <a:off x="8960145"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0" name="Text Box 15">
          <a:extLst>
            <a:ext uri="{FF2B5EF4-FFF2-40B4-BE49-F238E27FC236}">
              <a16:creationId xmlns:a16="http://schemas.microsoft.com/office/drawing/2014/main" id="{00000000-0008-0000-0500-0000D0020000}"/>
            </a:ext>
          </a:extLst>
        </xdr:cNvPr>
        <xdr:cNvSpPr txBox="1">
          <a:spLocks noChangeArrowheads="1"/>
        </xdr:cNvSpPr>
      </xdr:nvSpPr>
      <xdr:spPr bwMode="auto">
        <a:xfrm>
          <a:off x="8960145"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1" name="Text Box 15">
          <a:extLst>
            <a:ext uri="{FF2B5EF4-FFF2-40B4-BE49-F238E27FC236}">
              <a16:creationId xmlns:a16="http://schemas.microsoft.com/office/drawing/2014/main" id="{00000000-0008-0000-0500-0000D1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2" name="Text Box 15">
          <a:extLst>
            <a:ext uri="{FF2B5EF4-FFF2-40B4-BE49-F238E27FC236}">
              <a16:creationId xmlns:a16="http://schemas.microsoft.com/office/drawing/2014/main" id="{00000000-0008-0000-0500-0000D2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3" name="Text Box 15">
          <a:extLst>
            <a:ext uri="{FF2B5EF4-FFF2-40B4-BE49-F238E27FC236}">
              <a16:creationId xmlns:a16="http://schemas.microsoft.com/office/drawing/2014/main" id="{00000000-0008-0000-0500-0000D3020000}"/>
            </a:ext>
          </a:extLst>
        </xdr:cNvPr>
        <xdr:cNvSpPr txBox="1">
          <a:spLocks noChangeArrowheads="1"/>
        </xdr:cNvSpPr>
      </xdr:nvSpPr>
      <xdr:spPr bwMode="auto">
        <a:xfrm>
          <a:off x="8960145"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4" name="Text Box 15">
          <a:extLst>
            <a:ext uri="{FF2B5EF4-FFF2-40B4-BE49-F238E27FC236}">
              <a16:creationId xmlns:a16="http://schemas.microsoft.com/office/drawing/2014/main" id="{00000000-0008-0000-0500-0000D4020000}"/>
            </a:ext>
          </a:extLst>
        </xdr:cNvPr>
        <xdr:cNvSpPr txBox="1">
          <a:spLocks noChangeArrowheads="1"/>
        </xdr:cNvSpPr>
      </xdr:nvSpPr>
      <xdr:spPr bwMode="auto">
        <a:xfrm>
          <a:off x="8960145"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5" name="Text Box 15">
          <a:extLst>
            <a:ext uri="{FF2B5EF4-FFF2-40B4-BE49-F238E27FC236}">
              <a16:creationId xmlns:a16="http://schemas.microsoft.com/office/drawing/2014/main" id="{00000000-0008-0000-0500-0000D5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6" name="Text Box 15">
          <a:extLst>
            <a:ext uri="{FF2B5EF4-FFF2-40B4-BE49-F238E27FC236}">
              <a16:creationId xmlns:a16="http://schemas.microsoft.com/office/drawing/2014/main" id="{00000000-0008-0000-0500-0000D6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7" name="Text Box 15">
          <a:extLst>
            <a:ext uri="{FF2B5EF4-FFF2-40B4-BE49-F238E27FC236}">
              <a16:creationId xmlns:a16="http://schemas.microsoft.com/office/drawing/2014/main" id="{00000000-0008-0000-0500-0000D7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8" name="Text Box 15">
          <a:extLst>
            <a:ext uri="{FF2B5EF4-FFF2-40B4-BE49-F238E27FC236}">
              <a16:creationId xmlns:a16="http://schemas.microsoft.com/office/drawing/2014/main" id="{00000000-0008-0000-0500-0000D8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9" name="Text Box 15">
          <a:extLst>
            <a:ext uri="{FF2B5EF4-FFF2-40B4-BE49-F238E27FC236}">
              <a16:creationId xmlns:a16="http://schemas.microsoft.com/office/drawing/2014/main" id="{00000000-0008-0000-0500-0000D9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30" name="Text Box 15">
          <a:extLst>
            <a:ext uri="{FF2B5EF4-FFF2-40B4-BE49-F238E27FC236}">
              <a16:creationId xmlns:a16="http://schemas.microsoft.com/office/drawing/2014/main" id="{00000000-0008-0000-0500-0000DA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31" name="Text Box 15">
          <a:extLst>
            <a:ext uri="{FF2B5EF4-FFF2-40B4-BE49-F238E27FC236}">
              <a16:creationId xmlns:a16="http://schemas.microsoft.com/office/drawing/2014/main" id="{00000000-0008-0000-0500-0000DB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0</xdr:rowOff>
    </xdr:from>
    <xdr:ext cx="95250" cy="171450"/>
    <xdr:sp macro="" textlink="">
      <xdr:nvSpPr>
        <xdr:cNvPr id="732" name="Text Box 16">
          <a:extLst>
            <a:ext uri="{FF2B5EF4-FFF2-40B4-BE49-F238E27FC236}">
              <a16:creationId xmlns:a16="http://schemas.microsoft.com/office/drawing/2014/main" id="{00000000-0008-0000-0500-0000DC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0</xdr:rowOff>
    </xdr:from>
    <xdr:ext cx="95250" cy="171450"/>
    <xdr:sp macro="" textlink="">
      <xdr:nvSpPr>
        <xdr:cNvPr id="733" name="Text Box 17">
          <a:extLst>
            <a:ext uri="{FF2B5EF4-FFF2-40B4-BE49-F238E27FC236}">
              <a16:creationId xmlns:a16="http://schemas.microsoft.com/office/drawing/2014/main" id="{00000000-0008-0000-0500-0000DD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0</xdr:rowOff>
    </xdr:from>
    <xdr:ext cx="95250" cy="171450"/>
    <xdr:sp macro="" textlink="">
      <xdr:nvSpPr>
        <xdr:cNvPr id="734" name="Text Box 18">
          <a:extLst>
            <a:ext uri="{FF2B5EF4-FFF2-40B4-BE49-F238E27FC236}">
              <a16:creationId xmlns:a16="http://schemas.microsoft.com/office/drawing/2014/main" id="{00000000-0008-0000-0500-0000DE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0</xdr:rowOff>
    </xdr:from>
    <xdr:ext cx="95250" cy="171450"/>
    <xdr:sp macro="" textlink="">
      <xdr:nvSpPr>
        <xdr:cNvPr id="735" name="Text Box 19">
          <a:extLst>
            <a:ext uri="{FF2B5EF4-FFF2-40B4-BE49-F238E27FC236}">
              <a16:creationId xmlns:a16="http://schemas.microsoft.com/office/drawing/2014/main" id="{00000000-0008-0000-0500-0000DF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213632"/>
    <xdr:sp macro="" textlink="">
      <xdr:nvSpPr>
        <xdr:cNvPr id="736" name="Text Box 15">
          <a:extLst>
            <a:ext uri="{FF2B5EF4-FFF2-40B4-BE49-F238E27FC236}">
              <a16:creationId xmlns:a16="http://schemas.microsoft.com/office/drawing/2014/main" id="{00000000-0008-0000-0500-0000E0020000}"/>
            </a:ext>
          </a:extLst>
        </xdr:cNvPr>
        <xdr:cNvSpPr txBox="1">
          <a:spLocks noChangeArrowheads="1"/>
        </xdr:cNvSpPr>
      </xdr:nvSpPr>
      <xdr:spPr bwMode="auto">
        <a:xfrm>
          <a:off x="8960145" y="935421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37" name="Text Box 16">
          <a:extLst>
            <a:ext uri="{FF2B5EF4-FFF2-40B4-BE49-F238E27FC236}">
              <a16:creationId xmlns:a16="http://schemas.microsoft.com/office/drawing/2014/main" id="{00000000-0008-0000-0500-0000E1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38" name="Text Box 17">
          <a:extLst>
            <a:ext uri="{FF2B5EF4-FFF2-40B4-BE49-F238E27FC236}">
              <a16:creationId xmlns:a16="http://schemas.microsoft.com/office/drawing/2014/main" id="{00000000-0008-0000-0500-0000E2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39" name="Text Box 18">
          <a:extLst>
            <a:ext uri="{FF2B5EF4-FFF2-40B4-BE49-F238E27FC236}">
              <a16:creationId xmlns:a16="http://schemas.microsoft.com/office/drawing/2014/main" id="{00000000-0008-0000-0500-0000E3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40" name="Text Box 19">
          <a:extLst>
            <a:ext uri="{FF2B5EF4-FFF2-40B4-BE49-F238E27FC236}">
              <a16:creationId xmlns:a16="http://schemas.microsoft.com/office/drawing/2014/main" id="{00000000-0008-0000-0500-0000E4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41" name="Text Box 15">
          <a:extLst>
            <a:ext uri="{FF2B5EF4-FFF2-40B4-BE49-F238E27FC236}">
              <a16:creationId xmlns:a16="http://schemas.microsoft.com/office/drawing/2014/main" id="{00000000-0008-0000-0500-0000E5020000}"/>
            </a:ext>
          </a:extLst>
        </xdr:cNvPr>
        <xdr:cNvSpPr txBox="1">
          <a:spLocks noChangeArrowheads="1"/>
        </xdr:cNvSpPr>
      </xdr:nvSpPr>
      <xdr:spPr bwMode="auto">
        <a:xfrm>
          <a:off x="8960145"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42" name="Text Box 15">
          <a:extLst>
            <a:ext uri="{FF2B5EF4-FFF2-40B4-BE49-F238E27FC236}">
              <a16:creationId xmlns:a16="http://schemas.microsoft.com/office/drawing/2014/main" id="{00000000-0008-0000-0500-0000E6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43" name="Text Box 15">
          <a:extLst>
            <a:ext uri="{FF2B5EF4-FFF2-40B4-BE49-F238E27FC236}">
              <a16:creationId xmlns:a16="http://schemas.microsoft.com/office/drawing/2014/main" id="{00000000-0008-0000-0500-0000E7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444331"/>
    <xdr:sp macro="" textlink="">
      <xdr:nvSpPr>
        <xdr:cNvPr id="744" name="Text Box 15">
          <a:extLst>
            <a:ext uri="{FF2B5EF4-FFF2-40B4-BE49-F238E27FC236}">
              <a16:creationId xmlns:a16="http://schemas.microsoft.com/office/drawing/2014/main" id="{00000000-0008-0000-0500-0000E8020000}"/>
            </a:ext>
          </a:extLst>
        </xdr:cNvPr>
        <xdr:cNvSpPr txBox="1">
          <a:spLocks noChangeArrowheads="1"/>
        </xdr:cNvSpPr>
      </xdr:nvSpPr>
      <xdr:spPr bwMode="auto">
        <a:xfrm>
          <a:off x="8960145" y="935421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45" name="Text Box 16">
          <a:extLst>
            <a:ext uri="{FF2B5EF4-FFF2-40B4-BE49-F238E27FC236}">
              <a16:creationId xmlns:a16="http://schemas.microsoft.com/office/drawing/2014/main" id="{00000000-0008-0000-0500-0000E9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46" name="Text Box 17">
          <a:extLst>
            <a:ext uri="{FF2B5EF4-FFF2-40B4-BE49-F238E27FC236}">
              <a16:creationId xmlns:a16="http://schemas.microsoft.com/office/drawing/2014/main" id="{00000000-0008-0000-0500-0000EA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47" name="Text Box 18">
          <a:extLst>
            <a:ext uri="{FF2B5EF4-FFF2-40B4-BE49-F238E27FC236}">
              <a16:creationId xmlns:a16="http://schemas.microsoft.com/office/drawing/2014/main" id="{00000000-0008-0000-0500-0000EB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48" name="Text Box 19">
          <a:extLst>
            <a:ext uri="{FF2B5EF4-FFF2-40B4-BE49-F238E27FC236}">
              <a16:creationId xmlns:a16="http://schemas.microsoft.com/office/drawing/2014/main" id="{00000000-0008-0000-0500-0000EC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49" name="Text Box 15">
          <a:extLst>
            <a:ext uri="{FF2B5EF4-FFF2-40B4-BE49-F238E27FC236}">
              <a16:creationId xmlns:a16="http://schemas.microsoft.com/office/drawing/2014/main" id="{00000000-0008-0000-0500-0000ED020000}"/>
            </a:ext>
          </a:extLst>
        </xdr:cNvPr>
        <xdr:cNvSpPr txBox="1">
          <a:spLocks noChangeArrowheads="1"/>
        </xdr:cNvSpPr>
      </xdr:nvSpPr>
      <xdr:spPr bwMode="auto">
        <a:xfrm>
          <a:off x="8960145"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0" name="Text Box 15">
          <a:extLst>
            <a:ext uri="{FF2B5EF4-FFF2-40B4-BE49-F238E27FC236}">
              <a16:creationId xmlns:a16="http://schemas.microsoft.com/office/drawing/2014/main" id="{00000000-0008-0000-0500-0000EE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1" name="Text Box 15">
          <a:extLst>
            <a:ext uri="{FF2B5EF4-FFF2-40B4-BE49-F238E27FC236}">
              <a16:creationId xmlns:a16="http://schemas.microsoft.com/office/drawing/2014/main" id="{00000000-0008-0000-0500-0000EF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2" name="Text Box 15">
          <a:extLst>
            <a:ext uri="{FF2B5EF4-FFF2-40B4-BE49-F238E27FC236}">
              <a16:creationId xmlns:a16="http://schemas.microsoft.com/office/drawing/2014/main" id="{00000000-0008-0000-0500-0000F0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3" name="Text Box 15">
          <a:extLst>
            <a:ext uri="{FF2B5EF4-FFF2-40B4-BE49-F238E27FC236}">
              <a16:creationId xmlns:a16="http://schemas.microsoft.com/office/drawing/2014/main" id="{00000000-0008-0000-0500-0000F1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4" name="Text Box 15">
          <a:extLst>
            <a:ext uri="{FF2B5EF4-FFF2-40B4-BE49-F238E27FC236}">
              <a16:creationId xmlns:a16="http://schemas.microsoft.com/office/drawing/2014/main" id="{00000000-0008-0000-0500-0000F2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5" name="Text Box 15">
          <a:extLst>
            <a:ext uri="{FF2B5EF4-FFF2-40B4-BE49-F238E27FC236}">
              <a16:creationId xmlns:a16="http://schemas.microsoft.com/office/drawing/2014/main" id="{00000000-0008-0000-0500-0000F3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6" name="Text Box 15">
          <a:extLst>
            <a:ext uri="{FF2B5EF4-FFF2-40B4-BE49-F238E27FC236}">
              <a16:creationId xmlns:a16="http://schemas.microsoft.com/office/drawing/2014/main" id="{00000000-0008-0000-0500-0000F4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7" name="Text Box 15">
          <a:extLst>
            <a:ext uri="{FF2B5EF4-FFF2-40B4-BE49-F238E27FC236}">
              <a16:creationId xmlns:a16="http://schemas.microsoft.com/office/drawing/2014/main" id="{00000000-0008-0000-0500-0000F5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8" name="Text Box 15">
          <a:extLst>
            <a:ext uri="{FF2B5EF4-FFF2-40B4-BE49-F238E27FC236}">
              <a16:creationId xmlns:a16="http://schemas.microsoft.com/office/drawing/2014/main" id="{00000000-0008-0000-0500-0000F6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9" name="Text Box 15">
          <a:extLst>
            <a:ext uri="{FF2B5EF4-FFF2-40B4-BE49-F238E27FC236}">
              <a16:creationId xmlns:a16="http://schemas.microsoft.com/office/drawing/2014/main" id="{00000000-0008-0000-0500-0000F7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60" name="Text Box 15">
          <a:extLst>
            <a:ext uri="{FF2B5EF4-FFF2-40B4-BE49-F238E27FC236}">
              <a16:creationId xmlns:a16="http://schemas.microsoft.com/office/drawing/2014/main" id="{00000000-0008-0000-0500-0000F8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61" name="Text Box 15">
          <a:extLst>
            <a:ext uri="{FF2B5EF4-FFF2-40B4-BE49-F238E27FC236}">
              <a16:creationId xmlns:a16="http://schemas.microsoft.com/office/drawing/2014/main" id="{00000000-0008-0000-0500-0000F9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62" name="Text Box 15">
          <a:extLst>
            <a:ext uri="{FF2B5EF4-FFF2-40B4-BE49-F238E27FC236}">
              <a16:creationId xmlns:a16="http://schemas.microsoft.com/office/drawing/2014/main" id="{00000000-0008-0000-0500-0000FA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64" name="Text Box 15">
          <a:extLst>
            <a:ext uri="{FF2B5EF4-FFF2-40B4-BE49-F238E27FC236}">
              <a16:creationId xmlns:a16="http://schemas.microsoft.com/office/drawing/2014/main" id="{00000000-0008-0000-0500-0000FC020000}"/>
            </a:ext>
          </a:extLst>
        </xdr:cNvPr>
        <xdr:cNvSpPr txBox="1">
          <a:spLocks noChangeArrowheads="1"/>
        </xdr:cNvSpPr>
      </xdr:nvSpPr>
      <xdr:spPr bwMode="auto">
        <a:xfrm>
          <a:off x="12826188"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65" name="Text Box 15">
          <a:extLst>
            <a:ext uri="{FF2B5EF4-FFF2-40B4-BE49-F238E27FC236}">
              <a16:creationId xmlns:a16="http://schemas.microsoft.com/office/drawing/2014/main" id="{00000000-0008-0000-0500-0000FD020000}"/>
            </a:ext>
          </a:extLst>
        </xdr:cNvPr>
        <xdr:cNvSpPr txBox="1">
          <a:spLocks noChangeArrowheads="1"/>
        </xdr:cNvSpPr>
      </xdr:nvSpPr>
      <xdr:spPr bwMode="auto">
        <a:xfrm>
          <a:off x="12826188"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66" name="Text Box 15">
          <a:extLst>
            <a:ext uri="{FF2B5EF4-FFF2-40B4-BE49-F238E27FC236}">
              <a16:creationId xmlns:a16="http://schemas.microsoft.com/office/drawing/2014/main" id="{00000000-0008-0000-0500-0000FE020000}"/>
            </a:ext>
          </a:extLst>
        </xdr:cNvPr>
        <xdr:cNvSpPr txBox="1">
          <a:spLocks noChangeArrowheads="1"/>
        </xdr:cNvSpPr>
      </xdr:nvSpPr>
      <xdr:spPr bwMode="auto">
        <a:xfrm>
          <a:off x="12826188"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67" name="Text Box 15">
          <a:extLst>
            <a:ext uri="{FF2B5EF4-FFF2-40B4-BE49-F238E27FC236}">
              <a16:creationId xmlns:a16="http://schemas.microsoft.com/office/drawing/2014/main" id="{00000000-0008-0000-0500-0000FF020000}"/>
            </a:ext>
          </a:extLst>
        </xdr:cNvPr>
        <xdr:cNvSpPr txBox="1">
          <a:spLocks noChangeArrowheads="1"/>
        </xdr:cNvSpPr>
      </xdr:nvSpPr>
      <xdr:spPr bwMode="auto">
        <a:xfrm>
          <a:off x="12826188"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68" name="Text Box 15">
          <a:extLst>
            <a:ext uri="{FF2B5EF4-FFF2-40B4-BE49-F238E27FC236}">
              <a16:creationId xmlns:a16="http://schemas.microsoft.com/office/drawing/2014/main" id="{00000000-0008-0000-0500-000000030000}"/>
            </a:ext>
          </a:extLst>
        </xdr:cNvPr>
        <xdr:cNvSpPr txBox="1">
          <a:spLocks noChangeArrowheads="1"/>
        </xdr:cNvSpPr>
      </xdr:nvSpPr>
      <xdr:spPr bwMode="auto">
        <a:xfrm>
          <a:off x="12826188"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69" name="Text Box 15">
          <a:extLst>
            <a:ext uri="{FF2B5EF4-FFF2-40B4-BE49-F238E27FC236}">
              <a16:creationId xmlns:a16="http://schemas.microsoft.com/office/drawing/2014/main" id="{00000000-0008-0000-0500-000001030000}"/>
            </a:ext>
          </a:extLst>
        </xdr:cNvPr>
        <xdr:cNvSpPr txBox="1">
          <a:spLocks noChangeArrowheads="1"/>
        </xdr:cNvSpPr>
      </xdr:nvSpPr>
      <xdr:spPr bwMode="auto">
        <a:xfrm>
          <a:off x="12826188"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0" name="Text Box 15">
          <a:extLst>
            <a:ext uri="{FF2B5EF4-FFF2-40B4-BE49-F238E27FC236}">
              <a16:creationId xmlns:a16="http://schemas.microsoft.com/office/drawing/2014/main" id="{00000000-0008-0000-0500-000002030000}"/>
            </a:ext>
          </a:extLst>
        </xdr:cNvPr>
        <xdr:cNvSpPr txBox="1">
          <a:spLocks noChangeArrowheads="1"/>
        </xdr:cNvSpPr>
      </xdr:nvSpPr>
      <xdr:spPr bwMode="auto">
        <a:xfrm>
          <a:off x="12826188"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1" name="Text Box 15">
          <a:extLst>
            <a:ext uri="{FF2B5EF4-FFF2-40B4-BE49-F238E27FC236}">
              <a16:creationId xmlns:a16="http://schemas.microsoft.com/office/drawing/2014/main" id="{00000000-0008-0000-0500-000003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2" name="Text Box 15">
          <a:extLst>
            <a:ext uri="{FF2B5EF4-FFF2-40B4-BE49-F238E27FC236}">
              <a16:creationId xmlns:a16="http://schemas.microsoft.com/office/drawing/2014/main" id="{00000000-0008-0000-0500-000004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3" name="Text Box 15">
          <a:extLst>
            <a:ext uri="{FF2B5EF4-FFF2-40B4-BE49-F238E27FC236}">
              <a16:creationId xmlns:a16="http://schemas.microsoft.com/office/drawing/2014/main" id="{00000000-0008-0000-0500-000005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4" name="Text Box 15">
          <a:extLst>
            <a:ext uri="{FF2B5EF4-FFF2-40B4-BE49-F238E27FC236}">
              <a16:creationId xmlns:a16="http://schemas.microsoft.com/office/drawing/2014/main" id="{00000000-0008-0000-0500-000006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5" name="Text Box 15">
          <a:extLst>
            <a:ext uri="{FF2B5EF4-FFF2-40B4-BE49-F238E27FC236}">
              <a16:creationId xmlns:a16="http://schemas.microsoft.com/office/drawing/2014/main" id="{00000000-0008-0000-0500-000007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6" name="Text Box 15">
          <a:extLst>
            <a:ext uri="{FF2B5EF4-FFF2-40B4-BE49-F238E27FC236}">
              <a16:creationId xmlns:a16="http://schemas.microsoft.com/office/drawing/2014/main" id="{00000000-0008-0000-0500-000008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7" name="Text Box 15">
          <a:extLst>
            <a:ext uri="{FF2B5EF4-FFF2-40B4-BE49-F238E27FC236}">
              <a16:creationId xmlns:a16="http://schemas.microsoft.com/office/drawing/2014/main" id="{00000000-0008-0000-0500-000009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0</xdr:rowOff>
    </xdr:from>
    <xdr:ext cx="95250" cy="171450"/>
    <xdr:sp macro="" textlink="">
      <xdr:nvSpPr>
        <xdr:cNvPr id="778" name="Text Box 16">
          <a:extLst>
            <a:ext uri="{FF2B5EF4-FFF2-40B4-BE49-F238E27FC236}">
              <a16:creationId xmlns:a16="http://schemas.microsoft.com/office/drawing/2014/main" id="{00000000-0008-0000-0500-00000A030000}"/>
            </a:ext>
          </a:extLst>
        </xdr:cNvPr>
        <xdr:cNvSpPr txBox="1">
          <a:spLocks noChangeArrowheads="1"/>
        </xdr:cNvSpPr>
      </xdr:nvSpPr>
      <xdr:spPr bwMode="auto">
        <a:xfrm>
          <a:off x="12826188"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0</xdr:rowOff>
    </xdr:from>
    <xdr:ext cx="95250" cy="171450"/>
    <xdr:sp macro="" textlink="">
      <xdr:nvSpPr>
        <xdr:cNvPr id="779" name="Text Box 17">
          <a:extLst>
            <a:ext uri="{FF2B5EF4-FFF2-40B4-BE49-F238E27FC236}">
              <a16:creationId xmlns:a16="http://schemas.microsoft.com/office/drawing/2014/main" id="{00000000-0008-0000-0500-00000B030000}"/>
            </a:ext>
          </a:extLst>
        </xdr:cNvPr>
        <xdr:cNvSpPr txBox="1">
          <a:spLocks noChangeArrowheads="1"/>
        </xdr:cNvSpPr>
      </xdr:nvSpPr>
      <xdr:spPr bwMode="auto">
        <a:xfrm>
          <a:off x="12826188"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1046162</xdr:colOff>
      <xdr:row>14</xdr:row>
      <xdr:rowOff>15875</xdr:rowOff>
    </xdr:from>
    <xdr:ext cx="95250" cy="171450"/>
    <xdr:sp macro="" textlink="">
      <xdr:nvSpPr>
        <xdr:cNvPr id="780" name="Text Box 18">
          <a:extLst>
            <a:ext uri="{FF2B5EF4-FFF2-40B4-BE49-F238E27FC236}">
              <a16:creationId xmlns:a16="http://schemas.microsoft.com/office/drawing/2014/main" id="{00000000-0008-0000-0500-00000C030000}"/>
            </a:ext>
          </a:extLst>
        </xdr:cNvPr>
        <xdr:cNvSpPr txBox="1">
          <a:spLocks noChangeArrowheads="1"/>
        </xdr:cNvSpPr>
      </xdr:nvSpPr>
      <xdr:spPr bwMode="auto">
        <a:xfrm>
          <a:off x="12800012" y="4149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504825</xdr:rowOff>
    </xdr:from>
    <xdr:ext cx="95250" cy="213632"/>
    <xdr:sp macro="" textlink="">
      <xdr:nvSpPr>
        <xdr:cNvPr id="782" name="Text Box 15">
          <a:extLst>
            <a:ext uri="{FF2B5EF4-FFF2-40B4-BE49-F238E27FC236}">
              <a16:creationId xmlns:a16="http://schemas.microsoft.com/office/drawing/2014/main" id="{00000000-0008-0000-0500-00000E030000}"/>
            </a:ext>
          </a:extLst>
        </xdr:cNvPr>
        <xdr:cNvSpPr txBox="1">
          <a:spLocks noChangeArrowheads="1"/>
        </xdr:cNvSpPr>
      </xdr:nvSpPr>
      <xdr:spPr bwMode="auto">
        <a:xfrm>
          <a:off x="12826188" y="935421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783" name="Text Box 16">
          <a:extLst>
            <a:ext uri="{FF2B5EF4-FFF2-40B4-BE49-F238E27FC236}">
              <a16:creationId xmlns:a16="http://schemas.microsoft.com/office/drawing/2014/main" id="{00000000-0008-0000-0500-00000F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784" name="Text Box 17">
          <a:extLst>
            <a:ext uri="{FF2B5EF4-FFF2-40B4-BE49-F238E27FC236}">
              <a16:creationId xmlns:a16="http://schemas.microsoft.com/office/drawing/2014/main" id="{00000000-0008-0000-0500-000010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785" name="Text Box 18">
          <a:extLst>
            <a:ext uri="{FF2B5EF4-FFF2-40B4-BE49-F238E27FC236}">
              <a16:creationId xmlns:a16="http://schemas.microsoft.com/office/drawing/2014/main" id="{00000000-0008-0000-0500-000011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786" name="Text Box 19">
          <a:extLst>
            <a:ext uri="{FF2B5EF4-FFF2-40B4-BE49-F238E27FC236}">
              <a16:creationId xmlns:a16="http://schemas.microsoft.com/office/drawing/2014/main" id="{00000000-0008-0000-0500-000012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87" name="Text Box 15">
          <a:extLst>
            <a:ext uri="{FF2B5EF4-FFF2-40B4-BE49-F238E27FC236}">
              <a16:creationId xmlns:a16="http://schemas.microsoft.com/office/drawing/2014/main" id="{00000000-0008-0000-0500-000013030000}"/>
            </a:ext>
          </a:extLst>
        </xdr:cNvPr>
        <xdr:cNvSpPr txBox="1">
          <a:spLocks noChangeArrowheads="1"/>
        </xdr:cNvSpPr>
      </xdr:nvSpPr>
      <xdr:spPr bwMode="auto">
        <a:xfrm>
          <a:off x="12826188"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88" name="Text Box 15">
          <a:extLst>
            <a:ext uri="{FF2B5EF4-FFF2-40B4-BE49-F238E27FC236}">
              <a16:creationId xmlns:a16="http://schemas.microsoft.com/office/drawing/2014/main" id="{00000000-0008-0000-0500-000014030000}"/>
            </a:ext>
          </a:extLst>
        </xdr:cNvPr>
        <xdr:cNvSpPr txBox="1">
          <a:spLocks noChangeArrowheads="1"/>
        </xdr:cNvSpPr>
      </xdr:nvSpPr>
      <xdr:spPr bwMode="auto">
        <a:xfrm>
          <a:off x="12826188"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89" name="Text Box 15">
          <a:extLst>
            <a:ext uri="{FF2B5EF4-FFF2-40B4-BE49-F238E27FC236}">
              <a16:creationId xmlns:a16="http://schemas.microsoft.com/office/drawing/2014/main" id="{00000000-0008-0000-0500-000015030000}"/>
            </a:ext>
          </a:extLst>
        </xdr:cNvPr>
        <xdr:cNvSpPr txBox="1">
          <a:spLocks noChangeArrowheads="1"/>
        </xdr:cNvSpPr>
      </xdr:nvSpPr>
      <xdr:spPr bwMode="auto">
        <a:xfrm>
          <a:off x="12826188"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2" name="Text Box 15">
          <a:extLst>
            <a:ext uri="{FF2B5EF4-FFF2-40B4-BE49-F238E27FC236}">
              <a16:creationId xmlns:a16="http://schemas.microsoft.com/office/drawing/2014/main" id="{00000000-0008-0000-0500-000018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3" name="Text Box 15">
          <a:extLst>
            <a:ext uri="{FF2B5EF4-FFF2-40B4-BE49-F238E27FC236}">
              <a16:creationId xmlns:a16="http://schemas.microsoft.com/office/drawing/2014/main" id="{00000000-0008-0000-0500-000019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4" name="Text Box 15">
          <a:extLst>
            <a:ext uri="{FF2B5EF4-FFF2-40B4-BE49-F238E27FC236}">
              <a16:creationId xmlns:a16="http://schemas.microsoft.com/office/drawing/2014/main" id="{00000000-0008-0000-0500-00001A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5" name="Text Box 15">
          <a:extLst>
            <a:ext uri="{FF2B5EF4-FFF2-40B4-BE49-F238E27FC236}">
              <a16:creationId xmlns:a16="http://schemas.microsoft.com/office/drawing/2014/main" id="{00000000-0008-0000-0500-00001B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6" name="Text Box 15">
          <a:extLst>
            <a:ext uri="{FF2B5EF4-FFF2-40B4-BE49-F238E27FC236}">
              <a16:creationId xmlns:a16="http://schemas.microsoft.com/office/drawing/2014/main" id="{00000000-0008-0000-0500-00001C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7" name="Text Box 15">
          <a:extLst>
            <a:ext uri="{FF2B5EF4-FFF2-40B4-BE49-F238E27FC236}">
              <a16:creationId xmlns:a16="http://schemas.microsoft.com/office/drawing/2014/main" id="{00000000-0008-0000-0500-00001D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8" name="Text Box 15">
          <a:extLst>
            <a:ext uri="{FF2B5EF4-FFF2-40B4-BE49-F238E27FC236}">
              <a16:creationId xmlns:a16="http://schemas.microsoft.com/office/drawing/2014/main" id="{00000000-0008-0000-0500-00001E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9" name="Text Box 15">
          <a:extLst>
            <a:ext uri="{FF2B5EF4-FFF2-40B4-BE49-F238E27FC236}">
              <a16:creationId xmlns:a16="http://schemas.microsoft.com/office/drawing/2014/main" id="{00000000-0008-0000-0500-00001F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0" name="Text Box 15">
          <a:extLst>
            <a:ext uri="{FF2B5EF4-FFF2-40B4-BE49-F238E27FC236}">
              <a16:creationId xmlns:a16="http://schemas.microsoft.com/office/drawing/2014/main" id="{00000000-0008-0000-0500-000020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1" name="Text Box 15">
          <a:extLst>
            <a:ext uri="{FF2B5EF4-FFF2-40B4-BE49-F238E27FC236}">
              <a16:creationId xmlns:a16="http://schemas.microsoft.com/office/drawing/2014/main" id="{00000000-0008-0000-0500-000021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2" name="Text Box 15">
          <a:extLst>
            <a:ext uri="{FF2B5EF4-FFF2-40B4-BE49-F238E27FC236}">
              <a16:creationId xmlns:a16="http://schemas.microsoft.com/office/drawing/2014/main" id="{00000000-0008-0000-0500-000022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3" name="Text Box 15">
          <a:extLst>
            <a:ext uri="{FF2B5EF4-FFF2-40B4-BE49-F238E27FC236}">
              <a16:creationId xmlns:a16="http://schemas.microsoft.com/office/drawing/2014/main" id="{00000000-0008-0000-0500-000023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4" name="Text Box 15">
          <a:extLst>
            <a:ext uri="{FF2B5EF4-FFF2-40B4-BE49-F238E27FC236}">
              <a16:creationId xmlns:a16="http://schemas.microsoft.com/office/drawing/2014/main" id="{00000000-0008-0000-0500-000024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5" name="Text Box 15">
          <a:extLst>
            <a:ext uri="{FF2B5EF4-FFF2-40B4-BE49-F238E27FC236}">
              <a16:creationId xmlns:a16="http://schemas.microsoft.com/office/drawing/2014/main" id="{00000000-0008-0000-0500-000025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6" name="Text Box 15">
          <a:extLst>
            <a:ext uri="{FF2B5EF4-FFF2-40B4-BE49-F238E27FC236}">
              <a16:creationId xmlns:a16="http://schemas.microsoft.com/office/drawing/2014/main" id="{00000000-0008-0000-0500-000026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7" name="Text Box 15">
          <a:extLst>
            <a:ext uri="{FF2B5EF4-FFF2-40B4-BE49-F238E27FC236}">
              <a16:creationId xmlns:a16="http://schemas.microsoft.com/office/drawing/2014/main" id="{00000000-0008-0000-0500-000027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8" name="Text Box 15">
          <a:extLst>
            <a:ext uri="{FF2B5EF4-FFF2-40B4-BE49-F238E27FC236}">
              <a16:creationId xmlns:a16="http://schemas.microsoft.com/office/drawing/2014/main" id="{00000000-0008-0000-0500-000028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9" name="Text Box 15">
          <a:extLst>
            <a:ext uri="{FF2B5EF4-FFF2-40B4-BE49-F238E27FC236}">
              <a16:creationId xmlns:a16="http://schemas.microsoft.com/office/drawing/2014/main" id="{00000000-0008-0000-0500-000029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0" name="Text Box 15">
          <a:extLst>
            <a:ext uri="{FF2B5EF4-FFF2-40B4-BE49-F238E27FC236}">
              <a16:creationId xmlns:a16="http://schemas.microsoft.com/office/drawing/2014/main" id="{00000000-0008-0000-0500-00002A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1" name="Text Box 15">
          <a:extLst>
            <a:ext uri="{FF2B5EF4-FFF2-40B4-BE49-F238E27FC236}">
              <a16:creationId xmlns:a16="http://schemas.microsoft.com/office/drawing/2014/main" id="{00000000-0008-0000-0500-00002B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2" name="Text Box 15">
          <a:extLst>
            <a:ext uri="{FF2B5EF4-FFF2-40B4-BE49-F238E27FC236}">
              <a16:creationId xmlns:a16="http://schemas.microsoft.com/office/drawing/2014/main" id="{00000000-0008-0000-0500-00002C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3" name="Text Box 15">
          <a:extLst>
            <a:ext uri="{FF2B5EF4-FFF2-40B4-BE49-F238E27FC236}">
              <a16:creationId xmlns:a16="http://schemas.microsoft.com/office/drawing/2014/main" id="{00000000-0008-0000-0500-00002D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4" name="Text Box 15">
          <a:extLst>
            <a:ext uri="{FF2B5EF4-FFF2-40B4-BE49-F238E27FC236}">
              <a16:creationId xmlns:a16="http://schemas.microsoft.com/office/drawing/2014/main" id="{00000000-0008-0000-0500-00002E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5" name="Text Box 15">
          <a:extLst>
            <a:ext uri="{FF2B5EF4-FFF2-40B4-BE49-F238E27FC236}">
              <a16:creationId xmlns:a16="http://schemas.microsoft.com/office/drawing/2014/main" id="{00000000-0008-0000-0500-00002F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6" name="Text Box 15">
          <a:extLst>
            <a:ext uri="{FF2B5EF4-FFF2-40B4-BE49-F238E27FC236}">
              <a16:creationId xmlns:a16="http://schemas.microsoft.com/office/drawing/2014/main" id="{00000000-0008-0000-0500-000030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7" name="Text Box 15">
          <a:extLst>
            <a:ext uri="{FF2B5EF4-FFF2-40B4-BE49-F238E27FC236}">
              <a16:creationId xmlns:a16="http://schemas.microsoft.com/office/drawing/2014/main" id="{00000000-0008-0000-0500-000031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8" name="Text Box 15">
          <a:extLst>
            <a:ext uri="{FF2B5EF4-FFF2-40B4-BE49-F238E27FC236}">
              <a16:creationId xmlns:a16="http://schemas.microsoft.com/office/drawing/2014/main" id="{00000000-0008-0000-0500-000032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9" name="Text Box 15">
          <a:extLst>
            <a:ext uri="{FF2B5EF4-FFF2-40B4-BE49-F238E27FC236}">
              <a16:creationId xmlns:a16="http://schemas.microsoft.com/office/drawing/2014/main" id="{00000000-0008-0000-0500-000033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0" name="Text Box 15">
          <a:extLst>
            <a:ext uri="{FF2B5EF4-FFF2-40B4-BE49-F238E27FC236}">
              <a16:creationId xmlns:a16="http://schemas.microsoft.com/office/drawing/2014/main" id="{00000000-0008-0000-0500-000034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1" name="Text Box 15">
          <a:extLst>
            <a:ext uri="{FF2B5EF4-FFF2-40B4-BE49-F238E27FC236}">
              <a16:creationId xmlns:a16="http://schemas.microsoft.com/office/drawing/2014/main" id="{00000000-0008-0000-0500-000035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2" name="Text Box 15">
          <a:extLst>
            <a:ext uri="{FF2B5EF4-FFF2-40B4-BE49-F238E27FC236}">
              <a16:creationId xmlns:a16="http://schemas.microsoft.com/office/drawing/2014/main" id="{00000000-0008-0000-0500-000036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3" name="Text Box 15">
          <a:extLst>
            <a:ext uri="{FF2B5EF4-FFF2-40B4-BE49-F238E27FC236}">
              <a16:creationId xmlns:a16="http://schemas.microsoft.com/office/drawing/2014/main" id="{00000000-0008-0000-0500-000037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4" name="Text Box 15">
          <a:extLst>
            <a:ext uri="{FF2B5EF4-FFF2-40B4-BE49-F238E27FC236}">
              <a16:creationId xmlns:a16="http://schemas.microsoft.com/office/drawing/2014/main" id="{00000000-0008-0000-0500-000038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5" name="Text Box 15">
          <a:extLst>
            <a:ext uri="{FF2B5EF4-FFF2-40B4-BE49-F238E27FC236}">
              <a16:creationId xmlns:a16="http://schemas.microsoft.com/office/drawing/2014/main" id="{00000000-0008-0000-0500-000039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6" name="Text Box 15">
          <a:extLst>
            <a:ext uri="{FF2B5EF4-FFF2-40B4-BE49-F238E27FC236}">
              <a16:creationId xmlns:a16="http://schemas.microsoft.com/office/drawing/2014/main" id="{00000000-0008-0000-0500-00003A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7" name="Text Box 15">
          <a:extLst>
            <a:ext uri="{FF2B5EF4-FFF2-40B4-BE49-F238E27FC236}">
              <a16:creationId xmlns:a16="http://schemas.microsoft.com/office/drawing/2014/main" id="{00000000-0008-0000-0500-00003B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8" name="Text Box 15">
          <a:extLst>
            <a:ext uri="{FF2B5EF4-FFF2-40B4-BE49-F238E27FC236}">
              <a16:creationId xmlns:a16="http://schemas.microsoft.com/office/drawing/2014/main" id="{00000000-0008-0000-0500-00003C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9" name="Text Box 15">
          <a:extLst>
            <a:ext uri="{FF2B5EF4-FFF2-40B4-BE49-F238E27FC236}">
              <a16:creationId xmlns:a16="http://schemas.microsoft.com/office/drawing/2014/main" id="{00000000-0008-0000-0500-00003D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30" name="Text Box 15">
          <a:extLst>
            <a:ext uri="{FF2B5EF4-FFF2-40B4-BE49-F238E27FC236}">
              <a16:creationId xmlns:a16="http://schemas.microsoft.com/office/drawing/2014/main" id="{00000000-0008-0000-0500-00003E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31" name="Text Box 15">
          <a:extLst>
            <a:ext uri="{FF2B5EF4-FFF2-40B4-BE49-F238E27FC236}">
              <a16:creationId xmlns:a16="http://schemas.microsoft.com/office/drawing/2014/main" id="{00000000-0008-0000-0500-00003F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32" name="Text Box 15">
          <a:extLst>
            <a:ext uri="{FF2B5EF4-FFF2-40B4-BE49-F238E27FC236}">
              <a16:creationId xmlns:a16="http://schemas.microsoft.com/office/drawing/2014/main" id="{00000000-0008-0000-0500-000040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33" name="Text Box 15">
          <a:extLst>
            <a:ext uri="{FF2B5EF4-FFF2-40B4-BE49-F238E27FC236}">
              <a16:creationId xmlns:a16="http://schemas.microsoft.com/office/drawing/2014/main" id="{00000000-0008-0000-0500-000041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34" name="Text Box 15">
          <a:extLst>
            <a:ext uri="{FF2B5EF4-FFF2-40B4-BE49-F238E27FC236}">
              <a16:creationId xmlns:a16="http://schemas.microsoft.com/office/drawing/2014/main" id="{00000000-0008-0000-0500-000042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xdr:row>
      <xdr:rowOff>0</xdr:rowOff>
    </xdr:from>
    <xdr:ext cx="95250" cy="171450"/>
    <xdr:sp macro="" textlink="">
      <xdr:nvSpPr>
        <xdr:cNvPr id="836" name="Text Box 16">
          <a:extLst>
            <a:ext uri="{FF2B5EF4-FFF2-40B4-BE49-F238E27FC236}">
              <a16:creationId xmlns:a16="http://schemas.microsoft.com/office/drawing/2014/main" id="{00000000-0008-0000-0500-000044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xdr:row>
      <xdr:rowOff>0</xdr:rowOff>
    </xdr:from>
    <xdr:ext cx="95250" cy="171450"/>
    <xdr:sp macro="" textlink="">
      <xdr:nvSpPr>
        <xdr:cNvPr id="837" name="Text Box 17">
          <a:extLst>
            <a:ext uri="{FF2B5EF4-FFF2-40B4-BE49-F238E27FC236}">
              <a16:creationId xmlns:a16="http://schemas.microsoft.com/office/drawing/2014/main" id="{00000000-0008-0000-0500-000045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xdr:row>
      <xdr:rowOff>0</xdr:rowOff>
    </xdr:from>
    <xdr:ext cx="95250" cy="171450"/>
    <xdr:sp macro="" textlink="">
      <xdr:nvSpPr>
        <xdr:cNvPr id="838" name="Text Box 18">
          <a:extLst>
            <a:ext uri="{FF2B5EF4-FFF2-40B4-BE49-F238E27FC236}">
              <a16:creationId xmlns:a16="http://schemas.microsoft.com/office/drawing/2014/main" id="{00000000-0008-0000-0500-000046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xdr:row>
      <xdr:rowOff>0</xdr:rowOff>
    </xdr:from>
    <xdr:ext cx="95250" cy="171450"/>
    <xdr:sp macro="" textlink="">
      <xdr:nvSpPr>
        <xdr:cNvPr id="839" name="Text Box 19">
          <a:extLst>
            <a:ext uri="{FF2B5EF4-FFF2-40B4-BE49-F238E27FC236}">
              <a16:creationId xmlns:a16="http://schemas.microsoft.com/office/drawing/2014/main" id="{00000000-0008-0000-0500-000047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1" name="Text Box 15">
          <a:extLst>
            <a:ext uri="{FF2B5EF4-FFF2-40B4-BE49-F238E27FC236}">
              <a16:creationId xmlns:a16="http://schemas.microsoft.com/office/drawing/2014/main" id="{00000000-0008-0000-0500-00004903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2" name="Text Box 15">
          <a:extLst>
            <a:ext uri="{FF2B5EF4-FFF2-40B4-BE49-F238E27FC236}">
              <a16:creationId xmlns:a16="http://schemas.microsoft.com/office/drawing/2014/main" id="{00000000-0008-0000-0500-00004A03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3" name="Text Box 15">
          <a:extLst>
            <a:ext uri="{FF2B5EF4-FFF2-40B4-BE49-F238E27FC236}">
              <a16:creationId xmlns:a16="http://schemas.microsoft.com/office/drawing/2014/main" id="{00000000-0008-0000-0500-00004B03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4" name="Text Box 15">
          <a:extLst>
            <a:ext uri="{FF2B5EF4-FFF2-40B4-BE49-F238E27FC236}">
              <a16:creationId xmlns:a16="http://schemas.microsoft.com/office/drawing/2014/main" id="{00000000-0008-0000-0500-00004C03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5" name="Text Box 15">
          <a:extLst>
            <a:ext uri="{FF2B5EF4-FFF2-40B4-BE49-F238E27FC236}">
              <a16:creationId xmlns:a16="http://schemas.microsoft.com/office/drawing/2014/main" id="{00000000-0008-0000-0500-00004D03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6" name="Text Box 15">
          <a:extLst>
            <a:ext uri="{FF2B5EF4-FFF2-40B4-BE49-F238E27FC236}">
              <a16:creationId xmlns:a16="http://schemas.microsoft.com/office/drawing/2014/main" id="{00000000-0008-0000-0500-00004E030000}"/>
            </a:ext>
          </a:extLst>
        </xdr:cNvPr>
        <xdr:cNvSpPr txBox="1">
          <a:spLocks noChangeArrowheads="1"/>
        </xdr:cNvSpPr>
      </xdr:nvSpPr>
      <xdr:spPr bwMode="auto">
        <a:xfrm>
          <a:off x="6655254" y="5602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7" name="Text Box 15">
          <a:extLst>
            <a:ext uri="{FF2B5EF4-FFF2-40B4-BE49-F238E27FC236}">
              <a16:creationId xmlns:a16="http://schemas.microsoft.com/office/drawing/2014/main" id="{00000000-0008-0000-0500-00004F030000}"/>
            </a:ext>
          </a:extLst>
        </xdr:cNvPr>
        <xdr:cNvSpPr txBox="1">
          <a:spLocks noChangeArrowheads="1"/>
        </xdr:cNvSpPr>
      </xdr:nvSpPr>
      <xdr:spPr bwMode="auto">
        <a:xfrm>
          <a:off x="6655254" y="5602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8" name="Text Box 15">
          <a:extLst>
            <a:ext uri="{FF2B5EF4-FFF2-40B4-BE49-F238E27FC236}">
              <a16:creationId xmlns:a16="http://schemas.microsoft.com/office/drawing/2014/main" id="{00000000-0008-0000-0500-000050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9" name="Text Box 15">
          <a:extLst>
            <a:ext uri="{FF2B5EF4-FFF2-40B4-BE49-F238E27FC236}">
              <a16:creationId xmlns:a16="http://schemas.microsoft.com/office/drawing/2014/main" id="{00000000-0008-0000-0500-000051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50" name="Text Box 15">
          <a:extLst>
            <a:ext uri="{FF2B5EF4-FFF2-40B4-BE49-F238E27FC236}">
              <a16:creationId xmlns:a16="http://schemas.microsoft.com/office/drawing/2014/main" id="{00000000-0008-0000-0500-000052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51" name="Text Box 15">
          <a:extLst>
            <a:ext uri="{FF2B5EF4-FFF2-40B4-BE49-F238E27FC236}">
              <a16:creationId xmlns:a16="http://schemas.microsoft.com/office/drawing/2014/main" id="{00000000-0008-0000-0500-000053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52" name="Text Box 15">
          <a:extLst>
            <a:ext uri="{FF2B5EF4-FFF2-40B4-BE49-F238E27FC236}">
              <a16:creationId xmlns:a16="http://schemas.microsoft.com/office/drawing/2014/main" id="{00000000-0008-0000-0500-000054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53" name="Text Box 15">
          <a:extLst>
            <a:ext uri="{FF2B5EF4-FFF2-40B4-BE49-F238E27FC236}">
              <a16:creationId xmlns:a16="http://schemas.microsoft.com/office/drawing/2014/main" id="{00000000-0008-0000-0500-000055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54" name="Text Box 15">
          <a:extLst>
            <a:ext uri="{FF2B5EF4-FFF2-40B4-BE49-F238E27FC236}">
              <a16:creationId xmlns:a16="http://schemas.microsoft.com/office/drawing/2014/main" id="{00000000-0008-0000-0500-000056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55" name="Text Box 16">
          <a:extLst>
            <a:ext uri="{FF2B5EF4-FFF2-40B4-BE49-F238E27FC236}">
              <a16:creationId xmlns:a16="http://schemas.microsoft.com/office/drawing/2014/main" id="{00000000-0008-0000-0500-000057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56" name="Text Box 17">
          <a:extLst>
            <a:ext uri="{FF2B5EF4-FFF2-40B4-BE49-F238E27FC236}">
              <a16:creationId xmlns:a16="http://schemas.microsoft.com/office/drawing/2014/main" id="{00000000-0008-0000-0500-000058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57" name="Text Box 18">
          <a:extLst>
            <a:ext uri="{FF2B5EF4-FFF2-40B4-BE49-F238E27FC236}">
              <a16:creationId xmlns:a16="http://schemas.microsoft.com/office/drawing/2014/main" id="{00000000-0008-0000-0500-000059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58" name="Text Box 19">
          <a:extLst>
            <a:ext uri="{FF2B5EF4-FFF2-40B4-BE49-F238E27FC236}">
              <a16:creationId xmlns:a16="http://schemas.microsoft.com/office/drawing/2014/main" id="{00000000-0008-0000-0500-00005A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59" name="Text Box 15">
          <a:extLst>
            <a:ext uri="{FF2B5EF4-FFF2-40B4-BE49-F238E27FC236}">
              <a16:creationId xmlns:a16="http://schemas.microsoft.com/office/drawing/2014/main" id="{00000000-0008-0000-0500-00005B030000}"/>
            </a:ext>
          </a:extLst>
        </xdr:cNvPr>
        <xdr:cNvSpPr txBox="1">
          <a:spLocks noChangeArrowheads="1"/>
        </xdr:cNvSpPr>
      </xdr:nvSpPr>
      <xdr:spPr bwMode="auto">
        <a:xfrm>
          <a:off x="6655254" y="481375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60" name="Text Box 16">
          <a:extLst>
            <a:ext uri="{FF2B5EF4-FFF2-40B4-BE49-F238E27FC236}">
              <a16:creationId xmlns:a16="http://schemas.microsoft.com/office/drawing/2014/main" id="{00000000-0008-0000-0500-00005C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61" name="Text Box 17">
          <a:extLst>
            <a:ext uri="{FF2B5EF4-FFF2-40B4-BE49-F238E27FC236}">
              <a16:creationId xmlns:a16="http://schemas.microsoft.com/office/drawing/2014/main" id="{00000000-0008-0000-0500-00005D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62" name="Text Box 18">
          <a:extLst>
            <a:ext uri="{FF2B5EF4-FFF2-40B4-BE49-F238E27FC236}">
              <a16:creationId xmlns:a16="http://schemas.microsoft.com/office/drawing/2014/main" id="{00000000-0008-0000-0500-00005E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63" name="Text Box 19">
          <a:extLst>
            <a:ext uri="{FF2B5EF4-FFF2-40B4-BE49-F238E27FC236}">
              <a16:creationId xmlns:a16="http://schemas.microsoft.com/office/drawing/2014/main" id="{00000000-0008-0000-0500-00005F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64" name="Text Box 15">
          <a:extLst>
            <a:ext uri="{FF2B5EF4-FFF2-40B4-BE49-F238E27FC236}">
              <a16:creationId xmlns:a16="http://schemas.microsoft.com/office/drawing/2014/main" id="{00000000-0008-0000-0500-00006003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65" name="Text Box 15">
          <a:extLst>
            <a:ext uri="{FF2B5EF4-FFF2-40B4-BE49-F238E27FC236}">
              <a16:creationId xmlns:a16="http://schemas.microsoft.com/office/drawing/2014/main" id="{00000000-0008-0000-0500-000061030000}"/>
            </a:ext>
          </a:extLst>
        </xdr:cNvPr>
        <xdr:cNvSpPr txBox="1">
          <a:spLocks noChangeArrowheads="1"/>
        </xdr:cNvSpPr>
      </xdr:nvSpPr>
      <xdr:spPr bwMode="auto">
        <a:xfrm>
          <a:off x="6655254" y="5793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66" name="Text Box 15">
          <a:extLst>
            <a:ext uri="{FF2B5EF4-FFF2-40B4-BE49-F238E27FC236}">
              <a16:creationId xmlns:a16="http://schemas.microsoft.com/office/drawing/2014/main" id="{00000000-0008-0000-0500-000062030000}"/>
            </a:ext>
          </a:extLst>
        </xdr:cNvPr>
        <xdr:cNvSpPr txBox="1">
          <a:spLocks noChangeArrowheads="1"/>
        </xdr:cNvSpPr>
      </xdr:nvSpPr>
      <xdr:spPr bwMode="auto">
        <a:xfrm>
          <a:off x="6655254" y="5793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67" name="Text Box 15">
          <a:extLst>
            <a:ext uri="{FF2B5EF4-FFF2-40B4-BE49-F238E27FC236}">
              <a16:creationId xmlns:a16="http://schemas.microsoft.com/office/drawing/2014/main" id="{00000000-0008-0000-0500-000063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68" name="Text Box 15">
          <a:extLst>
            <a:ext uri="{FF2B5EF4-FFF2-40B4-BE49-F238E27FC236}">
              <a16:creationId xmlns:a16="http://schemas.microsoft.com/office/drawing/2014/main" id="{00000000-0008-0000-0500-000064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69" name="Text Box 15">
          <a:extLst>
            <a:ext uri="{FF2B5EF4-FFF2-40B4-BE49-F238E27FC236}">
              <a16:creationId xmlns:a16="http://schemas.microsoft.com/office/drawing/2014/main" id="{00000000-0008-0000-0500-000065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0" name="Text Box 15">
          <a:extLst>
            <a:ext uri="{FF2B5EF4-FFF2-40B4-BE49-F238E27FC236}">
              <a16:creationId xmlns:a16="http://schemas.microsoft.com/office/drawing/2014/main" id="{00000000-0008-0000-0500-000066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1" name="Text Box 15">
          <a:extLst>
            <a:ext uri="{FF2B5EF4-FFF2-40B4-BE49-F238E27FC236}">
              <a16:creationId xmlns:a16="http://schemas.microsoft.com/office/drawing/2014/main" id="{00000000-0008-0000-0500-000067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2" name="Text Box 15">
          <a:extLst>
            <a:ext uri="{FF2B5EF4-FFF2-40B4-BE49-F238E27FC236}">
              <a16:creationId xmlns:a16="http://schemas.microsoft.com/office/drawing/2014/main" id="{00000000-0008-0000-0500-000068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3" name="Text Box 15">
          <a:extLst>
            <a:ext uri="{FF2B5EF4-FFF2-40B4-BE49-F238E27FC236}">
              <a16:creationId xmlns:a16="http://schemas.microsoft.com/office/drawing/2014/main" id="{00000000-0008-0000-0500-000069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4" name="Text Box 15">
          <a:extLst>
            <a:ext uri="{FF2B5EF4-FFF2-40B4-BE49-F238E27FC236}">
              <a16:creationId xmlns:a16="http://schemas.microsoft.com/office/drawing/2014/main" id="{00000000-0008-0000-0500-00006A030000}"/>
            </a:ext>
          </a:extLst>
        </xdr:cNvPr>
        <xdr:cNvSpPr txBox="1">
          <a:spLocks noChangeArrowheads="1"/>
        </xdr:cNvSpPr>
      </xdr:nvSpPr>
      <xdr:spPr bwMode="auto">
        <a:xfrm>
          <a:off x="6655254" y="5983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5" name="Text Box 15">
          <a:extLst>
            <a:ext uri="{FF2B5EF4-FFF2-40B4-BE49-F238E27FC236}">
              <a16:creationId xmlns:a16="http://schemas.microsoft.com/office/drawing/2014/main" id="{00000000-0008-0000-0500-00006B030000}"/>
            </a:ext>
          </a:extLst>
        </xdr:cNvPr>
        <xdr:cNvSpPr txBox="1">
          <a:spLocks noChangeArrowheads="1"/>
        </xdr:cNvSpPr>
      </xdr:nvSpPr>
      <xdr:spPr bwMode="auto">
        <a:xfrm>
          <a:off x="6655254" y="5983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6" name="Text Box 15">
          <a:extLst>
            <a:ext uri="{FF2B5EF4-FFF2-40B4-BE49-F238E27FC236}">
              <a16:creationId xmlns:a16="http://schemas.microsoft.com/office/drawing/2014/main" id="{00000000-0008-0000-0500-00006C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7" name="Text Box 15">
          <a:extLst>
            <a:ext uri="{FF2B5EF4-FFF2-40B4-BE49-F238E27FC236}">
              <a16:creationId xmlns:a16="http://schemas.microsoft.com/office/drawing/2014/main" id="{00000000-0008-0000-0500-00006D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8" name="Text Box 15">
          <a:extLst>
            <a:ext uri="{FF2B5EF4-FFF2-40B4-BE49-F238E27FC236}">
              <a16:creationId xmlns:a16="http://schemas.microsoft.com/office/drawing/2014/main" id="{00000000-0008-0000-0500-00006E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9" name="Text Box 15">
          <a:extLst>
            <a:ext uri="{FF2B5EF4-FFF2-40B4-BE49-F238E27FC236}">
              <a16:creationId xmlns:a16="http://schemas.microsoft.com/office/drawing/2014/main" id="{00000000-0008-0000-0500-00006F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0" name="Text Box 15">
          <a:extLst>
            <a:ext uri="{FF2B5EF4-FFF2-40B4-BE49-F238E27FC236}">
              <a16:creationId xmlns:a16="http://schemas.microsoft.com/office/drawing/2014/main" id="{00000000-0008-0000-0500-000070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1" name="Text Box 15">
          <a:extLst>
            <a:ext uri="{FF2B5EF4-FFF2-40B4-BE49-F238E27FC236}">
              <a16:creationId xmlns:a16="http://schemas.microsoft.com/office/drawing/2014/main" id="{00000000-0008-0000-0500-000071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2" name="Text Box 15">
          <a:extLst>
            <a:ext uri="{FF2B5EF4-FFF2-40B4-BE49-F238E27FC236}">
              <a16:creationId xmlns:a16="http://schemas.microsoft.com/office/drawing/2014/main" id="{00000000-0008-0000-0500-000072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3" name="Text Box 15">
          <a:extLst>
            <a:ext uri="{FF2B5EF4-FFF2-40B4-BE49-F238E27FC236}">
              <a16:creationId xmlns:a16="http://schemas.microsoft.com/office/drawing/2014/main" id="{00000000-0008-0000-0500-000073030000}"/>
            </a:ext>
          </a:extLst>
        </xdr:cNvPr>
        <xdr:cNvSpPr txBox="1">
          <a:spLocks noChangeArrowheads="1"/>
        </xdr:cNvSpPr>
      </xdr:nvSpPr>
      <xdr:spPr bwMode="auto">
        <a:xfrm>
          <a:off x="6655254" y="6174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4" name="Text Box 15">
          <a:extLst>
            <a:ext uri="{FF2B5EF4-FFF2-40B4-BE49-F238E27FC236}">
              <a16:creationId xmlns:a16="http://schemas.microsoft.com/office/drawing/2014/main" id="{00000000-0008-0000-0500-000074030000}"/>
            </a:ext>
          </a:extLst>
        </xdr:cNvPr>
        <xdr:cNvSpPr txBox="1">
          <a:spLocks noChangeArrowheads="1"/>
        </xdr:cNvSpPr>
      </xdr:nvSpPr>
      <xdr:spPr bwMode="auto">
        <a:xfrm>
          <a:off x="6655254" y="6174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5" name="Text Box 15">
          <a:extLst>
            <a:ext uri="{FF2B5EF4-FFF2-40B4-BE49-F238E27FC236}">
              <a16:creationId xmlns:a16="http://schemas.microsoft.com/office/drawing/2014/main" id="{00000000-0008-0000-0500-000075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6" name="Text Box 15">
          <a:extLst>
            <a:ext uri="{FF2B5EF4-FFF2-40B4-BE49-F238E27FC236}">
              <a16:creationId xmlns:a16="http://schemas.microsoft.com/office/drawing/2014/main" id="{00000000-0008-0000-0500-000076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7" name="Text Box 15">
          <a:extLst>
            <a:ext uri="{FF2B5EF4-FFF2-40B4-BE49-F238E27FC236}">
              <a16:creationId xmlns:a16="http://schemas.microsoft.com/office/drawing/2014/main" id="{00000000-0008-0000-0500-000077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8" name="Text Box 15">
          <a:extLst>
            <a:ext uri="{FF2B5EF4-FFF2-40B4-BE49-F238E27FC236}">
              <a16:creationId xmlns:a16="http://schemas.microsoft.com/office/drawing/2014/main" id="{00000000-0008-0000-0500-000078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9" name="Text Box 15">
          <a:extLst>
            <a:ext uri="{FF2B5EF4-FFF2-40B4-BE49-F238E27FC236}">
              <a16:creationId xmlns:a16="http://schemas.microsoft.com/office/drawing/2014/main" id="{00000000-0008-0000-0500-000079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0" name="Text Box 15">
          <a:extLst>
            <a:ext uri="{FF2B5EF4-FFF2-40B4-BE49-F238E27FC236}">
              <a16:creationId xmlns:a16="http://schemas.microsoft.com/office/drawing/2014/main" id="{00000000-0008-0000-0500-00007A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1" name="Text Box 15">
          <a:extLst>
            <a:ext uri="{FF2B5EF4-FFF2-40B4-BE49-F238E27FC236}">
              <a16:creationId xmlns:a16="http://schemas.microsoft.com/office/drawing/2014/main" id="{00000000-0008-0000-0500-00007B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2" name="Text Box 15">
          <a:extLst>
            <a:ext uri="{FF2B5EF4-FFF2-40B4-BE49-F238E27FC236}">
              <a16:creationId xmlns:a16="http://schemas.microsoft.com/office/drawing/2014/main" id="{00000000-0008-0000-0500-00007C030000}"/>
            </a:ext>
          </a:extLst>
        </xdr:cNvPr>
        <xdr:cNvSpPr txBox="1">
          <a:spLocks noChangeArrowheads="1"/>
        </xdr:cNvSpPr>
      </xdr:nvSpPr>
      <xdr:spPr bwMode="auto">
        <a:xfrm>
          <a:off x="6655254" y="6364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3" name="Text Box 15">
          <a:extLst>
            <a:ext uri="{FF2B5EF4-FFF2-40B4-BE49-F238E27FC236}">
              <a16:creationId xmlns:a16="http://schemas.microsoft.com/office/drawing/2014/main" id="{00000000-0008-0000-0500-00007D030000}"/>
            </a:ext>
          </a:extLst>
        </xdr:cNvPr>
        <xdr:cNvSpPr txBox="1">
          <a:spLocks noChangeArrowheads="1"/>
        </xdr:cNvSpPr>
      </xdr:nvSpPr>
      <xdr:spPr bwMode="auto">
        <a:xfrm>
          <a:off x="6655254" y="6364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4" name="Text Box 15">
          <a:extLst>
            <a:ext uri="{FF2B5EF4-FFF2-40B4-BE49-F238E27FC236}">
              <a16:creationId xmlns:a16="http://schemas.microsoft.com/office/drawing/2014/main" id="{00000000-0008-0000-0500-00007E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5" name="Text Box 15">
          <a:extLst>
            <a:ext uri="{FF2B5EF4-FFF2-40B4-BE49-F238E27FC236}">
              <a16:creationId xmlns:a16="http://schemas.microsoft.com/office/drawing/2014/main" id="{00000000-0008-0000-0500-00007F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6" name="Text Box 15">
          <a:extLst>
            <a:ext uri="{FF2B5EF4-FFF2-40B4-BE49-F238E27FC236}">
              <a16:creationId xmlns:a16="http://schemas.microsoft.com/office/drawing/2014/main" id="{00000000-0008-0000-0500-000080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7" name="Text Box 15">
          <a:extLst>
            <a:ext uri="{FF2B5EF4-FFF2-40B4-BE49-F238E27FC236}">
              <a16:creationId xmlns:a16="http://schemas.microsoft.com/office/drawing/2014/main" id="{00000000-0008-0000-0500-000081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8" name="Text Box 15">
          <a:extLst>
            <a:ext uri="{FF2B5EF4-FFF2-40B4-BE49-F238E27FC236}">
              <a16:creationId xmlns:a16="http://schemas.microsoft.com/office/drawing/2014/main" id="{00000000-0008-0000-0500-000082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9" name="Text Box 15">
          <a:extLst>
            <a:ext uri="{FF2B5EF4-FFF2-40B4-BE49-F238E27FC236}">
              <a16:creationId xmlns:a16="http://schemas.microsoft.com/office/drawing/2014/main" id="{00000000-0008-0000-0500-000083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0" name="Text Box 15">
          <a:extLst>
            <a:ext uri="{FF2B5EF4-FFF2-40B4-BE49-F238E27FC236}">
              <a16:creationId xmlns:a16="http://schemas.microsoft.com/office/drawing/2014/main" id="{00000000-0008-0000-0500-000084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1" name="Text Box 15">
          <a:extLst>
            <a:ext uri="{FF2B5EF4-FFF2-40B4-BE49-F238E27FC236}">
              <a16:creationId xmlns:a16="http://schemas.microsoft.com/office/drawing/2014/main" id="{00000000-0008-0000-0500-000085030000}"/>
            </a:ext>
          </a:extLst>
        </xdr:cNvPr>
        <xdr:cNvSpPr txBox="1">
          <a:spLocks noChangeArrowheads="1"/>
        </xdr:cNvSpPr>
      </xdr:nvSpPr>
      <xdr:spPr bwMode="auto">
        <a:xfrm>
          <a:off x="6655254" y="6555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2" name="Text Box 15">
          <a:extLst>
            <a:ext uri="{FF2B5EF4-FFF2-40B4-BE49-F238E27FC236}">
              <a16:creationId xmlns:a16="http://schemas.microsoft.com/office/drawing/2014/main" id="{00000000-0008-0000-0500-000086030000}"/>
            </a:ext>
          </a:extLst>
        </xdr:cNvPr>
        <xdr:cNvSpPr txBox="1">
          <a:spLocks noChangeArrowheads="1"/>
        </xdr:cNvSpPr>
      </xdr:nvSpPr>
      <xdr:spPr bwMode="auto">
        <a:xfrm>
          <a:off x="6655254" y="6555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3" name="Text Box 15">
          <a:extLst>
            <a:ext uri="{FF2B5EF4-FFF2-40B4-BE49-F238E27FC236}">
              <a16:creationId xmlns:a16="http://schemas.microsoft.com/office/drawing/2014/main" id="{00000000-0008-0000-0500-000087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4" name="Text Box 15">
          <a:extLst>
            <a:ext uri="{FF2B5EF4-FFF2-40B4-BE49-F238E27FC236}">
              <a16:creationId xmlns:a16="http://schemas.microsoft.com/office/drawing/2014/main" id="{00000000-0008-0000-0500-000088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5" name="Text Box 15">
          <a:extLst>
            <a:ext uri="{FF2B5EF4-FFF2-40B4-BE49-F238E27FC236}">
              <a16:creationId xmlns:a16="http://schemas.microsoft.com/office/drawing/2014/main" id="{00000000-0008-0000-0500-000089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6" name="Text Box 15">
          <a:extLst>
            <a:ext uri="{FF2B5EF4-FFF2-40B4-BE49-F238E27FC236}">
              <a16:creationId xmlns:a16="http://schemas.microsoft.com/office/drawing/2014/main" id="{00000000-0008-0000-0500-00008A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7" name="Text Box 15">
          <a:extLst>
            <a:ext uri="{FF2B5EF4-FFF2-40B4-BE49-F238E27FC236}">
              <a16:creationId xmlns:a16="http://schemas.microsoft.com/office/drawing/2014/main" id="{00000000-0008-0000-0500-00008B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8" name="Text Box 15">
          <a:extLst>
            <a:ext uri="{FF2B5EF4-FFF2-40B4-BE49-F238E27FC236}">
              <a16:creationId xmlns:a16="http://schemas.microsoft.com/office/drawing/2014/main" id="{00000000-0008-0000-0500-00008C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9" name="Text Box 15">
          <a:extLst>
            <a:ext uri="{FF2B5EF4-FFF2-40B4-BE49-F238E27FC236}">
              <a16:creationId xmlns:a16="http://schemas.microsoft.com/office/drawing/2014/main" id="{00000000-0008-0000-0500-00008D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0" name="Text Box 15">
          <a:extLst>
            <a:ext uri="{FF2B5EF4-FFF2-40B4-BE49-F238E27FC236}">
              <a16:creationId xmlns:a16="http://schemas.microsoft.com/office/drawing/2014/main" id="{00000000-0008-0000-0500-00008E030000}"/>
            </a:ext>
          </a:extLst>
        </xdr:cNvPr>
        <xdr:cNvSpPr txBox="1">
          <a:spLocks noChangeArrowheads="1"/>
        </xdr:cNvSpPr>
      </xdr:nvSpPr>
      <xdr:spPr bwMode="auto">
        <a:xfrm>
          <a:off x="6655254" y="6745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1" name="Text Box 15">
          <a:extLst>
            <a:ext uri="{FF2B5EF4-FFF2-40B4-BE49-F238E27FC236}">
              <a16:creationId xmlns:a16="http://schemas.microsoft.com/office/drawing/2014/main" id="{00000000-0008-0000-0500-00008F030000}"/>
            </a:ext>
          </a:extLst>
        </xdr:cNvPr>
        <xdr:cNvSpPr txBox="1">
          <a:spLocks noChangeArrowheads="1"/>
        </xdr:cNvSpPr>
      </xdr:nvSpPr>
      <xdr:spPr bwMode="auto">
        <a:xfrm>
          <a:off x="6655254" y="6745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2" name="Text Box 15">
          <a:extLst>
            <a:ext uri="{FF2B5EF4-FFF2-40B4-BE49-F238E27FC236}">
              <a16:creationId xmlns:a16="http://schemas.microsoft.com/office/drawing/2014/main" id="{00000000-0008-0000-0500-000090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3" name="Text Box 15">
          <a:extLst>
            <a:ext uri="{FF2B5EF4-FFF2-40B4-BE49-F238E27FC236}">
              <a16:creationId xmlns:a16="http://schemas.microsoft.com/office/drawing/2014/main" id="{00000000-0008-0000-0500-000091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4" name="Text Box 15">
          <a:extLst>
            <a:ext uri="{FF2B5EF4-FFF2-40B4-BE49-F238E27FC236}">
              <a16:creationId xmlns:a16="http://schemas.microsoft.com/office/drawing/2014/main" id="{00000000-0008-0000-0500-000092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5" name="Text Box 15">
          <a:extLst>
            <a:ext uri="{FF2B5EF4-FFF2-40B4-BE49-F238E27FC236}">
              <a16:creationId xmlns:a16="http://schemas.microsoft.com/office/drawing/2014/main" id="{00000000-0008-0000-0500-000093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6" name="Text Box 15">
          <a:extLst>
            <a:ext uri="{FF2B5EF4-FFF2-40B4-BE49-F238E27FC236}">
              <a16:creationId xmlns:a16="http://schemas.microsoft.com/office/drawing/2014/main" id="{00000000-0008-0000-0500-000094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7" name="Text Box 15">
          <a:extLst>
            <a:ext uri="{FF2B5EF4-FFF2-40B4-BE49-F238E27FC236}">
              <a16:creationId xmlns:a16="http://schemas.microsoft.com/office/drawing/2014/main" id="{00000000-0008-0000-0500-000095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8" name="Text Box 15">
          <a:extLst>
            <a:ext uri="{FF2B5EF4-FFF2-40B4-BE49-F238E27FC236}">
              <a16:creationId xmlns:a16="http://schemas.microsoft.com/office/drawing/2014/main" id="{00000000-0008-0000-0500-000096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9" name="Text Box 15">
          <a:extLst>
            <a:ext uri="{FF2B5EF4-FFF2-40B4-BE49-F238E27FC236}">
              <a16:creationId xmlns:a16="http://schemas.microsoft.com/office/drawing/2014/main" id="{00000000-0008-0000-0500-000097030000}"/>
            </a:ext>
          </a:extLst>
        </xdr:cNvPr>
        <xdr:cNvSpPr txBox="1">
          <a:spLocks noChangeArrowheads="1"/>
        </xdr:cNvSpPr>
      </xdr:nvSpPr>
      <xdr:spPr bwMode="auto">
        <a:xfrm>
          <a:off x="6655254" y="6936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0" name="Text Box 15">
          <a:extLst>
            <a:ext uri="{FF2B5EF4-FFF2-40B4-BE49-F238E27FC236}">
              <a16:creationId xmlns:a16="http://schemas.microsoft.com/office/drawing/2014/main" id="{00000000-0008-0000-0500-000098030000}"/>
            </a:ext>
          </a:extLst>
        </xdr:cNvPr>
        <xdr:cNvSpPr txBox="1">
          <a:spLocks noChangeArrowheads="1"/>
        </xdr:cNvSpPr>
      </xdr:nvSpPr>
      <xdr:spPr bwMode="auto">
        <a:xfrm>
          <a:off x="6655254" y="6936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1" name="Text Box 15">
          <a:extLst>
            <a:ext uri="{FF2B5EF4-FFF2-40B4-BE49-F238E27FC236}">
              <a16:creationId xmlns:a16="http://schemas.microsoft.com/office/drawing/2014/main" id="{00000000-0008-0000-0500-000099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2" name="Text Box 15">
          <a:extLst>
            <a:ext uri="{FF2B5EF4-FFF2-40B4-BE49-F238E27FC236}">
              <a16:creationId xmlns:a16="http://schemas.microsoft.com/office/drawing/2014/main" id="{00000000-0008-0000-0500-00009A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3" name="Text Box 15">
          <a:extLst>
            <a:ext uri="{FF2B5EF4-FFF2-40B4-BE49-F238E27FC236}">
              <a16:creationId xmlns:a16="http://schemas.microsoft.com/office/drawing/2014/main" id="{00000000-0008-0000-0500-00009B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4" name="Text Box 15">
          <a:extLst>
            <a:ext uri="{FF2B5EF4-FFF2-40B4-BE49-F238E27FC236}">
              <a16:creationId xmlns:a16="http://schemas.microsoft.com/office/drawing/2014/main" id="{00000000-0008-0000-0500-00009C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5" name="Text Box 15">
          <a:extLst>
            <a:ext uri="{FF2B5EF4-FFF2-40B4-BE49-F238E27FC236}">
              <a16:creationId xmlns:a16="http://schemas.microsoft.com/office/drawing/2014/main" id="{00000000-0008-0000-0500-00009D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6" name="Text Box 15">
          <a:extLst>
            <a:ext uri="{FF2B5EF4-FFF2-40B4-BE49-F238E27FC236}">
              <a16:creationId xmlns:a16="http://schemas.microsoft.com/office/drawing/2014/main" id="{00000000-0008-0000-0500-00009E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7" name="Text Box 15">
          <a:extLst>
            <a:ext uri="{FF2B5EF4-FFF2-40B4-BE49-F238E27FC236}">
              <a16:creationId xmlns:a16="http://schemas.microsoft.com/office/drawing/2014/main" id="{00000000-0008-0000-0500-00009F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8" name="Text Box 15">
          <a:extLst>
            <a:ext uri="{FF2B5EF4-FFF2-40B4-BE49-F238E27FC236}">
              <a16:creationId xmlns:a16="http://schemas.microsoft.com/office/drawing/2014/main" id="{00000000-0008-0000-0500-0000A0030000}"/>
            </a:ext>
          </a:extLst>
        </xdr:cNvPr>
        <xdr:cNvSpPr txBox="1">
          <a:spLocks noChangeArrowheads="1"/>
        </xdr:cNvSpPr>
      </xdr:nvSpPr>
      <xdr:spPr bwMode="auto">
        <a:xfrm>
          <a:off x="6655254" y="7126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9" name="Text Box 15">
          <a:extLst>
            <a:ext uri="{FF2B5EF4-FFF2-40B4-BE49-F238E27FC236}">
              <a16:creationId xmlns:a16="http://schemas.microsoft.com/office/drawing/2014/main" id="{00000000-0008-0000-0500-0000A1030000}"/>
            </a:ext>
          </a:extLst>
        </xdr:cNvPr>
        <xdr:cNvSpPr txBox="1">
          <a:spLocks noChangeArrowheads="1"/>
        </xdr:cNvSpPr>
      </xdr:nvSpPr>
      <xdr:spPr bwMode="auto">
        <a:xfrm>
          <a:off x="6655254" y="7126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0" name="Text Box 15">
          <a:extLst>
            <a:ext uri="{FF2B5EF4-FFF2-40B4-BE49-F238E27FC236}">
              <a16:creationId xmlns:a16="http://schemas.microsoft.com/office/drawing/2014/main" id="{00000000-0008-0000-0500-0000A2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1" name="Text Box 15">
          <a:extLst>
            <a:ext uri="{FF2B5EF4-FFF2-40B4-BE49-F238E27FC236}">
              <a16:creationId xmlns:a16="http://schemas.microsoft.com/office/drawing/2014/main" id="{00000000-0008-0000-0500-0000A3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2" name="Text Box 15">
          <a:extLst>
            <a:ext uri="{FF2B5EF4-FFF2-40B4-BE49-F238E27FC236}">
              <a16:creationId xmlns:a16="http://schemas.microsoft.com/office/drawing/2014/main" id="{00000000-0008-0000-0500-0000A4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3" name="Text Box 15">
          <a:extLst>
            <a:ext uri="{FF2B5EF4-FFF2-40B4-BE49-F238E27FC236}">
              <a16:creationId xmlns:a16="http://schemas.microsoft.com/office/drawing/2014/main" id="{00000000-0008-0000-0500-0000A5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4" name="Text Box 15">
          <a:extLst>
            <a:ext uri="{FF2B5EF4-FFF2-40B4-BE49-F238E27FC236}">
              <a16:creationId xmlns:a16="http://schemas.microsoft.com/office/drawing/2014/main" id="{00000000-0008-0000-0500-0000A6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5" name="Text Box 15">
          <a:extLst>
            <a:ext uri="{FF2B5EF4-FFF2-40B4-BE49-F238E27FC236}">
              <a16:creationId xmlns:a16="http://schemas.microsoft.com/office/drawing/2014/main" id="{00000000-0008-0000-0500-0000A7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6" name="Text Box 15">
          <a:extLst>
            <a:ext uri="{FF2B5EF4-FFF2-40B4-BE49-F238E27FC236}">
              <a16:creationId xmlns:a16="http://schemas.microsoft.com/office/drawing/2014/main" id="{00000000-0008-0000-0500-0000A8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7" name="Text Box 15">
          <a:extLst>
            <a:ext uri="{FF2B5EF4-FFF2-40B4-BE49-F238E27FC236}">
              <a16:creationId xmlns:a16="http://schemas.microsoft.com/office/drawing/2014/main" id="{00000000-0008-0000-0500-0000A9030000}"/>
            </a:ext>
          </a:extLst>
        </xdr:cNvPr>
        <xdr:cNvSpPr txBox="1">
          <a:spLocks noChangeArrowheads="1"/>
        </xdr:cNvSpPr>
      </xdr:nvSpPr>
      <xdr:spPr bwMode="auto">
        <a:xfrm>
          <a:off x="6655254" y="7317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8" name="Text Box 15">
          <a:extLst>
            <a:ext uri="{FF2B5EF4-FFF2-40B4-BE49-F238E27FC236}">
              <a16:creationId xmlns:a16="http://schemas.microsoft.com/office/drawing/2014/main" id="{00000000-0008-0000-0500-0000AA030000}"/>
            </a:ext>
          </a:extLst>
        </xdr:cNvPr>
        <xdr:cNvSpPr txBox="1">
          <a:spLocks noChangeArrowheads="1"/>
        </xdr:cNvSpPr>
      </xdr:nvSpPr>
      <xdr:spPr bwMode="auto">
        <a:xfrm>
          <a:off x="6655254" y="7317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9" name="Text Box 15">
          <a:extLst>
            <a:ext uri="{FF2B5EF4-FFF2-40B4-BE49-F238E27FC236}">
              <a16:creationId xmlns:a16="http://schemas.microsoft.com/office/drawing/2014/main" id="{00000000-0008-0000-0500-0000AB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0" name="Text Box 15">
          <a:extLst>
            <a:ext uri="{FF2B5EF4-FFF2-40B4-BE49-F238E27FC236}">
              <a16:creationId xmlns:a16="http://schemas.microsoft.com/office/drawing/2014/main" id="{00000000-0008-0000-0500-0000AC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1" name="Text Box 15">
          <a:extLst>
            <a:ext uri="{FF2B5EF4-FFF2-40B4-BE49-F238E27FC236}">
              <a16:creationId xmlns:a16="http://schemas.microsoft.com/office/drawing/2014/main" id="{00000000-0008-0000-0500-0000AD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2" name="Text Box 15">
          <a:extLst>
            <a:ext uri="{FF2B5EF4-FFF2-40B4-BE49-F238E27FC236}">
              <a16:creationId xmlns:a16="http://schemas.microsoft.com/office/drawing/2014/main" id="{00000000-0008-0000-0500-0000AE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3" name="Text Box 15">
          <a:extLst>
            <a:ext uri="{FF2B5EF4-FFF2-40B4-BE49-F238E27FC236}">
              <a16:creationId xmlns:a16="http://schemas.microsoft.com/office/drawing/2014/main" id="{00000000-0008-0000-0500-0000AF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4" name="Text Box 15">
          <a:extLst>
            <a:ext uri="{FF2B5EF4-FFF2-40B4-BE49-F238E27FC236}">
              <a16:creationId xmlns:a16="http://schemas.microsoft.com/office/drawing/2014/main" id="{00000000-0008-0000-0500-0000B0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5" name="Text Box 15">
          <a:extLst>
            <a:ext uri="{FF2B5EF4-FFF2-40B4-BE49-F238E27FC236}">
              <a16:creationId xmlns:a16="http://schemas.microsoft.com/office/drawing/2014/main" id="{00000000-0008-0000-0500-0000B1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6" name="Text Box 15">
          <a:extLst>
            <a:ext uri="{FF2B5EF4-FFF2-40B4-BE49-F238E27FC236}">
              <a16:creationId xmlns:a16="http://schemas.microsoft.com/office/drawing/2014/main" id="{00000000-0008-0000-0500-0000B2030000}"/>
            </a:ext>
          </a:extLst>
        </xdr:cNvPr>
        <xdr:cNvSpPr txBox="1">
          <a:spLocks noChangeArrowheads="1"/>
        </xdr:cNvSpPr>
      </xdr:nvSpPr>
      <xdr:spPr bwMode="auto">
        <a:xfrm>
          <a:off x="6655254" y="7507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7" name="Text Box 15">
          <a:extLst>
            <a:ext uri="{FF2B5EF4-FFF2-40B4-BE49-F238E27FC236}">
              <a16:creationId xmlns:a16="http://schemas.microsoft.com/office/drawing/2014/main" id="{00000000-0008-0000-0500-0000B3030000}"/>
            </a:ext>
          </a:extLst>
        </xdr:cNvPr>
        <xdr:cNvSpPr txBox="1">
          <a:spLocks noChangeArrowheads="1"/>
        </xdr:cNvSpPr>
      </xdr:nvSpPr>
      <xdr:spPr bwMode="auto">
        <a:xfrm>
          <a:off x="6655254" y="7507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8" name="Text Box 15">
          <a:extLst>
            <a:ext uri="{FF2B5EF4-FFF2-40B4-BE49-F238E27FC236}">
              <a16:creationId xmlns:a16="http://schemas.microsoft.com/office/drawing/2014/main" id="{00000000-0008-0000-0500-0000B4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9" name="Text Box 15">
          <a:extLst>
            <a:ext uri="{FF2B5EF4-FFF2-40B4-BE49-F238E27FC236}">
              <a16:creationId xmlns:a16="http://schemas.microsoft.com/office/drawing/2014/main" id="{00000000-0008-0000-0500-0000B5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0" name="Text Box 15">
          <a:extLst>
            <a:ext uri="{FF2B5EF4-FFF2-40B4-BE49-F238E27FC236}">
              <a16:creationId xmlns:a16="http://schemas.microsoft.com/office/drawing/2014/main" id="{00000000-0008-0000-0500-0000B6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1" name="Text Box 15">
          <a:extLst>
            <a:ext uri="{FF2B5EF4-FFF2-40B4-BE49-F238E27FC236}">
              <a16:creationId xmlns:a16="http://schemas.microsoft.com/office/drawing/2014/main" id="{00000000-0008-0000-0500-0000B7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2" name="Text Box 15">
          <a:extLst>
            <a:ext uri="{FF2B5EF4-FFF2-40B4-BE49-F238E27FC236}">
              <a16:creationId xmlns:a16="http://schemas.microsoft.com/office/drawing/2014/main" id="{00000000-0008-0000-0500-0000B8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3" name="Text Box 15">
          <a:extLst>
            <a:ext uri="{FF2B5EF4-FFF2-40B4-BE49-F238E27FC236}">
              <a16:creationId xmlns:a16="http://schemas.microsoft.com/office/drawing/2014/main" id="{00000000-0008-0000-0500-0000B9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4" name="Text Box 15">
          <a:extLst>
            <a:ext uri="{FF2B5EF4-FFF2-40B4-BE49-F238E27FC236}">
              <a16:creationId xmlns:a16="http://schemas.microsoft.com/office/drawing/2014/main" id="{00000000-0008-0000-0500-0000BA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5" name="Text Box 15">
          <a:extLst>
            <a:ext uri="{FF2B5EF4-FFF2-40B4-BE49-F238E27FC236}">
              <a16:creationId xmlns:a16="http://schemas.microsoft.com/office/drawing/2014/main" id="{00000000-0008-0000-0500-0000BB030000}"/>
            </a:ext>
          </a:extLst>
        </xdr:cNvPr>
        <xdr:cNvSpPr txBox="1">
          <a:spLocks noChangeArrowheads="1"/>
        </xdr:cNvSpPr>
      </xdr:nvSpPr>
      <xdr:spPr bwMode="auto">
        <a:xfrm>
          <a:off x="6655254" y="7698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6" name="Text Box 15">
          <a:extLst>
            <a:ext uri="{FF2B5EF4-FFF2-40B4-BE49-F238E27FC236}">
              <a16:creationId xmlns:a16="http://schemas.microsoft.com/office/drawing/2014/main" id="{00000000-0008-0000-0500-0000BC030000}"/>
            </a:ext>
          </a:extLst>
        </xdr:cNvPr>
        <xdr:cNvSpPr txBox="1">
          <a:spLocks noChangeArrowheads="1"/>
        </xdr:cNvSpPr>
      </xdr:nvSpPr>
      <xdr:spPr bwMode="auto">
        <a:xfrm>
          <a:off x="6655254" y="7698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7" name="Text Box 15">
          <a:extLst>
            <a:ext uri="{FF2B5EF4-FFF2-40B4-BE49-F238E27FC236}">
              <a16:creationId xmlns:a16="http://schemas.microsoft.com/office/drawing/2014/main" id="{00000000-0008-0000-0500-0000BD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8" name="Text Box 15">
          <a:extLst>
            <a:ext uri="{FF2B5EF4-FFF2-40B4-BE49-F238E27FC236}">
              <a16:creationId xmlns:a16="http://schemas.microsoft.com/office/drawing/2014/main" id="{00000000-0008-0000-0500-0000BE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9" name="Text Box 15">
          <a:extLst>
            <a:ext uri="{FF2B5EF4-FFF2-40B4-BE49-F238E27FC236}">
              <a16:creationId xmlns:a16="http://schemas.microsoft.com/office/drawing/2014/main" id="{00000000-0008-0000-0500-0000BF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0" name="Text Box 15">
          <a:extLst>
            <a:ext uri="{FF2B5EF4-FFF2-40B4-BE49-F238E27FC236}">
              <a16:creationId xmlns:a16="http://schemas.microsoft.com/office/drawing/2014/main" id="{00000000-0008-0000-0500-0000C0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1" name="Text Box 15">
          <a:extLst>
            <a:ext uri="{FF2B5EF4-FFF2-40B4-BE49-F238E27FC236}">
              <a16:creationId xmlns:a16="http://schemas.microsoft.com/office/drawing/2014/main" id="{00000000-0008-0000-0500-0000C1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2" name="Text Box 15">
          <a:extLst>
            <a:ext uri="{FF2B5EF4-FFF2-40B4-BE49-F238E27FC236}">
              <a16:creationId xmlns:a16="http://schemas.microsoft.com/office/drawing/2014/main" id="{00000000-0008-0000-0500-0000C2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3" name="Text Box 15">
          <a:extLst>
            <a:ext uri="{FF2B5EF4-FFF2-40B4-BE49-F238E27FC236}">
              <a16:creationId xmlns:a16="http://schemas.microsoft.com/office/drawing/2014/main" id="{00000000-0008-0000-0500-0000C3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4" name="Text Box 15">
          <a:extLst>
            <a:ext uri="{FF2B5EF4-FFF2-40B4-BE49-F238E27FC236}">
              <a16:creationId xmlns:a16="http://schemas.microsoft.com/office/drawing/2014/main" id="{00000000-0008-0000-0500-0000C4030000}"/>
            </a:ext>
          </a:extLst>
        </xdr:cNvPr>
        <xdr:cNvSpPr txBox="1">
          <a:spLocks noChangeArrowheads="1"/>
        </xdr:cNvSpPr>
      </xdr:nvSpPr>
      <xdr:spPr bwMode="auto">
        <a:xfrm>
          <a:off x="6655254" y="7888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5" name="Text Box 15">
          <a:extLst>
            <a:ext uri="{FF2B5EF4-FFF2-40B4-BE49-F238E27FC236}">
              <a16:creationId xmlns:a16="http://schemas.microsoft.com/office/drawing/2014/main" id="{00000000-0008-0000-0500-0000C5030000}"/>
            </a:ext>
          </a:extLst>
        </xdr:cNvPr>
        <xdr:cNvSpPr txBox="1">
          <a:spLocks noChangeArrowheads="1"/>
        </xdr:cNvSpPr>
      </xdr:nvSpPr>
      <xdr:spPr bwMode="auto">
        <a:xfrm>
          <a:off x="6655254" y="7888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6" name="Text Box 15">
          <a:extLst>
            <a:ext uri="{FF2B5EF4-FFF2-40B4-BE49-F238E27FC236}">
              <a16:creationId xmlns:a16="http://schemas.microsoft.com/office/drawing/2014/main" id="{00000000-0008-0000-0500-0000C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7" name="Text Box 15">
          <a:extLst>
            <a:ext uri="{FF2B5EF4-FFF2-40B4-BE49-F238E27FC236}">
              <a16:creationId xmlns:a16="http://schemas.microsoft.com/office/drawing/2014/main" id="{00000000-0008-0000-0500-0000C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8" name="Text Box 15">
          <a:extLst>
            <a:ext uri="{FF2B5EF4-FFF2-40B4-BE49-F238E27FC236}">
              <a16:creationId xmlns:a16="http://schemas.microsoft.com/office/drawing/2014/main" id="{00000000-0008-0000-0500-0000C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9" name="Text Box 15">
          <a:extLst>
            <a:ext uri="{FF2B5EF4-FFF2-40B4-BE49-F238E27FC236}">
              <a16:creationId xmlns:a16="http://schemas.microsoft.com/office/drawing/2014/main" id="{00000000-0008-0000-0500-0000C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0" name="Text Box 15">
          <a:extLst>
            <a:ext uri="{FF2B5EF4-FFF2-40B4-BE49-F238E27FC236}">
              <a16:creationId xmlns:a16="http://schemas.microsoft.com/office/drawing/2014/main" id="{00000000-0008-0000-0500-0000C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1" name="Text Box 15">
          <a:extLst>
            <a:ext uri="{FF2B5EF4-FFF2-40B4-BE49-F238E27FC236}">
              <a16:creationId xmlns:a16="http://schemas.microsoft.com/office/drawing/2014/main" id="{00000000-0008-0000-0500-0000C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2" name="Text Box 15">
          <a:extLst>
            <a:ext uri="{FF2B5EF4-FFF2-40B4-BE49-F238E27FC236}">
              <a16:creationId xmlns:a16="http://schemas.microsoft.com/office/drawing/2014/main" id="{00000000-0008-0000-0500-0000C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3" name="Text Box 15">
          <a:extLst>
            <a:ext uri="{FF2B5EF4-FFF2-40B4-BE49-F238E27FC236}">
              <a16:creationId xmlns:a16="http://schemas.microsoft.com/office/drawing/2014/main" id="{00000000-0008-0000-0500-0000C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4" name="Text Box 15">
          <a:extLst>
            <a:ext uri="{FF2B5EF4-FFF2-40B4-BE49-F238E27FC236}">
              <a16:creationId xmlns:a16="http://schemas.microsoft.com/office/drawing/2014/main" id="{00000000-0008-0000-0500-0000C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5" name="Text Box 15">
          <a:extLst>
            <a:ext uri="{FF2B5EF4-FFF2-40B4-BE49-F238E27FC236}">
              <a16:creationId xmlns:a16="http://schemas.microsoft.com/office/drawing/2014/main" id="{00000000-0008-0000-0500-0000C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6" name="Text Box 15">
          <a:extLst>
            <a:ext uri="{FF2B5EF4-FFF2-40B4-BE49-F238E27FC236}">
              <a16:creationId xmlns:a16="http://schemas.microsoft.com/office/drawing/2014/main" id="{00000000-0008-0000-0500-0000D0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7" name="Text Box 15">
          <a:extLst>
            <a:ext uri="{FF2B5EF4-FFF2-40B4-BE49-F238E27FC236}">
              <a16:creationId xmlns:a16="http://schemas.microsoft.com/office/drawing/2014/main" id="{00000000-0008-0000-0500-0000D1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8" name="Text Box 15">
          <a:extLst>
            <a:ext uri="{FF2B5EF4-FFF2-40B4-BE49-F238E27FC236}">
              <a16:creationId xmlns:a16="http://schemas.microsoft.com/office/drawing/2014/main" id="{00000000-0008-0000-0500-0000D2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9" name="Text Box 15">
          <a:extLst>
            <a:ext uri="{FF2B5EF4-FFF2-40B4-BE49-F238E27FC236}">
              <a16:creationId xmlns:a16="http://schemas.microsoft.com/office/drawing/2014/main" id="{00000000-0008-0000-0500-0000D3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0" name="Text Box 15">
          <a:extLst>
            <a:ext uri="{FF2B5EF4-FFF2-40B4-BE49-F238E27FC236}">
              <a16:creationId xmlns:a16="http://schemas.microsoft.com/office/drawing/2014/main" id="{00000000-0008-0000-0500-0000D4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1" name="Text Box 15">
          <a:extLst>
            <a:ext uri="{FF2B5EF4-FFF2-40B4-BE49-F238E27FC236}">
              <a16:creationId xmlns:a16="http://schemas.microsoft.com/office/drawing/2014/main" id="{00000000-0008-0000-0500-0000D5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2" name="Text Box 15">
          <a:extLst>
            <a:ext uri="{FF2B5EF4-FFF2-40B4-BE49-F238E27FC236}">
              <a16:creationId xmlns:a16="http://schemas.microsoft.com/office/drawing/2014/main" id="{00000000-0008-0000-0500-0000D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3" name="Text Box 15">
          <a:extLst>
            <a:ext uri="{FF2B5EF4-FFF2-40B4-BE49-F238E27FC236}">
              <a16:creationId xmlns:a16="http://schemas.microsoft.com/office/drawing/2014/main" id="{00000000-0008-0000-0500-0000D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4" name="Text Box 15">
          <a:extLst>
            <a:ext uri="{FF2B5EF4-FFF2-40B4-BE49-F238E27FC236}">
              <a16:creationId xmlns:a16="http://schemas.microsoft.com/office/drawing/2014/main" id="{00000000-0008-0000-0500-0000D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5" name="Text Box 15">
          <a:extLst>
            <a:ext uri="{FF2B5EF4-FFF2-40B4-BE49-F238E27FC236}">
              <a16:creationId xmlns:a16="http://schemas.microsoft.com/office/drawing/2014/main" id="{00000000-0008-0000-0500-0000D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6" name="Text Box 15">
          <a:extLst>
            <a:ext uri="{FF2B5EF4-FFF2-40B4-BE49-F238E27FC236}">
              <a16:creationId xmlns:a16="http://schemas.microsoft.com/office/drawing/2014/main" id="{00000000-0008-0000-0500-0000D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7" name="Text Box 15">
          <a:extLst>
            <a:ext uri="{FF2B5EF4-FFF2-40B4-BE49-F238E27FC236}">
              <a16:creationId xmlns:a16="http://schemas.microsoft.com/office/drawing/2014/main" id="{00000000-0008-0000-0500-0000D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8" name="Text Box 15">
          <a:extLst>
            <a:ext uri="{FF2B5EF4-FFF2-40B4-BE49-F238E27FC236}">
              <a16:creationId xmlns:a16="http://schemas.microsoft.com/office/drawing/2014/main" id="{00000000-0008-0000-0500-0000D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9" name="Text Box 15">
          <a:extLst>
            <a:ext uri="{FF2B5EF4-FFF2-40B4-BE49-F238E27FC236}">
              <a16:creationId xmlns:a16="http://schemas.microsoft.com/office/drawing/2014/main" id="{00000000-0008-0000-0500-0000D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0" name="Text Box 15">
          <a:extLst>
            <a:ext uri="{FF2B5EF4-FFF2-40B4-BE49-F238E27FC236}">
              <a16:creationId xmlns:a16="http://schemas.microsoft.com/office/drawing/2014/main" id="{00000000-0008-0000-0500-0000D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1" name="Text Box 15">
          <a:extLst>
            <a:ext uri="{FF2B5EF4-FFF2-40B4-BE49-F238E27FC236}">
              <a16:creationId xmlns:a16="http://schemas.microsoft.com/office/drawing/2014/main" id="{00000000-0008-0000-0500-0000D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2" name="Text Box 15">
          <a:extLst>
            <a:ext uri="{FF2B5EF4-FFF2-40B4-BE49-F238E27FC236}">
              <a16:creationId xmlns:a16="http://schemas.microsoft.com/office/drawing/2014/main" id="{00000000-0008-0000-0500-0000E0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3" name="Text Box 15">
          <a:extLst>
            <a:ext uri="{FF2B5EF4-FFF2-40B4-BE49-F238E27FC236}">
              <a16:creationId xmlns:a16="http://schemas.microsoft.com/office/drawing/2014/main" id="{00000000-0008-0000-0500-0000E1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4" name="Text Box 15">
          <a:extLst>
            <a:ext uri="{FF2B5EF4-FFF2-40B4-BE49-F238E27FC236}">
              <a16:creationId xmlns:a16="http://schemas.microsoft.com/office/drawing/2014/main" id="{00000000-0008-0000-0500-0000E2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5" name="Text Box 15">
          <a:extLst>
            <a:ext uri="{FF2B5EF4-FFF2-40B4-BE49-F238E27FC236}">
              <a16:creationId xmlns:a16="http://schemas.microsoft.com/office/drawing/2014/main" id="{00000000-0008-0000-0500-0000E3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6" name="Text Box 15">
          <a:extLst>
            <a:ext uri="{FF2B5EF4-FFF2-40B4-BE49-F238E27FC236}">
              <a16:creationId xmlns:a16="http://schemas.microsoft.com/office/drawing/2014/main" id="{00000000-0008-0000-0500-0000E4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7" name="Text Box 15">
          <a:extLst>
            <a:ext uri="{FF2B5EF4-FFF2-40B4-BE49-F238E27FC236}">
              <a16:creationId xmlns:a16="http://schemas.microsoft.com/office/drawing/2014/main" id="{00000000-0008-0000-0500-0000E5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8" name="Text Box 15">
          <a:extLst>
            <a:ext uri="{FF2B5EF4-FFF2-40B4-BE49-F238E27FC236}">
              <a16:creationId xmlns:a16="http://schemas.microsoft.com/office/drawing/2014/main" id="{00000000-0008-0000-0500-0000E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9" name="Text Box 15">
          <a:extLst>
            <a:ext uri="{FF2B5EF4-FFF2-40B4-BE49-F238E27FC236}">
              <a16:creationId xmlns:a16="http://schemas.microsoft.com/office/drawing/2014/main" id="{00000000-0008-0000-0500-0000E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0" name="Text Box 15">
          <a:extLst>
            <a:ext uri="{FF2B5EF4-FFF2-40B4-BE49-F238E27FC236}">
              <a16:creationId xmlns:a16="http://schemas.microsoft.com/office/drawing/2014/main" id="{00000000-0008-0000-0500-0000E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1" name="Text Box 15">
          <a:extLst>
            <a:ext uri="{FF2B5EF4-FFF2-40B4-BE49-F238E27FC236}">
              <a16:creationId xmlns:a16="http://schemas.microsoft.com/office/drawing/2014/main" id="{00000000-0008-0000-0500-0000E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2" name="Text Box 15">
          <a:extLst>
            <a:ext uri="{FF2B5EF4-FFF2-40B4-BE49-F238E27FC236}">
              <a16:creationId xmlns:a16="http://schemas.microsoft.com/office/drawing/2014/main" id="{00000000-0008-0000-0500-0000E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3" name="Text Box 15">
          <a:extLst>
            <a:ext uri="{FF2B5EF4-FFF2-40B4-BE49-F238E27FC236}">
              <a16:creationId xmlns:a16="http://schemas.microsoft.com/office/drawing/2014/main" id="{00000000-0008-0000-0500-0000E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4" name="Text Box 15">
          <a:extLst>
            <a:ext uri="{FF2B5EF4-FFF2-40B4-BE49-F238E27FC236}">
              <a16:creationId xmlns:a16="http://schemas.microsoft.com/office/drawing/2014/main" id="{00000000-0008-0000-0500-0000E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5" name="Text Box 15">
          <a:extLst>
            <a:ext uri="{FF2B5EF4-FFF2-40B4-BE49-F238E27FC236}">
              <a16:creationId xmlns:a16="http://schemas.microsoft.com/office/drawing/2014/main" id="{00000000-0008-0000-0500-0000E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6" name="Text Box 15">
          <a:extLst>
            <a:ext uri="{FF2B5EF4-FFF2-40B4-BE49-F238E27FC236}">
              <a16:creationId xmlns:a16="http://schemas.microsoft.com/office/drawing/2014/main" id="{00000000-0008-0000-0500-0000E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7" name="Text Box 15">
          <a:extLst>
            <a:ext uri="{FF2B5EF4-FFF2-40B4-BE49-F238E27FC236}">
              <a16:creationId xmlns:a16="http://schemas.microsoft.com/office/drawing/2014/main" id="{00000000-0008-0000-0500-0000E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8" name="Text Box 15">
          <a:extLst>
            <a:ext uri="{FF2B5EF4-FFF2-40B4-BE49-F238E27FC236}">
              <a16:creationId xmlns:a16="http://schemas.microsoft.com/office/drawing/2014/main" id="{00000000-0008-0000-0500-0000F0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9" name="Text Box 15">
          <a:extLst>
            <a:ext uri="{FF2B5EF4-FFF2-40B4-BE49-F238E27FC236}">
              <a16:creationId xmlns:a16="http://schemas.microsoft.com/office/drawing/2014/main" id="{00000000-0008-0000-0500-0000F1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0" name="Text Box 15">
          <a:extLst>
            <a:ext uri="{FF2B5EF4-FFF2-40B4-BE49-F238E27FC236}">
              <a16:creationId xmlns:a16="http://schemas.microsoft.com/office/drawing/2014/main" id="{00000000-0008-0000-0500-0000F2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1" name="Text Box 15">
          <a:extLst>
            <a:ext uri="{FF2B5EF4-FFF2-40B4-BE49-F238E27FC236}">
              <a16:creationId xmlns:a16="http://schemas.microsoft.com/office/drawing/2014/main" id="{00000000-0008-0000-0500-0000F3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2" name="Text Box 15">
          <a:extLst>
            <a:ext uri="{FF2B5EF4-FFF2-40B4-BE49-F238E27FC236}">
              <a16:creationId xmlns:a16="http://schemas.microsoft.com/office/drawing/2014/main" id="{00000000-0008-0000-0500-0000F4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3" name="Text Box 15">
          <a:extLst>
            <a:ext uri="{FF2B5EF4-FFF2-40B4-BE49-F238E27FC236}">
              <a16:creationId xmlns:a16="http://schemas.microsoft.com/office/drawing/2014/main" id="{00000000-0008-0000-0500-0000F5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4" name="Text Box 15">
          <a:extLst>
            <a:ext uri="{FF2B5EF4-FFF2-40B4-BE49-F238E27FC236}">
              <a16:creationId xmlns:a16="http://schemas.microsoft.com/office/drawing/2014/main" id="{00000000-0008-0000-0500-0000F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5" name="Text Box 15">
          <a:extLst>
            <a:ext uri="{FF2B5EF4-FFF2-40B4-BE49-F238E27FC236}">
              <a16:creationId xmlns:a16="http://schemas.microsoft.com/office/drawing/2014/main" id="{00000000-0008-0000-0500-0000F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6" name="Text Box 15">
          <a:extLst>
            <a:ext uri="{FF2B5EF4-FFF2-40B4-BE49-F238E27FC236}">
              <a16:creationId xmlns:a16="http://schemas.microsoft.com/office/drawing/2014/main" id="{00000000-0008-0000-0500-0000F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7" name="Text Box 15">
          <a:extLst>
            <a:ext uri="{FF2B5EF4-FFF2-40B4-BE49-F238E27FC236}">
              <a16:creationId xmlns:a16="http://schemas.microsoft.com/office/drawing/2014/main" id="{00000000-0008-0000-0500-0000F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8" name="Text Box 15">
          <a:extLst>
            <a:ext uri="{FF2B5EF4-FFF2-40B4-BE49-F238E27FC236}">
              <a16:creationId xmlns:a16="http://schemas.microsoft.com/office/drawing/2014/main" id="{00000000-0008-0000-0500-0000F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9" name="Text Box 15">
          <a:extLst>
            <a:ext uri="{FF2B5EF4-FFF2-40B4-BE49-F238E27FC236}">
              <a16:creationId xmlns:a16="http://schemas.microsoft.com/office/drawing/2014/main" id="{00000000-0008-0000-0500-0000F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0" name="Text Box 15">
          <a:extLst>
            <a:ext uri="{FF2B5EF4-FFF2-40B4-BE49-F238E27FC236}">
              <a16:creationId xmlns:a16="http://schemas.microsoft.com/office/drawing/2014/main" id="{00000000-0008-0000-0500-0000F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1" name="Text Box 15">
          <a:extLst>
            <a:ext uri="{FF2B5EF4-FFF2-40B4-BE49-F238E27FC236}">
              <a16:creationId xmlns:a16="http://schemas.microsoft.com/office/drawing/2014/main" id="{00000000-0008-0000-0500-0000F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2" name="Text Box 15">
          <a:extLst>
            <a:ext uri="{FF2B5EF4-FFF2-40B4-BE49-F238E27FC236}">
              <a16:creationId xmlns:a16="http://schemas.microsoft.com/office/drawing/2014/main" id="{00000000-0008-0000-0500-0000F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3" name="Text Box 15">
          <a:extLst>
            <a:ext uri="{FF2B5EF4-FFF2-40B4-BE49-F238E27FC236}">
              <a16:creationId xmlns:a16="http://schemas.microsoft.com/office/drawing/2014/main" id="{00000000-0008-0000-0500-0000F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4" name="Text Box 15">
          <a:extLst>
            <a:ext uri="{FF2B5EF4-FFF2-40B4-BE49-F238E27FC236}">
              <a16:creationId xmlns:a16="http://schemas.microsoft.com/office/drawing/2014/main" id="{00000000-0008-0000-0500-00000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5" name="Text Box 15">
          <a:extLst>
            <a:ext uri="{FF2B5EF4-FFF2-40B4-BE49-F238E27FC236}">
              <a16:creationId xmlns:a16="http://schemas.microsoft.com/office/drawing/2014/main" id="{00000000-0008-0000-0500-00000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6" name="Text Box 15">
          <a:extLst>
            <a:ext uri="{FF2B5EF4-FFF2-40B4-BE49-F238E27FC236}">
              <a16:creationId xmlns:a16="http://schemas.microsoft.com/office/drawing/2014/main" id="{00000000-0008-0000-0500-00000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7" name="Text Box 15">
          <a:extLst>
            <a:ext uri="{FF2B5EF4-FFF2-40B4-BE49-F238E27FC236}">
              <a16:creationId xmlns:a16="http://schemas.microsoft.com/office/drawing/2014/main" id="{00000000-0008-0000-0500-00000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8" name="Text Box 15">
          <a:extLst>
            <a:ext uri="{FF2B5EF4-FFF2-40B4-BE49-F238E27FC236}">
              <a16:creationId xmlns:a16="http://schemas.microsoft.com/office/drawing/2014/main" id="{00000000-0008-0000-0500-00000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9" name="Text Box 15">
          <a:extLst>
            <a:ext uri="{FF2B5EF4-FFF2-40B4-BE49-F238E27FC236}">
              <a16:creationId xmlns:a16="http://schemas.microsoft.com/office/drawing/2014/main" id="{00000000-0008-0000-0500-00000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0" name="Text Box 15">
          <a:extLst>
            <a:ext uri="{FF2B5EF4-FFF2-40B4-BE49-F238E27FC236}">
              <a16:creationId xmlns:a16="http://schemas.microsoft.com/office/drawing/2014/main" id="{00000000-0008-0000-0500-00000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1" name="Text Box 15">
          <a:extLst>
            <a:ext uri="{FF2B5EF4-FFF2-40B4-BE49-F238E27FC236}">
              <a16:creationId xmlns:a16="http://schemas.microsoft.com/office/drawing/2014/main" id="{00000000-0008-0000-0500-00000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2" name="Text Box 15">
          <a:extLst>
            <a:ext uri="{FF2B5EF4-FFF2-40B4-BE49-F238E27FC236}">
              <a16:creationId xmlns:a16="http://schemas.microsoft.com/office/drawing/2014/main" id="{00000000-0008-0000-0500-00000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3" name="Text Box 15">
          <a:extLst>
            <a:ext uri="{FF2B5EF4-FFF2-40B4-BE49-F238E27FC236}">
              <a16:creationId xmlns:a16="http://schemas.microsoft.com/office/drawing/2014/main" id="{00000000-0008-0000-0500-00000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4" name="Text Box 15">
          <a:extLst>
            <a:ext uri="{FF2B5EF4-FFF2-40B4-BE49-F238E27FC236}">
              <a16:creationId xmlns:a16="http://schemas.microsoft.com/office/drawing/2014/main" id="{00000000-0008-0000-0500-00000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5" name="Text Box 15">
          <a:extLst>
            <a:ext uri="{FF2B5EF4-FFF2-40B4-BE49-F238E27FC236}">
              <a16:creationId xmlns:a16="http://schemas.microsoft.com/office/drawing/2014/main" id="{00000000-0008-0000-0500-00000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6" name="Text Box 15">
          <a:extLst>
            <a:ext uri="{FF2B5EF4-FFF2-40B4-BE49-F238E27FC236}">
              <a16:creationId xmlns:a16="http://schemas.microsoft.com/office/drawing/2014/main" id="{00000000-0008-0000-0500-00000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7" name="Text Box 15">
          <a:extLst>
            <a:ext uri="{FF2B5EF4-FFF2-40B4-BE49-F238E27FC236}">
              <a16:creationId xmlns:a16="http://schemas.microsoft.com/office/drawing/2014/main" id="{00000000-0008-0000-0500-00000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8" name="Text Box 15">
          <a:extLst>
            <a:ext uri="{FF2B5EF4-FFF2-40B4-BE49-F238E27FC236}">
              <a16:creationId xmlns:a16="http://schemas.microsoft.com/office/drawing/2014/main" id="{00000000-0008-0000-0500-00000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9" name="Text Box 15">
          <a:extLst>
            <a:ext uri="{FF2B5EF4-FFF2-40B4-BE49-F238E27FC236}">
              <a16:creationId xmlns:a16="http://schemas.microsoft.com/office/drawing/2014/main" id="{00000000-0008-0000-0500-00000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0" name="Text Box 15">
          <a:extLst>
            <a:ext uri="{FF2B5EF4-FFF2-40B4-BE49-F238E27FC236}">
              <a16:creationId xmlns:a16="http://schemas.microsoft.com/office/drawing/2014/main" id="{00000000-0008-0000-0500-00001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1" name="Text Box 15">
          <a:extLst>
            <a:ext uri="{FF2B5EF4-FFF2-40B4-BE49-F238E27FC236}">
              <a16:creationId xmlns:a16="http://schemas.microsoft.com/office/drawing/2014/main" id="{00000000-0008-0000-0500-00001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2" name="Text Box 15">
          <a:extLst>
            <a:ext uri="{FF2B5EF4-FFF2-40B4-BE49-F238E27FC236}">
              <a16:creationId xmlns:a16="http://schemas.microsoft.com/office/drawing/2014/main" id="{00000000-0008-0000-0500-00001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3" name="Text Box 15">
          <a:extLst>
            <a:ext uri="{FF2B5EF4-FFF2-40B4-BE49-F238E27FC236}">
              <a16:creationId xmlns:a16="http://schemas.microsoft.com/office/drawing/2014/main" id="{00000000-0008-0000-0500-00001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4" name="Text Box 15">
          <a:extLst>
            <a:ext uri="{FF2B5EF4-FFF2-40B4-BE49-F238E27FC236}">
              <a16:creationId xmlns:a16="http://schemas.microsoft.com/office/drawing/2014/main" id="{00000000-0008-0000-0500-00001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5" name="Text Box 15">
          <a:extLst>
            <a:ext uri="{FF2B5EF4-FFF2-40B4-BE49-F238E27FC236}">
              <a16:creationId xmlns:a16="http://schemas.microsoft.com/office/drawing/2014/main" id="{00000000-0008-0000-0500-00001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6" name="Text Box 15">
          <a:extLst>
            <a:ext uri="{FF2B5EF4-FFF2-40B4-BE49-F238E27FC236}">
              <a16:creationId xmlns:a16="http://schemas.microsoft.com/office/drawing/2014/main" id="{00000000-0008-0000-0500-00001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7" name="Text Box 15">
          <a:extLst>
            <a:ext uri="{FF2B5EF4-FFF2-40B4-BE49-F238E27FC236}">
              <a16:creationId xmlns:a16="http://schemas.microsoft.com/office/drawing/2014/main" id="{00000000-0008-0000-0500-00001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8" name="Text Box 15">
          <a:extLst>
            <a:ext uri="{FF2B5EF4-FFF2-40B4-BE49-F238E27FC236}">
              <a16:creationId xmlns:a16="http://schemas.microsoft.com/office/drawing/2014/main" id="{00000000-0008-0000-0500-00001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9" name="Text Box 15">
          <a:extLst>
            <a:ext uri="{FF2B5EF4-FFF2-40B4-BE49-F238E27FC236}">
              <a16:creationId xmlns:a16="http://schemas.microsoft.com/office/drawing/2014/main" id="{00000000-0008-0000-0500-00001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0" name="Text Box 15">
          <a:extLst>
            <a:ext uri="{FF2B5EF4-FFF2-40B4-BE49-F238E27FC236}">
              <a16:creationId xmlns:a16="http://schemas.microsoft.com/office/drawing/2014/main" id="{00000000-0008-0000-0500-00001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1" name="Text Box 15">
          <a:extLst>
            <a:ext uri="{FF2B5EF4-FFF2-40B4-BE49-F238E27FC236}">
              <a16:creationId xmlns:a16="http://schemas.microsoft.com/office/drawing/2014/main" id="{00000000-0008-0000-0500-00001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2" name="Text Box 15">
          <a:extLst>
            <a:ext uri="{FF2B5EF4-FFF2-40B4-BE49-F238E27FC236}">
              <a16:creationId xmlns:a16="http://schemas.microsoft.com/office/drawing/2014/main" id="{00000000-0008-0000-0500-00001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3" name="Text Box 15">
          <a:extLst>
            <a:ext uri="{FF2B5EF4-FFF2-40B4-BE49-F238E27FC236}">
              <a16:creationId xmlns:a16="http://schemas.microsoft.com/office/drawing/2014/main" id="{00000000-0008-0000-0500-00001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4" name="Text Box 15">
          <a:extLst>
            <a:ext uri="{FF2B5EF4-FFF2-40B4-BE49-F238E27FC236}">
              <a16:creationId xmlns:a16="http://schemas.microsoft.com/office/drawing/2014/main" id="{00000000-0008-0000-0500-00001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5" name="Text Box 15">
          <a:extLst>
            <a:ext uri="{FF2B5EF4-FFF2-40B4-BE49-F238E27FC236}">
              <a16:creationId xmlns:a16="http://schemas.microsoft.com/office/drawing/2014/main" id="{00000000-0008-0000-0500-00001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6" name="Text Box 15">
          <a:extLst>
            <a:ext uri="{FF2B5EF4-FFF2-40B4-BE49-F238E27FC236}">
              <a16:creationId xmlns:a16="http://schemas.microsoft.com/office/drawing/2014/main" id="{00000000-0008-0000-0500-00002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7" name="Text Box 15">
          <a:extLst>
            <a:ext uri="{FF2B5EF4-FFF2-40B4-BE49-F238E27FC236}">
              <a16:creationId xmlns:a16="http://schemas.microsoft.com/office/drawing/2014/main" id="{00000000-0008-0000-0500-00002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8" name="Text Box 15">
          <a:extLst>
            <a:ext uri="{FF2B5EF4-FFF2-40B4-BE49-F238E27FC236}">
              <a16:creationId xmlns:a16="http://schemas.microsoft.com/office/drawing/2014/main" id="{00000000-0008-0000-0500-00002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9" name="Text Box 15">
          <a:extLst>
            <a:ext uri="{FF2B5EF4-FFF2-40B4-BE49-F238E27FC236}">
              <a16:creationId xmlns:a16="http://schemas.microsoft.com/office/drawing/2014/main" id="{00000000-0008-0000-0500-00002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0" name="Text Box 15">
          <a:extLst>
            <a:ext uri="{FF2B5EF4-FFF2-40B4-BE49-F238E27FC236}">
              <a16:creationId xmlns:a16="http://schemas.microsoft.com/office/drawing/2014/main" id="{00000000-0008-0000-0500-00002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1" name="Text Box 15">
          <a:extLst>
            <a:ext uri="{FF2B5EF4-FFF2-40B4-BE49-F238E27FC236}">
              <a16:creationId xmlns:a16="http://schemas.microsoft.com/office/drawing/2014/main" id="{00000000-0008-0000-0500-00002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2" name="Text Box 15">
          <a:extLst>
            <a:ext uri="{FF2B5EF4-FFF2-40B4-BE49-F238E27FC236}">
              <a16:creationId xmlns:a16="http://schemas.microsoft.com/office/drawing/2014/main" id="{00000000-0008-0000-0500-00002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3" name="Text Box 15">
          <a:extLst>
            <a:ext uri="{FF2B5EF4-FFF2-40B4-BE49-F238E27FC236}">
              <a16:creationId xmlns:a16="http://schemas.microsoft.com/office/drawing/2014/main" id="{00000000-0008-0000-0500-00002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4" name="Text Box 15">
          <a:extLst>
            <a:ext uri="{FF2B5EF4-FFF2-40B4-BE49-F238E27FC236}">
              <a16:creationId xmlns:a16="http://schemas.microsoft.com/office/drawing/2014/main" id="{00000000-0008-0000-0500-00002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5" name="Text Box 15">
          <a:extLst>
            <a:ext uri="{FF2B5EF4-FFF2-40B4-BE49-F238E27FC236}">
              <a16:creationId xmlns:a16="http://schemas.microsoft.com/office/drawing/2014/main" id="{00000000-0008-0000-0500-00002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6" name="Text Box 15">
          <a:extLst>
            <a:ext uri="{FF2B5EF4-FFF2-40B4-BE49-F238E27FC236}">
              <a16:creationId xmlns:a16="http://schemas.microsoft.com/office/drawing/2014/main" id="{00000000-0008-0000-0500-00002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7" name="Text Box 15">
          <a:extLst>
            <a:ext uri="{FF2B5EF4-FFF2-40B4-BE49-F238E27FC236}">
              <a16:creationId xmlns:a16="http://schemas.microsoft.com/office/drawing/2014/main" id="{00000000-0008-0000-0500-00002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8" name="Text Box 15">
          <a:extLst>
            <a:ext uri="{FF2B5EF4-FFF2-40B4-BE49-F238E27FC236}">
              <a16:creationId xmlns:a16="http://schemas.microsoft.com/office/drawing/2014/main" id="{00000000-0008-0000-0500-00002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9" name="Text Box 15">
          <a:extLst>
            <a:ext uri="{FF2B5EF4-FFF2-40B4-BE49-F238E27FC236}">
              <a16:creationId xmlns:a16="http://schemas.microsoft.com/office/drawing/2014/main" id="{00000000-0008-0000-0500-00002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0" name="Text Box 15">
          <a:extLst>
            <a:ext uri="{FF2B5EF4-FFF2-40B4-BE49-F238E27FC236}">
              <a16:creationId xmlns:a16="http://schemas.microsoft.com/office/drawing/2014/main" id="{00000000-0008-0000-0500-00002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1" name="Text Box 15">
          <a:extLst>
            <a:ext uri="{FF2B5EF4-FFF2-40B4-BE49-F238E27FC236}">
              <a16:creationId xmlns:a16="http://schemas.microsoft.com/office/drawing/2014/main" id="{00000000-0008-0000-0500-00002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2" name="Text Box 15">
          <a:extLst>
            <a:ext uri="{FF2B5EF4-FFF2-40B4-BE49-F238E27FC236}">
              <a16:creationId xmlns:a16="http://schemas.microsoft.com/office/drawing/2014/main" id="{00000000-0008-0000-0500-00003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3" name="Text Box 15">
          <a:extLst>
            <a:ext uri="{FF2B5EF4-FFF2-40B4-BE49-F238E27FC236}">
              <a16:creationId xmlns:a16="http://schemas.microsoft.com/office/drawing/2014/main" id="{00000000-0008-0000-0500-00003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4" name="Text Box 15">
          <a:extLst>
            <a:ext uri="{FF2B5EF4-FFF2-40B4-BE49-F238E27FC236}">
              <a16:creationId xmlns:a16="http://schemas.microsoft.com/office/drawing/2014/main" id="{00000000-0008-0000-0500-00003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5" name="Text Box 15">
          <a:extLst>
            <a:ext uri="{FF2B5EF4-FFF2-40B4-BE49-F238E27FC236}">
              <a16:creationId xmlns:a16="http://schemas.microsoft.com/office/drawing/2014/main" id="{00000000-0008-0000-0500-00003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6" name="Text Box 15">
          <a:extLst>
            <a:ext uri="{FF2B5EF4-FFF2-40B4-BE49-F238E27FC236}">
              <a16:creationId xmlns:a16="http://schemas.microsoft.com/office/drawing/2014/main" id="{00000000-0008-0000-0500-00003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7" name="Text Box 15">
          <a:extLst>
            <a:ext uri="{FF2B5EF4-FFF2-40B4-BE49-F238E27FC236}">
              <a16:creationId xmlns:a16="http://schemas.microsoft.com/office/drawing/2014/main" id="{00000000-0008-0000-0500-00003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8" name="Text Box 15">
          <a:extLst>
            <a:ext uri="{FF2B5EF4-FFF2-40B4-BE49-F238E27FC236}">
              <a16:creationId xmlns:a16="http://schemas.microsoft.com/office/drawing/2014/main" id="{00000000-0008-0000-0500-00003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9" name="Text Box 15">
          <a:extLst>
            <a:ext uri="{FF2B5EF4-FFF2-40B4-BE49-F238E27FC236}">
              <a16:creationId xmlns:a16="http://schemas.microsoft.com/office/drawing/2014/main" id="{00000000-0008-0000-0500-00003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0" name="Text Box 15">
          <a:extLst>
            <a:ext uri="{FF2B5EF4-FFF2-40B4-BE49-F238E27FC236}">
              <a16:creationId xmlns:a16="http://schemas.microsoft.com/office/drawing/2014/main" id="{00000000-0008-0000-0500-00003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1" name="Text Box 15">
          <a:extLst>
            <a:ext uri="{FF2B5EF4-FFF2-40B4-BE49-F238E27FC236}">
              <a16:creationId xmlns:a16="http://schemas.microsoft.com/office/drawing/2014/main" id="{00000000-0008-0000-0500-00003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2" name="Text Box 15">
          <a:extLst>
            <a:ext uri="{FF2B5EF4-FFF2-40B4-BE49-F238E27FC236}">
              <a16:creationId xmlns:a16="http://schemas.microsoft.com/office/drawing/2014/main" id="{00000000-0008-0000-0500-00003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3" name="Text Box 15">
          <a:extLst>
            <a:ext uri="{FF2B5EF4-FFF2-40B4-BE49-F238E27FC236}">
              <a16:creationId xmlns:a16="http://schemas.microsoft.com/office/drawing/2014/main" id="{00000000-0008-0000-0500-00003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4" name="Text Box 15">
          <a:extLst>
            <a:ext uri="{FF2B5EF4-FFF2-40B4-BE49-F238E27FC236}">
              <a16:creationId xmlns:a16="http://schemas.microsoft.com/office/drawing/2014/main" id="{00000000-0008-0000-0500-00003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5" name="Text Box 15">
          <a:extLst>
            <a:ext uri="{FF2B5EF4-FFF2-40B4-BE49-F238E27FC236}">
              <a16:creationId xmlns:a16="http://schemas.microsoft.com/office/drawing/2014/main" id="{00000000-0008-0000-0500-00003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6" name="Text Box 15">
          <a:extLst>
            <a:ext uri="{FF2B5EF4-FFF2-40B4-BE49-F238E27FC236}">
              <a16:creationId xmlns:a16="http://schemas.microsoft.com/office/drawing/2014/main" id="{00000000-0008-0000-0500-00003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7" name="Text Box 15">
          <a:extLst>
            <a:ext uri="{FF2B5EF4-FFF2-40B4-BE49-F238E27FC236}">
              <a16:creationId xmlns:a16="http://schemas.microsoft.com/office/drawing/2014/main" id="{00000000-0008-0000-0500-00003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8" name="Text Box 15">
          <a:extLst>
            <a:ext uri="{FF2B5EF4-FFF2-40B4-BE49-F238E27FC236}">
              <a16:creationId xmlns:a16="http://schemas.microsoft.com/office/drawing/2014/main" id="{00000000-0008-0000-0500-00004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9" name="Text Box 15">
          <a:extLst>
            <a:ext uri="{FF2B5EF4-FFF2-40B4-BE49-F238E27FC236}">
              <a16:creationId xmlns:a16="http://schemas.microsoft.com/office/drawing/2014/main" id="{00000000-0008-0000-0500-00004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0" name="Text Box 15">
          <a:extLst>
            <a:ext uri="{FF2B5EF4-FFF2-40B4-BE49-F238E27FC236}">
              <a16:creationId xmlns:a16="http://schemas.microsoft.com/office/drawing/2014/main" id="{00000000-0008-0000-0500-00004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1" name="Text Box 15">
          <a:extLst>
            <a:ext uri="{FF2B5EF4-FFF2-40B4-BE49-F238E27FC236}">
              <a16:creationId xmlns:a16="http://schemas.microsoft.com/office/drawing/2014/main" id="{00000000-0008-0000-0500-00004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2" name="Text Box 15">
          <a:extLst>
            <a:ext uri="{FF2B5EF4-FFF2-40B4-BE49-F238E27FC236}">
              <a16:creationId xmlns:a16="http://schemas.microsoft.com/office/drawing/2014/main" id="{00000000-0008-0000-0500-00004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3" name="Text Box 15">
          <a:extLst>
            <a:ext uri="{FF2B5EF4-FFF2-40B4-BE49-F238E27FC236}">
              <a16:creationId xmlns:a16="http://schemas.microsoft.com/office/drawing/2014/main" id="{00000000-0008-0000-0500-00004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4" name="Text Box 15">
          <a:extLst>
            <a:ext uri="{FF2B5EF4-FFF2-40B4-BE49-F238E27FC236}">
              <a16:creationId xmlns:a16="http://schemas.microsoft.com/office/drawing/2014/main" id="{00000000-0008-0000-0500-00004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5" name="Text Box 15">
          <a:extLst>
            <a:ext uri="{FF2B5EF4-FFF2-40B4-BE49-F238E27FC236}">
              <a16:creationId xmlns:a16="http://schemas.microsoft.com/office/drawing/2014/main" id="{00000000-0008-0000-0500-00004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6" name="Text Box 15">
          <a:extLst>
            <a:ext uri="{FF2B5EF4-FFF2-40B4-BE49-F238E27FC236}">
              <a16:creationId xmlns:a16="http://schemas.microsoft.com/office/drawing/2014/main" id="{00000000-0008-0000-0500-00004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7" name="Text Box 15">
          <a:extLst>
            <a:ext uri="{FF2B5EF4-FFF2-40B4-BE49-F238E27FC236}">
              <a16:creationId xmlns:a16="http://schemas.microsoft.com/office/drawing/2014/main" id="{00000000-0008-0000-0500-00004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8" name="Text Box 15">
          <a:extLst>
            <a:ext uri="{FF2B5EF4-FFF2-40B4-BE49-F238E27FC236}">
              <a16:creationId xmlns:a16="http://schemas.microsoft.com/office/drawing/2014/main" id="{00000000-0008-0000-0500-00004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9" name="Text Box 15">
          <a:extLst>
            <a:ext uri="{FF2B5EF4-FFF2-40B4-BE49-F238E27FC236}">
              <a16:creationId xmlns:a16="http://schemas.microsoft.com/office/drawing/2014/main" id="{00000000-0008-0000-0500-00004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0" name="Text Box 15">
          <a:extLst>
            <a:ext uri="{FF2B5EF4-FFF2-40B4-BE49-F238E27FC236}">
              <a16:creationId xmlns:a16="http://schemas.microsoft.com/office/drawing/2014/main" id="{00000000-0008-0000-0500-00004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1" name="Text Box 15">
          <a:extLst>
            <a:ext uri="{FF2B5EF4-FFF2-40B4-BE49-F238E27FC236}">
              <a16:creationId xmlns:a16="http://schemas.microsoft.com/office/drawing/2014/main" id="{00000000-0008-0000-0500-00004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2" name="Text Box 15">
          <a:extLst>
            <a:ext uri="{FF2B5EF4-FFF2-40B4-BE49-F238E27FC236}">
              <a16:creationId xmlns:a16="http://schemas.microsoft.com/office/drawing/2014/main" id="{00000000-0008-0000-0500-00004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3" name="Text Box 15">
          <a:extLst>
            <a:ext uri="{FF2B5EF4-FFF2-40B4-BE49-F238E27FC236}">
              <a16:creationId xmlns:a16="http://schemas.microsoft.com/office/drawing/2014/main" id="{00000000-0008-0000-0500-00004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4" name="Text Box 15">
          <a:extLst>
            <a:ext uri="{FF2B5EF4-FFF2-40B4-BE49-F238E27FC236}">
              <a16:creationId xmlns:a16="http://schemas.microsoft.com/office/drawing/2014/main" id="{00000000-0008-0000-0500-00005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5" name="Text Box 15">
          <a:extLst>
            <a:ext uri="{FF2B5EF4-FFF2-40B4-BE49-F238E27FC236}">
              <a16:creationId xmlns:a16="http://schemas.microsoft.com/office/drawing/2014/main" id="{00000000-0008-0000-0500-00005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6" name="Text Box 15">
          <a:extLst>
            <a:ext uri="{FF2B5EF4-FFF2-40B4-BE49-F238E27FC236}">
              <a16:creationId xmlns:a16="http://schemas.microsoft.com/office/drawing/2014/main" id="{00000000-0008-0000-0500-00005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7" name="Text Box 15">
          <a:extLst>
            <a:ext uri="{FF2B5EF4-FFF2-40B4-BE49-F238E27FC236}">
              <a16:creationId xmlns:a16="http://schemas.microsoft.com/office/drawing/2014/main" id="{00000000-0008-0000-0500-00005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8" name="Text Box 15">
          <a:extLst>
            <a:ext uri="{FF2B5EF4-FFF2-40B4-BE49-F238E27FC236}">
              <a16:creationId xmlns:a16="http://schemas.microsoft.com/office/drawing/2014/main" id="{00000000-0008-0000-0500-00005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9" name="Text Box 15">
          <a:extLst>
            <a:ext uri="{FF2B5EF4-FFF2-40B4-BE49-F238E27FC236}">
              <a16:creationId xmlns:a16="http://schemas.microsoft.com/office/drawing/2014/main" id="{00000000-0008-0000-0500-00005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0" name="Text Box 15">
          <a:extLst>
            <a:ext uri="{FF2B5EF4-FFF2-40B4-BE49-F238E27FC236}">
              <a16:creationId xmlns:a16="http://schemas.microsoft.com/office/drawing/2014/main" id="{00000000-0008-0000-0500-00005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1" name="Text Box 15">
          <a:extLst>
            <a:ext uri="{FF2B5EF4-FFF2-40B4-BE49-F238E27FC236}">
              <a16:creationId xmlns:a16="http://schemas.microsoft.com/office/drawing/2014/main" id="{00000000-0008-0000-0500-00005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2" name="Text Box 15">
          <a:extLst>
            <a:ext uri="{FF2B5EF4-FFF2-40B4-BE49-F238E27FC236}">
              <a16:creationId xmlns:a16="http://schemas.microsoft.com/office/drawing/2014/main" id="{00000000-0008-0000-0500-00005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3" name="Text Box 15">
          <a:extLst>
            <a:ext uri="{FF2B5EF4-FFF2-40B4-BE49-F238E27FC236}">
              <a16:creationId xmlns:a16="http://schemas.microsoft.com/office/drawing/2014/main" id="{00000000-0008-0000-0500-00005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4" name="Text Box 15">
          <a:extLst>
            <a:ext uri="{FF2B5EF4-FFF2-40B4-BE49-F238E27FC236}">
              <a16:creationId xmlns:a16="http://schemas.microsoft.com/office/drawing/2014/main" id="{00000000-0008-0000-0500-00005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5" name="Text Box 15">
          <a:extLst>
            <a:ext uri="{FF2B5EF4-FFF2-40B4-BE49-F238E27FC236}">
              <a16:creationId xmlns:a16="http://schemas.microsoft.com/office/drawing/2014/main" id="{00000000-0008-0000-0500-00005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6" name="Text Box 15">
          <a:extLst>
            <a:ext uri="{FF2B5EF4-FFF2-40B4-BE49-F238E27FC236}">
              <a16:creationId xmlns:a16="http://schemas.microsoft.com/office/drawing/2014/main" id="{00000000-0008-0000-0500-00005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7" name="Text Box 15">
          <a:extLst>
            <a:ext uri="{FF2B5EF4-FFF2-40B4-BE49-F238E27FC236}">
              <a16:creationId xmlns:a16="http://schemas.microsoft.com/office/drawing/2014/main" id="{00000000-0008-0000-0500-00005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8" name="Text Box 15">
          <a:extLst>
            <a:ext uri="{FF2B5EF4-FFF2-40B4-BE49-F238E27FC236}">
              <a16:creationId xmlns:a16="http://schemas.microsoft.com/office/drawing/2014/main" id="{00000000-0008-0000-0500-00005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9" name="Text Box 15">
          <a:extLst>
            <a:ext uri="{FF2B5EF4-FFF2-40B4-BE49-F238E27FC236}">
              <a16:creationId xmlns:a16="http://schemas.microsoft.com/office/drawing/2014/main" id="{00000000-0008-0000-0500-00005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0" name="Text Box 15">
          <a:extLst>
            <a:ext uri="{FF2B5EF4-FFF2-40B4-BE49-F238E27FC236}">
              <a16:creationId xmlns:a16="http://schemas.microsoft.com/office/drawing/2014/main" id="{00000000-0008-0000-0500-00006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1" name="Text Box 15">
          <a:extLst>
            <a:ext uri="{FF2B5EF4-FFF2-40B4-BE49-F238E27FC236}">
              <a16:creationId xmlns:a16="http://schemas.microsoft.com/office/drawing/2014/main" id="{00000000-0008-0000-0500-00006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2" name="Text Box 15">
          <a:extLst>
            <a:ext uri="{FF2B5EF4-FFF2-40B4-BE49-F238E27FC236}">
              <a16:creationId xmlns:a16="http://schemas.microsoft.com/office/drawing/2014/main" id="{00000000-0008-0000-0500-00006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3" name="Text Box 15">
          <a:extLst>
            <a:ext uri="{FF2B5EF4-FFF2-40B4-BE49-F238E27FC236}">
              <a16:creationId xmlns:a16="http://schemas.microsoft.com/office/drawing/2014/main" id="{00000000-0008-0000-0500-00006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4" name="Text Box 15">
          <a:extLst>
            <a:ext uri="{FF2B5EF4-FFF2-40B4-BE49-F238E27FC236}">
              <a16:creationId xmlns:a16="http://schemas.microsoft.com/office/drawing/2014/main" id="{00000000-0008-0000-0500-00006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5" name="Text Box 15">
          <a:extLst>
            <a:ext uri="{FF2B5EF4-FFF2-40B4-BE49-F238E27FC236}">
              <a16:creationId xmlns:a16="http://schemas.microsoft.com/office/drawing/2014/main" id="{00000000-0008-0000-0500-00006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6" name="Text Box 15">
          <a:extLst>
            <a:ext uri="{FF2B5EF4-FFF2-40B4-BE49-F238E27FC236}">
              <a16:creationId xmlns:a16="http://schemas.microsoft.com/office/drawing/2014/main" id="{00000000-0008-0000-0500-00006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7" name="Text Box 15">
          <a:extLst>
            <a:ext uri="{FF2B5EF4-FFF2-40B4-BE49-F238E27FC236}">
              <a16:creationId xmlns:a16="http://schemas.microsoft.com/office/drawing/2014/main" id="{00000000-0008-0000-0500-00006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8" name="Text Box 15">
          <a:extLst>
            <a:ext uri="{FF2B5EF4-FFF2-40B4-BE49-F238E27FC236}">
              <a16:creationId xmlns:a16="http://schemas.microsoft.com/office/drawing/2014/main" id="{00000000-0008-0000-0500-00006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9" name="Text Box 15">
          <a:extLst>
            <a:ext uri="{FF2B5EF4-FFF2-40B4-BE49-F238E27FC236}">
              <a16:creationId xmlns:a16="http://schemas.microsoft.com/office/drawing/2014/main" id="{00000000-0008-0000-0500-00006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0" name="Text Box 15">
          <a:extLst>
            <a:ext uri="{FF2B5EF4-FFF2-40B4-BE49-F238E27FC236}">
              <a16:creationId xmlns:a16="http://schemas.microsoft.com/office/drawing/2014/main" id="{00000000-0008-0000-0500-00006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1" name="Text Box 15">
          <a:extLst>
            <a:ext uri="{FF2B5EF4-FFF2-40B4-BE49-F238E27FC236}">
              <a16:creationId xmlns:a16="http://schemas.microsoft.com/office/drawing/2014/main" id="{00000000-0008-0000-0500-00006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2" name="Text Box 15">
          <a:extLst>
            <a:ext uri="{FF2B5EF4-FFF2-40B4-BE49-F238E27FC236}">
              <a16:creationId xmlns:a16="http://schemas.microsoft.com/office/drawing/2014/main" id="{00000000-0008-0000-0500-00006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3" name="Text Box 15">
          <a:extLst>
            <a:ext uri="{FF2B5EF4-FFF2-40B4-BE49-F238E27FC236}">
              <a16:creationId xmlns:a16="http://schemas.microsoft.com/office/drawing/2014/main" id="{00000000-0008-0000-0500-00006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4" name="Text Box 15">
          <a:extLst>
            <a:ext uri="{FF2B5EF4-FFF2-40B4-BE49-F238E27FC236}">
              <a16:creationId xmlns:a16="http://schemas.microsoft.com/office/drawing/2014/main" id="{00000000-0008-0000-0500-00006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5" name="Text Box 15">
          <a:extLst>
            <a:ext uri="{FF2B5EF4-FFF2-40B4-BE49-F238E27FC236}">
              <a16:creationId xmlns:a16="http://schemas.microsoft.com/office/drawing/2014/main" id="{00000000-0008-0000-0500-00006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6" name="Text Box 15">
          <a:extLst>
            <a:ext uri="{FF2B5EF4-FFF2-40B4-BE49-F238E27FC236}">
              <a16:creationId xmlns:a16="http://schemas.microsoft.com/office/drawing/2014/main" id="{00000000-0008-0000-0500-00007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7" name="Text Box 15">
          <a:extLst>
            <a:ext uri="{FF2B5EF4-FFF2-40B4-BE49-F238E27FC236}">
              <a16:creationId xmlns:a16="http://schemas.microsoft.com/office/drawing/2014/main" id="{00000000-0008-0000-0500-00007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8" name="Text Box 15">
          <a:extLst>
            <a:ext uri="{FF2B5EF4-FFF2-40B4-BE49-F238E27FC236}">
              <a16:creationId xmlns:a16="http://schemas.microsoft.com/office/drawing/2014/main" id="{00000000-0008-0000-0500-00007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9" name="Text Box 15">
          <a:extLst>
            <a:ext uri="{FF2B5EF4-FFF2-40B4-BE49-F238E27FC236}">
              <a16:creationId xmlns:a16="http://schemas.microsoft.com/office/drawing/2014/main" id="{00000000-0008-0000-0500-00007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0" name="Text Box 15">
          <a:extLst>
            <a:ext uri="{FF2B5EF4-FFF2-40B4-BE49-F238E27FC236}">
              <a16:creationId xmlns:a16="http://schemas.microsoft.com/office/drawing/2014/main" id="{00000000-0008-0000-0500-00007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1" name="Text Box 15">
          <a:extLst>
            <a:ext uri="{FF2B5EF4-FFF2-40B4-BE49-F238E27FC236}">
              <a16:creationId xmlns:a16="http://schemas.microsoft.com/office/drawing/2014/main" id="{00000000-0008-0000-0500-00007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2" name="Text Box 15">
          <a:extLst>
            <a:ext uri="{FF2B5EF4-FFF2-40B4-BE49-F238E27FC236}">
              <a16:creationId xmlns:a16="http://schemas.microsoft.com/office/drawing/2014/main" id="{00000000-0008-0000-0500-00007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3" name="Text Box 15">
          <a:extLst>
            <a:ext uri="{FF2B5EF4-FFF2-40B4-BE49-F238E27FC236}">
              <a16:creationId xmlns:a16="http://schemas.microsoft.com/office/drawing/2014/main" id="{00000000-0008-0000-0500-00007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4" name="Text Box 15">
          <a:extLst>
            <a:ext uri="{FF2B5EF4-FFF2-40B4-BE49-F238E27FC236}">
              <a16:creationId xmlns:a16="http://schemas.microsoft.com/office/drawing/2014/main" id="{00000000-0008-0000-0500-00007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5" name="Text Box 15">
          <a:extLst>
            <a:ext uri="{FF2B5EF4-FFF2-40B4-BE49-F238E27FC236}">
              <a16:creationId xmlns:a16="http://schemas.microsoft.com/office/drawing/2014/main" id="{00000000-0008-0000-0500-00007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6" name="Text Box 15">
          <a:extLst>
            <a:ext uri="{FF2B5EF4-FFF2-40B4-BE49-F238E27FC236}">
              <a16:creationId xmlns:a16="http://schemas.microsoft.com/office/drawing/2014/main" id="{00000000-0008-0000-0500-00007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7" name="Text Box 15">
          <a:extLst>
            <a:ext uri="{FF2B5EF4-FFF2-40B4-BE49-F238E27FC236}">
              <a16:creationId xmlns:a16="http://schemas.microsoft.com/office/drawing/2014/main" id="{00000000-0008-0000-0500-00007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8" name="Text Box 15">
          <a:extLst>
            <a:ext uri="{FF2B5EF4-FFF2-40B4-BE49-F238E27FC236}">
              <a16:creationId xmlns:a16="http://schemas.microsoft.com/office/drawing/2014/main" id="{00000000-0008-0000-0500-00007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9" name="Text Box 15">
          <a:extLst>
            <a:ext uri="{FF2B5EF4-FFF2-40B4-BE49-F238E27FC236}">
              <a16:creationId xmlns:a16="http://schemas.microsoft.com/office/drawing/2014/main" id="{00000000-0008-0000-0500-00007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0" name="Text Box 15">
          <a:extLst>
            <a:ext uri="{FF2B5EF4-FFF2-40B4-BE49-F238E27FC236}">
              <a16:creationId xmlns:a16="http://schemas.microsoft.com/office/drawing/2014/main" id="{00000000-0008-0000-0500-00007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1" name="Text Box 15">
          <a:extLst>
            <a:ext uri="{FF2B5EF4-FFF2-40B4-BE49-F238E27FC236}">
              <a16:creationId xmlns:a16="http://schemas.microsoft.com/office/drawing/2014/main" id="{00000000-0008-0000-0500-00007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2" name="Text Box 15">
          <a:extLst>
            <a:ext uri="{FF2B5EF4-FFF2-40B4-BE49-F238E27FC236}">
              <a16:creationId xmlns:a16="http://schemas.microsoft.com/office/drawing/2014/main" id="{00000000-0008-0000-0500-00008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3" name="Text Box 15">
          <a:extLst>
            <a:ext uri="{FF2B5EF4-FFF2-40B4-BE49-F238E27FC236}">
              <a16:creationId xmlns:a16="http://schemas.microsoft.com/office/drawing/2014/main" id="{00000000-0008-0000-0500-00008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4" name="Text Box 15">
          <a:extLst>
            <a:ext uri="{FF2B5EF4-FFF2-40B4-BE49-F238E27FC236}">
              <a16:creationId xmlns:a16="http://schemas.microsoft.com/office/drawing/2014/main" id="{00000000-0008-0000-0500-00008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5" name="Text Box 15">
          <a:extLst>
            <a:ext uri="{FF2B5EF4-FFF2-40B4-BE49-F238E27FC236}">
              <a16:creationId xmlns:a16="http://schemas.microsoft.com/office/drawing/2014/main" id="{00000000-0008-0000-0500-00008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6" name="Text Box 15">
          <a:extLst>
            <a:ext uri="{FF2B5EF4-FFF2-40B4-BE49-F238E27FC236}">
              <a16:creationId xmlns:a16="http://schemas.microsoft.com/office/drawing/2014/main" id="{00000000-0008-0000-0500-00008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7" name="Text Box 15">
          <a:extLst>
            <a:ext uri="{FF2B5EF4-FFF2-40B4-BE49-F238E27FC236}">
              <a16:creationId xmlns:a16="http://schemas.microsoft.com/office/drawing/2014/main" id="{00000000-0008-0000-0500-00008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8" name="Text Box 15">
          <a:extLst>
            <a:ext uri="{FF2B5EF4-FFF2-40B4-BE49-F238E27FC236}">
              <a16:creationId xmlns:a16="http://schemas.microsoft.com/office/drawing/2014/main" id="{00000000-0008-0000-0500-00008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9" name="Text Box 15">
          <a:extLst>
            <a:ext uri="{FF2B5EF4-FFF2-40B4-BE49-F238E27FC236}">
              <a16:creationId xmlns:a16="http://schemas.microsoft.com/office/drawing/2014/main" id="{00000000-0008-0000-0500-00008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0" name="Text Box 15">
          <a:extLst>
            <a:ext uri="{FF2B5EF4-FFF2-40B4-BE49-F238E27FC236}">
              <a16:creationId xmlns:a16="http://schemas.microsoft.com/office/drawing/2014/main" id="{00000000-0008-0000-0500-00008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1" name="Text Box 15">
          <a:extLst>
            <a:ext uri="{FF2B5EF4-FFF2-40B4-BE49-F238E27FC236}">
              <a16:creationId xmlns:a16="http://schemas.microsoft.com/office/drawing/2014/main" id="{00000000-0008-0000-0500-00008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2" name="Text Box 15">
          <a:extLst>
            <a:ext uri="{FF2B5EF4-FFF2-40B4-BE49-F238E27FC236}">
              <a16:creationId xmlns:a16="http://schemas.microsoft.com/office/drawing/2014/main" id="{00000000-0008-0000-0500-00008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3" name="Text Box 15">
          <a:extLst>
            <a:ext uri="{FF2B5EF4-FFF2-40B4-BE49-F238E27FC236}">
              <a16:creationId xmlns:a16="http://schemas.microsoft.com/office/drawing/2014/main" id="{00000000-0008-0000-0500-00008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5" name="Text Box 15">
          <a:extLst>
            <a:ext uri="{FF2B5EF4-FFF2-40B4-BE49-F238E27FC236}">
              <a16:creationId xmlns:a16="http://schemas.microsoft.com/office/drawing/2014/main" id="{00000000-0008-0000-0500-00008D040000}"/>
            </a:ext>
          </a:extLst>
        </xdr:cNvPr>
        <xdr:cNvSpPr txBox="1">
          <a:spLocks noChangeArrowheads="1"/>
        </xdr:cNvSpPr>
      </xdr:nvSpPr>
      <xdr:spPr bwMode="auto">
        <a:xfrm>
          <a:off x="6655254" y="481375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6" name="Text Box 15">
          <a:extLst>
            <a:ext uri="{FF2B5EF4-FFF2-40B4-BE49-F238E27FC236}">
              <a16:creationId xmlns:a16="http://schemas.microsoft.com/office/drawing/2014/main" id="{00000000-0008-0000-0500-00008E04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7" name="Text Box 15">
          <a:extLst>
            <a:ext uri="{FF2B5EF4-FFF2-40B4-BE49-F238E27FC236}">
              <a16:creationId xmlns:a16="http://schemas.microsoft.com/office/drawing/2014/main" id="{00000000-0008-0000-0500-00008F04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8" name="Text Box 15">
          <a:extLst>
            <a:ext uri="{FF2B5EF4-FFF2-40B4-BE49-F238E27FC236}">
              <a16:creationId xmlns:a16="http://schemas.microsoft.com/office/drawing/2014/main" id="{00000000-0008-0000-0500-00009004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9" name="Text Box 15">
          <a:extLst>
            <a:ext uri="{FF2B5EF4-FFF2-40B4-BE49-F238E27FC236}">
              <a16:creationId xmlns:a16="http://schemas.microsoft.com/office/drawing/2014/main" id="{00000000-0008-0000-0500-00009104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0" name="Text Box 15">
          <a:extLst>
            <a:ext uri="{FF2B5EF4-FFF2-40B4-BE49-F238E27FC236}">
              <a16:creationId xmlns:a16="http://schemas.microsoft.com/office/drawing/2014/main" id="{00000000-0008-0000-0500-00009204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1" name="Text Box 15">
          <a:extLst>
            <a:ext uri="{FF2B5EF4-FFF2-40B4-BE49-F238E27FC236}">
              <a16:creationId xmlns:a16="http://schemas.microsoft.com/office/drawing/2014/main" id="{00000000-0008-0000-0500-00009304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2" name="Text Box 15">
          <a:extLst>
            <a:ext uri="{FF2B5EF4-FFF2-40B4-BE49-F238E27FC236}">
              <a16:creationId xmlns:a16="http://schemas.microsoft.com/office/drawing/2014/main" id="{00000000-0008-0000-0500-000094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3" name="Text Box 15">
          <a:extLst>
            <a:ext uri="{FF2B5EF4-FFF2-40B4-BE49-F238E27FC236}">
              <a16:creationId xmlns:a16="http://schemas.microsoft.com/office/drawing/2014/main" id="{00000000-0008-0000-0500-000095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4" name="Text Box 15">
          <a:extLst>
            <a:ext uri="{FF2B5EF4-FFF2-40B4-BE49-F238E27FC236}">
              <a16:creationId xmlns:a16="http://schemas.microsoft.com/office/drawing/2014/main" id="{00000000-0008-0000-0500-000096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5" name="Text Box 15">
          <a:extLst>
            <a:ext uri="{FF2B5EF4-FFF2-40B4-BE49-F238E27FC236}">
              <a16:creationId xmlns:a16="http://schemas.microsoft.com/office/drawing/2014/main" id="{00000000-0008-0000-0500-000097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6" name="Text Box 15">
          <a:extLst>
            <a:ext uri="{FF2B5EF4-FFF2-40B4-BE49-F238E27FC236}">
              <a16:creationId xmlns:a16="http://schemas.microsoft.com/office/drawing/2014/main" id="{00000000-0008-0000-0500-000098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7" name="Text Box 15">
          <a:extLst>
            <a:ext uri="{FF2B5EF4-FFF2-40B4-BE49-F238E27FC236}">
              <a16:creationId xmlns:a16="http://schemas.microsoft.com/office/drawing/2014/main" id="{00000000-0008-0000-0500-000099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8" name="Text Box 15">
          <a:extLst>
            <a:ext uri="{FF2B5EF4-FFF2-40B4-BE49-F238E27FC236}">
              <a16:creationId xmlns:a16="http://schemas.microsoft.com/office/drawing/2014/main" id="{00000000-0008-0000-0500-00009A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xdr:row>
      <xdr:rowOff>0</xdr:rowOff>
    </xdr:from>
    <xdr:ext cx="95250" cy="171450"/>
    <xdr:sp macro="" textlink="">
      <xdr:nvSpPr>
        <xdr:cNvPr id="1179" name="Text Box 16">
          <a:extLst>
            <a:ext uri="{FF2B5EF4-FFF2-40B4-BE49-F238E27FC236}">
              <a16:creationId xmlns:a16="http://schemas.microsoft.com/office/drawing/2014/main" id="{00000000-0008-0000-0500-00009B04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184" name="Text Box 16">
          <a:extLst>
            <a:ext uri="{FF2B5EF4-FFF2-40B4-BE49-F238E27FC236}">
              <a16:creationId xmlns:a16="http://schemas.microsoft.com/office/drawing/2014/main" id="{00000000-0008-0000-0500-0000A0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185" name="Text Box 17">
          <a:extLst>
            <a:ext uri="{FF2B5EF4-FFF2-40B4-BE49-F238E27FC236}">
              <a16:creationId xmlns:a16="http://schemas.microsoft.com/office/drawing/2014/main" id="{00000000-0008-0000-0500-0000A1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186" name="Text Box 18">
          <a:extLst>
            <a:ext uri="{FF2B5EF4-FFF2-40B4-BE49-F238E27FC236}">
              <a16:creationId xmlns:a16="http://schemas.microsoft.com/office/drawing/2014/main" id="{00000000-0008-0000-0500-0000A2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187" name="Text Box 19">
          <a:extLst>
            <a:ext uri="{FF2B5EF4-FFF2-40B4-BE49-F238E27FC236}">
              <a16:creationId xmlns:a16="http://schemas.microsoft.com/office/drawing/2014/main" id="{00000000-0008-0000-0500-0000A3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88" name="Text Box 15">
          <a:extLst>
            <a:ext uri="{FF2B5EF4-FFF2-40B4-BE49-F238E27FC236}">
              <a16:creationId xmlns:a16="http://schemas.microsoft.com/office/drawing/2014/main" id="{00000000-0008-0000-0500-0000A4040000}"/>
            </a:ext>
          </a:extLst>
        </xdr:cNvPr>
        <xdr:cNvSpPr txBox="1">
          <a:spLocks noChangeArrowheads="1"/>
        </xdr:cNvSpPr>
      </xdr:nvSpPr>
      <xdr:spPr bwMode="auto">
        <a:xfrm>
          <a:off x="6655254" y="481375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89" name="Text Box 15">
          <a:extLst>
            <a:ext uri="{FF2B5EF4-FFF2-40B4-BE49-F238E27FC236}">
              <a16:creationId xmlns:a16="http://schemas.microsoft.com/office/drawing/2014/main" id="{00000000-0008-0000-0500-0000A5040000}"/>
            </a:ext>
          </a:extLst>
        </xdr:cNvPr>
        <xdr:cNvSpPr txBox="1">
          <a:spLocks noChangeArrowheads="1"/>
        </xdr:cNvSpPr>
      </xdr:nvSpPr>
      <xdr:spPr bwMode="auto">
        <a:xfrm>
          <a:off x="6655254" y="5602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1" name="Text Box 16">
          <a:extLst>
            <a:ext uri="{FF2B5EF4-FFF2-40B4-BE49-F238E27FC236}">
              <a16:creationId xmlns:a16="http://schemas.microsoft.com/office/drawing/2014/main" id="{00000000-0008-0000-0500-0000A7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2" name="Text Box 17">
          <a:extLst>
            <a:ext uri="{FF2B5EF4-FFF2-40B4-BE49-F238E27FC236}">
              <a16:creationId xmlns:a16="http://schemas.microsoft.com/office/drawing/2014/main" id="{00000000-0008-0000-0500-0000A8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3" name="Text Box 18">
          <a:extLst>
            <a:ext uri="{FF2B5EF4-FFF2-40B4-BE49-F238E27FC236}">
              <a16:creationId xmlns:a16="http://schemas.microsoft.com/office/drawing/2014/main" id="{00000000-0008-0000-0500-0000A9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4" name="Text Box 19">
          <a:extLst>
            <a:ext uri="{FF2B5EF4-FFF2-40B4-BE49-F238E27FC236}">
              <a16:creationId xmlns:a16="http://schemas.microsoft.com/office/drawing/2014/main" id="{00000000-0008-0000-0500-0000AA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35713"/>
    <xdr:sp macro="" textlink="">
      <xdr:nvSpPr>
        <xdr:cNvPr id="1195" name="Text Box 15">
          <a:extLst>
            <a:ext uri="{FF2B5EF4-FFF2-40B4-BE49-F238E27FC236}">
              <a16:creationId xmlns:a16="http://schemas.microsoft.com/office/drawing/2014/main" id="{00000000-0008-0000-0500-0000AB040000}"/>
            </a:ext>
          </a:extLst>
        </xdr:cNvPr>
        <xdr:cNvSpPr txBox="1">
          <a:spLocks noChangeArrowheads="1"/>
        </xdr:cNvSpPr>
      </xdr:nvSpPr>
      <xdr:spPr bwMode="auto">
        <a:xfrm>
          <a:off x="3079750" y="4479925"/>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6" name="Text Box 16">
          <a:extLst>
            <a:ext uri="{FF2B5EF4-FFF2-40B4-BE49-F238E27FC236}">
              <a16:creationId xmlns:a16="http://schemas.microsoft.com/office/drawing/2014/main" id="{00000000-0008-0000-0500-0000AC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7" name="Text Box 17">
          <a:extLst>
            <a:ext uri="{FF2B5EF4-FFF2-40B4-BE49-F238E27FC236}">
              <a16:creationId xmlns:a16="http://schemas.microsoft.com/office/drawing/2014/main" id="{00000000-0008-0000-0500-0000AD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8" name="Text Box 18">
          <a:extLst>
            <a:ext uri="{FF2B5EF4-FFF2-40B4-BE49-F238E27FC236}">
              <a16:creationId xmlns:a16="http://schemas.microsoft.com/office/drawing/2014/main" id="{00000000-0008-0000-0500-0000AE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9" name="Text Box 19">
          <a:extLst>
            <a:ext uri="{FF2B5EF4-FFF2-40B4-BE49-F238E27FC236}">
              <a16:creationId xmlns:a16="http://schemas.microsoft.com/office/drawing/2014/main" id="{00000000-0008-0000-0500-0000AF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189</xdr:row>
      <xdr:rowOff>0</xdr:rowOff>
    </xdr:from>
    <xdr:ext cx="95250" cy="213632"/>
    <xdr:sp macro="" textlink="">
      <xdr:nvSpPr>
        <xdr:cNvPr id="1200" name="Text Box 15">
          <a:extLst>
            <a:ext uri="{FF2B5EF4-FFF2-40B4-BE49-F238E27FC236}">
              <a16:creationId xmlns:a16="http://schemas.microsoft.com/office/drawing/2014/main" id="{00000000-0008-0000-0500-0000B0040000}"/>
            </a:ext>
          </a:extLst>
        </xdr:cNvPr>
        <xdr:cNvSpPr txBox="1">
          <a:spLocks noChangeArrowheads="1"/>
        </xdr:cNvSpPr>
      </xdr:nvSpPr>
      <xdr:spPr bwMode="auto">
        <a:xfrm>
          <a:off x="3999593" y="48046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01" name="Text Box 16">
          <a:extLst>
            <a:ext uri="{FF2B5EF4-FFF2-40B4-BE49-F238E27FC236}">
              <a16:creationId xmlns:a16="http://schemas.microsoft.com/office/drawing/2014/main" id="{00000000-0008-0000-0500-0000B1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02" name="Text Box 17">
          <a:extLst>
            <a:ext uri="{FF2B5EF4-FFF2-40B4-BE49-F238E27FC236}">
              <a16:creationId xmlns:a16="http://schemas.microsoft.com/office/drawing/2014/main" id="{00000000-0008-0000-0500-0000B2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03" name="Text Box 18">
          <a:extLst>
            <a:ext uri="{FF2B5EF4-FFF2-40B4-BE49-F238E27FC236}">
              <a16:creationId xmlns:a16="http://schemas.microsoft.com/office/drawing/2014/main" id="{00000000-0008-0000-0500-0000B3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04" name="Text Box 19">
          <a:extLst>
            <a:ext uri="{FF2B5EF4-FFF2-40B4-BE49-F238E27FC236}">
              <a16:creationId xmlns:a16="http://schemas.microsoft.com/office/drawing/2014/main" id="{00000000-0008-0000-0500-0000B4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05" name="Text Box 16">
          <a:extLst>
            <a:ext uri="{FF2B5EF4-FFF2-40B4-BE49-F238E27FC236}">
              <a16:creationId xmlns:a16="http://schemas.microsoft.com/office/drawing/2014/main" id="{00000000-0008-0000-0500-0000B5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06" name="Text Box 17">
          <a:extLst>
            <a:ext uri="{FF2B5EF4-FFF2-40B4-BE49-F238E27FC236}">
              <a16:creationId xmlns:a16="http://schemas.microsoft.com/office/drawing/2014/main" id="{00000000-0008-0000-0500-0000B6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07" name="Text Box 18">
          <a:extLst>
            <a:ext uri="{FF2B5EF4-FFF2-40B4-BE49-F238E27FC236}">
              <a16:creationId xmlns:a16="http://schemas.microsoft.com/office/drawing/2014/main" id="{00000000-0008-0000-0500-0000B7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08" name="Text Box 19">
          <a:extLst>
            <a:ext uri="{FF2B5EF4-FFF2-40B4-BE49-F238E27FC236}">
              <a16:creationId xmlns:a16="http://schemas.microsoft.com/office/drawing/2014/main" id="{00000000-0008-0000-0500-0000B8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209" name="Text Box 15">
          <a:extLst>
            <a:ext uri="{FF2B5EF4-FFF2-40B4-BE49-F238E27FC236}">
              <a16:creationId xmlns:a16="http://schemas.microsoft.com/office/drawing/2014/main" id="{00000000-0008-0000-0500-0000B9040000}"/>
            </a:ext>
          </a:extLst>
        </xdr:cNvPr>
        <xdr:cNvSpPr txBox="1">
          <a:spLocks noChangeArrowheads="1"/>
        </xdr:cNvSpPr>
      </xdr:nvSpPr>
      <xdr:spPr bwMode="auto">
        <a:xfrm>
          <a:off x="7585075" y="44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0" name="Text Box 16">
          <a:extLst>
            <a:ext uri="{FF2B5EF4-FFF2-40B4-BE49-F238E27FC236}">
              <a16:creationId xmlns:a16="http://schemas.microsoft.com/office/drawing/2014/main" id="{00000000-0008-0000-0500-0000BA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1" name="Text Box 17">
          <a:extLst>
            <a:ext uri="{FF2B5EF4-FFF2-40B4-BE49-F238E27FC236}">
              <a16:creationId xmlns:a16="http://schemas.microsoft.com/office/drawing/2014/main" id="{00000000-0008-0000-0500-0000BB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2" name="Text Box 18">
          <a:extLst>
            <a:ext uri="{FF2B5EF4-FFF2-40B4-BE49-F238E27FC236}">
              <a16:creationId xmlns:a16="http://schemas.microsoft.com/office/drawing/2014/main" id="{00000000-0008-0000-0500-0000BC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3" name="Text Box 19">
          <a:extLst>
            <a:ext uri="{FF2B5EF4-FFF2-40B4-BE49-F238E27FC236}">
              <a16:creationId xmlns:a16="http://schemas.microsoft.com/office/drawing/2014/main" id="{00000000-0008-0000-0500-0000BD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214" name="Text Box 15">
          <a:extLst>
            <a:ext uri="{FF2B5EF4-FFF2-40B4-BE49-F238E27FC236}">
              <a16:creationId xmlns:a16="http://schemas.microsoft.com/office/drawing/2014/main" id="{00000000-0008-0000-0500-0000BE040000}"/>
            </a:ext>
          </a:extLst>
        </xdr:cNvPr>
        <xdr:cNvSpPr txBox="1">
          <a:spLocks noChangeArrowheads="1"/>
        </xdr:cNvSpPr>
      </xdr:nvSpPr>
      <xdr:spPr bwMode="auto">
        <a:xfrm>
          <a:off x="7585075"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5" name="Text Box 16">
          <a:extLst>
            <a:ext uri="{FF2B5EF4-FFF2-40B4-BE49-F238E27FC236}">
              <a16:creationId xmlns:a16="http://schemas.microsoft.com/office/drawing/2014/main" id="{00000000-0008-0000-0500-0000BF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6" name="Text Box 17">
          <a:extLst>
            <a:ext uri="{FF2B5EF4-FFF2-40B4-BE49-F238E27FC236}">
              <a16:creationId xmlns:a16="http://schemas.microsoft.com/office/drawing/2014/main" id="{00000000-0008-0000-0500-0000C0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7" name="Text Box 18">
          <a:extLst>
            <a:ext uri="{FF2B5EF4-FFF2-40B4-BE49-F238E27FC236}">
              <a16:creationId xmlns:a16="http://schemas.microsoft.com/office/drawing/2014/main" id="{00000000-0008-0000-0500-0000C1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8" name="Text Box 19">
          <a:extLst>
            <a:ext uri="{FF2B5EF4-FFF2-40B4-BE49-F238E27FC236}">
              <a16:creationId xmlns:a16="http://schemas.microsoft.com/office/drawing/2014/main" id="{00000000-0008-0000-0500-0000C2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19" name="Text Box 16">
          <a:extLst>
            <a:ext uri="{FF2B5EF4-FFF2-40B4-BE49-F238E27FC236}">
              <a16:creationId xmlns:a16="http://schemas.microsoft.com/office/drawing/2014/main" id="{00000000-0008-0000-0500-0000C3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0" name="Text Box 17">
          <a:extLst>
            <a:ext uri="{FF2B5EF4-FFF2-40B4-BE49-F238E27FC236}">
              <a16:creationId xmlns:a16="http://schemas.microsoft.com/office/drawing/2014/main" id="{00000000-0008-0000-0500-0000C4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1" name="Text Box 18">
          <a:extLst>
            <a:ext uri="{FF2B5EF4-FFF2-40B4-BE49-F238E27FC236}">
              <a16:creationId xmlns:a16="http://schemas.microsoft.com/office/drawing/2014/main" id="{00000000-0008-0000-0500-0000C5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2" name="Text Box 19">
          <a:extLst>
            <a:ext uri="{FF2B5EF4-FFF2-40B4-BE49-F238E27FC236}">
              <a16:creationId xmlns:a16="http://schemas.microsoft.com/office/drawing/2014/main" id="{00000000-0008-0000-0500-0000C6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442269"/>
    <xdr:sp macro="" textlink="">
      <xdr:nvSpPr>
        <xdr:cNvPr id="1223" name="Text Box 15">
          <a:extLst>
            <a:ext uri="{FF2B5EF4-FFF2-40B4-BE49-F238E27FC236}">
              <a16:creationId xmlns:a16="http://schemas.microsoft.com/office/drawing/2014/main" id="{00000000-0008-0000-0500-0000C7040000}"/>
            </a:ext>
          </a:extLst>
        </xdr:cNvPr>
        <xdr:cNvSpPr txBox="1">
          <a:spLocks noChangeArrowheads="1"/>
        </xdr:cNvSpPr>
      </xdr:nvSpPr>
      <xdr:spPr bwMode="auto">
        <a:xfrm>
          <a:off x="45656500" y="44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4" name="Text Box 16">
          <a:extLst>
            <a:ext uri="{FF2B5EF4-FFF2-40B4-BE49-F238E27FC236}">
              <a16:creationId xmlns:a16="http://schemas.microsoft.com/office/drawing/2014/main" id="{00000000-0008-0000-0500-0000C8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5" name="Text Box 17">
          <a:extLst>
            <a:ext uri="{FF2B5EF4-FFF2-40B4-BE49-F238E27FC236}">
              <a16:creationId xmlns:a16="http://schemas.microsoft.com/office/drawing/2014/main" id="{00000000-0008-0000-0500-0000C9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6" name="Text Box 18">
          <a:extLst>
            <a:ext uri="{FF2B5EF4-FFF2-40B4-BE49-F238E27FC236}">
              <a16:creationId xmlns:a16="http://schemas.microsoft.com/office/drawing/2014/main" id="{00000000-0008-0000-0500-0000CA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7" name="Text Box 19">
          <a:extLst>
            <a:ext uri="{FF2B5EF4-FFF2-40B4-BE49-F238E27FC236}">
              <a16:creationId xmlns:a16="http://schemas.microsoft.com/office/drawing/2014/main" id="{00000000-0008-0000-0500-0000CB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1228" name="Text Box 15">
          <a:extLst>
            <a:ext uri="{FF2B5EF4-FFF2-40B4-BE49-F238E27FC236}">
              <a16:creationId xmlns:a16="http://schemas.microsoft.com/office/drawing/2014/main" id="{00000000-0008-0000-0500-0000CC040000}"/>
            </a:ext>
          </a:extLst>
        </xdr:cNvPr>
        <xdr:cNvSpPr txBox="1">
          <a:spLocks noChangeArrowheads="1"/>
        </xdr:cNvSpPr>
      </xdr:nvSpPr>
      <xdr:spPr bwMode="auto">
        <a:xfrm>
          <a:off x="4565650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9" name="Text Box 16">
          <a:extLst>
            <a:ext uri="{FF2B5EF4-FFF2-40B4-BE49-F238E27FC236}">
              <a16:creationId xmlns:a16="http://schemas.microsoft.com/office/drawing/2014/main" id="{00000000-0008-0000-0500-0000CD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30" name="Text Box 17">
          <a:extLst>
            <a:ext uri="{FF2B5EF4-FFF2-40B4-BE49-F238E27FC236}">
              <a16:creationId xmlns:a16="http://schemas.microsoft.com/office/drawing/2014/main" id="{00000000-0008-0000-0500-0000CE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31" name="Text Box 18">
          <a:extLst>
            <a:ext uri="{FF2B5EF4-FFF2-40B4-BE49-F238E27FC236}">
              <a16:creationId xmlns:a16="http://schemas.microsoft.com/office/drawing/2014/main" id="{00000000-0008-0000-0500-0000CF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32" name="Text Box 19">
          <a:extLst>
            <a:ext uri="{FF2B5EF4-FFF2-40B4-BE49-F238E27FC236}">
              <a16:creationId xmlns:a16="http://schemas.microsoft.com/office/drawing/2014/main" id="{00000000-0008-0000-0500-0000D0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33" name="Text Box 16">
          <a:extLst>
            <a:ext uri="{FF2B5EF4-FFF2-40B4-BE49-F238E27FC236}">
              <a16:creationId xmlns:a16="http://schemas.microsoft.com/office/drawing/2014/main" id="{00000000-0008-0000-0500-0000D1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34" name="Text Box 17">
          <a:extLst>
            <a:ext uri="{FF2B5EF4-FFF2-40B4-BE49-F238E27FC236}">
              <a16:creationId xmlns:a16="http://schemas.microsoft.com/office/drawing/2014/main" id="{00000000-0008-0000-0500-0000D2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35" name="Text Box 18">
          <a:extLst>
            <a:ext uri="{FF2B5EF4-FFF2-40B4-BE49-F238E27FC236}">
              <a16:creationId xmlns:a16="http://schemas.microsoft.com/office/drawing/2014/main" id="{00000000-0008-0000-0500-0000D3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36" name="Text Box 19">
          <a:extLst>
            <a:ext uri="{FF2B5EF4-FFF2-40B4-BE49-F238E27FC236}">
              <a16:creationId xmlns:a16="http://schemas.microsoft.com/office/drawing/2014/main" id="{00000000-0008-0000-0500-0000D4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014"/>
    <xdr:sp macro="" textlink="">
      <xdr:nvSpPr>
        <xdr:cNvPr id="1237" name="Text Box 15">
          <a:extLst>
            <a:ext uri="{FF2B5EF4-FFF2-40B4-BE49-F238E27FC236}">
              <a16:creationId xmlns:a16="http://schemas.microsoft.com/office/drawing/2014/main" id="{00000000-0008-0000-0500-0000D5040000}"/>
            </a:ext>
          </a:extLst>
        </xdr:cNvPr>
        <xdr:cNvSpPr txBox="1">
          <a:spLocks noChangeArrowheads="1"/>
        </xdr:cNvSpPr>
      </xdr:nvSpPr>
      <xdr:spPr bwMode="auto">
        <a:xfrm>
          <a:off x="3079750" y="40925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38" name="Text Box 15">
          <a:extLst>
            <a:ext uri="{FF2B5EF4-FFF2-40B4-BE49-F238E27FC236}">
              <a16:creationId xmlns:a16="http://schemas.microsoft.com/office/drawing/2014/main" id="{00000000-0008-0000-0500-0000D6040000}"/>
            </a:ext>
          </a:extLst>
        </xdr:cNvPr>
        <xdr:cNvSpPr txBox="1">
          <a:spLocks noChangeArrowheads="1"/>
        </xdr:cNvSpPr>
      </xdr:nvSpPr>
      <xdr:spPr bwMode="auto">
        <a:xfrm>
          <a:off x="30797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39" name="Text Box 16">
          <a:extLst>
            <a:ext uri="{FF2B5EF4-FFF2-40B4-BE49-F238E27FC236}">
              <a16:creationId xmlns:a16="http://schemas.microsoft.com/office/drawing/2014/main" id="{00000000-0008-0000-0500-0000D7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0" name="Text Box 17">
          <a:extLst>
            <a:ext uri="{FF2B5EF4-FFF2-40B4-BE49-F238E27FC236}">
              <a16:creationId xmlns:a16="http://schemas.microsoft.com/office/drawing/2014/main" id="{00000000-0008-0000-0500-0000D8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1" name="Text Box 18">
          <a:extLst>
            <a:ext uri="{FF2B5EF4-FFF2-40B4-BE49-F238E27FC236}">
              <a16:creationId xmlns:a16="http://schemas.microsoft.com/office/drawing/2014/main" id="{00000000-0008-0000-0500-0000D9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2" name="Text Box 19">
          <a:extLst>
            <a:ext uri="{FF2B5EF4-FFF2-40B4-BE49-F238E27FC236}">
              <a16:creationId xmlns:a16="http://schemas.microsoft.com/office/drawing/2014/main" id="{00000000-0008-0000-0500-0000DA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43" name="Text Box 15">
          <a:extLst>
            <a:ext uri="{FF2B5EF4-FFF2-40B4-BE49-F238E27FC236}">
              <a16:creationId xmlns:a16="http://schemas.microsoft.com/office/drawing/2014/main" id="{00000000-0008-0000-0500-0000DB040000}"/>
            </a:ext>
          </a:extLst>
        </xdr:cNvPr>
        <xdr:cNvSpPr txBox="1">
          <a:spLocks noChangeArrowheads="1"/>
        </xdr:cNvSpPr>
      </xdr:nvSpPr>
      <xdr:spPr bwMode="auto">
        <a:xfrm>
          <a:off x="3079750" y="447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4" name="Text Box 16">
          <a:extLst>
            <a:ext uri="{FF2B5EF4-FFF2-40B4-BE49-F238E27FC236}">
              <a16:creationId xmlns:a16="http://schemas.microsoft.com/office/drawing/2014/main" id="{00000000-0008-0000-0500-0000DC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5" name="Text Box 17">
          <a:extLst>
            <a:ext uri="{FF2B5EF4-FFF2-40B4-BE49-F238E27FC236}">
              <a16:creationId xmlns:a16="http://schemas.microsoft.com/office/drawing/2014/main" id="{00000000-0008-0000-0500-0000DD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6" name="Text Box 18">
          <a:extLst>
            <a:ext uri="{FF2B5EF4-FFF2-40B4-BE49-F238E27FC236}">
              <a16:creationId xmlns:a16="http://schemas.microsoft.com/office/drawing/2014/main" id="{00000000-0008-0000-0500-0000DE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7" name="Text Box 19">
          <a:extLst>
            <a:ext uri="{FF2B5EF4-FFF2-40B4-BE49-F238E27FC236}">
              <a16:creationId xmlns:a16="http://schemas.microsoft.com/office/drawing/2014/main" id="{00000000-0008-0000-0500-0000DF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48" name="Text Box 15">
          <a:extLst>
            <a:ext uri="{FF2B5EF4-FFF2-40B4-BE49-F238E27FC236}">
              <a16:creationId xmlns:a16="http://schemas.microsoft.com/office/drawing/2014/main" id="{00000000-0008-0000-0500-0000E0040000}"/>
            </a:ext>
          </a:extLst>
        </xdr:cNvPr>
        <xdr:cNvSpPr txBox="1">
          <a:spLocks noChangeArrowheads="1"/>
        </xdr:cNvSpPr>
      </xdr:nvSpPr>
      <xdr:spPr bwMode="auto">
        <a:xfrm>
          <a:off x="30797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331"/>
    <xdr:sp macro="" textlink="">
      <xdr:nvSpPr>
        <xdr:cNvPr id="1249" name="Text Box 15">
          <a:extLst>
            <a:ext uri="{FF2B5EF4-FFF2-40B4-BE49-F238E27FC236}">
              <a16:creationId xmlns:a16="http://schemas.microsoft.com/office/drawing/2014/main" id="{00000000-0008-0000-0500-0000E1040000}"/>
            </a:ext>
          </a:extLst>
        </xdr:cNvPr>
        <xdr:cNvSpPr txBox="1">
          <a:spLocks noChangeArrowheads="1"/>
        </xdr:cNvSpPr>
      </xdr:nvSpPr>
      <xdr:spPr bwMode="auto">
        <a:xfrm>
          <a:off x="3079750" y="4479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50" name="Text Box 16">
          <a:extLst>
            <a:ext uri="{FF2B5EF4-FFF2-40B4-BE49-F238E27FC236}">
              <a16:creationId xmlns:a16="http://schemas.microsoft.com/office/drawing/2014/main" id="{00000000-0008-0000-0500-0000E2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51" name="Text Box 17">
          <a:extLst>
            <a:ext uri="{FF2B5EF4-FFF2-40B4-BE49-F238E27FC236}">
              <a16:creationId xmlns:a16="http://schemas.microsoft.com/office/drawing/2014/main" id="{00000000-0008-0000-0500-0000E3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52" name="Text Box 18">
          <a:extLst>
            <a:ext uri="{FF2B5EF4-FFF2-40B4-BE49-F238E27FC236}">
              <a16:creationId xmlns:a16="http://schemas.microsoft.com/office/drawing/2014/main" id="{00000000-0008-0000-0500-0000E4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53" name="Text Box 19">
          <a:extLst>
            <a:ext uri="{FF2B5EF4-FFF2-40B4-BE49-F238E27FC236}">
              <a16:creationId xmlns:a16="http://schemas.microsoft.com/office/drawing/2014/main" id="{00000000-0008-0000-0500-0000E5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54" name="Text Box 15">
          <a:extLst>
            <a:ext uri="{FF2B5EF4-FFF2-40B4-BE49-F238E27FC236}">
              <a16:creationId xmlns:a16="http://schemas.microsoft.com/office/drawing/2014/main" id="{00000000-0008-0000-0500-0000E6040000}"/>
            </a:ext>
          </a:extLst>
        </xdr:cNvPr>
        <xdr:cNvSpPr txBox="1">
          <a:spLocks noChangeArrowheads="1"/>
        </xdr:cNvSpPr>
      </xdr:nvSpPr>
      <xdr:spPr bwMode="auto">
        <a:xfrm>
          <a:off x="30797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255" name="Text Box 15">
          <a:extLst>
            <a:ext uri="{FF2B5EF4-FFF2-40B4-BE49-F238E27FC236}">
              <a16:creationId xmlns:a16="http://schemas.microsoft.com/office/drawing/2014/main" id="{00000000-0008-0000-0500-0000E7040000}"/>
            </a:ext>
          </a:extLst>
        </xdr:cNvPr>
        <xdr:cNvSpPr txBox="1">
          <a:spLocks noChangeArrowheads="1"/>
        </xdr:cNvSpPr>
      </xdr:nvSpPr>
      <xdr:spPr bwMode="auto">
        <a:xfrm>
          <a:off x="7585075" y="40925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256" name="Text Box 15">
          <a:extLst>
            <a:ext uri="{FF2B5EF4-FFF2-40B4-BE49-F238E27FC236}">
              <a16:creationId xmlns:a16="http://schemas.microsoft.com/office/drawing/2014/main" id="{00000000-0008-0000-0500-0000E8040000}"/>
            </a:ext>
          </a:extLst>
        </xdr:cNvPr>
        <xdr:cNvSpPr txBox="1">
          <a:spLocks noChangeArrowheads="1"/>
        </xdr:cNvSpPr>
      </xdr:nvSpPr>
      <xdr:spPr bwMode="auto">
        <a:xfrm>
          <a:off x="7585075"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57" name="Text Box 16">
          <a:extLst>
            <a:ext uri="{FF2B5EF4-FFF2-40B4-BE49-F238E27FC236}">
              <a16:creationId xmlns:a16="http://schemas.microsoft.com/office/drawing/2014/main" id="{00000000-0008-0000-0500-0000E9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58" name="Text Box 17">
          <a:extLst>
            <a:ext uri="{FF2B5EF4-FFF2-40B4-BE49-F238E27FC236}">
              <a16:creationId xmlns:a16="http://schemas.microsoft.com/office/drawing/2014/main" id="{00000000-0008-0000-0500-0000EA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59" name="Text Box 18">
          <a:extLst>
            <a:ext uri="{FF2B5EF4-FFF2-40B4-BE49-F238E27FC236}">
              <a16:creationId xmlns:a16="http://schemas.microsoft.com/office/drawing/2014/main" id="{00000000-0008-0000-0500-0000EB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60" name="Text Box 19">
          <a:extLst>
            <a:ext uri="{FF2B5EF4-FFF2-40B4-BE49-F238E27FC236}">
              <a16:creationId xmlns:a16="http://schemas.microsoft.com/office/drawing/2014/main" id="{00000000-0008-0000-0500-0000EC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261" name="Text Box 15">
          <a:extLst>
            <a:ext uri="{FF2B5EF4-FFF2-40B4-BE49-F238E27FC236}">
              <a16:creationId xmlns:a16="http://schemas.microsoft.com/office/drawing/2014/main" id="{00000000-0008-0000-0500-0000ED040000}"/>
            </a:ext>
          </a:extLst>
        </xdr:cNvPr>
        <xdr:cNvSpPr txBox="1">
          <a:spLocks noChangeArrowheads="1"/>
        </xdr:cNvSpPr>
      </xdr:nvSpPr>
      <xdr:spPr bwMode="auto">
        <a:xfrm>
          <a:off x="7585075" y="447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62" name="Text Box 16">
          <a:extLst>
            <a:ext uri="{FF2B5EF4-FFF2-40B4-BE49-F238E27FC236}">
              <a16:creationId xmlns:a16="http://schemas.microsoft.com/office/drawing/2014/main" id="{00000000-0008-0000-0500-0000EE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63" name="Text Box 17">
          <a:extLst>
            <a:ext uri="{FF2B5EF4-FFF2-40B4-BE49-F238E27FC236}">
              <a16:creationId xmlns:a16="http://schemas.microsoft.com/office/drawing/2014/main" id="{00000000-0008-0000-0500-0000EF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64" name="Text Box 18">
          <a:extLst>
            <a:ext uri="{FF2B5EF4-FFF2-40B4-BE49-F238E27FC236}">
              <a16:creationId xmlns:a16="http://schemas.microsoft.com/office/drawing/2014/main" id="{00000000-0008-0000-0500-0000F0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65" name="Text Box 19">
          <a:extLst>
            <a:ext uri="{FF2B5EF4-FFF2-40B4-BE49-F238E27FC236}">
              <a16:creationId xmlns:a16="http://schemas.microsoft.com/office/drawing/2014/main" id="{00000000-0008-0000-0500-0000F1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266" name="Text Box 15">
          <a:extLst>
            <a:ext uri="{FF2B5EF4-FFF2-40B4-BE49-F238E27FC236}">
              <a16:creationId xmlns:a16="http://schemas.microsoft.com/office/drawing/2014/main" id="{00000000-0008-0000-0500-0000F2040000}"/>
            </a:ext>
          </a:extLst>
        </xdr:cNvPr>
        <xdr:cNvSpPr txBox="1">
          <a:spLocks noChangeArrowheads="1"/>
        </xdr:cNvSpPr>
      </xdr:nvSpPr>
      <xdr:spPr bwMode="auto">
        <a:xfrm>
          <a:off x="7585075"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67" name="Text Box 16">
          <a:extLst>
            <a:ext uri="{FF2B5EF4-FFF2-40B4-BE49-F238E27FC236}">
              <a16:creationId xmlns:a16="http://schemas.microsoft.com/office/drawing/2014/main" id="{00000000-0008-0000-0500-0000F3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68" name="Text Box 17">
          <a:extLst>
            <a:ext uri="{FF2B5EF4-FFF2-40B4-BE49-F238E27FC236}">
              <a16:creationId xmlns:a16="http://schemas.microsoft.com/office/drawing/2014/main" id="{00000000-0008-0000-0500-0000F4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69" name="Text Box 18">
          <a:extLst>
            <a:ext uri="{FF2B5EF4-FFF2-40B4-BE49-F238E27FC236}">
              <a16:creationId xmlns:a16="http://schemas.microsoft.com/office/drawing/2014/main" id="{00000000-0008-0000-0500-0000F5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0" name="Text Box 19">
          <a:extLst>
            <a:ext uri="{FF2B5EF4-FFF2-40B4-BE49-F238E27FC236}">
              <a16:creationId xmlns:a16="http://schemas.microsoft.com/office/drawing/2014/main" id="{00000000-0008-0000-0500-0000F6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442269"/>
    <xdr:sp macro="" textlink="">
      <xdr:nvSpPr>
        <xdr:cNvPr id="1271" name="Text Box 15">
          <a:extLst>
            <a:ext uri="{FF2B5EF4-FFF2-40B4-BE49-F238E27FC236}">
              <a16:creationId xmlns:a16="http://schemas.microsoft.com/office/drawing/2014/main" id="{00000000-0008-0000-0500-0000F7040000}"/>
            </a:ext>
          </a:extLst>
        </xdr:cNvPr>
        <xdr:cNvSpPr txBox="1">
          <a:spLocks noChangeArrowheads="1"/>
        </xdr:cNvSpPr>
      </xdr:nvSpPr>
      <xdr:spPr bwMode="auto">
        <a:xfrm>
          <a:off x="9582150" y="44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2" name="Text Box 16">
          <a:extLst>
            <a:ext uri="{FF2B5EF4-FFF2-40B4-BE49-F238E27FC236}">
              <a16:creationId xmlns:a16="http://schemas.microsoft.com/office/drawing/2014/main" id="{00000000-0008-0000-0500-0000F8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3" name="Text Box 17">
          <a:extLst>
            <a:ext uri="{FF2B5EF4-FFF2-40B4-BE49-F238E27FC236}">
              <a16:creationId xmlns:a16="http://schemas.microsoft.com/office/drawing/2014/main" id="{00000000-0008-0000-0500-0000F9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4" name="Text Box 18">
          <a:extLst>
            <a:ext uri="{FF2B5EF4-FFF2-40B4-BE49-F238E27FC236}">
              <a16:creationId xmlns:a16="http://schemas.microsoft.com/office/drawing/2014/main" id="{00000000-0008-0000-0500-0000FA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5" name="Text Box 19">
          <a:extLst>
            <a:ext uri="{FF2B5EF4-FFF2-40B4-BE49-F238E27FC236}">
              <a16:creationId xmlns:a16="http://schemas.microsoft.com/office/drawing/2014/main" id="{00000000-0008-0000-0500-0000FB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276" name="Text Box 15">
          <a:extLst>
            <a:ext uri="{FF2B5EF4-FFF2-40B4-BE49-F238E27FC236}">
              <a16:creationId xmlns:a16="http://schemas.microsoft.com/office/drawing/2014/main" id="{00000000-0008-0000-0500-0000FC040000}"/>
            </a:ext>
          </a:extLst>
        </xdr:cNvPr>
        <xdr:cNvSpPr txBox="1">
          <a:spLocks noChangeArrowheads="1"/>
        </xdr:cNvSpPr>
      </xdr:nvSpPr>
      <xdr:spPr bwMode="auto">
        <a:xfrm>
          <a:off x="95821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7" name="Text Box 16">
          <a:extLst>
            <a:ext uri="{FF2B5EF4-FFF2-40B4-BE49-F238E27FC236}">
              <a16:creationId xmlns:a16="http://schemas.microsoft.com/office/drawing/2014/main" id="{00000000-0008-0000-0500-0000FD04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8" name="Text Box 17">
          <a:extLst>
            <a:ext uri="{FF2B5EF4-FFF2-40B4-BE49-F238E27FC236}">
              <a16:creationId xmlns:a16="http://schemas.microsoft.com/office/drawing/2014/main" id="{00000000-0008-0000-0500-0000FE04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9" name="Text Box 18">
          <a:extLst>
            <a:ext uri="{FF2B5EF4-FFF2-40B4-BE49-F238E27FC236}">
              <a16:creationId xmlns:a16="http://schemas.microsoft.com/office/drawing/2014/main" id="{00000000-0008-0000-0500-0000FF04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0" name="Text Box 19">
          <a:extLst>
            <a:ext uri="{FF2B5EF4-FFF2-40B4-BE49-F238E27FC236}">
              <a16:creationId xmlns:a16="http://schemas.microsoft.com/office/drawing/2014/main" id="{00000000-0008-0000-0500-00000005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442269"/>
    <xdr:sp macro="" textlink="">
      <xdr:nvSpPr>
        <xdr:cNvPr id="1281" name="Text Box 15">
          <a:extLst>
            <a:ext uri="{FF2B5EF4-FFF2-40B4-BE49-F238E27FC236}">
              <a16:creationId xmlns:a16="http://schemas.microsoft.com/office/drawing/2014/main" id="{00000000-0008-0000-0500-000001050000}"/>
            </a:ext>
          </a:extLst>
        </xdr:cNvPr>
        <xdr:cNvSpPr txBox="1">
          <a:spLocks noChangeArrowheads="1"/>
        </xdr:cNvSpPr>
      </xdr:nvSpPr>
      <xdr:spPr bwMode="auto">
        <a:xfrm>
          <a:off x="9582150" y="40925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282" name="Text Box 15">
          <a:extLst>
            <a:ext uri="{FF2B5EF4-FFF2-40B4-BE49-F238E27FC236}">
              <a16:creationId xmlns:a16="http://schemas.microsoft.com/office/drawing/2014/main" id="{00000000-0008-0000-0500-000002050000}"/>
            </a:ext>
          </a:extLst>
        </xdr:cNvPr>
        <xdr:cNvSpPr txBox="1">
          <a:spLocks noChangeArrowheads="1"/>
        </xdr:cNvSpPr>
      </xdr:nvSpPr>
      <xdr:spPr bwMode="auto">
        <a:xfrm>
          <a:off x="95821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3" name="Text Box 16">
          <a:extLst>
            <a:ext uri="{FF2B5EF4-FFF2-40B4-BE49-F238E27FC236}">
              <a16:creationId xmlns:a16="http://schemas.microsoft.com/office/drawing/2014/main" id="{00000000-0008-0000-0500-000003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4" name="Text Box 17">
          <a:extLst>
            <a:ext uri="{FF2B5EF4-FFF2-40B4-BE49-F238E27FC236}">
              <a16:creationId xmlns:a16="http://schemas.microsoft.com/office/drawing/2014/main" id="{00000000-0008-0000-0500-000004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5" name="Text Box 18">
          <a:extLst>
            <a:ext uri="{FF2B5EF4-FFF2-40B4-BE49-F238E27FC236}">
              <a16:creationId xmlns:a16="http://schemas.microsoft.com/office/drawing/2014/main" id="{00000000-0008-0000-0500-000005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6" name="Text Box 19">
          <a:extLst>
            <a:ext uri="{FF2B5EF4-FFF2-40B4-BE49-F238E27FC236}">
              <a16:creationId xmlns:a16="http://schemas.microsoft.com/office/drawing/2014/main" id="{00000000-0008-0000-0500-000006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287" name="Text Box 15">
          <a:extLst>
            <a:ext uri="{FF2B5EF4-FFF2-40B4-BE49-F238E27FC236}">
              <a16:creationId xmlns:a16="http://schemas.microsoft.com/office/drawing/2014/main" id="{00000000-0008-0000-0500-000007050000}"/>
            </a:ext>
          </a:extLst>
        </xdr:cNvPr>
        <xdr:cNvSpPr txBox="1">
          <a:spLocks noChangeArrowheads="1"/>
        </xdr:cNvSpPr>
      </xdr:nvSpPr>
      <xdr:spPr bwMode="auto">
        <a:xfrm>
          <a:off x="9582150" y="447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8" name="Text Box 16">
          <a:extLst>
            <a:ext uri="{FF2B5EF4-FFF2-40B4-BE49-F238E27FC236}">
              <a16:creationId xmlns:a16="http://schemas.microsoft.com/office/drawing/2014/main" id="{00000000-0008-0000-0500-000008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9" name="Text Box 17">
          <a:extLst>
            <a:ext uri="{FF2B5EF4-FFF2-40B4-BE49-F238E27FC236}">
              <a16:creationId xmlns:a16="http://schemas.microsoft.com/office/drawing/2014/main" id="{00000000-0008-0000-0500-000009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90" name="Text Box 18">
          <a:extLst>
            <a:ext uri="{FF2B5EF4-FFF2-40B4-BE49-F238E27FC236}">
              <a16:creationId xmlns:a16="http://schemas.microsoft.com/office/drawing/2014/main" id="{00000000-0008-0000-0500-00000A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91" name="Text Box 19">
          <a:extLst>
            <a:ext uri="{FF2B5EF4-FFF2-40B4-BE49-F238E27FC236}">
              <a16:creationId xmlns:a16="http://schemas.microsoft.com/office/drawing/2014/main" id="{00000000-0008-0000-0500-00000B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292" name="Text Box 15">
          <a:extLst>
            <a:ext uri="{FF2B5EF4-FFF2-40B4-BE49-F238E27FC236}">
              <a16:creationId xmlns:a16="http://schemas.microsoft.com/office/drawing/2014/main" id="{00000000-0008-0000-0500-00000C050000}"/>
            </a:ext>
          </a:extLst>
        </xdr:cNvPr>
        <xdr:cNvSpPr txBox="1">
          <a:spLocks noChangeArrowheads="1"/>
        </xdr:cNvSpPr>
      </xdr:nvSpPr>
      <xdr:spPr bwMode="auto">
        <a:xfrm>
          <a:off x="95821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93" name="Text Box 16">
          <a:extLst>
            <a:ext uri="{FF2B5EF4-FFF2-40B4-BE49-F238E27FC236}">
              <a16:creationId xmlns:a16="http://schemas.microsoft.com/office/drawing/2014/main" id="{00000000-0008-0000-0500-00000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94" name="Text Box 17">
          <a:extLst>
            <a:ext uri="{FF2B5EF4-FFF2-40B4-BE49-F238E27FC236}">
              <a16:creationId xmlns:a16="http://schemas.microsoft.com/office/drawing/2014/main" id="{00000000-0008-0000-0500-00000E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95" name="Text Box 18">
          <a:extLst>
            <a:ext uri="{FF2B5EF4-FFF2-40B4-BE49-F238E27FC236}">
              <a16:creationId xmlns:a16="http://schemas.microsoft.com/office/drawing/2014/main" id="{00000000-0008-0000-0500-00000F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96" name="Text Box 19">
          <a:extLst>
            <a:ext uri="{FF2B5EF4-FFF2-40B4-BE49-F238E27FC236}">
              <a16:creationId xmlns:a16="http://schemas.microsoft.com/office/drawing/2014/main" id="{00000000-0008-0000-0500-000010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97" name="Text Box 16">
          <a:extLst>
            <a:ext uri="{FF2B5EF4-FFF2-40B4-BE49-F238E27FC236}">
              <a16:creationId xmlns:a16="http://schemas.microsoft.com/office/drawing/2014/main" id="{00000000-0008-0000-0500-00001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98" name="Text Box 17">
          <a:extLst>
            <a:ext uri="{FF2B5EF4-FFF2-40B4-BE49-F238E27FC236}">
              <a16:creationId xmlns:a16="http://schemas.microsoft.com/office/drawing/2014/main" id="{00000000-0008-0000-0500-00001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99" name="Text Box 18">
          <a:extLst>
            <a:ext uri="{FF2B5EF4-FFF2-40B4-BE49-F238E27FC236}">
              <a16:creationId xmlns:a16="http://schemas.microsoft.com/office/drawing/2014/main" id="{00000000-0008-0000-0500-000013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00" name="Text Box 19">
          <a:extLst>
            <a:ext uri="{FF2B5EF4-FFF2-40B4-BE49-F238E27FC236}">
              <a16:creationId xmlns:a16="http://schemas.microsoft.com/office/drawing/2014/main" id="{00000000-0008-0000-0500-000014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01" name="Text Box 16">
          <a:extLst>
            <a:ext uri="{FF2B5EF4-FFF2-40B4-BE49-F238E27FC236}">
              <a16:creationId xmlns:a16="http://schemas.microsoft.com/office/drawing/2014/main" id="{00000000-0008-0000-0500-000015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02" name="Text Box 17">
          <a:extLst>
            <a:ext uri="{FF2B5EF4-FFF2-40B4-BE49-F238E27FC236}">
              <a16:creationId xmlns:a16="http://schemas.microsoft.com/office/drawing/2014/main" id="{00000000-0008-0000-0500-000016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03" name="Text Box 18">
          <a:extLst>
            <a:ext uri="{FF2B5EF4-FFF2-40B4-BE49-F238E27FC236}">
              <a16:creationId xmlns:a16="http://schemas.microsoft.com/office/drawing/2014/main" id="{00000000-0008-0000-0500-000017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04" name="Text Box 19">
          <a:extLst>
            <a:ext uri="{FF2B5EF4-FFF2-40B4-BE49-F238E27FC236}">
              <a16:creationId xmlns:a16="http://schemas.microsoft.com/office/drawing/2014/main" id="{00000000-0008-0000-0500-000018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014"/>
    <xdr:sp macro="" textlink="">
      <xdr:nvSpPr>
        <xdr:cNvPr id="1305" name="Text Box 15">
          <a:extLst>
            <a:ext uri="{FF2B5EF4-FFF2-40B4-BE49-F238E27FC236}">
              <a16:creationId xmlns:a16="http://schemas.microsoft.com/office/drawing/2014/main" id="{00000000-0008-0000-0500-000019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06" name="Text Box 16">
          <a:extLst>
            <a:ext uri="{FF2B5EF4-FFF2-40B4-BE49-F238E27FC236}">
              <a16:creationId xmlns:a16="http://schemas.microsoft.com/office/drawing/2014/main" id="{00000000-0008-0000-0500-00001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07" name="Text Box 17">
          <a:extLst>
            <a:ext uri="{FF2B5EF4-FFF2-40B4-BE49-F238E27FC236}">
              <a16:creationId xmlns:a16="http://schemas.microsoft.com/office/drawing/2014/main" id="{00000000-0008-0000-0500-00001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08" name="Text Box 18">
          <a:extLst>
            <a:ext uri="{FF2B5EF4-FFF2-40B4-BE49-F238E27FC236}">
              <a16:creationId xmlns:a16="http://schemas.microsoft.com/office/drawing/2014/main" id="{00000000-0008-0000-0500-00001C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09" name="Text Box 19">
          <a:extLst>
            <a:ext uri="{FF2B5EF4-FFF2-40B4-BE49-F238E27FC236}">
              <a16:creationId xmlns:a16="http://schemas.microsoft.com/office/drawing/2014/main" id="{00000000-0008-0000-0500-00001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310" name="Text Box 15">
          <a:extLst>
            <a:ext uri="{FF2B5EF4-FFF2-40B4-BE49-F238E27FC236}">
              <a16:creationId xmlns:a16="http://schemas.microsoft.com/office/drawing/2014/main" id="{00000000-0008-0000-0500-00001E050000}"/>
            </a:ext>
          </a:extLst>
        </xdr:cNvPr>
        <xdr:cNvSpPr txBox="1">
          <a:spLocks noChangeArrowheads="1"/>
        </xdr:cNvSpPr>
      </xdr:nvSpPr>
      <xdr:spPr bwMode="auto">
        <a:xfrm>
          <a:off x="3710214"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311" name="Text Box 15">
          <a:extLst>
            <a:ext uri="{FF2B5EF4-FFF2-40B4-BE49-F238E27FC236}">
              <a16:creationId xmlns:a16="http://schemas.microsoft.com/office/drawing/2014/main" id="{00000000-0008-0000-0500-00001F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12" name="Text Box 16">
          <a:extLst>
            <a:ext uri="{FF2B5EF4-FFF2-40B4-BE49-F238E27FC236}">
              <a16:creationId xmlns:a16="http://schemas.microsoft.com/office/drawing/2014/main" id="{00000000-0008-0000-0500-000020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13" name="Text Box 17">
          <a:extLst>
            <a:ext uri="{FF2B5EF4-FFF2-40B4-BE49-F238E27FC236}">
              <a16:creationId xmlns:a16="http://schemas.microsoft.com/office/drawing/2014/main" id="{00000000-0008-0000-0500-00002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14" name="Text Box 18">
          <a:extLst>
            <a:ext uri="{FF2B5EF4-FFF2-40B4-BE49-F238E27FC236}">
              <a16:creationId xmlns:a16="http://schemas.microsoft.com/office/drawing/2014/main" id="{00000000-0008-0000-0500-00002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15" name="Text Box 15">
          <a:extLst>
            <a:ext uri="{FF2B5EF4-FFF2-40B4-BE49-F238E27FC236}">
              <a16:creationId xmlns:a16="http://schemas.microsoft.com/office/drawing/2014/main" id="{00000000-0008-0000-0500-000023050000}"/>
            </a:ext>
          </a:extLst>
        </xdr:cNvPr>
        <xdr:cNvSpPr txBox="1">
          <a:spLocks noChangeArrowheads="1"/>
        </xdr:cNvSpPr>
      </xdr:nvSpPr>
      <xdr:spPr bwMode="auto">
        <a:xfrm>
          <a:off x="6773182"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16" name="Text Box 16">
          <a:extLst>
            <a:ext uri="{FF2B5EF4-FFF2-40B4-BE49-F238E27FC236}">
              <a16:creationId xmlns:a16="http://schemas.microsoft.com/office/drawing/2014/main" id="{00000000-0008-0000-0500-00002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17" name="Text Box 17">
          <a:extLst>
            <a:ext uri="{FF2B5EF4-FFF2-40B4-BE49-F238E27FC236}">
              <a16:creationId xmlns:a16="http://schemas.microsoft.com/office/drawing/2014/main" id="{00000000-0008-0000-0500-000025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18" name="Text Box 18">
          <a:extLst>
            <a:ext uri="{FF2B5EF4-FFF2-40B4-BE49-F238E27FC236}">
              <a16:creationId xmlns:a16="http://schemas.microsoft.com/office/drawing/2014/main" id="{00000000-0008-0000-0500-000026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19" name="Text Box 19">
          <a:extLst>
            <a:ext uri="{FF2B5EF4-FFF2-40B4-BE49-F238E27FC236}">
              <a16:creationId xmlns:a16="http://schemas.microsoft.com/office/drawing/2014/main" id="{00000000-0008-0000-0500-000027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442269"/>
    <xdr:sp macro="" textlink="">
      <xdr:nvSpPr>
        <xdr:cNvPr id="1320" name="Text Box 15">
          <a:extLst>
            <a:ext uri="{FF2B5EF4-FFF2-40B4-BE49-F238E27FC236}">
              <a16:creationId xmlns:a16="http://schemas.microsoft.com/office/drawing/2014/main" id="{00000000-0008-0000-0500-000028050000}"/>
            </a:ext>
          </a:extLst>
        </xdr:cNvPr>
        <xdr:cNvSpPr txBox="1">
          <a:spLocks noChangeArrowheads="1"/>
        </xdr:cNvSpPr>
      </xdr:nvSpPr>
      <xdr:spPr bwMode="auto">
        <a:xfrm>
          <a:off x="9616168"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21" name="Text Box 16">
          <a:extLst>
            <a:ext uri="{FF2B5EF4-FFF2-40B4-BE49-F238E27FC236}">
              <a16:creationId xmlns:a16="http://schemas.microsoft.com/office/drawing/2014/main" id="{00000000-0008-0000-0500-000029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22" name="Text Box 17">
          <a:extLst>
            <a:ext uri="{FF2B5EF4-FFF2-40B4-BE49-F238E27FC236}">
              <a16:creationId xmlns:a16="http://schemas.microsoft.com/office/drawing/2014/main" id="{00000000-0008-0000-0500-00002A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23" name="Text Box 18">
          <a:extLst>
            <a:ext uri="{FF2B5EF4-FFF2-40B4-BE49-F238E27FC236}">
              <a16:creationId xmlns:a16="http://schemas.microsoft.com/office/drawing/2014/main" id="{00000000-0008-0000-0500-00002B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24" name="Text Box 19">
          <a:extLst>
            <a:ext uri="{FF2B5EF4-FFF2-40B4-BE49-F238E27FC236}">
              <a16:creationId xmlns:a16="http://schemas.microsoft.com/office/drawing/2014/main" id="{00000000-0008-0000-0500-00002C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25" name="Text Box 16">
          <a:extLst>
            <a:ext uri="{FF2B5EF4-FFF2-40B4-BE49-F238E27FC236}">
              <a16:creationId xmlns:a16="http://schemas.microsoft.com/office/drawing/2014/main" id="{00000000-0008-0000-0500-00002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26" name="Text Box 17">
          <a:extLst>
            <a:ext uri="{FF2B5EF4-FFF2-40B4-BE49-F238E27FC236}">
              <a16:creationId xmlns:a16="http://schemas.microsoft.com/office/drawing/2014/main" id="{00000000-0008-0000-0500-00002E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27" name="Text Box 18">
          <a:extLst>
            <a:ext uri="{FF2B5EF4-FFF2-40B4-BE49-F238E27FC236}">
              <a16:creationId xmlns:a16="http://schemas.microsoft.com/office/drawing/2014/main" id="{00000000-0008-0000-0500-00002F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28" name="Text Box 19">
          <a:extLst>
            <a:ext uri="{FF2B5EF4-FFF2-40B4-BE49-F238E27FC236}">
              <a16:creationId xmlns:a16="http://schemas.microsoft.com/office/drawing/2014/main" id="{00000000-0008-0000-0500-000030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29" name="Text Box 16">
          <a:extLst>
            <a:ext uri="{FF2B5EF4-FFF2-40B4-BE49-F238E27FC236}">
              <a16:creationId xmlns:a16="http://schemas.microsoft.com/office/drawing/2014/main" id="{00000000-0008-0000-0500-00003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30" name="Text Box 17">
          <a:extLst>
            <a:ext uri="{FF2B5EF4-FFF2-40B4-BE49-F238E27FC236}">
              <a16:creationId xmlns:a16="http://schemas.microsoft.com/office/drawing/2014/main" id="{00000000-0008-0000-0500-00003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31" name="Text Box 18">
          <a:extLst>
            <a:ext uri="{FF2B5EF4-FFF2-40B4-BE49-F238E27FC236}">
              <a16:creationId xmlns:a16="http://schemas.microsoft.com/office/drawing/2014/main" id="{00000000-0008-0000-0500-000033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32" name="Text Box 19">
          <a:extLst>
            <a:ext uri="{FF2B5EF4-FFF2-40B4-BE49-F238E27FC236}">
              <a16:creationId xmlns:a16="http://schemas.microsoft.com/office/drawing/2014/main" id="{00000000-0008-0000-0500-000034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33" name="Text Box 16">
          <a:extLst>
            <a:ext uri="{FF2B5EF4-FFF2-40B4-BE49-F238E27FC236}">
              <a16:creationId xmlns:a16="http://schemas.microsoft.com/office/drawing/2014/main" id="{00000000-0008-0000-0500-000035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34" name="Text Box 17">
          <a:extLst>
            <a:ext uri="{FF2B5EF4-FFF2-40B4-BE49-F238E27FC236}">
              <a16:creationId xmlns:a16="http://schemas.microsoft.com/office/drawing/2014/main" id="{00000000-0008-0000-0500-000036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35" name="Text Box 18">
          <a:extLst>
            <a:ext uri="{FF2B5EF4-FFF2-40B4-BE49-F238E27FC236}">
              <a16:creationId xmlns:a16="http://schemas.microsoft.com/office/drawing/2014/main" id="{00000000-0008-0000-0500-000037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36" name="Text Box 19">
          <a:extLst>
            <a:ext uri="{FF2B5EF4-FFF2-40B4-BE49-F238E27FC236}">
              <a16:creationId xmlns:a16="http://schemas.microsoft.com/office/drawing/2014/main" id="{00000000-0008-0000-0500-000038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014"/>
    <xdr:sp macro="" textlink="">
      <xdr:nvSpPr>
        <xdr:cNvPr id="1337" name="Text Box 15">
          <a:extLst>
            <a:ext uri="{FF2B5EF4-FFF2-40B4-BE49-F238E27FC236}">
              <a16:creationId xmlns:a16="http://schemas.microsoft.com/office/drawing/2014/main" id="{00000000-0008-0000-0500-000039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38" name="Text Box 16">
          <a:extLst>
            <a:ext uri="{FF2B5EF4-FFF2-40B4-BE49-F238E27FC236}">
              <a16:creationId xmlns:a16="http://schemas.microsoft.com/office/drawing/2014/main" id="{00000000-0008-0000-0500-00003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39" name="Text Box 17">
          <a:extLst>
            <a:ext uri="{FF2B5EF4-FFF2-40B4-BE49-F238E27FC236}">
              <a16:creationId xmlns:a16="http://schemas.microsoft.com/office/drawing/2014/main" id="{00000000-0008-0000-0500-00003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40" name="Text Box 18">
          <a:extLst>
            <a:ext uri="{FF2B5EF4-FFF2-40B4-BE49-F238E27FC236}">
              <a16:creationId xmlns:a16="http://schemas.microsoft.com/office/drawing/2014/main" id="{00000000-0008-0000-0500-00003C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41" name="Text Box 19">
          <a:extLst>
            <a:ext uri="{FF2B5EF4-FFF2-40B4-BE49-F238E27FC236}">
              <a16:creationId xmlns:a16="http://schemas.microsoft.com/office/drawing/2014/main" id="{00000000-0008-0000-0500-00003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342" name="Text Box 15">
          <a:extLst>
            <a:ext uri="{FF2B5EF4-FFF2-40B4-BE49-F238E27FC236}">
              <a16:creationId xmlns:a16="http://schemas.microsoft.com/office/drawing/2014/main" id="{00000000-0008-0000-0500-00003E050000}"/>
            </a:ext>
          </a:extLst>
        </xdr:cNvPr>
        <xdr:cNvSpPr txBox="1">
          <a:spLocks noChangeArrowheads="1"/>
        </xdr:cNvSpPr>
      </xdr:nvSpPr>
      <xdr:spPr bwMode="auto">
        <a:xfrm>
          <a:off x="3710214"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343" name="Text Box 15">
          <a:extLst>
            <a:ext uri="{FF2B5EF4-FFF2-40B4-BE49-F238E27FC236}">
              <a16:creationId xmlns:a16="http://schemas.microsoft.com/office/drawing/2014/main" id="{00000000-0008-0000-0500-00003F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44" name="Text Box 16">
          <a:extLst>
            <a:ext uri="{FF2B5EF4-FFF2-40B4-BE49-F238E27FC236}">
              <a16:creationId xmlns:a16="http://schemas.microsoft.com/office/drawing/2014/main" id="{00000000-0008-0000-0500-000040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45" name="Text Box 17">
          <a:extLst>
            <a:ext uri="{FF2B5EF4-FFF2-40B4-BE49-F238E27FC236}">
              <a16:creationId xmlns:a16="http://schemas.microsoft.com/office/drawing/2014/main" id="{00000000-0008-0000-0500-00004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46" name="Text Box 18">
          <a:extLst>
            <a:ext uri="{FF2B5EF4-FFF2-40B4-BE49-F238E27FC236}">
              <a16:creationId xmlns:a16="http://schemas.microsoft.com/office/drawing/2014/main" id="{00000000-0008-0000-0500-00004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47" name="Text Box 15">
          <a:extLst>
            <a:ext uri="{FF2B5EF4-FFF2-40B4-BE49-F238E27FC236}">
              <a16:creationId xmlns:a16="http://schemas.microsoft.com/office/drawing/2014/main" id="{00000000-0008-0000-0500-000043050000}"/>
            </a:ext>
          </a:extLst>
        </xdr:cNvPr>
        <xdr:cNvSpPr txBox="1">
          <a:spLocks noChangeArrowheads="1"/>
        </xdr:cNvSpPr>
      </xdr:nvSpPr>
      <xdr:spPr bwMode="auto">
        <a:xfrm>
          <a:off x="6773182"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48" name="Text Box 16">
          <a:extLst>
            <a:ext uri="{FF2B5EF4-FFF2-40B4-BE49-F238E27FC236}">
              <a16:creationId xmlns:a16="http://schemas.microsoft.com/office/drawing/2014/main" id="{00000000-0008-0000-0500-00004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49" name="Text Box 17">
          <a:extLst>
            <a:ext uri="{FF2B5EF4-FFF2-40B4-BE49-F238E27FC236}">
              <a16:creationId xmlns:a16="http://schemas.microsoft.com/office/drawing/2014/main" id="{00000000-0008-0000-0500-000045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50" name="Text Box 18">
          <a:extLst>
            <a:ext uri="{FF2B5EF4-FFF2-40B4-BE49-F238E27FC236}">
              <a16:creationId xmlns:a16="http://schemas.microsoft.com/office/drawing/2014/main" id="{00000000-0008-0000-0500-000046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51" name="Text Box 19">
          <a:extLst>
            <a:ext uri="{FF2B5EF4-FFF2-40B4-BE49-F238E27FC236}">
              <a16:creationId xmlns:a16="http://schemas.microsoft.com/office/drawing/2014/main" id="{00000000-0008-0000-0500-000047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442269"/>
    <xdr:sp macro="" textlink="">
      <xdr:nvSpPr>
        <xdr:cNvPr id="1352" name="Text Box 15">
          <a:extLst>
            <a:ext uri="{FF2B5EF4-FFF2-40B4-BE49-F238E27FC236}">
              <a16:creationId xmlns:a16="http://schemas.microsoft.com/office/drawing/2014/main" id="{00000000-0008-0000-0500-000048050000}"/>
            </a:ext>
          </a:extLst>
        </xdr:cNvPr>
        <xdr:cNvSpPr txBox="1">
          <a:spLocks noChangeArrowheads="1"/>
        </xdr:cNvSpPr>
      </xdr:nvSpPr>
      <xdr:spPr bwMode="auto">
        <a:xfrm>
          <a:off x="9616168"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53" name="Text Box 16">
          <a:extLst>
            <a:ext uri="{FF2B5EF4-FFF2-40B4-BE49-F238E27FC236}">
              <a16:creationId xmlns:a16="http://schemas.microsoft.com/office/drawing/2014/main" id="{00000000-0008-0000-0500-000049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54" name="Text Box 17">
          <a:extLst>
            <a:ext uri="{FF2B5EF4-FFF2-40B4-BE49-F238E27FC236}">
              <a16:creationId xmlns:a16="http://schemas.microsoft.com/office/drawing/2014/main" id="{00000000-0008-0000-0500-00004A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55" name="Text Box 18">
          <a:extLst>
            <a:ext uri="{FF2B5EF4-FFF2-40B4-BE49-F238E27FC236}">
              <a16:creationId xmlns:a16="http://schemas.microsoft.com/office/drawing/2014/main" id="{00000000-0008-0000-0500-00004B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56" name="Text Box 19">
          <a:extLst>
            <a:ext uri="{FF2B5EF4-FFF2-40B4-BE49-F238E27FC236}">
              <a16:creationId xmlns:a16="http://schemas.microsoft.com/office/drawing/2014/main" id="{00000000-0008-0000-0500-00004C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57" name="Text Box 16">
          <a:extLst>
            <a:ext uri="{FF2B5EF4-FFF2-40B4-BE49-F238E27FC236}">
              <a16:creationId xmlns:a16="http://schemas.microsoft.com/office/drawing/2014/main" id="{00000000-0008-0000-0500-00004D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58" name="Text Box 17">
          <a:extLst>
            <a:ext uri="{FF2B5EF4-FFF2-40B4-BE49-F238E27FC236}">
              <a16:creationId xmlns:a16="http://schemas.microsoft.com/office/drawing/2014/main" id="{00000000-0008-0000-0500-00004E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59" name="Text Box 18">
          <a:extLst>
            <a:ext uri="{FF2B5EF4-FFF2-40B4-BE49-F238E27FC236}">
              <a16:creationId xmlns:a16="http://schemas.microsoft.com/office/drawing/2014/main" id="{00000000-0008-0000-0500-00004F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60" name="Text Box 19">
          <a:extLst>
            <a:ext uri="{FF2B5EF4-FFF2-40B4-BE49-F238E27FC236}">
              <a16:creationId xmlns:a16="http://schemas.microsoft.com/office/drawing/2014/main" id="{00000000-0008-0000-0500-000050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61" name="Text Box 16">
          <a:extLst>
            <a:ext uri="{FF2B5EF4-FFF2-40B4-BE49-F238E27FC236}">
              <a16:creationId xmlns:a16="http://schemas.microsoft.com/office/drawing/2014/main" id="{00000000-0008-0000-0500-000051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62" name="Text Box 17">
          <a:extLst>
            <a:ext uri="{FF2B5EF4-FFF2-40B4-BE49-F238E27FC236}">
              <a16:creationId xmlns:a16="http://schemas.microsoft.com/office/drawing/2014/main" id="{00000000-0008-0000-0500-000052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63" name="Text Box 18">
          <a:extLst>
            <a:ext uri="{FF2B5EF4-FFF2-40B4-BE49-F238E27FC236}">
              <a16:creationId xmlns:a16="http://schemas.microsoft.com/office/drawing/2014/main" id="{00000000-0008-0000-0500-000053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64" name="Text Box 19">
          <a:extLst>
            <a:ext uri="{FF2B5EF4-FFF2-40B4-BE49-F238E27FC236}">
              <a16:creationId xmlns:a16="http://schemas.microsoft.com/office/drawing/2014/main" id="{00000000-0008-0000-0500-000054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65" name="Text Box 16">
          <a:extLst>
            <a:ext uri="{FF2B5EF4-FFF2-40B4-BE49-F238E27FC236}">
              <a16:creationId xmlns:a16="http://schemas.microsoft.com/office/drawing/2014/main" id="{00000000-0008-0000-0500-000055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66" name="Text Box 17">
          <a:extLst>
            <a:ext uri="{FF2B5EF4-FFF2-40B4-BE49-F238E27FC236}">
              <a16:creationId xmlns:a16="http://schemas.microsoft.com/office/drawing/2014/main" id="{00000000-0008-0000-0500-000056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67" name="Text Box 18">
          <a:extLst>
            <a:ext uri="{FF2B5EF4-FFF2-40B4-BE49-F238E27FC236}">
              <a16:creationId xmlns:a16="http://schemas.microsoft.com/office/drawing/2014/main" id="{00000000-0008-0000-0500-000057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68" name="Text Box 19">
          <a:extLst>
            <a:ext uri="{FF2B5EF4-FFF2-40B4-BE49-F238E27FC236}">
              <a16:creationId xmlns:a16="http://schemas.microsoft.com/office/drawing/2014/main" id="{00000000-0008-0000-0500-000058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014"/>
    <xdr:sp macro="" textlink="">
      <xdr:nvSpPr>
        <xdr:cNvPr id="1369" name="Text Box 15">
          <a:extLst>
            <a:ext uri="{FF2B5EF4-FFF2-40B4-BE49-F238E27FC236}">
              <a16:creationId xmlns:a16="http://schemas.microsoft.com/office/drawing/2014/main" id="{00000000-0008-0000-0500-000059050000}"/>
            </a:ext>
          </a:extLst>
        </xdr:cNvPr>
        <xdr:cNvSpPr txBox="1">
          <a:spLocks noChangeArrowheads="1"/>
        </xdr:cNvSpPr>
      </xdr:nvSpPr>
      <xdr:spPr bwMode="auto">
        <a:xfrm>
          <a:off x="3706091" y="4130098"/>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70" name="Text Box 16">
          <a:extLst>
            <a:ext uri="{FF2B5EF4-FFF2-40B4-BE49-F238E27FC236}">
              <a16:creationId xmlns:a16="http://schemas.microsoft.com/office/drawing/2014/main" id="{00000000-0008-0000-0500-00005A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71" name="Text Box 17">
          <a:extLst>
            <a:ext uri="{FF2B5EF4-FFF2-40B4-BE49-F238E27FC236}">
              <a16:creationId xmlns:a16="http://schemas.microsoft.com/office/drawing/2014/main" id="{00000000-0008-0000-0500-00005B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72" name="Text Box 18">
          <a:extLst>
            <a:ext uri="{FF2B5EF4-FFF2-40B4-BE49-F238E27FC236}">
              <a16:creationId xmlns:a16="http://schemas.microsoft.com/office/drawing/2014/main" id="{00000000-0008-0000-0500-00005C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73" name="Text Box 19">
          <a:extLst>
            <a:ext uri="{FF2B5EF4-FFF2-40B4-BE49-F238E27FC236}">
              <a16:creationId xmlns:a16="http://schemas.microsoft.com/office/drawing/2014/main" id="{00000000-0008-0000-0500-00005D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374" name="Text Box 15">
          <a:extLst>
            <a:ext uri="{FF2B5EF4-FFF2-40B4-BE49-F238E27FC236}">
              <a16:creationId xmlns:a16="http://schemas.microsoft.com/office/drawing/2014/main" id="{00000000-0008-0000-0500-00005E050000}"/>
            </a:ext>
          </a:extLst>
        </xdr:cNvPr>
        <xdr:cNvSpPr txBox="1">
          <a:spLocks noChangeArrowheads="1"/>
        </xdr:cNvSpPr>
      </xdr:nvSpPr>
      <xdr:spPr bwMode="auto">
        <a:xfrm>
          <a:off x="6768234" y="413009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75" name="Text Box 16">
          <a:extLst>
            <a:ext uri="{FF2B5EF4-FFF2-40B4-BE49-F238E27FC236}">
              <a16:creationId xmlns:a16="http://schemas.microsoft.com/office/drawing/2014/main" id="{00000000-0008-0000-0500-00005F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76" name="Text Box 17">
          <a:extLst>
            <a:ext uri="{FF2B5EF4-FFF2-40B4-BE49-F238E27FC236}">
              <a16:creationId xmlns:a16="http://schemas.microsoft.com/office/drawing/2014/main" id="{00000000-0008-0000-0500-000060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77" name="Text Box 18">
          <a:extLst>
            <a:ext uri="{FF2B5EF4-FFF2-40B4-BE49-F238E27FC236}">
              <a16:creationId xmlns:a16="http://schemas.microsoft.com/office/drawing/2014/main" id="{00000000-0008-0000-0500-000061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78" name="Text Box 16">
          <a:extLst>
            <a:ext uri="{FF2B5EF4-FFF2-40B4-BE49-F238E27FC236}">
              <a16:creationId xmlns:a16="http://schemas.microsoft.com/office/drawing/2014/main" id="{00000000-0008-0000-0500-000062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79" name="Text Box 17">
          <a:extLst>
            <a:ext uri="{FF2B5EF4-FFF2-40B4-BE49-F238E27FC236}">
              <a16:creationId xmlns:a16="http://schemas.microsoft.com/office/drawing/2014/main" id="{00000000-0008-0000-0500-000063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80" name="Text Box 18">
          <a:extLst>
            <a:ext uri="{FF2B5EF4-FFF2-40B4-BE49-F238E27FC236}">
              <a16:creationId xmlns:a16="http://schemas.microsoft.com/office/drawing/2014/main" id="{00000000-0008-0000-0500-000064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81" name="Text Box 19">
          <a:extLst>
            <a:ext uri="{FF2B5EF4-FFF2-40B4-BE49-F238E27FC236}">
              <a16:creationId xmlns:a16="http://schemas.microsoft.com/office/drawing/2014/main" id="{00000000-0008-0000-0500-000065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442269"/>
    <xdr:sp macro="" textlink="">
      <xdr:nvSpPr>
        <xdr:cNvPr id="1382" name="Text Box 15">
          <a:extLst>
            <a:ext uri="{FF2B5EF4-FFF2-40B4-BE49-F238E27FC236}">
              <a16:creationId xmlns:a16="http://schemas.microsoft.com/office/drawing/2014/main" id="{00000000-0008-0000-0500-000066050000}"/>
            </a:ext>
          </a:extLst>
        </xdr:cNvPr>
        <xdr:cNvSpPr txBox="1">
          <a:spLocks noChangeArrowheads="1"/>
        </xdr:cNvSpPr>
      </xdr:nvSpPr>
      <xdr:spPr bwMode="auto">
        <a:xfrm>
          <a:off x="9615343" y="413009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83" name="Text Box 16">
          <a:extLst>
            <a:ext uri="{FF2B5EF4-FFF2-40B4-BE49-F238E27FC236}">
              <a16:creationId xmlns:a16="http://schemas.microsoft.com/office/drawing/2014/main" id="{00000000-0008-0000-0500-000067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84" name="Text Box 17">
          <a:extLst>
            <a:ext uri="{FF2B5EF4-FFF2-40B4-BE49-F238E27FC236}">
              <a16:creationId xmlns:a16="http://schemas.microsoft.com/office/drawing/2014/main" id="{00000000-0008-0000-0500-000068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85" name="Text Box 18">
          <a:extLst>
            <a:ext uri="{FF2B5EF4-FFF2-40B4-BE49-F238E27FC236}">
              <a16:creationId xmlns:a16="http://schemas.microsoft.com/office/drawing/2014/main" id="{00000000-0008-0000-0500-000069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86" name="Text Box 19">
          <a:extLst>
            <a:ext uri="{FF2B5EF4-FFF2-40B4-BE49-F238E27FC236}">
              <a16:creationId xmlns:a16="http://schemas.microsoft.com/office/drawing/2014/main" id="{00000000-0008-0000-0500-00006A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87" name="Text Box 16">
          <a:extLst>
            <a:ext uri="{FF2B5EF4-FFF2-40B4-BE49-F238E27FC236}">
              <a16:creationId xmlns:a16="http://schemas.microsoft.com/office/drawing/2014/main" id="{00000000-0008-0000-0500-00006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88" name="Text Box 17">
          <a:extLst>
            <a:ext uri="{FF2B5EF4-FFF2-40B4-BE49-F238E27FC236}">
              <a16:creationId xmlns:a16="http://schemas.microsoft.com/office/drawing/2014/main" id="{00000000-0008-0000-0500-00006C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89" name="Text Box 18">
          <a:extLst>
            <a:ext uri="{FF2B5EF4-FFF2-40B4-BE49-F238E27FC236}">
              <a16:creationId xmlns:a16="http://schemas.microsoft.com/office/drawing/2014/main" id="{00000000-0008-0000-0500-00006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90" name="Text Box 19">
          <a:extLst>
            <a:ext uri="{FF2B5EF4-FFF2-40B4-BE49-F238E27FC236}">
              <a16:creationId xmlns:a16="http://schemas.microsoft.com/office/drawing/2014/main" id="{00000000-0008-0000-0500-00006E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91" name="Text Box 16">
          <a:extLst>
            <a:ext uri="{FF2B5EF4-FFF2-40B4-BE49-F238E27FC236}">
              <a16:creationId xmlns:a16="http://schemas.microsoft.com/office/drawing/2014/main" id="{00000000-0008-0000-0500-00006F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92" name="Text Box 17">
          <a:extLst>
            <a:ext uri="{FF2B5EF4-FFF2-40B4-BE49-F238E27FC236}">
              <a16:creationId xmlns:a16="http://schemas.microsoft.com/office/drawing/2014/main" id="{00000000-0008-0000-0500-000070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93" name="Text Box 18">
          <a:extLst>
            <a:ext uri="{FF2B5EF4-FFF2-40B4-BE49-F238E27FC236}">
              <a16:creationId xmlns:a16="http://schemas.microsoft.com/office/drawing/2014/main" id="{00000000-0008-0000-0500-00007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94" name="Text Box 19">
          <a:extLst>
            <a:ext uri="{FF2B5EF4-FFF2-40B4-BE49-F238E27FC236}">
              <a16:creationId xmlns:a16="http://schemas.microsoft.com/office/drawing/2014/main" id="{00000000-0008-0000-0500-00007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95" name="Text Box 16">
          <a:extLst>
            <a:ext uri="{FF2B5EF4-FFF2-40B4-BE49-F238E27FC236}">
              <a16:creationId xmlns:a16="http://schemas.microsoft.com/office/drawing/2014/main" id="{00000000-0008-0000-0500-000073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96" name="Text Box 17">
          <a:extLst>
            <a:ext uri="{FF2B5EF4-FFF2-40B4-BE49-F238E27FC236}">
              <a16:creationId xmlns:a16="http://schemas.microsoft.com/office/drawing/2014/main" id="{00000000-0008-0000-0500-000074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97" name="Text Box 18">
          <a:extLst>
            <a:ext uri="{FF2B5EF4-FFF2-40B4-BE49-F238E27FC236}">
              <a16:creationId xmlns:a16="http://schemas.microsoft.com/office/drawing/2014/main" id="{00000000-0008-0000-0500-000075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98" name="Text Box 19">
          <a:extLst>
            <a:ext uri="{FF2B5EF4-FFF2-40B4-BE49-F238E27FC236}">
              <a16:creationId xmlns:a16="http://schemas.microsoft.com/office/drawing/2014/main" id="{00000000-0008-0000-0500-000076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014"/>
    <xdr:sp macro="" textlink="">
      <xdr:nvSpPr>
        <xdr:cNvPr id="1399" name="Text Box 15">
          <a:extLst>
            <a:ext uri="{FF2B5EF4-FFF2-40B4-BE49-F238E27FC236}">
              <a16:creationId xmlns:a16="http://schemas.microsoft.com/office/drawing/2014/main" id="{00000000-0008-0000-0500-000077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00" name="Text Box 16">
          <a:extLst>
            <a:ext uri="{FF2B5EF4-FFF2-40B4-BE49-F238E27FC236}">
              <a16:creationId xmlns:a16="http://schemas.microsoft.com/office/drawing/2014/main" id="{00000000-0008-0000-0500-00007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01" name="Text Box 17">
          <a:extLst>
            <a:ext uri="{FF2B5EF4-FFF2-40B4-BE49-F238E27FC236}">
              <a16:creationId xmlns:a16="http://schemas.microsoft.com/office/drawing/2014/main" id="{00000000-0008-0000-0500-000079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02" name="Text Box 18">
          <a:extLst>
            <a:ext uri="{FF2B5EF4-FFF2-40B4-BE49-F238E27FC236}">
              <a16:creationId xmlns:a16="http://schemas.microsoft.com/office/drawing/2014/main" id="{00000000-0008-0000-0500-00007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03" name="Text Box 19">
          <a:extLst>
            <a:ext uri="{FF2B5EF4-FFF2-40B4-BE49-F238E27FC236}">
              <a16:creationId xmlns:a16="http://schemas.microsoft.com/office/drawing/2014/main" id="{00000000-0008-0000-0500-00007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404" name="Text Box 15">
          <a:extLst>
            <a:ext uri="{FF2B5EF4-FFF2-40B4-BE49-F238E27FC236}">
              <a16:creationId xmlns:a16="http://schemas.microsoft.com/office/drawing/2014/main" id="{00000000-0008-0000-0500-00007C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05" name="Text Box 16">
          <a:extLst>
            <a:ext uri="{FF2B5EF4-FFF2-40B4-BE49-F238E27FC236}">
              <a16:creationId xmlns:a16="http://schemas.microsoft.com/office/drawing/2014/main" id="{00000000-0008-0000-0500-00007D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06" name="Text Box 17">
          <a:extLst>
            <a:ext uri="{FF2B5EF4-FFF2-40B4-BE49-F238E27FC236}">
              <a16:creationId xmlns:a16="http://schemas.microsoft.com/office/drawing/2014/main" id="{00000000-0008-0000-0500-00007E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07" name="Text Box 18">
          <a:extLst>
            <a:ext uri="{FF2B5EF4-FFF2-40B4-BE49-F238E27FC236}">
              <a16:creationId xmlns:a16="http://schemas.microsoft.com/office/drawing/2014/main" id="{00000000-0008-0000-0500-00007F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08" name="Text Box 16">
          <a:extLst>
            <a:ext uri="{FF2B5EF4-FFF2-40B4-BE49-F238E27FC236}">
              <a16:creationId xmlns:a16="http://schemas.microsoft.com/office/drawing/2014/main" id="{00000000-0008-0000-0500-000080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09" name="Text Box 17">
          <a:extLst>
            <a:ext uri="{FF2B5EF4-FFF2-40B4-BE49-F238E27FC236}">
              <a16:creationId xmlns:a16="http://schemas.microsoft.com/office/drawing/2014/main" id="{00000000-0008-0000-0500-000081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10" name="Text Box 18">
          <a:extLst>
            <a:ext uri="{FF2B5EF4-FFF2-40B4-BE49-F238E27FC236}">
              <a16:creationId xmlns:a16="http://schemas.microsoft.com/office/drawing/2014/main" id="{00000000-0008-0000-0500-000082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11" name="Text Box 19">
          <a:extLst>
            <a:ext uri="{FF2B5EF4-FFF2-40B4-BE49-F238E27FC236}">
              <a16:creationId xmlns:a16="http://schemas.microsoft.com/office/drawing/2014/main" id="{00000000-0008-0000-0500-000083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12" name="Text Box 16">
          <a:extLst>
            <a:ext uri="{FF2B5EF4-FFF2-40B4-BE49-F238E27FC236}">
              <a16:creationId xmlns:a16="http://schemas.microsoft.com/office/drawing/2014/main" id="{00000000-0008-0000-0500-00008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13" name="Text Box 17">
          <a:extLst>
            <a:ext uri="{FF2B5EF4-FFF2-40B4-BE49-F238E27FC236}">
              <a16:creationId xmlns:a16="http://schemas.microsoft.com/office/drawing/2014/main" id="{00000000-0008-0000-0500-000085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14" name="Text Box 18">
          <a:extLst>
            <a:ext uri="{FF2B5EF4-FFF2-40B4-BE49-F238E27FC236}">
              <a16:creationId xmlns:a16="http://schemas.microsoft.com/office/drawing/2014/main" id="{00000000-0008-0000-0500-000086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15" name="Text Box 19">
          <a:extLst>
            <a:ext uri="{FF2B5EF4-FFF2-40B4-BE49-F238E27FC236}">
              <a16:creationId xmlns:a16="http://schemas.microsoft.com/office/drawing/2014/main" id="{00000000-0008-0000-0500-000087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16" name="Text Box 16">
          <a:extLst>
            <a:ext uri="{FF2B5EF4-FFF2-40B4-BE49-F238E27FC236}">
              <a16:creationId xmlns:a16="http://schemas.microsoft.com/office/drawing/2014/main" id="{00000000-0008-0000-0500-00008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17" name="Text Box 17">
          <a:extLst>
            <a:ext uri="{FF2B5EF4-FFF2-40B4-BE49-F238E27FC236}">
              <a16:creationId xmlns:a16="http://schemas.microsoft.com/office/drawing/2014/main" id="{00000000-0008-0000-0500-000089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18" name="Text Box 18">
          <a:extLst>
            <a:ext uri="{FF2B5EF4-FFF2-40B4-BE49-F238E27FC236}">
              <a16:creationId xmlns:a16="http://schemas.microsoft.com/office/drawing/2014/main" id="{00000000-0008-0000-0500-00008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19" name="Text Box 19">
          <a:extLst>
            <a:ext uri="{FF2B5EF4-FFF2-40B4-BE49-F238E27FC236}">
              <a16:creationId xmlns:a16="http://schemas.microsoft.com/office/drawing/2014/main" id="{00000000-0008-0000-0500-00008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20" name="Text Box 16">
          <a:extLst>
            <a:ext uri="{FF2B5EF4-FFF2-40B4-BE49-F238E27FC236}">
              <a16:creationId xmlns:a16="http://schemas.microsoft.com/office/drawing/2014/main" id="{00000000-0008-0000-0500-00008C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21" name="Text Box 17">
          <a:extLst>
            <a:ext uri="{FF2B5EF4-FFF2-40B4-BE49-F238E27FC236}">
              <a16:creationId xmlns:a16="http://schemas.microsoft.com/office/drawing/2014/main" id="{00000000-0008-0000-0500-00008D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22" name="Text Box 18">
          <a:extLst>
            <a:ext uri="{FF2B5EF4-FFF2-40B4-BE49-F238E27FC236}">
              <a16:creationId xmlns:a16="http://schemas.microsoft.com/office/drawing/2014/main" id="{00000000-0008-0000-0500-00008E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23" name="Text Box 19">
          <a:extLst>
            <a:ext uri="{FF2B5EF4-FFF2-40B4-BE49-F238E27FC236}">
              <a16:creationId xmlns:a16="http://schemas.microsoft.com/office/drawing/2014/main" id="{00000000-0008-0000-0500-00008F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424" name="Text Box 16">
          <a:extLst>
            <a:ext uri="{FF2B5EF4-FFF2-40B4-BE49-F238E27FC236}">
              <a16:creationId xmlns:a16="http://schemas.microsoft.com/office/drawing/2014/main" id="{00000000-0008-0000-0500-000090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425" name="Text Box 17">
          <a:extLst>
            <a:ext uri="{FF2B5EF4-FFF2-40B4-BE49-F238E27FC236}">
              <a16:creationId xmlns:a16="http://schemas.microsoft.com/office/drawing/2014/main" id="{00000000-0008-0000-0500-000091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426" name="Text Box 18">
          <a:extLst>
            <a:ext uri="{FF2B5EF4-FFF2-40B4-BE49-F238E27FC236}">
              <a16:creationId xmlns:a16="http://schemas.microsoft.com/office/drawing/2014/main" id="{00000000-0008-0000-0500-000092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427" name="Text Box 19">
          <a:extLst>
            <a:ext uri="{FF2B5EF4-FFF2-40B4-BE49-F238E27FC236}">
              <a16:creationId xmlns:a16="http://schemas.microsoft.com/office/drawing/2014/main" id="{00000000-0008-0000-0500-000093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014"/>
    <xdr:sp macro="" textlink="">
      <xdr:nvSpPr>
        <xdr:cNvPr id="1428" name="Text Box 15">
          <a:extLst>
            <a:ext uri="{FF2B5EF4-FFF2-40B4-BE49-F238E27FC236}">
              <a16:creationId xmlns:a16="http://schemas.microsoft.com/office/drawing/2014/main" id="{00000000-0008-0000-0500-000094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29" name="Text Box 16">
          <a:extLst>
            <a:ext uri="{FF2B5EF4-FFF2-40B4-BE49-F238E27FC236}">
              <a16:creationId xmlns:a16="http://schemas.microsoft.com/office/drawing/2014/main" id="{00000000-0008-0000-0500-000095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30" name="Text Box 17">
          <a:extLst>
            <a:ext uri="{FF2B5EF4-FFF2-40B4-BE49-F238E27FC236}">
              <a16:creationId xmlns:a16="http://schemas.microsoft.com/office/drawing/2014/main" id="{00000000-0008-0000-0500-000096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31" name="Text Box 18">
          <a:extLst>
            <a:ext uri="{FF2B5EF4-FFF2-40B4-BE49-F238E27FC236}">
              <a16:creationId xmlns:a16="http://schemas.microsoft.com/office/drawing/2014/main" id="{00000000-0008-0000-0500-000097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32" name="Text Box 19">
          <a:extLst>
            <a:ext uri="{FF2B5EF4-FFF2-40B4-BE49-F238E27FC236}">
              <a16:creationId xmlns:a16="http://schemas.microsoft.com/office/drawing/2014/main" id="{00000000-0008-0000-0500-00009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433" name="Text Box 15">
          <a:extLst>
            <a:ext uri="{FF2B5EF4-FFF2-40B4-BE49-F238E27FC236}">
              <a16:creationId xmlns:a16="http://schemas.microsoft.com/office/drawing/2014/main" id="{00000000-0008-0000-0500-000099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34" name="Text Box 16">
          <a:extLst>
            <a:ext uri="{FF2B5EF4-FFF2-40B4-BE49-F238E27FC236}">
              <a16:creationId xmlns:a16="http://schemas.microsoft.com/office/drawing/2014/main" id="{00000000-0008-0000-0500-00009A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35" name="Text Box 17">
          <a:extLst>
            <a:ext uri="{FF2B5EF4-FFF2-40B4-BE49-F238E27FC236}">
              <a16:creationId xmlns:a16="http://schemas.microsoft.com/office/drawing/2014/main" id="{00000000-0008-0000-0500-00009B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36" name="Text Box 18">
          <a:extLst>
            <a:ext uri="{FF2B5EF4-FFF2-40B4-BE49-F238E27FC236}">
              <a16:creationId xmlns:a16="http://schemas.microsoft.com/office/drawing/2014/main" id="{00000000-0008-0000-0500-00009C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37" name="Text Box 16">
          <a:extLst>
            <a:ext uri="{FF2B5EF4-FFF2-40B4-BE49-F238E27FC236}">
              <a16:creationId xmlns:a16="http://schemas.microsoft.com/office/drawing/2014/main" id="{00000000-0008-0000-0500-00009D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38" name="Text Box 17">
          <a:extLst>
            <a:ext uri="{FF2B5EF4-FFF2-40B4-BE49-F238E27FC236}">
              <a16:creationId xmlns:a16="http://schemas.microsoft.com/office/drawing/2014/main" id="{00000000-0008-0000-0500-00009E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39" name="Text Box 18">
          <a:extLst>
            <a:ext uri="{FF2B5EF4-FFF2-40B4-BE49-F238E27FC236}">
              <a16:creationId xmlns:a16="http://schemas.microsoft.com/office/drawing/2014/main" id="{00000000-0008-0000-0500-00009F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40" name="Text Box 19">
          <a:extLst>
            <a:ext uri="{FF2B5EF4-FFF2-40B4-BE49-F238E27FC236}">
              <a16:creationId xmlns:a16="http://schemas.microsoft.com/office/drawing/2014/main" id="{00000000-0008-0000-0500-0000A0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41" name="Text Box 16">
          <a:extLst>
            <a:ext uri="{FF2B5EF4-FFF2-40B4-BE49-F238E27FC236}">
              <a16:creationId xmlns:a16="http://schemas.microsoft.com/office/drawing/2014/main" id="{00000000-0008-0000-0500-0000A1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42" name="Text Box 17">
          <a:extLst>
            <a:ext uri="{FF2B5EF4-FFF2-40B4-BE49-F238E27FC236}">
              <a16:creationId xmlns:a16="http://schemas.microsoft.com/office/drawing/2014/main" id="{00000000-0008-0000-0500-0000A2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43" name="Text Box 18">
          <a:extLst>
            <a:ext uri="{FF2B5EF4-FFF2-40B4-BE49-F238E27FC236}">
              <a16:creationId xmlns:a16="http://schemas.microsoft.com/office/drawing/2014/main" id="{00000000-0008-0000-0500-0000A3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44" name="Text Box 19">
          <a:extLst>
            <a:ext uri="{FF2B5EF4-FFF2-40B4-BE49-F238E27FC236}">
              <a16:creationId xmlns:a16="http://schemas.microsoft.com/office/drawing/2014/main" id="{00000000-0008-0000-0500-0000A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45" name="Text Box 16">
          <a:extLst>
            <a:ext uri="{FF2B5EF4-FFF2-40B4-BE49-F238E27FC236}">
              <a16:creationId xmlns:a16="http://schemas.microsoft.com/office/drawing/2014/main" id="{00000000-0008-0000-0500-0000A5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46" name="Text Box 17">
          <a:extLst>
            <a:ext uri="{FF2B5EF4-FFF2-40B4-BE49-F238E27FC236}">
              <a16:creationId xmlns:a16="http://schemas.microsoft.com/office/drawing/2014/main" id="{00000000-0008-0000-0500-0000A6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47" name="Text Box 18">
          <a:extLst>
            <a:ext uri="{FF2B5EF4-FFF2-40B4-BE49-F238E27FC236}">
              <a16:creationId xmlns:a16="http://schemas.microsoft.com/office/drawing/2014/main" id="{00000000-0008-0000-0500-0000A7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48" name="Text Box 19">
          <a:extLst>
            <a:ext uri="{FF2B5EF4-FFF2-40B4-BE49-F238E27FC236}">
              <a16:creationId xmlns:a16="http://schemas.microsoft.com/office/drawing/2014/main" id="{00000000-0008-0000-0500-0000A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49" name="Text Box 16">
          <a:extLst>
            <a:ext uri="{FF2B5EF4-FFF2-40B4-BE49-F238E27FC236}">
              <a16:creationId xmlns:a16="http://schemas.microsoft.com/office/drawing/2014/main" id="{00000000-0008-0000-0500-0000A9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50" name="Text Box 17">
          <a:extLst>
            <a:ext uri="{FF2B5EF4-FFF2-40B4-BE49-F238E27FC236}">
              <a16:creationId xmlns:a16="http://schemas.microsoft.com/office/drawing/2014/main" id="{00000000-0008-0000-0500-0000AA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51" name="Text Box 18">
          <a:extLst>
            <a:ext uri="{FF2B5EF4-FFF2-40B4-BE49-F238E27FC236}">
              <a16:creationId xmlns:a16="http://schemas.microsoft.com/office/drawing/2014/main" id="{00000000-0008-0000-0500-0000AB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52" name="Text Box 19">
          <a:extLst>
            <a:ext uri="{FF2B5EF4-FFF2-40B4-BE49-F238E27FC236}">
              <a16:creationId xmlns:a16="http://schemas.microsoft.com/office/drawing/2014/main" id="{00000000-0008-0000-0500-0000AC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20</xdr:row>
      <xdr:rowOff>0</xdr:rowOff>
    </xdr:from>
    <xdr:ext cx="95250" cy="171450"/>
    <xdr:sp macro="" textlink="">
      <xdr:nvSpPr>
        <xdr:cNvPr id="1453" name="Text Box 16">
          <a:extLst>
            <a:ext uri="{FF2B5EF4-FFF2-40B4-BE49-F238E27FC236}">
              <a16:creationId xmlns:a16="http://schemas.microsoft.com/office/drawing/2014/main" id="{00000000-0008-0000-0500-0000AD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20</xdr:row>
      <xdr:rowOff>0</xdr:rowOff>
    </xdr:from>
    <xdr:ext cx="95250" cy="171450"/>
    <xdr:sp macro="" textlink="">
      <xdr:nvSpPr>
        <xdr:cNvPr id="1454" name="Text Box 17">
          <a:extLst>
            <a:ext uri="{FF2B5EF4-FFF2-40B4-BE49-F238E27FC236}">
              <a16:creationId xmlns:a16="http://schemas.microsoft.com/office/drawing/2014/main" id="{00000000-0008-0000-0500-0000AE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20</xdr:row>
      <xdr:rowOff>0</xdr:rowOff>
    </xdr:from>
    <xdr:ext cx="95250" cy="171450"/>
    <xdr:sp macro="" textlink="">
      <xdr:nvSpPr>
        <xdr:cNvPr id="1455" name="Text Box 18">
          <a:extLst>
            <a:ext uri="{FF2B5EF4-FFF2-40B4-BE49-F238E27FC236}">
              <a16:creationId xmlns:a16="http://schemas.microsoft.com/office/drawing/2014/main" id="{00000000-0008-0000-0500-0000AF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20</xdr:row>
      <xdr:rowOff>0</xdr:rowOff>
    </xdr:from>
    <xdr:ext cx="95250" cy="171450"/>
    <xdr:sp macro="" textlink="">
      <xdr:nvSpPr>
        <xdr:cNvPr id="1456" name="Text Box 19">
          <a:extLst>
            <a:ext uri="{FF2B5EF4-FFF2-40B4-BE49-F238E27FC236}">
              <a16:creationId xmlns:a16="http://schemas.microsoft.com/office/drawing/2014/main" id="{00000000-0008-0000-0500-0000B0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xdr:row>
      <xdr:rowOff>504825</xdr:rowOff>
    </xdr:from>
    <xdr:ext cx="95250" cy="444014"/>
    <xdr:sp macro="" textlink="">
      <xdr:nvSpPr>
        <xdr:cNvPr id="1457" name="Text Box 15">
          <a:extLst>
            <a:ext uri="{FF2B5EF4-FFF2-40B4-BE49-F238E27FC236}">
              <a16:creationId xmlns:a16="http://schemas.microsoft.com/office/drawing/2014/main" id="{00000000-0008-0000-0500-0000B1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58" name="Text Box 16">
          <a:extLst>
            <a:ext uri="{FF2B5EF4-FFF2-40B4-BE49-F238E27FC236}">
              <a16:creationId xmlns:a16="http://schemas.microsoft.com/office/drawing/2014/main" id="{00000000-0008-0000-0500-0000B2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59" name="Text Box 17">
          <a:extLst>
            <a:ext uri="{FF2B5EF4-FFF2-40B4-BE49-F238E27FC236}">
              <a16:creationId xmlns:a16="http://schemas.microsoft.com/office/drawing/2014/main" id="{00000000-0008-0000-0500-0000B3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60" name="Text Box 18">
          <a:extLst>
            <a:ext uri="{FF2B5EF4-FFF2-40B4-BE49-F238E27FC236}">
              <a16:creationId xmlns:a16="http://schemas.microsoft.com/office/drawing/2014/main" id="{00000000-0008-0000-0500-0000B4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61" name="Text Box 19">
          <a:extLst>
            <a:ext uri="{FF2B5EF4-FFF2-40B4-BE49-F238E27FC236}">
              <a16:creationId xmlns:a16="http://schemas.microsoft.com/office/drawing/2014/main" id="{00000000-0008-0000-0500-0000B5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xdr:row>
      <xdr:rowOff>504825</xdr:rowOff>
    </xdr:from>
    <xdr:ext cx="95250" cy="442269"/>
    <xdr:sp macro="" textlink="">
      <xdr:nvSpPr>
        <xdr:cNvPr id="1462" name="Text Box 15">
          <a:extLst>
            <a:ext uri="{FF2B5EF4-FFF2-40B4-BE49-F238E27FC236}">
              <a16:creationId xmlns:a16="http://schemas.microsoft.com/office/drawing/2014/main" id="{00000000-0008-0000-0500-0000B6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63" name="Text Box 16">
          <a:extLst>
            <a:ext uri="{FF2B5EF4-FFF2-40B4-BE49-F238E27FC236}">
              <a16:creationId xmlns:a16="http://schemas.microsoft.com/office/drawing/2014/main" id="{00000000-0008-0000-0500-0000B7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64" name="Text Box 17">
          <a:extLst>
            <a:ext uri="{FF2B5EF4-FFF2-40B4-BE49-F238E27FC236}">
              <a16:creationId xmlns:a16="http://schemas.microsoft.com/office/drawing/2014/main" id="{00000000-0008-0000-0500-0000B8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65" name="Text Box 18">
          <a:extLst>
            <a:ext uri="{FF2B5EF4-FFF2-40B4-BE49-F238E27FC236}">
              <a16:creationId xmlns:a16="http://schemas.microsoft.com/office/drawing/2014/main" id="{00000000-0008-0000-0500-0000B9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66" name="Text Box 16">
          <a:extLst>
            <a:ext uri="{FF2B5EF4-FFF2-40B4-BE49-F238E27FC236}">
              <a16:creationId xmlns:a16="http://schemas.microsoft.com/office/drawing/2014/main" id="{00000000-0008-0000-0500-0000BA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67" name="Text Box 17">
          <a:extLst>
            <a:ext uri="{FF2B5EF4-FFF2-40B4-BE49-F238E27FC236}">
              <a16:creationId xmlns:a16="http://schemas.microsoft.com/office/drawing/2014/main" id="{00000000-0008-0000-0500-0000BB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68" name="Text Box 18">
          <a:extLst>
            <a:ext uri="{FF2B5EF4-FFF2-40B4-BE49-F238E27FC236}">
              <a16:creationId xmlns:a16="http://schemas.microsoft.com/office/drawing/2014/main" id="{00000000-0008-0000-0500-0000BC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69" name="Text Box 19">
          <a:extLst>
            <a:ext uri="{FF2B5EF4-FFF2-40B4-BE49-F238E27FC236}">
              <a16:creationId xmlns:a16="http://schemas.microsoft.com/office/drawing/2014/main" id="{00000000-0008-0000-0500-0000BD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70" name="Text Box 16">
          <a:extLst>
            <a:ext uri="{FF2B5EF4-FFF2-40B4-BE49-F238E27FC236}">
              <a16:creationId xmlns:a16="http://schemas.microsoft.com/office/drawing/2014/main" id="{00000000-0008-0000-0500-0000BE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71" name="Text Box 17">
          <a:extLst>
            <a:ext uri="{FF2B5EF4-FFF2-40B4-BE49-F238E27FC236}">
              <a16:creationId xmlns:a16="http://schemas.microsoft.com/office/drawing/2014/main" id="{00000000-0008-0000-0500-0000BF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72" name="Text Box 18">
          <a:extLst>
            <a:ext uri="{FF2B5EF4-FFF2-40B4-BE49-F238E27FC236}">
              <a16:creationId xmlns:a16="http://schemas.microsoft.com/office/drawing/2014/main" id="{00000000-0008-0000-0500-0000C0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8496"/>
    <xdr:sp macro="" textlink="">
      <xdr:nvSpPr>
        <xdr:cNvPr id="1474" name="Text Box 15">
          <a:extLst>
            <a:ext uri="{FF2B5EF4-FFF2-40B4-BE49-F238E27FC236}">
              <a16:creationId xmlns:a16="http://schemas.microsoft.com/office/drawing/2014/main" id="{00000000-0008-0000-0500-0000C2050000}"/>
            </a:ext>
          </a:extLst>
        </xdr:cNvPr>
        <xdr:cNvSpPr txBox="1">
          <a:spLocks noChangeArrowheads="1"/>
        </xdr:cNvSpPr>
      </xdr:nvSpPr>
      <xdr:spPr bwMode="auto">
        <a:xfrm>
          <a:off x="3706091" y="4508789"/>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504825</xdr:rowOff>
    </xdr:from>
    <xdr:ext cx="95250" cy="442269"/>
    <xdr:sp macro="" textlink="">
      <xdr:nvSpPr>
        <xdr:cNvPr id="1475" name="Text Box 15">
          <a:extLst>
            <a:ext uri="{FF2B5EF4-FFF2-40B4-BE49-F238E27FC236}">
              <a16:creationId xmlns:a16="http://schemas.microsoft.com/office/drawing/2014/main" id="{00000000-0008-0000-0500-0000C3050000}"/>
            </a:ext>
          </a:extLst>
        </xdr:cNvPr>
        <xdr:cNvSpPr txBox="1">
          <a:spLocks noChangeArrowheads="1"/>
        </xdr:cNvSpPr>
      </xdr:nvSpPr>
      <xdr:spPr bwMode="auto">
        <a:xfrm>
          <a:off x="6768234" y="45087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213632"/>
    <xdr:sp macro="" textlink="">
      <xdr:nvSpPr>
        <xdr:cNvPr id="1477" name="Text Box 15">
          <a:extLst>
            <a:ext uri="{FF2B5EF4-FFF2-40B4-BE49-F238E27FC236}">
              <a16:creationId xmlns:a16="http://schemas.microsoft.com/office/drawing/2014/main" id="{00000000-0008-0000-0500-0000C5050000}"/>
            </a:ext>
          </a:extLst>
        </xdr:cNvPr>
        <xdr:cNvSpPr txBox="1">
          <a:spLocks noChangeArrowheads="1"/>
        </xdr:cNvSpPr>
      </xdr:nvSpPr>
      <xdr:spPr bwMode="auto">
        <a:xfrm>
          <a:off x="3706091" y="45087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331"/>
    <xdr:sp macro="" textlink="">
      <xdr:nvSpPr>
        <xdr:cNvPr id="1478" name="Text Box 15">
          <a:extLst>
            <a:ext uri="{FF2B5EF4-FFF2-40B4-BE49-F238E27FC236}">
              <a16:creationId xmlns:a16="http://schemas.microsoft.com/office/drawing/2014/main" id="{00000000-0008-0000-0500-0000C6050000}"/>
            </a:ext>
          </a:extLst>
        </xdr:cNvPr>
        <xdr:cNvSpPr txBox="1">
          <a:spLocks noChangeArrowheads="1"/>
        </xdr:cNvSpPr>
      </xdr:nvSpPr>
      <xdr:spPr bwMode="auto">
        <a:xfrm>
          <a:off x="3706091" y="4508789"/>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20</xdr:row>
      <xdr:rowOff>170392</xdr:rowOff>
    </xdr:from>
    <xdr:ext cx="95250" cy="213632"/>
    <xdr:sp macro="" textlink="">
      <xdr:nvSpPr>
        <xdr:cNvPr id="1479" name="Text Box 15">
          <a:extLst>
            <a:ext uri="{FF2B5EF4-FFF2-40B4-BE49-F238E27FC236}">
              <a16:creationId xmlns:a16="http://schemas.microsoft.com/office/drawing/2014/main" id="{00000000-0008-0000-0500-0000C7050000}"/>
            </a:ext>
          </a:extLst>
        </xdr:cNvPr>
        <xdr:cNvSpPr txBox="1">
          <a:spLocks noChangeArrowheads="1"/>
        </xdr:cNvSpPr>
      </xdr:nvSpPr>
      <xdr:spPr bwMode="auto">
        <a:xfrm>
          <a:off x="8452908" y="43296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80" name="Text Box 16">
          <a:extLst>
            <a:ext uri="{FF2B5EF4-FFF2-40B4-BE49-F238E27FC236}">
              <a16:creationId xmlns:a16="http://schemas.microsoft.com/office/drawing/2014/main" id="{00000000-0008-0000-0500-0000C8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81" name="Text Box 17">
          <a:extLst>
            <a:ext uri="{FF2B5EF4-FFF2-40B4-BE49-F238E27FC236}">
              <a16:creationId xmlns:a16="http://schemas.microsoft.com/office/drawing/2014/main" id="{00000000-0008-0000-0500-0000C9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82" name="Text Box 18">
          <a:extLst>
            <a:ext uri="{FF2B5EF4-FFF2-40B4-BE49-F238E27FC236}">
              <a16:creationId xmlns:a16="http://schemas.microsoft.com/office/drawing/2014/main" id="{00000000-0008-0000-0500-0000CA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83" name="Text Box 19">
          <a:extLst>
            <a:ext uri="{FF2B5EF4-FFF2-40B4-BE49-F238E27FC236}">
              <a16:creationId xmlns:a16="http://schemas.microsoft.com/office/drawing/2014/main" id="{00000000-0008-0000-0500-0000CB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484" name="Text Box 16">
          <a:extLst>
            <a:ext uri="{FF2B5EF4-FFF2-40B4-BE49-F238E27FC236}">
              <a16:creationId xmlns:a16="http://schemas.microsoft.com/office/drawing/2014/main" id="{00000000-0008-0000-0500-0000CC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485" name="Text Box 17">
          <a:extLst>
            <a:ext uri="{FF2B5EF4-FFF2-40B4-BE49-F238E27FC236}">
              <a16:creationId xmlns:a16="http://schemas.microsoft.com/office/drawing/2014/main" id="{00000000-0008-0000-0500-0000CD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486" name="Text Box 18">
          <a:extLst>
            <a:ext uri="{FF2B5EF4-FFF2-40B4-BE49-F238E27FC236}">
              <a16:creationId xmlns:a16="http://schemas.microsoft.com/office/drawing/2014/main" id="{00000000-0008-0000-0500-0000CE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487" name="Text Box 19">
          <a:extLst>
            <a:ext uri="{FF2B5EF4-FFF2-40B4-BE49-F238E27FC236}">
              <a16:creationId xmlns:a16="http://schemas.microsoft.com/office/drawing/2014/main" id="{00000000-0008-0000-0500-0000CF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1488" name="Text Box 16">
          <a:extLst>
            <a:ext uri="{FF2B5EF4-FFF2-40B4-BE49-F238E27FC236}">
              <a16:creationId xmlns:a16="http://schemas.microsoft.com/office/drawing/2014/main" id="{00000000-0008-0000-0500-0000D0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1489" name="Text Box 17">
          <a:extLst>
            <a:ext uri="{FF2B5EF4-FFF2-40B4-BE49-F238E27FC236}">
              <a16:creationId xmlns:a16="http://schemas.microsoft.com/office/drawing/2014/main" id="{00000000-0008-0000-0500-0000D1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1490" name="Text Box 18">
          <a:extLst>
            <a:ext uri="{FF2B5EF4-FFF2-40B4-BE49-F238E27FC236}">
              <a16:creationId xmlns:a16="http://schemas.microsoft.com/office/drawing/2014/main" id="{00000000-0008-0000-0500-0000D2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1491" name="Text Box 19">
          <a:extLst>
            <a:ext uri="{FF2B5EF4-FFF2-40B4-BE49-F238E27FC236}">
              <a16:creationId xmlns:a16="http://schemas.microsoft.com/office/drawing/2014/main" id="{00000000-0008-0000-0500-0000D3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014"/>
    <xdr:sp macro="" textlink="">
      <xdr:nvSpPr>
        <xdr:cNvPr id="1492" name="Text Box 15">
          <a:extLst>
            <a:ext uri="{FF2B5EF4-FFF2-40B4-BE49-F238E27FC236}">
              <a16:creationId xmlns:a16="http://schemas.microsoft.com/office/drawing/2014/main" id="{00000000-0008-0000-0500-0000D4050000}"/>
            </a:ext>
          </a:extLst>
        </xdr:cNvPr>
        <xdr:cNvSpPr txBox="1">
          <a:spLocks noChangeArrowheads="1"/>
        </xdr:cNvSpPr>
      </xdr:nvSpPr>
      <xdr:spPr bwMode="auto">
        <a:xfrm>
          <a:off x="3706091" y="5377007"/>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93" name="Text Box 16">
          <a:extLst>
            <a:ext uri="{FF2B5EF4-FFF2-40B4-BE49-F238E27FC236}">
              <a16:creationId xmlns:a16="http://schemas.microsoft.com/office/drawing/2014/main" id="{00000000-0008-0000-0500-0000D5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94" name="Text Box 17">
          <a:extLst>
            <a:ext uri="{FF2B5EF4-FFF2-40B4-BE49-F238E27FC236}">
              <a16:creationId xmlns:a16="http://schemas.microsoft.com/office/drawing/2014/main" id="{00000000-0008-0000-0500-0000D6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95" name="Text Box 18">
          <a:extLst>
            <a:ext uri="{FF2B5EF4-FFF2-40B4-BE49-F238E27FC236}">
              <a16:creationId xmlns:a16="http://schemas.microsoft.com/office/drawing/2014/main" id="{00000000-0008-0000-0500-0000D7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96" name="Text Box 19">
          <a:extLst>
            <a:ext uri="{FF2B5EF4-FFF2-40B4-BE49-F238E27FC236}">
              <a16:creationId xmlns:a16="http://schemas.microsoft.com/office/drawing/2014/main" id="{00000000-0008-0000-0500-0000D8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498" name="Text Box 16">
          <a:extLst>
            <a:ext uri="{FF2B5EF4-FFF2-40B4-BE49-F238E27FC236}">
              <a16:creationId xmlns:a16="http://schemas.microsoft.com/office/drawing/2014/main" id="{00000000-0008-0000-0500-0000DA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499" name="Text Box 17">
          <a:extLst>
            <a:ext uri="{FF2B5EF4-FFF2-40B4-BE49-F238E27FC236}">
              <a16:creationId xmlns:a16="http://schemas.microsoft.com/office/drawing/2014/main" id="{00000000-0008-0000-0500-0000DB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500" name="Text Box 18">
          <a:extLst>
            <a:ext uri="{FF2B5EF4-FFF2-40B4-BE49-F238E27FC236}">
              <a16:creationId xmlns:a16="http://schemas.microsoft.com/office/drawing/2014/main" id="{00000000-0008-0000-0500-0000DC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1" name="Text Box 16">
          <a:extLst>
            <a:ext uri="{FF2B5EF4-FFF2-40B4-BE49-F238E27FC236}">
              <a16:creationId xmlns:a16="http://schemas.microsoft.com/office/drawing/2014/main" id="{00000000-0008-0000-0500-0000DD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2" name="Text Box 17">
          <a:extLst>
            <a:ext uri="{FF2B5EF4-FFF2-40B4-BE49-F238E27FC236}">
              <a16:creationId xmlns:a16="http://schemas.microsoft.com/office/drawing/2014/main" id="{00000000-0008-0000-0500-0000DE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3" name="Text Box 18">
          <a:extLst>
            <a:ext uri="{FF2B5EF4-FFF2-40B4-BE49-F238E27FC236}">
              <a16:creationId xmlns:a16="http://schemas.microsoft.com/office/drawing/2014/main" id="{00000000-0008-0000-0500-0000DF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4" name="Text Box 19">
          <a:extLst>
            <a:ext uri="{FF2B5EF4-FFF2-40B4-BE49-F238E27FC236}">
              <a16:creationId xmlns:a16="http://schemas.microsoft.com/office/drawing/2014/main" id="{00000000-0008-0000-0500-0000E0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5" name="Text Box 16">
          <a:extLst>
            <a:ext uri="{FF2B5EF4-FFF2-40B4-BE49-F238E27FC236}">
              <a16:creationId xmlns:a16="http://schemas.microsoft.com/office/drawing/2014/main" id="{00000000-0008-0000-0500-0000E1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6" name="Text Box 17">
          <a:extLst>
            <a:ext uri="{FF2B5EF4-FFF2-40B4-BE49-F238E27FC236}">
              <a16:creationId xmlns:a16="http://schemas.microsoft.com/office/drawing/2014/main" id="{00000000-0008-0000-0500-0000E2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7" name="Text Box 18">
          <a:extLst>
            <a:ext uri="{FF2B5EF4-FFF2-40B4-BE49-F238E27FC236}">
              <a16:creationId xmlns:a16="http://schemas.microsoft.com/office/drawing/2014/main" id="{00000000-0008-0000-0500-0000E3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8" name="Text Box 19">
          <a:extLst>
            <a:ext uri="{FF2B5EF4-FFF2-40B4-BE49-F238E27FC236}">
              <a16:creationId xmlns:a16="http://schemas.microsoft.com/office/drawing/2014/main" id="{00000000-0008-0000-0500-0000E4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09" name="Text Box 16">
          <a:extLst>
            <a:ext uri="{FF2B5EF4-FFF2-40B4-BE49-F238E27FC236}">
              <a16:creationId xmlns:a16="http://schemas.microsoft.com/office/drawing/2014/main" id="{00000000-0008-0000-0500-0000E5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10" name="Text Box 17">
          <a:extLst>
            <a:ext uri="{FF2B5EF4-FFF2-40B4-BE49-F238E27FC236}">
              <a16:creationId xmlns:a16="http://schemas.microsoft.com/office/drawing/2014/main" id="{00000000-0008-0000-0500-0000E6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11" name="Text Box 18">
          <a:extLst>
            <a:ext uri="{FF2B5EF4-FFF2-40B4-BE49-F238E27FC236}">
              <a16:creationId xmlns:a16="http://schemas.microsoft.com/office/drawing/2014/main" id="{00000000-0008-0000-0500-0000E7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12" name="Text Box 19">
          <a:extLst>
            <a:ext uri="{FF2B5EF4-FFF2-40B4-BE49-F238E27FC236}">
              <a16:creationId xmlns:a16="http://schemas.microsoft.com/office/drawing/2014/main" id="{00000000-0008-0000-0500-0000E8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1513" name="Text Box 15">
          <a:extLst>
            <a:ext uri="{FF2B5EF4-FFF2-40B4-BE49-F238E27FC236}">
              <a16:creationId xmlns:a16="http://schemas.microsoft.com/office/drawing/2014/main" id="{00000000-0008-0000-0500-0000E9050000}"/>
            </a:ext>
          </a:extLst>
        </xdr:cNvPr>
        <xdr:cNvSpPr txBox="1">
          <a:spLocks noChangeArrowheads="1"/>
        </xdr:cNvSpPr>
      </xdr:nvSpPr>
      <xdr:spPr bwMode="auto">
        <a:xfrm>
          <a:off x="3706091" y="3794702"/>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14" name="Text Box 16">
          <a:extLst>
            <a:ext uri="{FF2B5EF4-FFF2-40B4-BE49-F238E27FC236}">
              <a16:creationId xmlns:a16="http://schemas.microsoft.com/office/drawing/2014/main" id="{00000000-0008-0000-0500-0000EA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15" name="Text Box 17">
          <a:extLst>
            <a:ext uri="{FF2B5EF4-FFF2-40B4-BE49-F238E27FC236}">
              <a16:creationId xmlns:a16="http://schemas.microsoft.com/office/drawing/2014/main" id="{00000000-0008-0000-0500-0000EB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16" name="Text Box 18">
          <a:extLst>
            <a:ext uri="{FF2B5EF4-FFF2-40B4-BE49-F238E27FC236}">
              <a16:creationId xmlns:a16="http://schemas.microsoft.com/office/drawing/2014/main" id="{00000000-0008-0000-0500-0000EC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17" name="Text Box 19">
          <a:extLst>
            <a:ext uri="{FF2B5EF4-FFF2-40B4-BE49-F238E27FC236}">
              <a16:creationId xmlns:a16="http://schemas.microsoft.com/office/drawing/2014/main" id="{00000000-0008-0000-0500-0000ED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504825</xdr:rowOff>
    </xdr:from>
    <xdr:ext cx="95250" cy="442269"/>
    <xdr:sp macro="" textlink="">
      <xdr:nvSpPr>
        <xdr:cNvPr id="1518" name="Text Box 15">
          <a:extLst>
            <a:ext uri="{FF2B5EF4-FFF2-40B4-BE49-F238E27FC236}">
              <a16:creationId xmlns:a16="http://schemas.microsoft.com/office/drawing/2014/main" id="{00000000-0008-0000-0500-0000EE050000}"/>
            </a:ext>
          </a:extLst>
        </xdr:cNvPr>
        <xdr:cNvSpPr txBox="1">
          <a:spLocks noChangeArrowheads="1"/>
        </xdr:cNvSpPr>
      </xdr:nvSpPr>
      <xdr:spPr bwMode="auto">
        <a:xfrm>
          <a:off x="6768234" y="379470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1519" name="Text Box 16">
          <a:extLst>
            <a:ext uri="{FF2B5EF4-FFF2-40B4-BE49-F238E27FC236}">
              <a16:creationId xmlns:a16="http://schemas.microsoft.com/office/drawing/2014/main" id="{00000000-0008-0000-0500-0000EF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1520" name="Text Box 17">
          <a:extLst>
            <a:ext uri="{FF2B5EF4-FFF2-40B4-BE49-F238E27FC236}">
              <a16:creationId xmlns:a16="http://schemas.microsoft.com/office/drawing/2014/main" id="{00000000-0008-0000-0500-0000F0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1521" name="Text Box 18">
          <a:extLst>
            <a:ext uri="{FF2B5EF4-FFF2-40B4-BE49-F238E27FC236}">
              <a16:creationId xmlns:a16="http://schemas.microsoft.com/office/drawing/2014/main" id="{00000000-0008-0000-0500-0000F1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1522" name="Text Box 19">
          <a:extLst>
            <a:ext uri="{FF2B5EF4-FFF2-40B4-BE49-F238E27FC236}">
              <a16:creationId xmlns:a16="http://schemas.microsoft.com/office/drawing/2014/main" id="{00000000-0008-0000-0500-0000F2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014"/>
    <xdr:sp macro="" textlink="">
      <xdr:nvSpPr>
        <xdr:cNvPr id="1524" name="Text Box 15">
          <a:extLst>
            <a:ext uri="{FF2B5EF4-FFF2-40B4-BE49-F238E27FC236}">
              <a16:creationId xmlns:a16="http://schemas.microsoft.com/office/drawing/2014/main" id="{00000000-0008-0000-0500-0000F4050000}"/>
            </a:ext>
          </a:extLst>
        </xdr:cNvPr>
        <xdr:cNvSpPr txBox="1">
          <a:spLocks noChangeArrowheads="1"/>
        </xdr:cNvSpPr>
      </xdr:nvSpPr>
      <xdr:spPr bwMode="auto">
        <a:xfrm>
          <a:off x="3706091" y="361517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25" name="Text Box 16">
          <a:extLst>
            <a:ext uri="{FF2B5EF4-FFF2-40B4-BE49-F238E27FC236}">
              <a16:creationId xmlns:a16="http://schemas.microsoft.com/office/drawing/2014/main" id="{00000000-0008-0000-0500-0000F5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26" name="Text Box 17">
          <a:extLst>
            <a:ext uri="{FF2B5EF4-FFF2-40B4-BE49-F238E27FC236}">
              <a16:creationId xmlns:a16="http://schemas.microsoft.com/office/drawing/2014/main" id="{00000000-0008-0000-0500-0000F6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27" name="Text Box 18">
          <a:extLst>
            <a:ext uri="{FF2B5EF4-FFF2-40B4-BE49-F238E27FC236}">
              <a16:creationId xmlns:a16="http://schemas.microsoft.com/office/drawing/2014/main" id="{00000000-0008-0000-0500-0000F7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28" name="Text Box 19">
          <a:extLst>
            <a:ext uri="{FF2B5EF4-FFF2-40B4-BE49-F238E27FC236}">
              <a16:creationId xmlns:a16="http://schemas.microsoft.com/office/drawing/2014/main" id="{00000000-0008-0000-0500-0000F8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1529" name="Text Box 15">
          <a:extLst>
            <a:ext uri="{FF2B5EF4-FFF2-40B4-BE49-F238E27FC236}">
              <a16:creationId xmlns:a16="http://schemas.microsoft.com/office/drawing/2014/main" id="{00000000-0008-0000-0500-0000F9050000}"/>
            </a:ext>
          </a:extLst>
        </xdr:cNvPr>
        <xdr:cNvSpPr txBox="1">
          <a:spLocks noChangeArrowheads="1"/>
        </xdr:cNvSpPr>
      </xdr:nvSpPr>
      <xdr:spPr bwMode="auto">
        <a:xfrm>
          <a:off x="3706091" y="379470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1530" name="Text Box 15">
          <a:extLst>
            <a:ext uri="{FF2B5EF4-FFF2-40B4-BE49-F238E27FC236}">
              <a16:creationId xmlns:a16="http://schemas.microsoft.com/office/drawing/2014/main" id="{00000000-0008-0000-0500-0000FA050000}"/>
            </a:ext>
          </a:extLst>
        </xdr:cNvPr>
        <xdr:cNvSpPr txBox="1">
          <a:spLocks noChangeArrowheads="1"/>
        </xdr:cNvSpPr>
      </xdr:nvSpPr>
      <xdr:spPr bwMode="auto">
        <a:xfrm>
          <a:off x="3706091" y="3794702"/>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31</xdr:row>
      <xdr:rowOff>504825</xdr:rowOff>
    </xdr:from>
    <xdr:ext cx="95250" cy="442269"/>
    <xdr:sp macro="" textlink="">
      <xdr:nvSpPr>
        <xdr:cNvPr id="1531" name="Text Box 15">
          <a:extLst>
            <a:ext uri="{FF2B5EF4-FFF2-40B4-BE49-F238E27FC236}">
              <a16:creationId xmlns:a16="http://schemas.microsoft.com/office/drawing/2014/main" id="{00000000-0008-0000-0500-0000FB050000}"/>
            </a:ext>
          </a:extLst>
        </xdr:cNvPr>
        <xdr:cNvSpPr txBox="1">
          <a:spLocks noChangeArrowheads="1"/>
        </xdr:cNvSpPr>
      </xdr:nvSpPr>
      <xdr:spPr bwMode="auto">
        <a:xfrm>
          <a:off x="6768234" y="361517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32" name="Text Box 16">
          <a:extLst>
            <a:ext uri="{FF2B5EF4-FFF2-40B4-BE49-F238E27FC236}">
              <a16:creationId xmlns:a16="http://schemas.microsoft.com/office/drawing/2014/main" id="{00000000-0008-0000-0500-0000FC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33" name="Text Box 17">
          <a:extLst>
            <a:ext uri="{FF2B5EF4-FFF2-40B4-BE49-F238E27FC236}">
              <a16:creationId xmlns:a16="http://schemas.microsoft.com/office/drawing/2014/main" id="{00000000-0008-0000-0500-0000FD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34" name="Text Box 18">
          <a:extLst>
            <a:ext uri="{FF2B5EF4-FFF2-40B4-BE49-F238E27FC236}">
              <a16:creationId xmlns:a16="http://schemas.microsoft.com/office/drawing/2014/main" id="{00000000-0008-0000-0500-0000FE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504825</xdr:rowOff>
    </xdr:from>
    <xdr:ext cx="95250" cy="213632"/>
    <xdr:sp macro="" textlink="">
      <xdr:nvSpPr>
        <xdr:cNvPr id="1535" name="Text Box 15">
          <a:extLst>
            <a:ext uri="{FF2B5EF4-FFF2-40B4-BE49-F238E27FC236}">
              <a16:creationId xmlns:a16="http://schemas.microsoft.com/office/drawing/2014/main" id="{00000000-0008-0000-0500-0000FF050000}"/>
            </a:ext>
          </a:extLst>
        </xdr:cNvPr>
        <xdr:cNvSpPr txBox="1">
          <a:spLocks noChangeArrowheads="1"/>
        </xdr:cNvSpPr>
      </xdr:nvSpPr>
      <xdr:spPr bwMode="auto">
        <a:xfrm>
          <a:off x="6768234" y="379470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36" name="Text Box 16">
          <a:extLst>
            <a:ext uri="{FF2B5EF4-FFF2-40B4-BE49-F238E27FC236}">
              <a16:creationId xmlns:a16="http://schemas.microsoft.com/office/drawing/2014/main" id="{00000000-0008-0000-0500-000000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37" name="Text Box 17">
          <a:extLst>
            <a:ext uri="{FF2B5EF4-FFF2-40B4-BE49-F238E27FC236}">
              <a16:creationId xmlns:a16="http://schemas.microsoft.com/office/drawing/2014/main" id="{00000000-0008-0000-0500-000001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38" name="Text Box 18">
          <a:extLst>
            <a:ext uri="{FF2B5EF4-FFF2-40B4-BE49-F238E27FC236}">
              <a16:creationId xmlns:a16="http://schemas.microsoft.com/office/drawing/2014/main" id="{00000000-0008-0000-0500-000002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39" name="Text Box 19">
          <a:extLst>
            <a:ext uri="{FF2B5EF4-FFF2-40B4-BE49-F238E27FC236}">
              <a16:creationId xmlns:a16="http://schemas.microsoft.com/office/drawing/2014/main" id="{00000000-0008-0000-0500-000003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40" name="Text Box 16">
          <a:extLst>
            <a:ext uri="{FF2B5EF4-FFF2-40B4-BE49-F238E27FC236}">
              <a16:creationId xmlns:a16="http://schemas.microsoft.com/office/drawing/2014/main" id="{00000000-0008-0000-0500-000004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41" name="Text Box 17">
          <a:extLst>
            <a:ext uri="{FF2B5EF4-FFF2-40B4-BE49-F238E27FC236}">
              <a16:creationId xmlns:a16="http://schemas.microsoft.com/office/drawing/2014/main" id="{00000000-0008-0000-0500-000005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42" name="Text Box 18">
          <a:extLst>
            <a:ext uri="{FF2B5EF4-FFF2-40B4-BE49-F238E27FC236}">
              <a16:creationId xmlns:a16="http://schemas.microsoft.com/office/drawing/2014/main" id="{00000000-0008-0000-0500-000006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43" name="Text Box 19">
          <a:extLst>
            <a:ext uri="{FF2B5EF4-FFF2-40B4-BE49-F238E27FC236}">
              <a16:creationId xmlns:a16="http://schemas.microsoft.com/office/drawing/2014/main" id="{00000000-0008-0000-0500-000007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44" name="Text Box 16">
          <a:extLst>
            <a:ext uri="{FF2B5EF4-FFF2-40B4-BE49-F238E27FC236}">
              <a16:creationId xmlns:a16="http://schemas.microsoft.com/office/drawing/2014/main" id="{00000000-0008-0000-0500-000008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45" name="Text Box 17">
          <a:extLst>
            <a:ext uri="{FF2B5EF4-FFF2-40B4-BE49-F238E27FC236}">
              <a16:creationId xmlns:a16="http://schemas.microsoft.com/office/drawing/2014/main" id="{00000000-0008-0000-0500-000009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46" name="Text Box 18">
          <a:extLst>
            <a:ext uri="{FF2B5EF4-FFF2-40B4-BE49-F238E27FC236}">
              <a16:creationId xmlns:a16="http://schemas.microsoft.com/office/drawing/2014/main" id="{00000000-0008-0000-0500-00000A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47" name="Text Box 19">
          <a:extLst>
            <a:ext uri="{FF2B5EF4-FFF2-40B4-BE49-F238E27FC236}">
              <a16:creationId xmlns:a16="http://schemas.microsoft.com/office/drawing/2014/main" id="{00000000-0008-0000-0500-00000B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48" name="Text Box 16">
          <a:extLst>
            <a:ext uri="{FF2B5EF4-FFF2-40B4-BE49-F238E27FC236}">
              <a16:creationId xmlns:a16="http://schemas.microsoft.com/office/drawing/2014/main" id="{00000000-0008-0000-0500-00000C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49" name="Text Box 17">
          <a:extLst>
            <a:ext uri="{FF2B5EF4-FFF2-40B4-BE49-F238E27FC236}">
              <a16:creationId xmlns:a16="http://schemas.microsoft.com/office/drawing/2014/main" id="{00000000-0008-0000-0500-00000D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50" name="Text Box 18">
          <a:extLst>
            <a:ext uri="{FF2B5EF4-FFF2-40B4-BE49-F238E27FC236}">
              <a16:creationId xmlns:a16="http://schemas.microsoft.com/office/drawing/2014/main" id="{00000000-0008-0000-0500-00000E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51" name="Text Box 19">
          <a:extLst>
            <a:ext uri="{FF2B5EF4-FFF2-40B4-BE49-F238E27FC236}">
              <a16:creationId xmlns:a16="http://schemas.microsoft.com/office/drawing/2014/main" id="{00000000-0008-0000-0500-00000F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1552" name="Text Box 16">
          <a:extLst>
            <a:ext uri="{FF2B5EF4-FFF2-40B4-BE49-F238E27FC236}">
              <a16:creationId xmlns:a16="http://schemas.microsoft.com/office/drawing/2014/main" id="{00000000-0008-0000-0500-000010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1553" name="Text Box 17">
          <a:extLst>
            <a:ext uri="{FF2B5EF4-FFF2-40B4-BE49-F238E27FC236}">
              <a16:creationId xmlns:a16="http://schemas.microsoft.com/office/drawing/2014/main" id="{00000000-0008-0000-0500-000011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1554" name="Text Box 18">
          <a:extLst>
            <a:ext uri="{FF2B5EF4-FFF2-40B4-BE49-F238E27FC236}">
              <a16:creationId xmlns:a16="http://schemas.microsoft.com/office/drawing/2014/main" id="{00000000-0008-0000-0500-000012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1555" name="Text Box 19">
          <a:extLst>
            <a:ext uri="{FF2B5EF4-FFF2-40B4-BE49-F238E27FC236}">
              <a16:creationId xmlns:a16="http://schemas.microsoft.com/office/drawing/2014/main" id="{00000000-0008-0000-0500-000013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014"/>
    <xdr:sp macro="" textlink="">
      <xdr:nvSpPr>
        <xdr:cNvPr id="1556" name="Text Box 15">
          <a:extLst>
            <a:ext uri="{FF2B5EF4-FFF2-40B4-BE49-F238E27FC236}">
              <a16:creationId xmlns:a16="http://schemas.microsoft.com/office/drawing/2014/main" id="{00000000-0008-0000-0500-000014060000}"/>
            </a:ext>
          </a:extLst>
        </xdr:cNvPr>
        <xdr:cNvSpPr txBox="1">
          <a:spLocks noChangeArrowheads="1"/>
        </xdr:cNvSpPr>
      </xdr:nvSpPr>
      <xdr:spPr bwMode="auto">
        <a:xfrm>
          <a:off x="3706091" y="4146261"/>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57" name="Text Box 16">
          <a:extLst>
            <a:ext uri="{FF2B5EF4-FFF2-40B4-BE49-F238E27FC236}">
              <a16:creationId xmlns:a16="http://schemas.microsoft.com/office/drawing/2014/main" id="{00000000-0008-0000-0500-000015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58" name="Text Box 17">
          <a:extLst>
            <a:ext uri="{FF2B5EF4-FFF2-40B4-BE49-F238E27FC236}">
              <a16:creationId xmlns:a16="http://schemas.microsoft.com/office/drawing/2014/main" id="{00000000-0008-0000-0500-000016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59" name="Text Box 18">
          <a:extLst>
            <a:ext uri="{FF2B5EF4-FFF2-40B4-BE49-F238E27FC236}">
              <a16:creationId xmlns:a16="http://schemas.microsoft.com/office/drawing/2014/main" id="{00000000-0008-0000-0500-000017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60" name="Text Box 19">
          <a:extLst>
            <a:ext uri="{FF2B5EF4-FFF2-40B4-BE49-F238E27FC236}">
              <a16:creationId xmlns:a16="http://schemas.microsoft.com/office/drawing/2014/main" id="{00000000-0008-0000-0500-000018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37</xdr:row>
      <xdr:rowOff>504825</xdr:rowOff>
    </xdr:from>
    <xdr:ext cx="95250" cy="442269"/>
    <xdr:sp macro="" textlink="">
      <xdr:nvSpPr>
        <xdr:cNvPr id="1561" name="Text Box 15">
          <a:extLst>
            <a:ext uri="{FF2B5EF4-FFF2-40B4-BE49-F238E27FC236}">
              <a16:creationId xmlns:a16="http://schemas.microsoft.com/office/drawing/2014/main" id="{00000000-0008-0000-0500-000019060000}"/>
            </a:ext>
          </a:extLst>
        </xdr:cNvPr>
        <xdr:cNvSpPr txBox="1">
          <a:spLocks noChangeArrowheads="1"/>
        </xdr:cNvSpPr>
      </xdr:nvSpPr>
      <xdr:spPr bwMode="auto">
        <a:xfrm>
          <a:off x="6768234" y="41462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62" name="Text Box 16">
          <a:extLst>
            <a:ext uri="{FF2B5EF4-FFF2-40B4-BE49-F238E27FC236}">
              <a16:creationId xmlns:a16="http://schemas.microsoft.com/office/drawing/2014/main" id="{00000000-0008-0000-0500-00001A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63" name="Text Box 17">
          <a:extLst>
            <a:ext uri="{FF2B5EF4-FFF2-40B4-BE49-F238E27FC236}">
              <a16:creationId xmlns:a16="http://schemas.microsoft.com/office/drawing/2014/main" id="{00000000-0008-0000-0500-00001B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64" name="Text Box 18">
          <a:extLst>
            <a:ext uri="{FF2B5EF4-FFF2-40B4-BE49-F238E27FC236}">
              <a16:creationId xmlns:a16="http://schemas.microsoft.com/office/drawing/2014/main" id="{00000000-0008-0000-0500-00001C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65" name="Text Box 16">
          <a:extLst>
            <a:ext uri="{FF2B5EF4-FFF2-40B4-BE49-F238E27FC236}">
              <a16:creationId xmlns:a16="http://schemas.microsoft.com/office/drawing/2014/main" id="{00000000-0008-0000-0500-00001D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66" name="Text Box 17">
          <a:extLst>
            <a:ext uri="{FF2B5EF4-FFF2-40B4-BE49-F238E27FC236}">
              <a16:creationId xmlns:a16="http://schemas.microsoft.com/office/drawing/2014/main" id="{00000000-0008-0000-0500-00001E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67" name="Text Box 18">
          <a:extLst>
            <a:ext uri="{FF2B5EF4-FFF2-40B4-BE49-F238E27FC236}">
              <a16:creationId xmlns:a16="http://schemas.microsoft.com/office/drawing/2014/main" id="{00000000-0008-0000-0500-00001F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68" name="Text Box 19">
          <a:extLst>
            <a:ext uri="{FF2B5EF4-FFF2-40B4-BE49-F238E27FC236}">
              <a16:creationId xmlns:a16="http://schemas.microsoft.com/office/drawing/2014/main" id="{00000000-0008-0000-0500-000020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69" name="Text Box 16">
          <a:extLst>
            <a:ext uri="{FF2B5EF4-FFF2-40B4-BE49-F238E27FC236}">
              <a16:creationId xmlns:a16="http://schemas.microsoft.com/office/drawing/2014/main" id="{00000000-0008-0000-0500-000021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70" name="Text Box 17">
          <a:extLst>
            <a:ext uri="{FF2B5EF4-FFF2-40B4-BE49-F238E27FC236}">
              <a16:creationId xmlns:a16="http://schemas.microsoft.com/office/drawing/2014/main" id="{00000000-0008-0000-0500-000022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71" name="Text Box 18">
          <a:extLst>
            <a:ext uri="{FF2B5EF4-FFF2-40B4-BE49-F238E27FC236}">
              <a16:creationId xmlns:a16="http://schemas.microsoft.com/office/drawing/2014/main" id="{00000000-0008-0000-0500-000023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72" name="Text Box 19">
          <a:extLst>
            <a:ext uri="{FF2B5EF4-FFF2-40B4-BE49-F238E27FC236}">
              <a16:creationId xmlns:a16="http://schemas.microsoft.com/office/drawing/2014/main" id="{00000000-0008-0000-0500-000024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8496"/>
    <xdr:sp macro="" textlink="">
      <xdr:nvSpPr>
        <xdr:cNvPr id="1573" name="Text Box 15">
          <a:extLst>
            <a:ext uri="{FF2B5EF4-FFF2-40B4-BE49-F238E27FC236}">
              <a16:creationId xmlns:a16="http://schemas.microsoft.com/office/drawing/2014/main" id="{00000000-0008-0000-0500-000025060000}"/>
            </a:ext>
          </a:extLst>
        </xdr:cNvPr>
        <xdr:cNvSpPr txBox="1">
          <a:spLocks noChangeArrowheads="1"/>
        </xdr:cNvSpPr>
      </xdr:nvSpPr>
      <xdr:spPr bwMode="auto">
        <a:xfrm>
          <a:off x="3706091" y="4325793"/>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504825</xdr:rowOff>
    </xdr:from>
    <xdr:ext cx="95250" cy="442269"/>
    <xdr:sp macro="" textlink="">
      <xdr:nvSpPr>
        <xdr:cNvPr id="1574" name="Text Box 15">
          <a:extLst>
            <a:ext uri="{FF2B5EF4-FFF2-40B4-BE49-F238E27FC236}">
              <a16:creationId xmlns:a16="http://schemas.microsoft.com/office/drawing/2014/main" id="{00000000-0008-0000-0500-000026060000}"/>
            </a:ext>
          </a:extLst>
        </xdr:cNvPr>
        <xdr:cNvSpPr txBox="1">
          <a:spLocks noChangeArrowheads="1"/>
        </xdr:cNvSpPr>
      </xdr:nvSpPr>
      <xdr:spPr bwMode="auto">
        <a:xfrm>
          <a:off x="6768234" y="4325793"/>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1576" name="Text Box 15">
          <a:extLst>
            <a:ext uri="{FF2B5EF4-FFF2-40B4-BE49-F238E27FC236}">
              <a16:creationId xmlns:a16="http://schemas.microsoft.com/office/drawing/2014/main" id="{00000000-0008-0000-0500-000028060000}"/>
            </a:ext>
          </a:extLst>
        </xdr:cNvPr>
        <xdr:cNvSpPr txBox="1">
          <a:spLocks noChangeArrowheads="1"/>
        </xdr:cNvSpPr>
      </xdr:nvSpPr>
      <xdr:spPr bwMode="auto">
        <a:xfrm>
          <a:off x="3706091" y="43257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1577" name="Text Box 15">
          <a:extLst>
            <a:ext uri="{FF2B5EF4-FFF2-40B4-BE49-F238E27FC236}">
              <a16:creationId xmlns:a16="http://schemas.microsoft.com/office/drawing/2014/main" id="{00000000-0008-0000-0500-000029060000}"/>
            </a:ext>
          </a:extLst>
        </xdr:cNvPr>
        <xdr:cNvSpPr txBox="1">
          <a:spLocks noChangeArrowheads="1"/>
        </xdr:cNvSpPr>
      </xdr:nvSpPr>
      <xdr:spPr bwMode="auto">
        <a:xfrm>
          <a:off x="3706091" y="4325793"/>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504825</xdr:rowOff>
    </xdr:from>
    <xdr:ext cx="95250" cy="213632"/>
    <xdr:sp macro="" textlink="">
      <xdr:nvSpPr>
        <xdr:cNvPr id="1578" name="Text Box 15">
          <a:extLst>
            <a:ext uri="{FF2B5EF4-FFF2-40B4-BE49-F238E27FC236}">
              <a16:creationId xmlns:a16="http://schemas.microsoft.com/office/drawing/2014/main" id="{00000000-0008-0000-0500-00002A060000}"/>
            </a:ext>
          </a:extLst>
        </xdr:cNvPr>
        <xdr:cNvSpPr txBox="1">
          <a:spLocks noChangeArrowheads="1"/>
        </xdr:cNvSpPr>
      </xdr:nvSpPr>
      <xdr:spPr bwMode="auto">
        <a:xfrm>
          <a:off x="6768234" y="43257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79" name="Text Box 16">
          <a:extLst>
            <a:ext uri="{FF2B5EF4-FFF2-40B4-BE49-F238E27FC236}">
              <a16:creationId xmlns:a16="http://schemas.microsoft.com/office/drawing/2014/main" id="{00000000-0008-0000-0500-00002B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80" name="Text Box 17">
          <a:extLst>
            <a:ext uri="{FF2B5EF4-FFF2-40B4-BE49-F238E27FC236}">
              <a16:creationId xmlns:a16="http://schemas.microsoft.com/office/drawing/2014/main" id="{00000000-0008-0000-0500-00002C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81" name="Text Box 18">
          <a:extLst>
            <a:ext uri="{FF2B5EF4-FFF2-40B4-BE49-F238E27FC236}">
              <a16:creationId xmlns:a16="http://schemas.microsoft.com/office/drawing/2014/main" id="{00000000-0008-0000-0500-00002D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82" name="Text Box 19">
          <a:extLst>
            <a:ext uri="{FF2B5EF4-FFF2-40B4-BE49-F238E27FC236}">
              <a16:creationId xmlns:a16="http://schemas.microsoft.com/office/drawing/2014/main" id="{00000000-0008-0000-0500-00002E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83" name="Text Box 16">
          <a:extLst>
            <a:ext uri="{FF2B5EF4-FFF2-40B4-BE49-F238E27FC236}">
              <a16:creationId xmlns:a16="http://schemas.microsoft.com/office/drawing/2014/main" id="{00000000-0008-0000-0500-00002F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84" name="Text Box 17">
          <a:extLst>
            <a:ext uri="{FF2B5EF4-FFF2-40B4-BE49-F238E27FC236}">
              <a16:creationId xmlns:a16="http://schemas.microsoft.com/office/drawing/2014/main" id="{00000000-0008-0000-0500-000030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85" name="Text Box 18">
          <a:extLst>
            <a:ext uri="{FF2B5EF4-FFF2-40B4-BE49-F238E27FC236}">
              <a16:creationId xmlns:a16="http://schemas.microsoft.com/office/drawing/2014/main" id="{00000000-0008-0000-0500-000031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86" name="Text Box 19">
          <a:extLst>
            <a:ext uri="{FF2B5EF4-FFF2-40B4-BE49-F238E27FC236}">
              <a16:creationId xmlns:a16="http://schemas.microsoft.com/office/drawing/2014/main" id="{00000000-0008-0000-0500-000032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1587" name="Text Box 16">
          <a:extLst>
            <a:ext uri="{FF2B5EF4-FFF2-40B4-BE49-F238E27FC236}">
              <a16:creationId xmlns:a16="http://schemas.microsoft.com/office/drawing/2014/main" id="{00000000-0008-0000-0500-000033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1588" name="Text Box 17">
          <a:extLst>
            <a:ext uri="{FF2B5EF4-FFF2-40B4-BE49-F238E27FC236}">
              <a16:creationId xmlns:a16="http://schemas.microsoft.com/office/drawing/2014/main" id="{00000000-0008-0000-0500-000034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1589" name="Text Box 18">
          <a:extLst>
            <a:ext uri="{FF2B5EF4-FFF2-40B4-BE49-F238E27FC236}">
              <a16:creationId xmlns:a16="http://schemas.microsoft.com/office/drawing/2014/main" id="{00000000-0008-0000-0500-000035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1590" name="Text Box 19">
          <a:extLst>
            <a:ext uri="{FF2B5EF4-FFF2-40B4-BE49-F238E27FC236}">
              <a16:creationId xmlns:a16="http://schemas.microsoft.com/office/drawing/2014/main" id="{00000000-0008-0000-0500-000036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91" name="Text Box 16">
          <a:extLst>
            <a:ext uri="{FF2B5EF4-FFF2-40B4-BE49-F238E27FC236}">
              <a16:creationId xmlns:a16="http://schemas.microsoft.com/office/drawing/2014/main" id="{00000000-0008-0000-0500-000037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92" name="Text Box 17">
          <a:extLst>
            <a:ext uri="{FF2B5EF4-FFF2-40B4-BE49-F238E27FC236}">
              <a16:creationId xmlns:a16="http://schemas.microsoft.com/office/drawing/2014/main" id="{00000000-0008-0000-0500-000038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93" name="Text Box 18">
          <a:extLst>
            <a:ext uri="{FF2B5EF4-FFF2-40B4-BE49-F238E27FC236}">
              <a16:creationId xmlns:a16="http://schemas.microsoft.com/office/drawing/2014/main" id="{00000000-0008-0000-0500-000039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94" name="Text Box 19">
          <a:extLst>
            <a:ext uri="{FF2B5EF4-FFF2-40B4-BE49-F238E27FC236}">
              <a16:creationId xmlns:a16="http://schemas.microsoft.com/office/drawing/2014/main" id="{00000000-0008-0000-0500-00003A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95" name="Text Box 16">
          <a:extLst>
            <a:ext uri="{FF2B5EF4-FFF2-40B4-BE49-F238E27FC236}">
              <a16:creationId xmlns:a16="http://schemas.microsoft.com/office/drawing/2014/main" id="{00000000-0008-0000-0500-00003B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96" name="Text Box 17">
          <a:extLst>
            <a:ext uri="{FF2B5EF4-FFF2-40B4-BE49-F238E27FC236}">
              <a16:creationId xmlns:a16="http://schemas.microsoft.com/office/drawing/2014/main" id="{00000000-0008-0000-0500-00003C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97" name="Text Box 18">
          <a:extLst>
            <a:ext uri="{FF2B5EF4-FFF2-40B4-BE49-F238E27FC236}">
              <a16:creationId xmlns:a16="http://schemas.microsoft.com/office/drawing/2014/main" id="{00000000-0008-0000-0500-00003D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598" name="Text Box 16">
          <a:extLst>
            <a:ext uri="{FF2B5EF4-FFF2-40B4-BE49-F238E27FC236}">
              <a16:creationId xmlns:a16="http://schemas.microsoft.com/office/drawing/2014/main" id="{00000000-0008-0000-0500-00003E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599" name="Text Box 17">
          <a:extLst>
            <a:ext uri="{FF2B5EF4-FFF2-40B4-BE49-F238E27FC236}">
              <a16:creationId xmlns:a16="http://schemas.microsoft.com/office/drawing/2014/main" id="{00000000-0008-0000-0500-00003F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600" name="Text Box 18">
          <a:extLst>
            <a:ext uri="{FF2B5EF4-FFF2-40B4-BE49-F238E27FC236}">
              <a16:creationId xmlns:a16="http://schemas.microsoft.com/office/drawing/2014/main" id="{00000000-0008-0000-0500-000040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601" name="Text Box 19">
          <a:extLst>
            <a:ext uri="{FF2B5EF4-FFF2-40B4-BE49-F238E27FC236}">
              <a16:creationId xmlns:a16="http://schemas.microsoft.com/office/drawing/2014/main" id="{00000000-0008-0000-0500-000041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602" name="Text Box 16">
          <a:extLst>
            <a:ext uri="{FF2B5EF4-FFF2-40B4-BE49-F238E27FC236}">
              <a16:creationId xmlns:a16="http://schemas.microsoft.com/office/drawing/2014/main" id="{00000000-0008-0000-0500-000042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603" name="Text Box 17">
          <a:extLst>
            <a:ext uri="{FF2B5EF4-FFF2-40B4-BE49-F238E27FC236}">
              <a16:creationId xmlns:a16="http://schemas.microsoft.com/office/drawing/2014/main" id="{00000000-0008-0000-0500-000043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604" name="Text Box 18">
          <a:extLst>
            <a:ext uri="{FF2B5EF4-FFF2-40B4-BE49-F238E27FC236}">
              <a16:creationId xmlns:a16="http://schemas.microsoft.com/office/drawing/2014/main" id="{00000000-0008-0000-0500-000044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605" name="Text Box 19">
          <a:extLst>
            <a:ext uri="{FF2B5EF4-FFF2-40B4-BE49-F238E27FC236}">
              <a16:creationId xmlns:a16="http://schemas.microsoft.com/office/drawing/2014/main" id="{00000000-0008-0000-0500-000045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06" name="Text Box 16">
          <a:extLst>
            <a:ext uri="{FF2B5EF4-FFF2-40B4-BE49-F238E27FC236}">
              <a16:creationId xmlns:a16="http://schemas.microsoft.com/office/drawing/2014/main" id="{00000000-0008-0000-0500-000046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07" name="Text Box 17">
          <a:extLst>
            <a:ext uri="{FF2B5EF4-FFF2-40B4-BE49-F238E27FC236}">
              <a16:creationId xmlns:a16="http://schemas.microsoft.com/office/drawing/2014/main" id="{00000000-0008-0000-0500-000047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08" name="Text Box 18">
          <a:extLst>
            <a:ext uri="{FF2B5EF4-FFF2-40B4-BE49-F238E27FC236}">
              <a16:creationId xmlns:a16="http://schemas.microsoft.com/office/drawing/2014/main" id="{00000000-0008-0000-0500-000048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09" name="Text Box 19">
          <a:extLst>
            <a:ext uri="{FF2B5EF4-FFF2-40B4-BE49-F238E27FC236}">
              <a16:creationId xmlns:a16="http://schemas.microsoft.com/office/drawing/2014/main" id="{00000000-0008-0000-0500-000049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61691"/>
    <xdr:sp macro="" textlink="">
      <xdr:nvSpPr>
        <xdr:cNvPr id="1610" name="Text Box 15">
          <a:extLst>
            <a:ext uri="{FF2B5EF4-FFF2-40B4-BE49-F238E27FC236}">
              <a16:creationId xmlns:a16="http://schemas.microsoft.com/office/drawing/2014/main" id="{00000000-0008-0000-0500-00004A060000}"/>
            </a:ext>
          </a:extLst>
        </xdr:cNvPr>
        <xdr:cNvSpPr txBox="1">
          <a:spLocks noChangeArrowheads="1"/>
        </xdr:cNvSpPr>
      </xdr:nvSpPr>
      <xdr:spPr bwMode="auto">
        <a:xfrm>
          <a:off x="3710214" y="380047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11" name="Text Box 16">
          <a:extLst>
            <a:ext uri="{FF2B5EF4-FFF2-40B4-BE49-F238E27FC236}">
              <a16:creationId xmlns:a16="http://schemas.microsoft.com/office/drawing/2014/main" id="{00000000-0008-0000-0500-00004B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12" name="Text Box 17">
          <a:extLst>
            <a:ext uri="{FF2B5EF4-FFF2-40B4-BE49-F238E27FC236}">
              <a16:creationId xmlns:a16="http://schemas.microsoft.com/office/drawing/2014/main" id="{00000000-0008-0000-0500-00004C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13" name="Text Box 18">
          <a:extLst>
            <a:ext uri="{FF2B5EF4-FFF2-40B4-BE49-F238E27FC236}">
              <a16:creationId xmlns:a16="http://schemas.microsoft.com/office/drawing/2014/main" id="{00000000-0008-0000-0500-00004D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14" name="Text Box 19">
          <a:extLst>
            <a:ext uri="{FF2B5EF4-FFF2-40B4-BE49-F238E27FC236}">
              <a16:creationId xmlns:a16="http://schemas.microsoft.com/office/drawing/2014/main" id="{00000000-0008-0000-0500-00004E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504825</xdr:rowOff>
    </xdr:from>
    <xdr:ext cx="95250" cy="442269"/>
    <xdr:sp macro="" textlink="">
      <xdr:nvSpPr>
        <xdr:cNvPr id="1615" name="Text Box 15">
          <a:extLst>
            <a:ext uri="{FF2B5EF4-FFF2-40B4-BE49-F238E27FC236}">
              <a16:creationId xmlns:a16="http://schemas.microsoft.com/office/drawing/2014/main" id="{00000000-0008-0000-0500-00004F060000}"/>
            </a:ext>
          </a:extLst>
        </xdr:cNvPr>
        <xdr:cNvSpPr txBox="1">
          <a:spLocks noChangeArrowheads="1"/>
        </xdr:cNvSpPr>
      </xdr:nvSpPr>
      <xdr:spPr bwMode="auto">
        <a:xfrm>
          <a:off x="6555468" y="38004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1616" name="Text Box 16">
          <a:extLst>
            <a:ext uri="{FF2B5EF4-FFF2-40B4-BE49-F238E27FC236}">
              <a16:creationId xmlns:a16="http://schemas.microsoft.com/office/drawing/2014/main" id="{00000000-0008-0000-0500-000050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1617" name="Text Box 17">
          <a:extLst>
            <a:ext uri="{FF2B5EF4-FFF2-40B4-BE49-F238E27FC236}">
              <a16:creationId xmlns:a16="http://schemas.microsoft.com/office/drawing/2014/main" id="{00000000-0008-0000-0500-000051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1618" name="Text Box 18">
          <a:extLst>
            <a:ext uri="{FF2B5EF4-FFF2-40B4-BE49-F238E27FC236}">
              <a16:creationId xmlns:a16="http://schemas.microsoft.com/office/drawing/2014/main" id="{00000000-0008-0000-0500-000052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1619" name="Text Box 19">
          <a:extLst>
            <a:ext uri="{FF2B5EF4-FFF2-40B4-BE49-F238E27FC236}">
              <a16:creationId xmlns:a16="http://schemas.microsoft.com/office/drawing/2014/main" id="{00000000-0008-0000-0500-000053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49</xdr:row>
      <xdr:rowOff>504825</xdr:rowOff>
    </xdr:from>
    <xdr:ext cx="95250" cy="444014"/>
    <xdr:sp macro="" textlink="">
      <xdr:nvSpPr>
        <xdr:cNvPr id="1621" name="Text Box 15">
          <a:extLst>
            <a:ext uri="{FF2B5EF4-FFF2-40B4-BE49-F238E27FC236}">
              <a16:creationId xmlns:a16="http://schemas.microsoft.com/office/drawing/2014/main" id="{00000000-0008-0000-0500-000055060000}"/>
            </a:ext>
          </a:extLst>
        </xdr:cNvPr>
        <xdr:cNvSpPr txBox="1">
          <a:spLocks noChangeArrowheads="1"/>
        </xdr:cNvSpPr>
      </xdr:nvSpPr>
      <xdr:spPr bwMode="auto">
        <a:xfrm>
          <a:off x="3710214" y="3612696"/>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22" name="Text Box 16">
          <a:extLst>
            <a:ext uri="{FF2B5EF4-FFF2-40B4-BE49-F238E27FC236}">
              <a16:creationId xmlns:a16="http://schemas.microsoft.com/office/drawing/2014/main" id="{00000000-0008-0000-0500-000056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23" name="Text Box 17">
          <a:extLst>
            <a:ext uri="{FF2B5EF4-FFF2-40B4-BE49-F238E27FC236}">
              <a16:creationId xmlns:a16="http://schemas.microsoft.com/office/drawing/2014/main" id="{00000000-0008-0000-0500-000057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24" name="Text Box 18">
          <a:extLst>
            <a:ext uri="{FF2B5EF4-FFF2-40B4-BE49-F238E27FC236}">
              <a16:creationId xmlns:a16="http://schemas.microsoft.com/office/drawing/2014/main" id="{00000000-0008-0000-0500-000058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25" name="Text Box 19">
          <a:extLst>
            <a:ext uri="{FF2B5EF4-FFF2-40B4-BE49-F238E27FC236}">
              <a16:creationId xmlns:a16="http://schemas.microsoft.com/office/drawing/2014/main" id="{00000000-0008-0000-0500-000059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1626" name="Text Box 15">
          <a:extLst>
            <a:ext uri="{FF2B5EF4-FFF2-40B4-BE49-F238E27FC236}">
              <a16:creationId xmlns:a16="http://schemas.microsoft.com/office/drawing/2014/main" id="{00000000-0008-0000-0500-00005A060000}"/>
            </a:ext>
          </a:extLst>
        </xdr:cNvPr>
        <xdr:cNvSpPr txBox="1">
          <a:spLocks noChangeArrowheads="1"/>
        </xdr:cNvSpPr>
      </xdr:nvSpPr>
      <xdr:spPr bwMode="auto">
        <a:xfrm>
          <a:off x="3710214"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1627" name="Text Box 15">
          <a:extLst>
            <a:ext uri="{FF2B5EF4-FFF2-40B4-BE49-F238E27FC236}">
              <a16:creationId xmlns:a16="http://schemas.microsoft.com/office/drawing/2014/main" id="{00000000-0008-0000-0500-00005B060000}"/>
            </a:ext>
          </a:extLst>
        </xdr:cNvPr>
        <xdr:cNvSpPr txBox="1">
          <a:spLocks noChangeArrowheads="1"/>
        </xdr:cNvSpPr>
      </xdr:nvSpPr>
      <xdr:spPr bwMode="auto">
        <a:xfrm>
          <a:off x="3710214" y="38004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49</xdr:row>
      <xdr:rowOff>504825</xdr:rowOff>
    </xdr:from>
    <xdr:ext cx="95250" cy="442269"/>
    <xdr:sp macro="" textlink="">
      <xdr:nvSpPr>
        <xdr:cNvPr id="1628" name="Text Box 15">
          <a:extLst>
            <a:ext uri="{FF2B5EF4-FFF2-40B4-BE49-F238E27FC236}">
              <a16:creationId xmlns:a16="http://schemas.microsoft.com/office/drawing/2014/main" id="{00000000-0008-0000-0500-00005C060000}"/>
            </a:ext>
          </a:extLst>
        </xdr:cNvPr>
        <xdr:cNvSpPr txBox="1">
          <a:spLocks noChangeArrowheads="1"/>
        </xdr:cNvSpPr>
      </xdr:nvSpPr>
      <xdr:spPr bwMode="auto">
        <a:xfrm>
          <a:off x="6555468" y="3612696"/>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29" name="Text Box 16">
          <a:extLst>
            <a:ext uri="{FF2B5EF4-FFF2-40B4-BE49-F238E27FC236}">
              <a16:creationId xmlns:a16="http://schemas.microsoft.com/office/drawing/2014/main" id="{00000000-0008-0000-0500-00005D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30" name="Text Box 17">
          <a:extLst>
            <a:ext uri="{FF2B5EF4-FFF2-40B4-BE49-F238E27FC236}">
              <a16:creationId xmlns:a16="http://schemas.microsoft.com/office/drawing/2014/main" id="{00000000-0008-0000-0500-00005E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31" name="Text Box 18">
          <a:extLst>
            <a:ext uri="{FF2B5EF4-FFF2-40B4-BE49-F238E27FC236}">
              <a16:creationId xmlns:a16="http://schemas.microsoft.com/office/drawing/2014/main" id="{00000000-0008-0000-0500-00005F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504825</xdr:rowOff>
    </xdr:from>
    <xdr:ext cx="95250" cy="213632"/>
    <xdr:sp macro="" textlink="">
      <xdr:nvSpPr>
        <xdr:cNvPr id="1632" name="Text Box 15">
          <a:extLst>
            <a:ext uri="{FF2B5EF4-FFF2-40B4-BE49-F238E27FC236}">
              <a16:creationId xmlns:a16="http://schemas.microsoft.com/office/drawing/2014/main" id="{00000000-0008-0000-0500-000060060000}"/>
            </a:ext>
          </a:extLst>
        </xdr:cNvPr>
        <xdr:cNvSpPr txBox="1">
          <a:spLocks noChangeArrowheads="1"/>
        </xdr:cNvSpPr>
      </xdr:nvSpPr>
      <xdr:spPr bwMode="auto">
        <a:xfrm>
          <a:off x="6555468"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3" name="Text Box 16">
          <a:extLst>
            <a:ext uri="{FF2B5EF4-FFF2-40B4-BE49-F238E27FC236}">
              <a16:creationId xmlns:a16="http://schemas.microsoft.com/office/drawing/2014/main" id="{00000000-0008-0000-0500-000061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4" name="Text Box 17">
          <a:extLst>
            <a:ext uri="{FF2B5EF4-FFF2-40B4-BE49-F238E27FC236}">
              <a16:creationId xmlns:a16="http://schemas.microsoft.com/office/drawing/2014/main" id="{00000000-0008-0000-0500-000062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5" name="Text Box 18">
          <a:extLst>
            <a:ext uri="{FF2B5EF4-FFF2-40B4-BE49-F238E27FC236}">
              <a16:creationId xmlns:a16="http://schemas.microsoft.com/office/drawing/2014/main" id="{00000000-0008-0000-0500-000063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6" name="Text Box 19">
          <a:extLst>
            <a:ext uri="{FF2B5EF4-FFF2-40B4-BE49-F238E27FC236}">
              <a16:creationId xmlns:a16="http://schemas.microsoft.com/office/drawing/2014/main" id="{00000000-0008-0000-0500-000064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7" name="Text Box 16">
          <a:extLst>
            <a:ext uri="{FF2B5EF4-FFF2-40B4-BE49-F238E27FC236}">
              <a16:creationId xmlns:a16="http://schemas.microsoft.com/office/drawing/2014/main" id="{00000000-0008-0000-0500-000065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8" name="Text Box 17">
          <a:extLst>
            <a:ext uri="{FF2B5EF4-FFF2-40B4-BE49-F238E27FC236}">
              <a16:creationId xmlns:a16="http://schemas.microsoft.com/office/drawing/2014/main" id="{00000000-0008-0000-0500-000066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9" name="Text Box 18">
          <a:extLst>
            <a:ext uri="{FF2B5EF4-FFF2-40B4-BE49-F238E27FC236}">
              <a16:creationId xmlns:a16="http://schemas.microsoft.com/office/drawing/2014/main" id="{00000000-0008-0000-0500-000067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40" name="Text Box 19">
          <a:extLst>
            <a:ext uri="{FF2B5EF4-FFF2-40B4-BE49-F238E27FC236}">
              <a16:creationId xmlns:a16="http://schemas.microsoft.com/office/drawing/2014/main" id="{00000000-0008-0000-0500-000068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41" name="Text Box 16">
          <a:extLst>
            <a:ext uri="{FF2B5EF4-FFF2-40B4-BE49-F238E27FC236}">
              <a16:creationId xmlns:a16="http://schemas.microsoft.com/office/drawing/2014/main" id="{00000000-0008-0000-0500-000069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42" name="Text Box 17">
          <a:extLst>
            <a:ext uri="{FF2B5EF4-FFF2-40B4-BE49-F238E27FC236}">
              <a16:creationId xmlns:a16="http://schemas.microsoft.com/office/drawing/2014/main" id="{00000000-0008-0000-0500-00006A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43" name="Text Box 18">
          <a:extLst>
            <a:ext uri="{FF2B5EF4-FFF2-40B4-BE49-F238E27FC236}">
              <a16:creationId xmlns:a16="http://schemas.microsoft.com/office/drawing/2014/main" id="{00000000-0008-0000-0500-00006B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44" name="Text Box 19">
          <a:extLst>
            <a:ext uri="{FF2B5EF4-FFF2-40B4-BE49-F238E27FC236}">
              <a16:creationId xmlns:a16="http://schemas.microsoft.com/office/drawing/2014/main" id="{00000000-0008-0000-0500-00006C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45" name="Text Box 16">
          <a:extLst>
            <a:ext uri="{FF2B5EF4-FFF2-40B4-BE49-F238E27FC236}">
              <a16:creationId xmlns:a16="http://schemas.microsoft.com/office/drawing/2014/main" id="{00000000-0008-0000-0500-00006D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46" name="Text Box 17">
          <a:extLst>
            <a:ext uri="{FF2B5EF4-FFF2-40B4-BE49-F238E27FC236}">
              <a16:creationId xmlns:a16="http://schemas.microsoft.com/office/drawing/2014/main" id="{00000000-0008-0000-0500-00006E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47" name="Text Box 18">
          <a:extLst>
            <a:ext uri="{FF2B5EF4-FFF2-40B4-BE49-F238E27FC236}">
              <a16:creationId xmlns:a16="http://schemas.microsoft.com/office/drawing/2014/main" id="{00000000-0008-0000-0500-00006F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48" name="Text Box 19">
          <a:extLst>
            <a:ext uri="{FF2B5EF4-FFF2-40B4-BE49-F238E27FC236}">
              <a16:creationId xmlns:a16="http://schemas.microsoft.com/office/drawing/2014/main" id="{00000000-0008-0000-0500-000070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1649" name="Text Box 16">
          <a:extLst>
            <a:ext uri="{FF2B5EF4-FFF2-40B4-BE49-F238E27FC236}">
              <a16:creationId xmlns:a16="http://schemas.microsoft.com/office/drawing/2014/main" id="{00000000-0008-0000-0500-000071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1650" name="Text Box 17">
          <a:extLst>
            <a:ext uri="{FF2B5EF4-FFF2-40B4-BE49-F238E27FC236}">
              <a16:creationId xmlns:a16="http://schemas.microsoft.com/office/drawing/2014/main" id="{00000000-0008-0000-0500-000072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1651" name="Text Box 18">
          <a:extLst>
            <a:ext uri="{FF2B5EF4-FFF2-40B4-BE49-F238E27FC236}">
              <a16:creationId xmlns:a16="http://schemas.microsoft.com/office/drawing/2014/main" id="{00000000-0008-0000-0500-000073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1652" name="Text Box 19">
          <a:extLst>
            <a:ext uri="{FF2B5EF4-FFF2-40B4-BE49-F238E27FC236}">
              <a16:creationId xmlns:a16="http://schemas.microsoft.com/office/drawing/2014/main" id="{00000000-0008-0000-0500-000074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55</xdr:row>
      <xdr:rowOff>504825</xdr:rowOff>
    </xdr:from>
    <xdr:ext cx="95250" cy="444014"/>
    <xdr:sp macro="" textlink="">
      <xdr:nvSpPr>
        <xdr:cNvPr id="1653" name="Text Box 15">
          <a:extLst>
            <a:ext uri="{FF2B5EF4-FFF2-40B4-BE49-F238E27FC236}">
              <a16:creationId xmlns:a16="http://schemas.microsoft.com/office/drawing/2014/main" id="{00000000-0008-0000-0500-000075060000}"/>
            </a:ext>
          </a:extLst>
        </xdr:cNvPr>
        <xdr:cNvSpPr txBox="1">
          <a:spLocks noChangeArrowheads="1"/>
        </xdr:cNvSpPr>
      </xdr:nvSpPr>
      <xdr:spPr bwMode="auto">
        <a:xfrm>
          <a:off x="3710214" y="415698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54" name="Text Box 16">
          <a:extLst>
            <a:ext uri="{FF2B5EF4-FFF2-40B4-BE49-F238E27FC236}">
              <a16:creationId xmlns:a16="http://schemas.microsoft.com/office/drawing/2014/main" id="{00000000-0008-0000-0500-000076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55" name="Text Box 17">
          <a:extLst>
            <a:ext uri="{FF2B5EF4-FFF2-40B4-BE49-F238E27FC236}">
              <a16:creationId xmlns:a16="http://schemas.microsoft.com/office/drawing/2014/main" id="{00000000-0008-0000-0500-000077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56" name="Text Box 18">
          <a:extLst>
            <a:ext uri="{FF2B5EF4-FFF2-40B4-BE49-F238E27FC236}">
              <a16:creationId xmlns:a16="http://schemas.microsoft.com/office/drawing/2014/main" id="{00000000-0008-0000-0500-000078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57" name="Text Box 19">
          <a:extLst>
            <a:ext uri="{FF2B5EF4-FFF2-40B4-BE49-F238E27FC236}">
              <a16:creationId xmlns:a16="http://schemas.microsoft.com/office/drawing/2014/main" id="{00000000-0008-0000-0500-000079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55</xdr:row>
      <xdr:rowOff>504825</xdr:rowOff>
    </xdr:from>
    <xdr:ext cx="95250" cy="442269"/>
    <xdr:sp macro="" textlink="">
      <xdr:nvSpPr>
        <xdr:cNvPr id="1658" name="Text Box 15">
          <a:extLst>
            <a:ext uri="{FF2B5EF4-FFF2-40B4-BE49-F238E27FC236}">
              <a16:creationId xmlns:a16="http://schemas.microsoft.com/office/drawing/2014/main" id="{00000000-0008-0000-0500-00007A060000}"/>
            </a:ext>
          </a:extLst>
        </xdr:cNvPr>
        <xdr:cNvSpPr txBox="1">
          <a:spLocks noChangeArrowheads="1"/>
        </xdr:cNvSpPr>
      </xdr:nvSpPr>
      <xdr:spPr bwMode="auto">
        <a:xfrm>
          <a:off x="6555468" y="415698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59" name="Text Box 16">
          <a:extLst>
            <a:ext uri="{FF2B5EF4-FFF2-40B4-BE49-F238E27FC236}">
              <a16:creationId xmlns:a16="http://schemas.microsoft.com/office/drawing/2014/main" id="{00000000-0008-0000-0500-00007B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60" name="Text Box 17">
          <a:extLst>
            <a:ext uri="{FF2B5EF4-FFF2-40B4-BE49-F238E27FC236}">
              <a16:creationId xmlns:a16="http://schemas.microsoft.com/office/drawing/2014/main" id="{00000000-0008-0000-0500-00007C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61" name="Text Box 18">
          <a:extLst>
            <a:ext uri="{FF2B5EF4-FFF2-40B4-BE49-F238E27FC236}">
              <a16:creationId xmlns:a16="http://schemas.microsoft.com/office/drawing/2014/main" id="{00000000-0008-0000-0500-00007D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2" name="Text Box 16">
          <a:extLst>
            <a:ext uri="{FF2B5EF4-FFF2-40B4-BE49-F238E27FC236}">
              <a16:creationId xmlns:a16="http://schemas.microsoft.com/office/drawing/2014/main" id="{00000000-0008-0000-0500-00007E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3" name="Text Box 17">
          <a:extLst>
            <a:ext uri="{FF2B5EF4-FFF2-40B4-BE49-F238E27FC236}">
              <a16:creationId xmlns:a16="http://schemas.microsoft.com/office/drawing/2014/main" id="{00000000-0008-0000-0500-00007F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4" name="Text Box 18">
          <a:extLst>
            <a:ext uri="{FF2B5EF4-FFF2-40B4-BE49-F238E27FC236}">
              <a16:creationId xmlns:a16="http://schemas.microsoft.com/office/drawing/2014/main" id="{00000000-0008-0000-0500-000080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5" name="Text Box 19">
          <a:extLst>
            <a:ext uri="{FF2B5EF4-FFF2-40B4-BE49-F238E27FC236}">
              <a16:creationId xmlns:a16="http://schemas.microsoft.com/office/drawing/2014/main" id="{00000000-0008-0000-0500-000081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6" name="Text Box 16">
          <a:extLst>
            <a:ext uri="{FF2B5EF4-FFF2-40B4-BE49-F238E27FC236}">
              <a16:creationId xmlns:a16="http://schemas.microsoft.com/office/drawing/2014/main" id="{00000000-0008-0000-0500-000082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7" name="Text Box 17">
          <a:extLst>
            <a:ext uri="{FF2B5EF4-FFF2-40B4-BE49-F238E27FC236}">
              <a16:creationId xmlns:a16="http://schemas.microsoft.com/office/drawing/2014/main" id="{00000000-0008-0000-0500-000083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8" name="Text Box 18">
          <a:extLst>
            <a:ext uri="{FF2B5EF4-FFF2-40B4-BE49-F238E27FC236}">
              <a16:creationId xmlns:a16="http://schemas.microsoft.com/office/drawing/2014/main" id="{00000000-0008-0000-0500-000084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9" name="Text Box 19">
          <a:extLst>
            <a:ext uri="{FF2B5EF4-FFF2-40B4-BE49-F238E27FC236}">
              <a16:creationId xmlns:a16="http://schemas.microsoft.com/office/drawing/2014/main" id="{00000000-0008-0000-0500-000085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8496"/>
    <xdr:sp macro="" textlink="">
      <xdr:nvSpPr>
        <xdr:cNvPr id="1670" name="Text Box 15">
          <a:extLst>
            <a:ext uri="{FF2B5EF4-FFF2-40B4-BE49-F238E27FC236}">
              <a16:creationId xmlns:a16="http://schemas.microsoft.com/office/drawing/2014/main" id="{00000000-0008-0000-0500-000086060000}"/>
            </a:ext>
          </a:extLst>
        </xdr:cNvPr>
        <xdr:cNvSpPr txBox="1">
          <a:spLocks noChangeArrowheads="1"/>
        </xdr:cNvSpPr>
      </xdr:nvSpPr>
      <xdr:spPr bwMode="auto">
        <a:xfrm>
          <a:off x="3710214" y="434476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504825</xdr:rowOff>
    </xdr:from>
    <xdr:ext cx="95250" cy="442269"/>
    <xdr:sp macro="" textlink="">
      <xdr:nvSpPr>
        <xdr:cNvPr id="1671" name="Text Box 15">
          <a:extLst>
            <a:ext uri="{FF2B5EF4-FFF2-40B4-BE49-F238E27FC236}">
              <a16:creationId xmlns:a16="http://schemas.microsoft.com/office/drawing/2014/main" id="{00000000-0008-0000-0500-000087060000}"/>
            </a:ext>
          </a:extLst>
        </xdr:cNvPr>
        <xdr:cNvSpPr txBox="1">
          <a:spLocks noChangeArrowheads="1"/>
        </xdr:cNvSpPr>
      </xdr:nvSpPr>
      <xdr:spPr bwMode="auto">
        <a:xfrm>
          <a:off x="6555468" y="43447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1673" name="Text Box 15">
          <a:extLst>
            <a:ext uri="{FF2B5EF4-FFF2-40B4-BE49-F238E27FC236}">
              <a16:creationId xmlns:a16="http://schemas.microsoft.com/office/drawing/2014/main" id="{00000000-0008-0000-0500-000089060000}"/>
            </a:ext>
          </a:extLst>
        </xdr:cNvPr>
        <xdr:cNvSpPr txBox="1">
          <a:spLocks noChangeArrowheads="1"/>
        </xdr:cNvSpPr>
      </xdr:nvSpPr>
      <xdr:spPr bwMode="auto">
        <a:xfrm>
          <a:off x="3710214"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1674" name="Text Box 15">
          <a:extLst>
            <a:ext uri="{FF2B5EF4-FFF2-40B4-BE49-F238E27FC236}">
              <a16:creationId xmlns:a16="http://schemas.microsoft.com/office/drawing/2014/main" id="{00000000-0008-0000-0500-00008A060000}"/>
            </a:ext>
          </a:extLst>
        </xdr:cNvPr>
        <xdr:cNvSpPr txBox="1">
          <a:spLocks noChangeArrowheads="1"/>
        </xdr:cNvSpPr>
      </xdr:nvSpPr>
      <xdr:spPr bwMode="auto">
        <a:xfrm>
          <a:off x="3710214" y="434476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504825</xdr:rowOff>
    </xdr:from>
    <xdr:ext cx="95250" cy="213632"/>
    <xdr:sp macro="" textlink="">
      <xdr:nvSpPr>
        <xdr:cNvPr id="1675" name="Text Box 15">
          <a:extLst>
            <a:ext uri="{FF2B5EF4-FFF2-40B4-BE49-F238E27FC236}">
              <a16:creationId xmlns:a16="http://schemas.microsoft.com/office/drawing/2014/main" id="{00000000-0008-0000-0500-00008B060000}"/>
            </a:ext>
          </a:extLst>
        </xdr:cNvPr>
        <xdr:cNvSpPr txBox="1">
          <a:spLocks noChangeArrowheads="1"/>
        </xdr:cNvSpPr>
      </xdr:nvSpPr>
      <xdr:spPr bwMode="auto">
        <a:xfrm>
          <a:off x="6555468"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76" name="Text Box 16">
          <a:extLst>
            <a:ext uri="{FF2B5EF4-FFF2-40B4-BE49-F238E27FC236}">
              <a16:creationId xmlns:a16="http://schemas.microsoft.com/office/drawing/2014/main" id="{00000000-0008-0000-0500-00008C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77" name="Text Box 17">
          <a:extLst>
            <a:ext uri="{FF2B5EF4-FFF2-40B4-BE49-F238E27FC236}">
              <a16:creationId xmlns:a16="http://schemas.microsoft.com/office/drawing/2014/main" id="{00000000-0008-0000-0500-00008D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78" name="Text Box 18">
          <a:extLst>
            <a:ext uri="{FF2B5EF4-FFF2-40B4-BE49-F238E27FC236}">
              <a16:creationId xmlns:a16="http://schemas.microsoft.com/office/drawing/2014/main" id="{00000000-0008-0000-0500-00008E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79" name="Text Box 19">
          <a:extLst>
            <a:ext uri="{FF2B5EF4-FFF2-40B4-BE49-F238E27FC236}">
              <a16:creationId xmlns:a16="http://schemas.microsoft.com/office/drawing/2014/main" id="{00000000-0008-0000-0500-00008F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80" name="Text Box 16">
          <a:extLst>
            <a:ext uri="{FF2B5EF4-FFF2-40B4-BE49-F238E27FC236}">
              <a16:creationId xmlns:a16="http://schemas.microsoft.com/office/drawing/2014/main" id="{00000000-0008-0000-0500-000090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81" name="Text Box 17">
          <a:extLst>
            <a:ext uri="{FF2B5EF4-FFF2-40B4-BE49-F238E27FC236}">
              <a16:creationId xmlns:a16="http://schemas.microsoft.com/office/drawing/2014/main" id="{00000000-0008-0000-0500-000091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82" name="Text Box 18">
          <a:extLst>
            <a:ext uri="{FF2B5EF4-FFF2-40B4-BE49-F238E27FC236}">
              <a16:creationId xmlns:a16="http://schemas.microsoft.com/office/drawing/2014/main" id="{00000000-0008-0000-0500-000092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83" name="Text Box 19">
          <a:extLst>
            <a:ext uri="{FF2B5EF4-FFF2-40B4-BE49-F238E27FC236}">
              <a16:creationId xmlns:a16="http://schemas.microsoft.com/office/drawing/2014/main" id="{00000000-0008-0000-0500-000093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1684" name="Text Box 16">
          <a:extLst>
            <a:ext uri="{FF2B5EF4-FFF2-40B4-BE49-F238E27FC236}">
              <a16:creationId xmlns:a16="http://schemas.microsoft.com/office/drawing/2014/main" id="{00000000-0008-0000-0500-000094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1685" name="Text Box 17">
          <a:extLst>
            <a:ext uri="{FF2B5EF4-FFF2-40B4-BE49-F238E27FC236}">
              <a16:creationId xmlns:a16="http://schemas.microsoft.com/office/drawing/2014/main" id="{00000000-0008-0000-0500-000095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1686" name="Text Box 18">
          <a:extLst>
            <a:ext uri="{FF2B5EF4-FFF2-40B4-BE49-F238E27FC236}">
              <a16:creationId xmlns:a16="http://schemas.microsoft.com/office/drawing/2014/main" id="{00000000-0008-0000-0500-000096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1687" name="Text Box 19">
          <a:extLst>
            <a:ext uri="{FF2B5EF4-FFF2-40B4-BE49-F238E27FC236}">
              <a16:creationId xmlns:a16="http://schemas.microsoft.com/office/drawing/2014/main" id="{00000000-0008-0000-0500-000097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61</xdr:row>
      <xdr:rowOff>504825</xdr:rowOff>
    </xdr:from>
    <xdr:ext cx="95250" cy="444014"/>
    <xdr:sp macro="" textlink="">
      <xdr:nvSpPr>
        <xdr:cNvPr id="1688" name="Text Box 15">
          <a:extLst>
            <a:ext uri="{FF2B5EF4-FFF2-40B4-BE49-F238E27FC236}">
              <a16:creationId xmlns:a16="http://schemas.microsoft.com/office/drawing/2014/main" id="{00000000-0008-0000-0500-000098060000}"/>
            </a:ext>
          </a:extLst>
        </xdr:cNvPr>
        <xdr:cNvSpPr txBox="1">
          <a:spLocks noChangeArrowheads="1"/>
        </xdr:cNvSpPr>
      </xdr:nvSpPr>
      <xdr:spPr bwMode="auto">
        <a:xfrm>
          <a:off x="3710214" y="4701268"/>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89" name="Text Box 16">
          <a:extLst>
            <a:ext uri="{FF2B5EF4-FFF2-40B4-BE49-F238E27FC236}">
              <a16:creationId xmlns:a16="http://schemas.microsoft.com/office/drawing/2014/main" id="{00000000-0008-0000-0500-000099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90" name="Text Box 17">
          <a:extLst>
            <a:ext uri="{FF2B5EF4-FFF2-40B4-BE49-F238E27FC236}">
              <a16:creationId xmlns:a16="http://schemas.microsoft.com/office/drawing/2014/main" id="{00000000-0008-0000-0500-00009A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91" name="Text Box 18">
          <a:extLst>
            <a:ext uri="{FF2B5EF4-FFF2-40B4-BE49-F238E27FC236}">
              <a16:creationId xmlns:a16="http://schemas.microsoft.com/office/drawing/2014/main" id="{00000000-0008-0000-0500-00009B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92" name="Text Box 19">
          <a:extLst>
            <a:ext uri="{FF2B5EF4-FFF2-40B4-BE49-F238E27FC236}">
              <a16:creationId xmlns:a16="http://schemas.microsoft.com/office/drawing/2014/main" id="{00000000-0008-0000-0500-00009C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61</xdr:row>
      <xdr:rowOff>504825</xdr:rowOff>
    </xdr:from>
    <xdr:ext cx="95250" cy="442269"/>
    <xdr:sp macro="" textlink="">
      <xdr:nvSpPr>
        <xdr:cNvPr id="1693" name="Text Box 15">
          <a:extLst>
            <a:ext uri="{FF2B5EF4-FFF2-40B4-BE49-F238E27FC236}">
              <a16:creationId xmlns:a16="http://schemas.microsoft.com/office/drawing/2014/main" id="{00000000-0008-0000-0500-00009D060000}"/>
            </a:ext>
          </a:extLst>
        </xdr:cNvPr>
        <xdr:cNvSpPr txBox="1">
          <a:spLocks noChangeArrowheads="1"/>
        </xdr:cNvSpPr>
      </xdr:nvSpPr>
      <xdr:spPr bwMode="auto">
        <a:xfrm>
          <a:off x="6555468" y="470126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94" name="Text Box 16">
          <a:extLst>
            <a:ext uri="{FF2B5EF4-FFF2-40B4-BE49-F238E27FC236}">
              <a16:creationId xmlns:a16="http://schemas.microsoft.com/office/drawing/2014/main" id="{00000000-0008-0000-0500-00009E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95" name="Text Box 17">
          <a:extLst>
            <a:ext uri="{FF2B5EF4-FFF2-40B4-BE49-F238E27FC236}">
              <a16:creationId xmlns:a16="http://schemas.microsoft.com/office/drawing/2014/main" id="{00000000-0008-0000-0500-00009F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96" name="Text Box 18">
          <a:extLst>
            <a:ext uri="{FF2B5EF4-FFF2-40B4-BE49-F238E27FC236}">
              <a16:creationId xmlns:a16="http://schemas.microsoft.com/office/drawing/2014/main" id="{00000000-0008-0000-0500-0000A0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697" name="Text Box 16">
          <a:extLst>
            <a:ext uri="{FF2B5EF4-FFF2-40B4-BE49-F238E27FC236}">
              <a16:creationId xmlns:a16="http://schemas.microsoft.com/office/drawing/2014/main" id="{00000000-0008-0000-0500-0000A1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698" name="Text Box 17">
          <a:extLst>
            <a:ext uri="{FF2B5EF4-FFF2-40B4-BE49-F238E27FC236}">
              <a16:creationId xmlns:a16="http://schemas.microsoft.com/office/drawing/2014/main" id="{00000000-0008-0000-0500-0000A2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699" name="Text Box 18">
          <a:extLst>
            <a:ext uri="{FF2B5EF4-FFF2-40B4-BE49-F238E27FC236}">
              <a16:creationId xmlns:a16="http://schemas.microsoft.com/office/drawing/2014/main" id="{00000000-0008-0000-0500-0000A3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700" name="Text Box 19">
          <a:extLst>
            <a:ext uri="{FF2B5EF4-FFF2-40B4-BE49-F238E27FC236}">
              <a16:creationId xmlns:a16="http://schemas.microsoft.com/office/drawing/2014/main" id="{00000000-0008-0000-0500-0000A4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701" name="Text Box 16">
          <a:extLst>
            <a:ext uri="{FF2B5EF4-FFF2-40B4-BE49-F238E27FC236}">
              <a16:creationId xmlns:a16="http://schemas.microsoft.com/office/drawing/2014/main" id="{00000000-0008-0000-0500-0000A5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702" name="Text Box 17">
          <a:extLst>
            <a:ext uri="{FF2B5EF4-FFF2-40B4-BE49-F238E27FC236}">
              <a16:creationId xmlns:a16="http://schemas.microsoft.com/office/drawing/2014/main" id="{00000000-0008-0000-0500-0000A6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703" name="Text Box 18">
          <a:extLst>
            <a:ext uri="{FF2B5EF4-FFF2-40B4-BE49-F238E27FC236}">
              <a16:creationId xmlns:a16="http://schemas.microsoft.com/office/drawing/2014/main" id="{00000000-0008-0000-0500-0000A7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704" name="Text Box 19">
          <a:extLst>
            <a:ext uri="{FF2B5EF4-FFF2-40B4-BE49-F238E27FC236}">
              <a16:creationId xmlns:a16="http://schemas.microsoft.com/office/drawing/2014/main" id="{00000000-0008-0000-0500-0000A8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05" name="Text Box 16">
          <a:extLst>
            <a:ext uri="{FF2B5EF4-FFF2-40B4-BE49-F238E27FC236}">
              <a16:creationId xmlns:a16="http://schemas.microsoft.com/office/drawing/2014/main" id="{00000000-0008-0000-0500-0000A9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06" name="Text Box 17">
          <a:extLst>
            <a:ext uri="{FF2B5EF4-FFF2-40B4-BE49-F238E27FC236}">
              <a16:creationId xmlns:a16="http://schemas.microsoft.com/office/drawing/2014/main" id="{00000000-0008-0000-0500-0000AA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07" name="Text Box 18">
          <a:extLst>
            <a:ext uri="{FF2B5EF4-FFF2-40B4-BE49-F238E27FC236}">
              <a16:creationId xmlns:a16="http://schemas.microsoft.com/office/drawing/2014/main" id="{00000000-0008-0000-0500-0000AB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08" name="Text Box 19">
          <a:extLst>
            <a:ext uri="{FF2B5EF4-FFF2-40B4-BE49-F238E27FC236}">
              <a16:creationId xmlns:a16="http://schemas.microsoft.com/office/drawing/2014/main" id="{00000000-0008-0000-0500-0000AC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8496"/>
    <xdr:sp macro="" textlink="">
      <xdr:nvSpPr>
        <xdr:cNvPr id="1709" name="Text Box 15">
          <a:extLst>
            <a:ext uri="{FF2B5EF4-FFF2-40B4-BE49-F238E27FC236}">
              <a16:creationId xmlns:a16="http://schemas.microsoft.com/office/drawing/2014/main" id="{00000000-0008-0000-0500-0000AD060000}"/>
            </a:ext>
          </a:extLst>
        </xdr:cNvPr>
        <xdr:cNvSpPr txBox="1">
          <a:spLocks noChangeArrowheads="1"/>
        </xdr:cNvSpPr>
      </xdr:nvSpPr>
      <xdr:spPr bwMode="auto">
        <a:xfrm>
          <a:off x="3710214" y="5433332"/>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10" name="Text Box 16">
          <a:extLst>
            <a:ext uri="{FF2B5EF4-FFF2-40B4-BE49-F238E27FC236}">
              <a16:creationId xmlns:a16="http://schemas.microsoft.com/office/drawing/2014/main" id="{00000000-0008-0000-0500-0000AE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11" name="Text Box 17">
          <a:extLst>
            <a:ext uri="{FF2B5EF4-FFF2-40B4-BE49-F238E27FC236}">
              <a16:creationId xmlns:a16="http://schemas.microsoft.com/office/drawing/2014/main" id="{00000000-0008-0000-0500-0000AF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12" name="Text Box 18">
          <a:extLst>
            <a:ext uri="{FF2B5EF4-FFF2-40B4-BE49-F238E27FC236}">
              <a16:creationId xmlns:a16="http://schemas.microsoft.com/office/drawing/2014/main" id="{00000000-0008-0000-0500-0000B0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13" name="Text Box 19">
          <a:extLst>
            <a:ext uri="{FF2B5EF4-FFF2-40B4-BE49-F238E27FC236}">
              <a16:creationId xmlns:a16="http://schemas.microsoft.com/office/drawing/2014/main" id="{00000000-0008-0000-0500-0000B1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504825</xdr:rowOff>
    </xdr:from>
    <xdr:ext cx="95250" cy="442269"/>
    <xdr:sp macro="" textlink="">
      <xdr:nvSpPr>
        <xdr:cNvPr id="1714" name="Text Box 15">
          <a:extLst>
            <a:ext uri="{FF2B5EF4-FFF2-40B4-BE49-F238E27FC236}">
              <a16:creationId xmlns:a16="http://schemas.microsoft.com/office/drawing/2014/main" id="{00000000-0008-0000-0500-0000B2060000}"/>
            </a:ext>
          </a:extLst>
        </xdr:cNvPr>
        <xdr:cNvSpPr txBox="1">
          <a:spLocks noChangeArrowheads="1"/>
        </xdr:cNvSpPr>
      </xdr:nvSpPr>
      <xdr:spPr bwMode="auto">
        <a:xfrm>
          <a:off x="6555468" y="543333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1715" name="Text Box 16">
          <a:extLst>
            <a:ext uri="{FF2B5EF4-FFF2-40B4-BE49-F238E27FC236}">
              <a16:creationId xmlns:a16="http://schemas.microsoft.com/office/drawing/2014/main" id="{00000000-0008-0000-0500-0000B3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1716" name="Text Box 17">
          <a:extLst>
            <a:ext uri="{FF2B5EF4-FFF2-40B4-BE49-F238E27FC236}">
              <a16:creationId xmlns:a16="http://schemas.microsoft.com/office/drawing/2014/main" id="{00000000-0008-0000-0500-0000B4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1717" name="Text Box 18">
          <a:extLst>
            <a:ext uri="{FF2B5EF4-FFF2-40B4-BE49-F238E27FC236}">
              <a16:creationId xmlns:a16="http://schemas.microsoft.com/office/drawing/2014/main" id="{00000000-0008-0000-0500-0000B5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1718" name="Text Box 19">
          <a:extLst>
            <a:ext uri="{FF2B5EF4-FFF2-40B4-BE49-F238E27FC236}">
              <a16:creationId xmlns:a16="http://schemas.microsoft.com/office/drawing/2014/main" id="{00000000-0008-0000-0500-0000B6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67</xdr:row>
      <xdr:rowOff>504825</xdr:rowOff>
    </xdr:from>
    <xdr:ext cx="95250" cy="444014"/>
    <xdr:sp macro="" textlink="">
      <xdr:nvSpPr>
        <xdr:cNvPr id="1720" name="Text Box 15">
          <a:extLst>
            <a:ext uri="{FF2B5EF4-FFF2-40B4-BE49-F238E27FC236}">
              <a16:creationId xmlns:a16="http://schemas.microsoft.com/office/drawing/2014/main" id="{00000000-0008-0000-0500-0000B8060000}"/>
            </a:ext>
          </a:extLst>
        </xdr:cNvPr>
        <xdr:cNvSpPr txBox="1">
          <a:spLocks noChangeArrowheads="1"/>
        </xdr:cNvSpPr>
      </xdr:nvSpPr>
      <xdr:spPr bwMode="auto">
        <a:xfrm>
          <a:off x="3710214" y="52455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21" name="Text Box 16">
          <a:extLst>
            <a:ext uri="{FF2B5EF4-FFF2-40B4-BE49-F238E27FC236}">
              <a16:creationId xmlns:a16="http://schemas.microsoft.com/office/drawing/2014/main" id="{00000000-0008-0000-0500-0000B9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22" name="Text Box 17">
          <a:extLst>
            <a:ext uri="{FF2B5EF4-FFF2-40B4-BE49-F238E27FC236}">
              <a16:creationId xmlns:a16="http://schemas.microsoft.com/office/drawing/2014/main" id="{00000000-0008-0000-0500-0000BA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23" name="Text Box 18">
          <a:extLst>
            <a:ext uri="{FF2B5EF4-FFF2-40B4-BE49-F238E27FC236}">
              <a16:creationId xmlns:a16="http://schemas.microsoft.com/office/drawing/2014/main" id="{00000000-0008-0000-0500-0000BB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24" name="Text Box 19">
          <a:extLst>
            <a:ext uri="{FF2B5EF4-FFF2-40B4-BE49-F238E27FC236}">
              <a16:creationId xmlns:a16="http://schemas.microsoft.com/office/drawing/2014/main" id="{00000000-0008-0000-0500-0000BC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1725" name="Text Box 15">
          <a:extLst>
            <a:ext uri="{FF2B5EF4-FFF2-40B4-BE49-F238E27FC236}">
              <a16:creationId xmlns:a16="http://schemas.microsoft.com/office/drawing/2014/main" id="{00000000-0008-0000-0500-0000BD060000}"/>
            </a:ext>
          </a:extLst>
        </xdr:cNvPr>
        <xdr:cNvSpPr txBox="1">
          <a:spLocks noChangeArrowheads="1"/>
        </xdr:cNvSpPr>
      </xdr:nvSpPr>
      <xdr:spPr bwMode="auto">
        <a:xfrm>
          <a:off x="3710214"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1726" name="Text Box 15">
          <a:extLst>
            <a:ext uri="{FF2B5EF4-FFF2-40B4-BE49-F238E27FC236}">
              <a16:creationId xmlns:a16="http://schemas.microsoft.com/office/drawing/2014/main" id="{00000000-0008-0000-0500-0000BE060000}"/>
            </a:ext>
          </a:extLst>
        </xdr:cNvPr>
        <xdr:cNvSpPr txBox="1">
          <a:spLocks noChangeArrowheads="1"/>
        </xdr:cNvSpPr>
      </xdr:nvSpPr>
      <xdr:spPr bwMode="auto">
        <a:xfrm>
          <a:off x="3710214" y="5433332"/>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67</xdr:row>
      <xdr:rowOff>504825</xdr:rowOff>
    </xdr:from>
    <xdr:ext cx="95250" cy="442269"/>
    <xdr:sp macro="" textlink="">
      <xdr:nvSpPr>
        <xdr:cNvPr id="1727" name="Text Box 15">
          <a:extLst>
            <a:ext uri="{FF2B5EF4-FFF2-40B4-BE49-F238E27FC236}">
              <a16:creationId xmlns:a16="http://schemas.microsoft.com/office/drawing/2014/main" id="{00000000-0008-0000-0500-0000BF060000}"/>
            </a:ext>
          </a:extLst>
        </xdr:cNvPr>
        <xdr:cNvSpPr txBox="1">
          <a:spLocks noChangeArrowheads="1"/>
        </xdr:cNvSpPr>
      </xdr:nvSpPr>
      <xdr:spPr bwMode="auto">
        <a:xfrm>
          <a:off x="6555468" y="52455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28" name="Text Box 16">
          <a:extLst>
            <a:ext uri="{FF2B5EF4-FFF2-40B4-BE49-F238E27FC236}">
              <a16:creationId xmlns:a16="http://schemas.microsoft.com/office/drawing/2014/main" id="{00000000-0008-0000-0500-0000C0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29" name="Text Box 17">
          <a:extLst>
            <a:ext uri="{FF2B5EF4-FFF2-40B4-BE49-F238E27FC236}">
              <a16:creationId xmlns:a16="http://schemas.microsoft.com/office/drawing/2014/main" id="{00000000-0008-0000-0500-0000C1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30" name="Text Box 18">
          <a:extLst>
            <a:ext uri="{FF2B5EF4-FFF2-40B4-BE49-F238E27FC236}">
              <a16:creationId xmlns:a16="http://schemas.microsoft.com/office/drawing/2014/main" id="{00000000-0008-0000-0500-0000C2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504825</xdr:rowOff>
    </xdr:from>
    <xdr:ext cx="95250" cy="213632"/>
    <xdr:sp macro="" textlink="">
      <xdr:nvSpPr>
        <xdr:cNvPr id="1731" name="Text Box 15">
          <a:extLst>
            <a:ext uri="{FF2B5EF4-FFF2-40B4-BE49-F238E27FC236}">
              <a16:creationId xmlns:a16="http://schemas.microsoft.com/office/drawing/2014/main" id="{00000000-0008-0000-0500-0000C3060000}"/>
            </a:ext>
          </a:extLst>
        </xdr:cNvPr>
        <xdr:cNvSpPr txBox="1">
          <a:spLocks noChangeArrowheads="1"/>
        </xdr:cNvSpPr>
      </xdr:nvSpPr>
      <xdr:spPr bwMode="auto">
        <a:xfrm>
          <a:off x="6555468"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2" name="Text Box 16">
          <a:extLst>
            <a:ext uri="{FF2B5EF4-FFF2-40B4-BE49-F238E27FC236}">
              <a16:creationId xmlns:a16="http://schemas.microsoft.com/office/drawing/2014/main" id="{00000000-0008-0000-0500-0000C4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3" name="Text Box 17">
          <a:extLst>
            <a:ext uri="{FF2B5EF4-FFF2-40B4-BE49-F238E27FC236}">
              <a16:creationId xmlns:a16="http://schemas.microsoft.com/office/drawing/2014/main" id="{00000000-0008-0000-0500-0000C5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4" name="Text Box 18">
          <a:extLst>
            <a:ext uri="{FF2B5EF4-FFF2-40B4-BE49-F238E27FC236}">
              <a16:creationId xmlns:a16="http://schemas.microsoft.com/office/drawing/2014/main" id="{00000000-0008-0000-0500-0000C6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5" name="Text Box 19">
          <a:extLst>
            <a:ext uri="{FF2B5EF4-FFF2-40B4-BE49-F238E27FC236}">
              <a16:creationId xmlns:a16="http://schemas.microsoft.com/office/drawing/2014/main" id="{00000000-0008-0000-0500-0000C7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6" name="Text Box 16">
          <a:extLst>
            <a:ext uri="{FF2B5EF4-FFF2-40B4-BE49-F238E27FC236}">
              <a16:creationId xmlns:a16="http://schemas.microsoft.com/office/drawing/2014/main" id="{00000000-0008-0000-0500-0000C8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7" name="Text Box 17">
          <a:extLst>
            <a:ext uri="{FF2B5EF4-FFF2-40B4-BE49-F238E27FC236}">
              <a16:creationId xmlns:a16="http://schemas.microsoft.com/office/drawing/2014/main" id="{00000000-0008-0000-0500-0000C9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8" name="Text Box 18">
          <a:extLst>
            <a:ext uri="{FF2B5EF4-FFF2-40B4-BE49-F238E27FC236}">
              <a16:creationId xmlns:a16="http://schemas.microsoft.com/office/drawing/2014/main" id="{00000000-0008-0000-0500-0000CA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9" name="Text Box 19">
          <a:extLst>
            <a:ext uri="{FF2B5EF4-FFF2-40B4-BE49-F238E27FC236}">
              <a16:creationId xmlns:a16="http://schemas.microsoft.com/office/drawing/2014/main" id="{00000000-0008-0000-0500-0000CB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40" name="Text Box 16">
          <a:extLst>
            <a:ext uri="{FF2B5EF4-FFF2-40B4-BE49-F238E27FC236}">
              <a16:creationId xmlns:a16="http://schemas.microsoft.com/office/drawing/2014/main" id="{00000000-0008-0000-0500-0000CC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41" name="Text Box 17">
          <a:extLst>
            <a:ext uri="{FF2B5EF4-FFF2-40B4-BE49-F238E27FC236}">
              <a16:creationId xmlns:a16="http://schemas.microsoft.com/office/drawing/2014/main" id="{00000000-0008-0000-0500-0000CD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42" name="Text Box 18">
          <a:extLst>
            <a:ext uri="{FF2B5EF4-FFF2-40B4-BE49-F238E27FC236}">
              <a16:creationId xmlns:a16="http://schemas.microsoft.com/office/drawing/2014/main" id="{00000000-0008-0000-0500-0000CE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43" name="Text Box 19">
          <a:extLst>
            <a:ext uri="{FF2B5EF4-FFF2-40B4-BE49-F238E27FC236}">
              <a16:creationId xmlns:a16="http://schemas.microsoft.com/office/drawing/2014/main" id="{00000000-0008-0000-0500-0000CF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44" name="Text Box 16">
          <a:extLst>
            <a:ext uri="{FF2B5EF4-FFF2-40B4-BE49-F238E27FC236}">
              <a16:creationId xmlns:a16="http://schemas.microsoft.com/office/drawing/2014/main" id="{00000000-0008-0000-0500-0000D0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45" name="Text Box 17">
          <a:extLst>
            <a:ext uri="{FF2B5EF4-FFF2-40B4-BE49-F238E27FC236}">
              <a16:creationId xmlns:a16="http://schemas.microsoft.com/office/drawing/2014/main" id="{00000000-0008-0000-0500-0000D1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46" name="Text Box 18">
          <a:extLst>
            <a:ext uri="{FF2B5EF4-FFF2-40B4-BE49-F238E27FC236}">
              <a16:creationId xmlns:a16="http://schemas.microsoft.com/office/drawing/2014/main" id="{00000000-0008-0000-0500-0000D2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47" name="Text Box 19">
          <a:extLst>
            <a:ext uri="{FF2B5EF4-FFF2-40B4-BE49-F238E27FC236}">
              <a16:creationId xmlns:a16="http://schemas.microsoft.com/office/drawing/2014/main" id="{00000000-0008-0000-0500-0000D3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1748" name="Text Box 16">
          <a:extLst>
            <a:ext uri="{FF2B5EF4-FFF2-40B4-BE49-F238E27FC236}">
              <a16:creationId xmlns:a16="http://schemas.microsoft.com/office/drawing/2014/main" id="{00000000-0008-0000-0500-0000D4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1749" name="Text Box 17">
          <a:extLst>
            <a:ext uri="{FF2B5EF4-FFF2-40B4-BE49-F238E27FC236}">
              <a16:creationId xmlns:a16="http://schemas.microsoft.com/office/drawing/2014/main" id="{00000000-0008-0000-0500-0000D5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1750" name="Text Box 18">
          <a:extLst>
            <a:ext uri="{FF2B5EF4-FFF2-40B4-BE49-F238E27FC236}">
              <a16:creationId xmlns:a16="http://schemas.microsoft.com/office/drawing/2014/main" id="{00000000-0008-0000-0500-0000D6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1751" name="Text Box 19">
          <a:extLst>
            <a:ext uri="{FF2B5EF4-FFF2-40B4-BE49-F238E27FC236}">
              <a16:creationId xmlns:a16="http://schemas.microsoft.com/office/drawing/2014/main" id="{00000000-0008-0000-0500-0000D7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73</xdr:row>
      <xdr:rowOff>504825</xdr:rowOff>
    </xdr:from>
    <xdr:ext cx="95250" cy="444014"/>
    <xdr:sp macro="" textlink="">
      <xdr:nvSpPr>
        <xdr:cNvPr id="1752" name="Text Box 15">
          <a:extLst>
            <a:ext uri="{FF2B5EF4-FFF2-40B4-BE49-F238E27FC236}">
              <a16:creationId xmlns:a16="http://schemas.microsoft.com/office/drawing/2014/main" id="{00000000-0008-0000-0500-0000D8060000}"/>
            </a:ext>
          </a:extLst>
        </xdr:cNvPr>
        <xdr:cNvSpPr txBox="1">
          <a:spLocks noChangeArrowheads="1"/>
        </xdr:cNvSpPr>
      </xdr:nvSpPr>
      <xdr:spPr bwMode="auto">
        <a:xfrm>
          <a:off x="3710214" y="5789839"/>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53" name="Text Box 16">
          <a:extLst>
            <a:ext uri="{FF2B5EF4-FFF2-40B4-BE49-F238E27FC236}">
              <a16:creationId xmlns:a16="http://schemas.microsoft.com/office/drawing/2014/main" id="{00000000-0008-0000-0500-0000D9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54" name="Text Box 17">
          <a:extLst>
            <a:ext uri="{FF2B5EF4-FFF2-40B4-BE49-F238E27FC236}">
              <a16:creationId xmlns:a16="http://schemas.microsoft.com/office/drawing/2014/main" id="{00000000-0008-0000-0500-0000DA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55" name="Text Box 18">
          <a:extLst>
            <a:ext uri="{FF2B5EF4-FFF2-40B4-BE49-F238E27FC236}">
              <a16:creationId xmlns:a16="http://schemas.microsoft.com/office/drawing/2014/main" id="{00000000-0008-0000-0500-0000DB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56" name="Text Box 19">
          <a:extLst>
            <a:ext uri="{FF2B5EF4-FFF2-40B4-BE49-F238E27FC236}">
              <a16:creationId xmlns:a16="http://schemas.microsoft.com/office/drawing/2014/main" id="{00000000-0008-0000-0500-0000DC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73</xdr:row>
      <xdr:rowOff>504825</xdr:rowOff>
    </xdr:from>
    <xdr:ext cx="95250" cy="442269"/>
    <xdr:sp macro="" textlink="">
      <xdr:nvSpPr>
        <xdr:cNvPr id="1757" name="Text Box 15">
          <a:extLst>
            <a:ext uri="{FF2B5EF4-FFF2-40B4-BE49-F238E27FC236}">
              <a16:creationId xmlns:a16="http://schemas.microsoft.com/office/drawing/2014/main" id="{00000000-0008-0000-0500-0000DD060000}"/>
            </a:ext>
          </a:extLst>
        </xdr:cNvPr>
        <xdr:cNvSpPr txBox="1">
          <a:spLocks noChangeArrowheads="1"/>
        </xdr:cNvSpPr>
      </xdr:nvSpPr>
      <xdr:spPr bwMode="auto">
        <a:xfrm>
          <a:off x="6555468" y="578983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58" name="Text Box 16">
          <a:extLst>
            <a:ext uri="{FF2B5EF4-FFF2-40B4-BE49-F238E27FC236}">
              <a16:creationId xmlns:a16="http://schemas.microsoft.com/office/drawing/2014/main" id="{00000000-0008-0000-0500-0000DE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59" name="Text Box 17">
          <a:extLst>
            <a:ext uri="{FF2B5EF4-FFF2-40B4-BE49-F238E27FC236}">
              <a16:creationId xmlns:a16="http://schemas.microsoft.com/office/drawing/2014/main" id="{00000000-0008-0000-0500-0000DF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60" name="Text Box 18">
          <a:extLst>
            <a:ext uri="{FF2B5EF4-FFF2-40B4-BE49-F238E27FC236}">
              <a16:creationId xmlns:a16="http://schemas.microsoft.com/office/drawing/2014/main" id="{00000000-0008-0000-0500-0000E0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1" name="Text Box 16">
          <a:extLst>
            <a:ext uri="{FF2B5EF4-FFF2-40B4-BE49-F238E27FC236}">
              <a16:creationId xmlns:a16="http://schemas.microsoft.com/office/drawing/2014/main" id="{00000000-0008-0000-0500-0000E1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2" name="Text Box 17">
          <a:extLst>
            <a:ext uri="{FF2B5EF4-FFF2-40B4-BE49-F238E27FC236}">
              <a16:creationId xmlns:a16="http://schemas.microsoft.com/office/drawing/2014/main" id="{00000000-0008-0000-0500-0000E2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3" name="Text Box 18">
          <a:extLst>
            <a:ext uri="{FF2B5EF4-FFF2-40B4-BE49-F238E27FC236}">
              <a16:creationId xmlns:a16="http://schemas.microsoft.com/office/drawing/2014/main" id="{00000000-0008-0000-0500-0000E3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4" name="Text Box 19">
          <a:extLst>
            <a:ext uri="{FF2B5EF4-FFF2-40B4-BE49-F238E27FC236}">
              <a16:creationId xmlns:a16="http://schemas.microsoft.com/office/drawing/2014/main" id="{00000000-0008-0000-0500-0000E4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5" name="Text Box 16">
          <a:extLst>
            <a:ext uri="{FF2B5EF4-FFF2-40B4-BE49-F238E27FC236}">
              <a16:creationId xmlns:a16="http://schemas.microsoft.com/office/drawing/2014/main" id="{00000000-0008-0000-0500-0000E5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6" name="Text Box 17">
          <a:extLst>
            <a:ext uri="{FF2B5EF4-FFF2-40B4-BE49-F238E27FC236}">
              <a16:creationId xmlns:a16="http://schemas.microsoft.com/office/drawing/2014/main" id="{00000000-0008-0000-0500-0000E6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7" name="Text Box 18">
          <a:extLst>
            <a:ext uri="{FF2B5EF4-FFF2-40B4-BE49-F238E27FC236}">
              <a16:creationId xmlns:a16="http://schemas.microsoft.com/office/drawing/2014/main" id="{00000000-0008-0000-0500-0000E7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8" name="Text Box 19">
          <a:extLst>
            <a:ext uri="{FF2B5EF4-FFF2-40B4-BE49-F238E27FC236}">
              <a16:creationId xmlns:a16="http://schemas.microsoft.com/office/drawing/2014/main" id="{00000000-0008-0000-0500-0000E8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8496"/>
    <xdr:sp macro="" textlink="">
      <xdr:nvSpPr>
        <xdr:cNvPr id="1769" name="Text Box 15">
          <a:extLst>
            <a:ext uri="{FF2B5EF4-FFF2-40B4-BE49-F238E27FC236}">
              <a16:creationId xmlns:a16="http://schemas.microsoft.com/office/drawing/2014/main" id="{00000000-0008-0000-0500-0000E9060000}"/>
            </a:ext>
          </a:extLst>
        </xdr:cNvPr>
        <xdr:cNvSpPr txBox="1">
          <a:spLocks noChangeArrowheads="1"/>
        </xdr:cNvSpPr>
      </xdr:nvSpPr>
      <xdr:spPr bwMode="auto">
        <a:xfrm>
          <a:off x="3710214" y="5977618"/>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504825</xdr:rowOff>
    </xdr:from>
    <xdr:ext cx="95250" cy="442269"/>
    <xdr:sp macro="" textlink="">
      <xdr:nvSpPr>
        <xdr:cNvPr id="1770" name="Text Box 15">
          <a:extLst>
            <a:ext uri="{FF2B5EF4-FFF2-40B4-BE49-F238E27FC236}">
              <a16:creationId xmlns:a16="http://schemas.microsoft.com/office/drawing/2014/main" id="{00000000-0008-0000-0500-0000EA060000}"/>
            </a:ext>
          </a:extLst>
        </xdr:cNvPr>
        <xdr:cNvSpPr txBox="1">
          <a:spLocks noChangeArrowheads="1"/>
        </xdr:cNvSpPr>
      </xdr:nvSpPr>
      <xdr:spPr bwMode="auto">
        <a:xfrm>
          <a:off x="6555468" y="597761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1772" name="Text Box 15">
          <a:extLst>
            <a:ext uri="{FF2B5EF4-FFF2-40B4-BE49-F238E27FC236}">
              <a16:creationId xmlns:a16="http://schemas.microsoft.com/office/drawing/2014/main" id="{00000000-0008-0000-0500-0000EC060000}"/>
            </a:ext>
          </a:extLst>
        </xdr:cNvPr>
        <xdr:cNvSpPr txBox="1">
          <a:spLocks noChangeArrowheads="1"/>
        </xdr:cNvSpPr>
      </xdr:nvSpPr>
      <xdr:spPr bwMode="auto">
        <a:xfrm>
          <a:off x="3710214"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1773" name="Text Box 15">
          <a:extLst>
            <a:ext uri="{FF2B5EF4-FFF2-40B4-BE49-F238E27FC236}">
              <a16:creationId xmlns:a16="http://schemas.microsoft.com/office/drawing/2014/main" id="{00000000-0008-0000-0500-0000ED060000}"/>
            </a:ext>
          </a:extLst>
        </xdr:cNvPr>
        <xdr:cNvSpPr txBox="1">
          <a:spLocks noChangeArrowheads="1"/>
        </xdr:cNvSpPr>
      </xdr:nvSpPr>
      <xdr:spPr bwMode="auto">
        <a:xfrm>
          <a:off x="3710214" y="5977618"/>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504825</xdr:rowOff>
    </xdr:from>
    <xdr:ext cx="95250" cy="213632"/>
    <xdr:sp macro="" textlink="">
      <xdr:nvSpPr>
        <xdr:cNvPr id="1774" name="Text Box 15">
          <a:extLst>
            <a:ext uri="{FF2B5EF4-FFF2-40B4-BE49-F238E27FC236}">
              <a16:creationId xmlns:a16="http://schemas.microsoft.com/office/drawing/2014/main" id="{00000000-0008-0000-0500-0000EE060000}"/>
            </a:ext>
          </a:extLst>
        </xdr:cNvPr>
        <xdr:cNvSpPr txBox="1">
          <a:spLocks noChangeArrowheads="1"/>
        </xdr:cNvSpPr>
      </xdr:nvSpPr>
      <xdr:spPr bwMode="auto">
        <a:xfrm>
          <a:off x="6555468"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75" name="Text Box 16">
          <a:extLst>
            <a:ext uri="{FF2B5EF4-FFF2-40B4-BE49-F238E27FC236}">
              <a16:creationId xmlns:a16="http://schemas.microsoft.com/office/drawing/2014/main" id="{00000000-0008-0000-0500-0000EF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76" name="Text Box 17">
          <a:extLst>
            <a:ext uri="{FF2B5EF4-FFF2-40B4-BE49-F238E27FC236}">
              <a16:creationId xmlns:a16="http://schemas.microsoft.com/office/drawing/2014/main" id="{00000000-0008-0000-0500-0000F0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77" name="Text Box 18">
          <a:extLst>
            <a:ext uri="{FF2B5EF4-FFF2-40B4-BE49-F238E27FC236}">
              <a16:creationId xmlns:a16="http://schemas.microsoft.com/office/drawing/2014/main" id="{00000000-0008-0000-0500-0000F1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78" name="Text Box 19">
          <a:extLst>
            <a:ext uri="{FF2B5EF4-FFF2-40B4-BE49-F238E27FC236}">
              <a16:creationId xmlns:a16="http://schemas.microsoft.com/office/drawing/2014/main" id="{00000000-0008-0000-0500-0000F2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79" name="Text Box 16">
          <a:extLst>
            <a:ext uri="{FF2B5EF4-FFF2-40B4-BE49-F238E27FC236}">
              <a16:creationId xmlns:a16="http://schemas.microsoft.com/office/drawing/2014/main" id="{00000000-0008-0000-0500-0000F3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80" name="Text Box 17">
          <a:extLst>
            <a:ext uri="{FF2B5EF4-FFF2-40B4-BE49-F238E27FC236}">
              <a16:creationId xmlns:a16="http://schemas.microsoft.com/office/drawing/2014/main" id="{00000000-0008-0000-0500-0000F4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81" name="Text Box 18">
          <a:extLst>
            <a:ext uri="{FF2B5EF4-FFF2-40B4-BE49-F238E27FC236}">
              <a16:creationId xmlns:a16="http://schemas.microsoft.com/office/drawing/2014/main" id="{00000000-0008-0000-0500-0000F5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82" name="Text Box 19">
          <a:extLst>
            <a:ext uri="{FF2B5EF4-FFF2-40B4-BE49-F238E27FC236}">
              <a16:creationId xmlns:a16="http://schemas.microsoft.com/office/drawing/2014/main" id="{00000000-0008-0000-0500-0000F6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1783" name="Text Box 16">
          <a:extLst>
            <a:ext uri="{FF2B5EF4-FFF2-40B4-BE49-F238E27FC236}">
              <a16:creationId xmlns:a16="http://schemas.microsoft.com/office/drawing/2014/main" id="{00000000-0008-0000-0500-0000F7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1784" name="Text Box 17">
          <a:extLst>
            <a:ext uri="{FF2B5EF4-FFF2-40B4-BE49-F238E27FC236}">
              <a16:creationId xmlns:a16="http://schemas.microsoft.com/office/drawing/2014/main" id="{00000000-0008-0000-0500-0000F8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1785" name="Text Box 18">
          <a:extLst>
            <a:ext uri="{FF2B5EF4-FFF2-40B4-BE49-F238E27FC236}">
              <a16:creationId xmlns:a16="http://schemas.microsoft.com/office/drawing/2014/main" id="{00000000-0008-0000-0500-0000F9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1786" name="Text Box 19">
          <a:extLst>
            <a:ext uri="{FF2B5EF4-FFF2-40B4-BE49-F238E27FC236}">
              <a16:creationId xmlns:a16="http://schemas.microsoft.com/office/drawing/2014/main" id="{00000000-0008-0000-0500-0000FA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87" name="Text Box 16">
          <a:extLst>
            <a:ext uri="{FF2B5EF4-FFF2-40B4-BE49-F238E27FC236}">
              <a16:creationId xmlns:a16="http://schemas.microsoft.com/office/drawing/2014/main" id="{00000000-0008-0000-0500-0000FB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88" name="Text Box 17">
          <a:extLst>
            <a:ext uri="{FF2B5EF4-FFF2-40B4-BE49-F238E27FC236}">
              <a16:creationId xmlns:a16="http://schemas.microsoft.com/office/drawing/2014/main" id="{00000000-0008-0000-0500-0000FC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89" name="Text Box 18">
          <a:extLst>
            <a:ext uri="{FF2B5EF4-FFF2-40B4-BE49-F238E27FC236}">
              <a16:creationId xmlns:a16="http://schemas.microsoft.com/office/drawing/2014/main" id="{00000000-0008-0000-0500-0000FD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90" name="Text Box 19">
          <a:extLst>
            <a:ext uri="{FF2B5EF4-FFF2-40B4-BE49-F238E27FC236}">
              <a16:creationId xmlns:a16="http://schemas.microsoft.com/office/drawing/2014/main" id="{00000000-0008-0000-0500-0000FE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91" name="Text Box 16">
          <a:extLst>
            <a:ext uri="{FF2B5EF4-FFF2-40B4-BE49-F238E27FC236}">
              <a16:creationId xmlns:a16="http://schemas.microsoft.com/office/drawing/2014/main" id="{00000000-0008-0000-0500-0000FF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92" name="Text Box 17">
          <a:extLst>
            <a:ext uri="{FF2B5EF4-FFF2-40B4-BE49-F238E27FC236}">
              <a16:creationId xmlns:a16="http://schemas.microsoft.com/office/drawing/2014/main" id="{00000000-0008-0000-0500-000000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93" name="Text Box 18">
          <a:extLst>
            <a:ext uri="{FF2B5EF4-FFF2-40B4-BE49-F238E27FC236}">
              <a16:creationId xmlns:a16="http://schemas.microsoft.com/office/drawing/2014/main" id="{00000000-0008-0000-0500-000001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794" name="Text Box 16">
          <a:extLst>
            <a:ext uri="{FF2B5EF4-FFF2-40B4-BE49-F238E27FC236}">
              <a16:creationId xmlns:a16="http://schemas.microsoft.com/office/drawing/2014/main" id="{00000000-0008-0000-0500-000002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795" name="Text Box 17">
          <a:extLst>
            <a:ext uri="{FF2B5EF4-FFF2-40B4-BE49-F238E27FC236}">
              <a16:creationId xmlns:a16="http://schemas.microsoft.com/office/drawing/2014/main" id="{00000000-0008-0000-0500-000003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796" name="Text Box 18">
          <a:extLst>
            <a:ext uri="{FF2B5EF4-FFF2-40B4-BE49-F238E27FC236}">
              <a16:creationId xmlns:a16="http://schemas.microsoft.com/office/drawing/2014/main" id="{00000000-0008-0000-0500-000004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797" name="Text Box 19">
          <a:extLst>
            <a:ext uri="{FF2B5EF4-FFF2-40B4-BE49-F238E27FC236}">
              <a16:creationId xmlns:a16="http://schemas.microsoft.com/office/drawing/2014/main" id="{00000000-0008-0000-0500-000005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798" name="Text Box 16">
          <a:extLst>
            <a:ext uri="{FF2B5EF4-FFF2-40B4-BE49-F238E27FC236}">
              <a16:creationId xmlns:a16="http://schemas.microsoft.com/office/drawing/2014/main" id="{00000000-0008-0000-0500-000006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799" name="Text Box 17">
          <a:extLst>
            <a:ext uri="{FF2B5EF4-FFF2-40B4-BE49-F238E27FC236}">
              <a16:creationId xmlns:a16="http://schemas.microsoft.com/office/drawing/2014/main" id="{00000000-0008-0000-0500-000007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800" name="Text Box 18">
          <a:extLst>
            <a:ext uri="{FF2B5EF4-FFF2-40B4-BE49-F238E27FC236}">
              <a16:creationId xmlns:a16="http://schemas.microsoft.com/office/drawing/2014/main" id="{00000000-0008-0000-0500-000008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801" name="Text Box 19">
          <a:extLst>
            <a:ext uri="{FF2B5EF4-FFF2-40B4-BE49-F238E27FC236}">
              <a16:creationId xmlns:a16="http://schemas.microsoft.com/office/drawing/2014/main" id="{00000000-0008-0000-0500-000009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02" name="Text Box 16">
          <a:extLst>
            <a:ext uri="{FF2B5EF4-FFF2-40B4-BE49-F238E27FC236}">
              <a16:creationId xmlns:a16="http://schemas.microsoft.com/office/drawing/2014/main" id="{00000000-0008-0000-0500-00000A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03" name="Text Box 17">
          <a:extLst>
            <a:ext uri="{FF2B5EF4-FFF2-40B4-BE49-F238E27FC236}">
              <a16:creationId xmlns:a16="http://schemas.microsoft.com/office/drawing/2014/main" id="{00000000-0008-0000-0500-00000B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04" name="Text Box 18">
          <a:extLst>
            <a:ext uri="{FF2B5EF4-FFF2-40B4-BE49-F238E27FC236}">
              <a16:creationId xmlns:a16="http://schemas.microsoft.com/office/drawing/2014/main" id="{00000000-0008-0000-0500-00000C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05" name="Text Box 19">
          <a:extLst>
            <a:ext uri="{FF2B5EF4-FFF2-40B4-BE49-F238E27FC236}">
              <a16:creationId xmlns:a16="http://schemas.microsoft.com/office/drawing/2014/main" id="{00000000-0008-0000-0500-00000D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61691"/>
    <xdr:sp macro="" textlink="">
      <xdr:nvSpPr>
        <xdr:cNvPr id="1806" name="Text Box 15">
          <a:extLst>
            <a:ext uri="{FF2B5EF4-FFF2-40B4-BE49-F238E27FC236}">
              <a16:creationId xmlns:a16="http://schemas.microsoft.com/office/drawing/2014/main" id="{00000000-0008-0000-0500-00000E070000}"/>
            </a:ext>
          </a:extLst>
        </xdr:cNvPr>
        <xdr:cNvSpPr txBox="1">
          <a:spLocks noChangeArrowheads="1"/>
        </xdr:cNvSpPr>
      </xdr:nvSpPr>
      <xdr:spPr bwMode="auto">
        <a:xfrm>
          <a:off x="3710214" y="380047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07" name="Text Box 16">
          <a:extLst>
            <a:ext uri="{FF2B5EF4-FFF2-40B4-BE49-F238E27FC236}">
              <a16:creationId xmlns:a16="http://schemas.microsoft.com/office/drawing/2014/main" id="{00000000-0008-0000-0500-00000F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08" name="Text Box 17">
          <a:extLst>
            <a:ext uri="{FF2B5EF4-FFF2-40B4-BE49-F238E27FC236}">
              <a16:creationId xmlns:a16="http://schemas.microsoft.com/office/drawing/2014/main" id="{00000000-0008-0000-0500-000010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09" name="Text Box 18">
          <a:extLst>
            <a:ext uri="{FF2B5EF4-FFF2-40B4-BE49-F238E27FC236}">
              <a16:creationId xmlns:a16="http://schemas.microsoft.com/office/drawing/2014/main" id="{00000000-0008-0000-0500-000011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10" name="Text Box 19">
          <a:extLst>
            <a:ext uri="{FF2B5EF4-FFF2-40B4-BE49-F238E27FC236}">
              <a16:creationId xmlns:a16="http://schemas.microsoft.com/office/drawing/2014/main" id="{00000000-0008-0000-0500-000012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504825</xdr:rowOff>
    </xdr:from>
    <xdr:ext cx="95250" cy="442269"/>
    <xdr:sp macro="" textlink="">
      <xdr:nvSpPr>
        <xdr:cNvPr id="1811" name="Text Box 15">
          <a:extLst>
            <a:ext uri="{FF2B5EF4-FFF2-40B4-BE49-F238E27FC236}">
              <a16:creationId xmlns:a16="http://schemas.microsoft.com/office/drawing/2014/main" id="{00000000-0008-0000-0500-000013070000}"/>
            </a:ext>
          </a:extLst>
        </xdr:cNvPr>
        <xdr:cNvSpPr txBox="1">
          <a:spLocks noChangeArrowheads="1"/>
        </xdr:cNvSpPr>
      </xdr:nvSpPr>
      <xdr:spPr bwMode="auto">
        <a:xfrm>
          <a:off x="6555468" y="38004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1812" name="Text Box 16">
          <a:extLst>
            <a:ext uri="{FF2B5EF4-FFF2-40B4-BE49-F238E27FC236}">
              <a16:creationId xmlns:a16="http://schemas.microsoft.com/office/drawing/2014/main" id="{00000000-0008-0000-0500-000014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1813" name="Text Box 17">
          <a:extLst>
            <a:ext uri="{FF2B5EF4-FFF2-40B4-BE49-F238E27FC236}">
              <a16:creationId xmlns:a16="http://schemas.microsoft.com/office/drawing/2014/main" id="{00000000-0008-0000-0500-000015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1814" name="Text Box 18">
          <a:extLst>
            <a:ext uri="{FF2B5EF4-FFF2-40B4-BE49-F238E27FC236}">
              <a16:creationId xmlns:a16="http://schemas.microsoft.com/office/drawing/2014/main" id="{00000000-0008-0000-0500-000016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1815" name="Text Box 19">
          <a:extLst>
            <a:ext uri="{FF2B5EF4-FFF2-40B4-BE49-F238E27FC236}">
              <a16:creationId xmlns:a16="http://schemas.microsoft.com/office/drawing/2014/main" id="{00000000-0008-0000-0500-000017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85</xdr:row>
      <xdr:rowOff>504825</xdr:rowOff>
    </xdr:from>
    <xdr:ext cx="95250" cy="444014"/>
    <xdr:sp macro="" textlink="">
      <xdr:nvSpPr>
        <xdr:cNvPr id="1817" name="Text Box 15">
          <a:extLst>
            <a:ext uri="{FF2B5EF4-FFF2-40B4-BE49-F238E27FC236}">
              <a16:creationId xmlns:a16="http://schemas.microsoft.com/office/drawing/2014/main" id="{00000000-0008-0000-0500-000019070000}"/>
            </a:ext>
          </a:extLst>
        </xdr:cNvPr>
        <xdr:cNvSpPr txBox="1">
          <a:spLocks noChangeArrowheads="1"/>
        </xdr:cNvSpPr>
      </xdr:nvSpPr>
      <xdr:spPr bwMode="auto">
        <a:xfrm>
          <a:off x="3710214" y="3612696"/>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18" name="Text Box 16">
          <a:extLst>
            <a:ext uri="{FF2B5EF4-FFF2-40B4-BE49-F238E27FC236}">
              <a16:creationId xmlns:a16="http://schemas.microsoft.com/office/drawing/2014/main" id="{00000000-0008-0000-0500-00001A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19" name="Text Box 17">
          <a:extLst>
            <a:ext uri="{FF2B5EF4-FFF2-40B4-BE49-F238E27FC236}">
              <a16:creationId xmlns:a16="http://schemas.microsoft.com/office/drawing/2014/main" id="{00000000-0008-0000-0500-00001B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20" name="Text Box 18">
          <a:extLst>
            <a:ext uri="{FF2B5EF4-FFF2-40B4-BE49-F238E27FC236}">
              <a16:creationId xmlns:a16="http://schemas.microsoft.com/office/drawing/2014/main" id="{00000000-0008-0000-0500-00001C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21" name="Text Box 19">
          <a:extLst>
            <a:ext uri="{FF2B5EF4-FFF2-40B4-BE49-F238E27FC236}">
              <a16:creationId xmlns:a16="http://schemas.microsoft.com/office/drawing/2014/main" id="{00000000-0008-0000-0500-00001D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1822" name="Text Box 15">
          <a:extLst>
            <a:ext uri="{FF2B5EF4-FFF2-40B4-BE49-F238E27FC236}">
              <a16:creationId xmlns:a16="http://schemas.microsoft.com/office/drawing/2014/main" id="{00000000-0008-0000-0500-00001E070000}"/>
            </a:ext>
          </a:extLst>
        </xdr:cNvPr>
        <xdr:cNvSpPr txBox="1">
          <a:spLocks noChangeArrowheads="1"/>
        </xdr:cNvSpPr>
      </xdr:nvSpPr>
      <xdr:spPr bwMode="auto">
        <a:xfrm>
          <a:off x="3710214"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1823" name="Text Box 15">
          <a:extLst>
            <a:ext uri="{FF2B5EF4-FFF2-40B4-BE49-F238E27FC236}">
              <a16:creationId xmlns:a16="http://schemas.microsoft.com/office/drawing/2014/main" id="{00000000-0008-0000-0500-00001F070000}"/>
            </a:ext>
          </a:extLst>
        </xdr:cNvPr>
        <xdr:cNvSpPr txBox="1">
          <a:spLocks noChangeArrowheads="1"/>
        </xdr:cNvSpPr>
      </xdr:nvSpPr>
      <xdr:spPr bwMode="auto">
        <a:xfrm>
          <a:off x="3710214" y="38004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85</xdr:row>
      <xdr:rowOff>504825</xdr:rowOff>
    </xdr:from>
    <xdr:ext cx="95250" cy="442269"/>
    <xdr:sp macro="" textlink="">
      <xdr:nvSpPr>
        <xdr:cNvPr id="1824" name="Text Box 15">
          <a:extLst>
            <a:ext uri="{FF2B5EF4-FFF2-40B4-BE49-F238E27FC236}">
              <a16:creationId xmlns:a16="http://schemas.microsoft.com/office/drawing/2014/main" id="{00000000-0008-0000-0500-000020070000}"/>
            </a:ext>
          </a:extLst>
        </xdr:cNvPr>
        <xdr:cNvSpPr txBox="1">
          <a:spLocks noChangeArrowheads="1"/>
        </xdr:cNvSpPr>
      </xdr:nvSpPr>
      <xdr:spPr bwMode="auto">
        <a:xfrm>
          <a:off x="6555468" y="3612696"/>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25" name="Text Box 16">
          <a:extLst>
            <a:ext uri="{FF2B5EF4-FFF2-40B4-BE49-F238E27FC236}">
              <a16:creationId xmlns:a16="http://schemas.microsoft.com/office/drawing/2014/main" id="{00000000-0008-0000-0500-000021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26" name="Text Box 17">
          <a:extLst>
            <a:ext uri="{FF2B5EF4-FFF2-40B4-BE49-F238E27FC236}">
              <a16:creationId xmlns:a16="http://schemas.microsoft.com/office/drawing/2014/main" id="{00000000-0008-0000-0500-000022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27" name="Text Box 18">
          <a:extLst>
            <a:ext uri="{FF2B5EF4-FFF2-40B4-BE49-F238E27FC236}">
              <a16:creationId xmlns:a16="http://schemas.microsoft.com/office/drawing/2014/main" id="{00000000-0008-0000-0500-000023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504825</xdr:rowOff>
    </xdr:from>
    <xdr:ext cx="95250" cy="213632"/>
    <xdr:sp macro="" textlink="">
      <xdr:nvSpPr>
        <xdr:cNvPr id="1828" name="Text Box 15">
          <a:extLst>
            <a:ext uri="{FF2B5EF4-FFF2-40B4-BE49-F238E27FC236}">
              <a16:creationId xmlns:a16="http://schemas.microsoft.com/office/drawing/2014/main" id="{00000000-0008-0000-0500-000024070000}"/>
            </a:ext>
          </a:extLst>
        </xdr:cNvPr>
        <xdr:cNvSpPr txBox="1">
          <a:spLocks noChangeArrowheads="1"/>
        </xdr:cNvSpPr>
      </xdr:nvSpPr>
      <xdr:spPr bwMode="auto">
        <a:xfrm>
          <a:off x="6555468"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29" name="Text Box 16">
          <a:extLst>
            <a:ext uri="{FF2B5EF4-FFF2-40B4-BE49-F238E27FC236}">
              <a16:creationId xmlns:a16="http://schemas.microsoft.com/office/drawing/2014/main" id="{00000000-0008-0000-0500-000025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0" name="Text Box 17">
          <a:extLst>
            <a:ext uri="{FF2B5EF4-FFF2-40B4-BE49-F238E27FC236}">
              <a16:creationId xmlns:a16="http://schemas.microsoft.com/office/drawing/2014/main" id="{00000000-0008-0000-0500-000026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1" name="Text Box 18">
          <a:extLst>
            <a:ext uri="{FF2B5EF4-FFF2-40B4-BE49-F238E27FC236}">
              <a16:creationId xmlns:a16="http://schemas.microsoft.com/office/drawing/2014/main" id="{00000000-0008-0000-0500-000027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2" name="Text Box 19">
          <a:extLst>
            <a:ext uri="{FF2B5EF4-FFF2-40B4-BE49-F238E27FC236}">
              <a16:creationId xmlns:a16="http://schemas.microsoft.com/office/drawing/2014/main" id="{00000000-0008-0000-0500-000028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3" name="Text Box 16">
          <a:extLst>
            <a:ext uri="{FF2B5EF4-FFF2-40B4-BE49-F238E27FC236}">
              <a16:creationId xmlns:a16="http://schemas.microsoft.com/office/drawing/2014/main" id="{00000000-0008-0000-0500-000029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4" name="Text Box 17">
          <a:extLst>
            <a:ext uri="{FF2B5EF4-FFF2-40B4-BE49-F238E27FC236}">
              <a16:creationId xmlns:a16="http://schemas.microsoft.com/office/drawing/2014/main" id="{00000000-0008-0000-0500-00002A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5" name="Text Box 18">
          <a:extLst>
            <a:ext uri="{FF2B5EF4-FFF2-40B4-BE49-F238E27FC236}">
              <a16:creationId xmlns:a16="http://schemas.microsoft.com/office/drawing/2014/main" id="{00000000-0008-0000-0500-00002B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6" name="Text Box 19">
          <a:extLst>
            <a:ext uri="{FF2B5EF4-FFF2-40B4-BE49-F238E27FC236}">
              <a16:creationId xmlns:a16="http://schemas.microsoft.com/office/drawing/2014/main" id="{00000000-0008-0000-0500-00002C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37" name="Text Box 16">
          <a:extLst>
            <a:ext uri="{FF2B5EF4-FFF2-40B4-BE49-F238E27FC236}">
              <a16:creationId xmlns:a16="http://schemas.microsoft.com/office/drawing/2014/main" id="{00000000-0008-0000-0500-00002D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38" name="Text Box 17">
          <a:extLst>
            <a:ext uri="{FF2B5EF4-FFF2-40B4-BE49-F238E27FC236}">
              <a16:creationId xmlns:a16="http://schemas.microsoft.com/office/drawing/2014/main" id="{00000000-0008-0000-0500-00002E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39" name="Text Box 18">
          <a:extLst>
            <a:ext uri="{FF2B5EF4-FFF2-40B4-BE49-F238E27FC236}">
              <a16:creationId xmlns:a16="http://schemas.microsoft.com/office/drawing/2014/main" id="{00000000-0008-0000-0500-00002F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40" name="Text Box 19">
          <a:extLst>
            <a:ext uri="{FF2B5EF4-FFF2-40B4-BE49-F238E27FC236}">
              <a16:creationId xmlns:a16="http://schemas.microsoft.com/office/drawing/2014/main" id="{00000000-0008-0000-0500-000030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41" name="Text Box 16">
          <a:extLst>
            <a:ext uri="{FF2B5EF4-FFF2-40B4-BE49-F238E27FC236}">
              <a16:creationId xmlns:a16="http://schemas.microsoft.com/office/drawing/2014/main" id="{00000000-0008-0000-0500-000031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42" name="Text Box 17">
          <a:extLst>
            <a:ext uri="{FF2B5EF4-FFF2-40B4-BE49-F238E27FC236}">
              <a16:creationId xmlns:a16="http://schemas.microsoft.com/office/drawing/2014/main" id="{00000000-0008-0000-0500-000032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43" name="Text Box 18">
          <a:extLst>
            <a:ext uri="{FF2B5EF4-FFF2-40B4-BE49-F238E27FC236}">
              <a16:creationId xmlns:a16="http://schemas.microsoft.com/office/drawing/2014/main" id="{00000000-0008-0000-0500-000033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44" name="Text Box 19">
          <a:extLst>
            <a:ext uri="{FF2B5EF4-FFF2-40B4-BE49-F238E27FC236}">
              <a16:creationId xmlns:a16="http://schemas.microsoft.com/office/drawing/2014/main" id="{00000000-0008-0000-0500-000034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1845" name="Text Box 16">
          <a:extLst>
            <a:ext uri="{FF2B5EF4-FFF2-40B4-BE49-F238E27FC236}">
              <a16:creationId xmlns:a16="http://schemas.microsoft.com/office/drawing/2014/main" id="{00000000-0008-0000-0500-000035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1846" name="Text Box 17">
          <a:extLst>
            <a:ext uri="{FF2B5EF4-FFF2-40B4-BE49-F238E27FC236}">
              <a16:creationId xmlns:a16="http://schemas.microsoft.com/office/drawing/2014/main" id="{00000000-0008-0000-0500-000036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1847" name="Text Box 18">
          <a:extLst>
            <a:ext uri="{FF2B5EF4-FFF2-40B4-BE49-F238E27FC236}">
              <a16:creationId xmlns:a16="http://schemas.microsoft.com/office/drawing/2014/main" id="{00000000-0008-0000-0500-000037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1848" name="Text Box 19">
          <a:extLst>
            <a:ext uri="{FF2B5EF4-FFF2-40B4-BE49-F238E27FC236}">
              <a16:creationId xmlns:a16="http://schemas.microsoft.com/office/drawing/2014/main" id="{00000000-0008-0000-0500-000038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91</xdr:row>
      <xdr:rowOff>504825</xdr:rowOff>
    </xdr:from>
    <xdr:ext cx="95250" cy="444014"/>
    <xdr:sp macro="" textlink="">
      <xdr:nvSpPr>
        <xdr:cNvPr id="1849" name="Text Box 15">
          <a:extLst>
            <a:ext uri="{FF2B5EF4-FFF2-40B4-BE49-F238E27FC236}">
              <a16:creationId xmlns:a16="http://schemas.microsoft.com/office/drawing/2014/main" id="{00000000-0008-0000-0500-000039070000}"/>
            </a:ext>
          </a:extLst>
        </xdr:cNvPr>
        <xdr:cNvSpPr txBox="1">
          <a:spLocks noChangeArrowheads="1"/>
        </xdr:cNvSpPr>
      </xdr:nvSpPr>
      <xdr:spPr bwMode="auto">
        <a:xfrm>
          <a:off x="3710214" y="415698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50" name="Text Box 16">
          <a:extLst>
            <a:ext uri="{FF2B5EF4-FFF2-40B4-BE49-F238E27FC236}">
              <a16:creationId xmlns:a16="http://schemas.microsoft.com/office/drawing/2014/main" id="{00000000-0008-0000-0500-00003A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51" name="Text Box 17">
          <a:extLst>
            <a:ext uri="{FF2B5EF4-FFF2-40B4-BE49-F238E27FC236}">
              <a16:creationId xmlns:a16="http://schemas.microsoft.com/office/drawing/2014/main" id="{00000000-0008-0000-0500-00003B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52" name="Text Box 18">
          <a:extLst>
            <a:ext uri="{FF2B5EF4-FFF2-40B4-BE49-F238E27FC236}">
              <a16:creationId xmlns:a16="http://schemas.microsoft.com/office/drawing/2014/main" id="{00000000-0008-0000-0500-00003C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53" name="Text Box 19">
          <a:extLst>
            <a:ext uri="{FF2B5EF4-FFF2-40B4-BE49-F238E27FC236}">
              <a16:creationId xmlns:a16="http://schemas.microsoft.com/office/drawing/2014/main" id="{00000000-0008-0000-0500-00003D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91</xdr:row>
      <xdr:rowOff>504825</xdr:rowOff>
    </xdr:from>
    <xdr:ext cx="95250" cy="442269"/>
    <xdr:sp macro="" textlink="">
      <xdr:nvSpPr>
        <xdr:cNvPr id="1854" name="Text Box 15">
          <a:extLst>
            <a:ext uri="{FF2B5EF4-FFF2-40B4-BE49-F238E27FC236}">
              <a16:creationId xmlns:a16="http://schemas.microsoft.com/office/drawing/2014/main" id="{00000000-0008-0000-0500-00003E070000}"/>
            </a:ext>
          </a:extLst>
        </xdr:cNvPr>
        <xdr:cNvSpPr txBox="1">
          <a:spLocks noChangeArrowheads="1"/>
        </xdr:cNvSpPr>
      </xdr:nvSpPr>
      <xdr:spPr bwMode="auto">
        <a:xfrm>
          <a:off x="6555468" y="415698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55" name="Text Box 16">
          <a:extLst>
            <a:ext uri="{FF2B5EF4-FFF2-40B4-BE49-F238E27FC236}">
              <a16:creationId xmlns:a16="http://schemas.microsoft.com/office/drawing/2014/main" id="{00000000-0008-0000-0500-00003F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56" name="Text Box 17">
          <a:extLst>
            <a:ext uri="{FF2B5EF4-FFF2-40B4-BE49-F238E27FC236}">
              <a16:creationId xmlns:a16="http://schemas.microsoft.com/office/drawing/2014/main" id="{00000000-0008-0000-0500-000040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57" name="Text Box 18">
          <a:extLst>
            <a:ext uri="{FF2B5EF4-FFF2-40B4-BE49-F238E27FC236}">
              <a16:creationId xmlns:a16="http://schemas.microsoft.com/office/drawing/2014/main" id="{00000000-0008-0000-0500-000041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58" name="Text Box 16">
          <a:extLst>
            <a:ext uri="{FF2B5EF4-FFF2-40B4-BE49-F238E27FC236}">
              <a16:creationId xmlns:a16="http://schemas.microsoft.com/office/drawing/2014/main" id="{00000000-0008-0000-0500-000042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59" name="Text Box 17">
          <a:extLst>
            <a:ext uri="{FF2B5EF4-FFF2-40B4-BE49-F238E27FC236}">
              <a16:creationId xmlns:a16="http://schemas.microsoft.com/office/drawing/2014/main" id="{00000000-0008-0000-0500-000043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60" name="Text Box 18">
          <a:extLst>
            <a:ext uri="{FF2B5EF4-FFF2-40B4-BE49-F238E27FC236}">
              <a16:creationId xmlns:a16="http://schemas.microsoft.com/office/drawing/2014/main" id="{00000000-0008-0000-0500-000044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61" name="Text Box 19">
          <a:extLst>
            <a:ext uri="{FF2B5EF4-FFF2-40B4-BE49-F238E27FC236}">
              <a16:creationId xmlns:a16="http://schemas.microsoft.com/office/drawing/2014/main" id="{00000000-0008-0000-0500-000045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62" name="Text Box 16">
          <a:extLst>
            <a:ext uri="{FF2B5EF4-FFF2-40B4-BE49-F238E27FC236}">
              <a16:creationId xmlns:a16="http://schemas.microsoft.com/office/drawing/2014/main" id="{00000000-0008-0000-0500-000046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63" name="Text Box 17">
          <a:extLst>
            <a:ext uri="{FF2B5EF4-FFF2-40B4-BE49-F238E27FC236}">
              <a16:creationId xmlns:a16="http://schemas.microsoft.com/office/drawing/2014/main" id="{00000000-0008-0000-0500-000047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64" name="Text Box 18">
          <a:extLst>
            <a:ext uri="{FF2B5EF4-FFF2-40B4-BE49-F238E27FC236}">
              <a16:creationId xmlns:a16="http://schemas.microsoft.com/office/drawing/2014/main" id="{00000000-0008-0000-0500-000048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65" name="Text Box 19">
          <a:extLst>
            <a:ext uri="{FF2B5EF4-FFF2-40B4-BE49-F238E27FC236}">
              <a16:creationId xmlns:a16="http://schemas.microsoft.com/office/drawing/2014/main" id="{00000000-0008-0000-0500-000049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8496"/>
    <xdr:sp macro="" textlink="">
      <xdr:nvSpPr>
        <xdr:cNvPr id="1866" name="Text Box 15">
          <a:extLst>
            <a:ext uri="{FF2B5EF4-FFF2-40B4-BE49-F238E27FC236}">
              <a16:creationId xmlns:a16="http://schemas.microsoft.com/office/drawing/2014/main" id="{00000000-0008-0000-0500-00004A070000}"/>
            </a:ext>
          </a:extLst>
        </xdr:cNvPr>
        <xdr:cNvSpPr txBox="1">
          <a:spLocks noChangeArrowheads="1"/>
        </xdr:cNvSpPr>
      </xdr:nvSpPr>
      <xdr:spPr bwMode="auto">
        <a:xfrm>
          <a:off x="3710214" y="434476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504825</xdr:rowOff>
    </xdr:from>
    <xdr:ext cx="95250" cy="442269"/>
    <xdr:sp macro="" textlink="">
      <xdr:nvSpPr>
        <xdr:cNvPr id="1867" name="Text Box 15">
          <a:extLst>
            <a:ext uri="{FF2B5EF4-FFF2-40B4-BE49-F238E27FC236}">
              <a16:creationId xmlns:a16="http://schemas.microsoft.com/office/drawing/2014/main" id="{00000000-0008-0000-0500-00004B070000}"/>
            </a:ext>
          </a:extLst>
        </xdr:cNvPr>
        <xdr:cNvSpPr txBox="1">
          <a:spLocks noChangeArrowheads="1"/>
        </xdr:cNvSpPr>
      </xdr:nvSpPr>
      <xdr:spPr bwMode="auto">
        <a:xfrm>
          <a:off x="6555468" y="43447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504825</xdr:rowOff>
    </xdr:from>
    <xdr:ext cx="95250" cy="442269"/>
    <xdr:sp macro="" textlink="">
      <xdr:nvSpPr>
        <xdr:cNvPr id="1868" name="Text Box 15">
          <a:extLst>
            <a:ext uri="{FF2B5EF4-FFF2-40B4-BE49-F238E27FC236}">
              <a16:creationId xmlns:a16="http://schemas.microsoft.com/office/drawing/2014/main" id="{00000000-0008-0000-0500-00004C070000}"/>
            </a:ext>
          </a:extLst>
        </xdr:cNvPr>
        <xdr:cNvSpPr txBox="1">
          <a:spLocks noChangeArrowheads="1"/>
        </xdr:cNvSpPr>
      </xdr:nvSpPr>
      <xdr:spPr bwMode="auto">
        <a:xfrm>
          <a:off x="15475857" y="43447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1869" name="Text Box 15">
          <a:extLst>
            <a:ext uri="{FF2B5EF4-FFF2-40B4-BE49-F238E27FC236}">
              <a16:creationId xmlns:a16="http://schemas.microsoft.com/office/drawing/2014/main" id="{00000000-0008-0000-0500-00004D070000}"/>
            </a:ext>
          </a:extLst>
        </xdr:cNvPr>
        <xdr:cNvSpPr txBox="1">
          <a:spLocks noChangeArrowheads="1"/>
        </xdr:cNvSpPr>
      </xdr:nvSpPr>
      <xdr:spPr bwMode="auto">
        <a:xfrm>
          <a:off x="3710214"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1870" name="Text Box 15">
          <a:extLst>
            <a:ext uri="{FF2B5EF4-FFF2-40B4-BE49-F238E27FC236}">
              <a16:creationId xmlns:a16="http://schemas.microsoft.com/office/drawing/2014/main" id="{00000000-0008-0000-0500-00004E070000}"/>
            </a:ext>
          </a:extLst>
        </xdr:cNvPr>
        <xdr:cNvSpPr txBox="1">
          <a:spLocks noChangeArrowheads="1"/>
        </xdr:cNvSpPr>
      </xdr:nvSpPr>
      <xdr:spPr bwMode="auto">
        <a:xfrm>
          <a:off x="3710214" y="434476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504825</xdr:rowOff>
    </xdr:from>
    <xdr:ext cx="95250" cy="213632"/>
    <xdr:sp macro="" textlink="">
      <xdr:nvSpPr>
        <xdr:cNvPr id="1871" name="Text Box 15">
          <a:extLst>
            <a:ext uri="{FF2B5EF4-FFF2-40B4-BE49-F238E27FC236}">
              <a16:creationId xmlns:a16="http://schemas.microsoft.com/office/drawing/2014/main" id="{00000000-0008-0000-0500-00004F070000}"/>
            </a:ext>
          </a:extLst>
        </xdr:cNvPr>
        <xdr:cNvSpPr txBox="1">
          <a:spLocks noChangeArrowheads="1"/>
        </xdr:cNvSpPr>
      </xdr:nvSpPr>
      <xdr:spPr bwMode="auto">
        <a:xfrm>
          <a:off x="6555468"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72" name="Text Box 16">
          <a:extLst>
            <a:ext uri="{FF2B5EF4-FFF2-40B4-BE49-F238E27FC236}">
              <a16:creationId xmlns:a16="http://schemas.microsoft.com/office/drawing/2014/main" id="{00000000-0008-0000-0500-000050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73" name="Text Box 17">
          <a:extLst>
            <a:ext uri="{FF2B5EF4-FFF2-40B4-BE49-F238E27FC236}">
              <a16:creationId xmlns:a16="http://schemas.microsoft.com/office/drawing/2014/main" id="{00000000-0008-0000-0500-000051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74" name="Text Box 18">
          <a:extLst>
            <a:ext uri="{FF2B5EF4-FFF2-40B4-BE49-F238E27FC236}">
              <a16:creationId xmlns:a16="http://schemas.microsoft.com/office/drawing/2014/main" id="{00000000-0008-0000-0500-000052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75" name="Text Box 19">
          <a:extLst>
            <a:ext uri="{FF2B5EF4-FFF2-40B4-BE49-F238E27FC236}">
              <a16:creationId xmlns:a16="http://schemas.microsoft.com/office/drawing/2014/main" id="{00000000-0008-0000-0500-000053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76" name="Text Box 16">
          <a:extLst>
            <a:ext uri="{FF2B5EF4-FFF2-40B4-BE49-F238E27FC236}">
              <a16:creationId xmlns:a16="http://schemas.microsoft.com/office/drawing/2014/main" id="{00000000-0008-0000-0500-000054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77" name="Text Box 17">
          <a:extLst>
            <a:ext uri="{FF2B5EF4-FFF2-40B4-BE49-F238E27FC236}">
              <a16:creationId xmlns:a16="http://schemas.microsoft.com/office/drawing/2014/main" id="{00000000-0008-0000-0500-000055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78" name="Text Box 18">
          <a:extLst>
            <a:ext uri="{FF2B5EF4-FFF2-40B4-BE49-F238E27FC236}">
              <a16:creationId xmlns:a16="http://schemas.microsoft.com/office/drawing/2014/main" id="{00000000-0008-0000-0500-000056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79" name="Text Box 19">
          <a:extLst>
            <a:ext uri="{FF2B5EF4-FFF2-40B4-BE49-F238E27FC236}">
              <a16:creationId xmlns:a16="http://schemas.microsoft.com/office/drawing/2014/main" id="{00000000-0008-0000-0500-000057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1880" name="Text Box 16">
          <a:extLst>
            <a:ext uri="{FF2B5EF4-FFF2-40B4-BE49-F238E27FC236}">
              <a16:creationId xmlns:a16="http://schemas.microsoft.com/office/drawing/2014/main" id="{00000000-0008-0000-0500-000058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1881" name="Text Box 17">
          <a:extLst>
            <a:ext uri="{FF2B5EF4-FFF2-40B4-BE49-F238E27FC236}">
              <a16:creationId xmlns:a16="http://schemas.microsoft.com/office/drawing/2014/main" id="{00000000-0008-0000-0500-000059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1882" name="Text Box 18">
          <a:extLst>
            <a:ext uri="{FF2B5EF4-FFF2-40B4-BE49-F238E27FC236}">
              <a16:creationId xmlns:a16="http://schemas.microsoft.com/office/drawing/2014/main" id="{00000000-0008-0000-0500-00005A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1883" name="Text Box 19">
          <a:extLst>
            <a:ext uri="{FF2B5EF4-FFF2-40B4-BE49-F238E27FC236}">
              <a16:creationId xmlns:a16="http://schemas.microsoft.com/office/drawing/2014/main" id="{00000000-0008-0000-0500-00005B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97</xdr:row>
      <xdr:rowOff>504825</xdr:rowOff>
    </xdr:from>
    <xdr:ext cx="95250" cy="444014"/>
    <xdr:sp macro="" textlink="">
      <xdr:nvSpPr>
        <xdr:cNvPr id="1884" name="Text Box 15">
          <a:extLst>
            <a:ext uri="{FF2B5EF4-FFF2-40B4-BE49-F238E27FC236}">
              <a16:creationId xmlns:a16="http://schemas.microsoft.com/office/drawing/2014/main" id="{00000000-0008-0000-0500-00005C070000}"/>
            </a:ext>
          </a:extLst>
        </xdr:cNvPr>
        <xdr:cNvSpPr txBox="1">
          <a:spLocks noChangeArrowheads="1"/>
        </xdr:cNvSpPr>
      </xdr:nvSpPr>
      <xdr:spPr bwMode="auto">
        <a:xfrm>
          <a:off x="3710214" y="4701268"/>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85" name="Text Box 16">
          <a:extLst>
            <a:ext uri="{FF2B5EF4-FFF2-40B4-BE49-F238E27FC236}">
              <a16:creationId xmlns:a16="http://schemas.microsoft.com/office/drawing/2014/main" id="{00000000-0008-0000-0500-00005D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86" name="Text Box 17">
          <a:extLst>
            <a:ext uri="{FF2B5EF4-FFF2-40B4-BE49-F238E27FC236}">
              <a16:creationId xmlns:a16="http://schemas.microsoft.com/office/drawing/2014/main" id="{00000000-0008-0000-0500-00005E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87" name="Text Box 18">
          <a:extLst>
            <a:ext uri="{FF2B5EF4-FFF2-40B4-BE49-F238E27FC236}">
              <a16:creationId xmlns:a16="http://schemas.microsoft.com/office/drawing/2014/main" id="{00000000-0008-0000-0500-00005F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88" name="Text Box 19">
          <a:extLst>
            <a:ext uri="{FF2B5EF4-FFF2-40B4-BE49-F238E27FC236}">
              <a16:creationId xmlns:a16="http://schemas.microsoft.com/office/drawing/2014/main" id="{00000000-0008-0000-0500-000060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97</xdr:row>
      <xdr:rowOff>504825</xdr:rowOff>
    </xdr:from>
    <xdr:ext cx="95250" cy="442269"/>
    <xdr:sp macro="" textlink="">
      <xdr:nvSpPr>
        <xdr:cNvPr id="1889" name="Text Box 15">
          <a:extLst>
            <a:ext uri="{FF2B5EF4-FFF2-40B4-BE49-F238E27FC236}">
              <a16:creationId xmlns:a16="http://schemas.microsoft.com/office/drawing/2014/main" id="{00000000-0008-0000-0500-000061070000}"/>
            </a:ext>
          </a:extLst>
        </xdr:cNvPr>
        <xdr:cNvSpPr txBox="1">
          <a:spLocks noChangeArrowheads="1"/>
        </xdr:cNvSpPr>
      </xdr:nvSpPr>
      <xdr:spPr bwMode="auto">
        <a:xfrm>
          <a:off x="6555468" y="470126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90" name="Text Box 16">
          <a:extLst>
            <a:ext uri="{FF2B5EF4-FFF2-40B4-BE49-F238E27FC236}">
              <a16:creationId xmlns:a16="http://schemas.microsoft.com/office/drawing/2014/main" id="{00000000-0008-0000-0500-000062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91" name="Text Box 17">
          <a:extLst>
            <a:ext uri="{FF2B5EF4-FFF2-40B4-BE49-F238E27FC236}">
              <a16:creationId xmlns:a16="http://schemas.microsoft.com/office/drawing/2014/main" id="{00000000-0008-0000-0500-000063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92" name="Text Box 18">
          <a:extLst>
            <a:ext uri="{FF2B5EF4-FFF2-40B4-BE49-F238E27FC236}">
              <a16:creationId xmlns:a16="http://schemas.microsoft.com/office/drawing/2014/main" id="{00000000-0008-0000-0500-000064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3" name="Text Box 16">
          <a:extLst>
            <a:ext uri="{FF2B5EF4-FFF2-40B4-BE49-F238E27FC236}">
              <a16:creationId xmlns:a16="http://schemas.microsoft.com/office/drawing/2014/main" id="{00000000-0008-0000-0500-000065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4" name="Text Box 17">
          <a:extLst>
            <a:ext uri="{FF2B5EF4-FFF2-40B4-BE49-F238E27FC236}">
              <a16:creationId xmlns:a16="http://schemas.microsoft.com/office/drawing/2014/main" id="{00000000-0008-0000-0500-000066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5" name="Text Box 18">
          <a:extLst>
            <a:ext uri="{FF2B5EF4-FFF2-40B4-BE49-F238E27FC236}">
              <a16:creationId xmlns:a16="http://schemas.microsoft.com/office/drawing/2014/main" id="{00000000-0008-0000-0500-000067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6" name="Text Box 19">
          <a:extLst>
            <a:ext uri="{FF2B5EF4-FFF2-40B4-BE49-F238E27FC236}">
              <a16:creationId xmlns:a16="http://schemas.microsoft.com/office/drawing/2014/main" id="{00000000-0008-0000-0500-000068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7" name="Text Box 16">
          <a:extLst>
            <a:ext uri="{FF2B5EF4-FFF2-40B4-BE49-F238E27FC236}">
              <a16:creationId xmlns:a16="http://schemas.microsoft.com/office/drawing/2014/main" id="{00000000-0008-0000-0500-000069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8" name="Text Box 17">
          <a:extLst>
            <a:ext uri="{FF2B5EF4-FFF2-40B4-BE49-F238E27FC236}">
              <a16:creationId xmlns:a16="http://schemas.microsoft.com/office/drawing/2014/main" id="{00000000-0008-0000-0500-00006A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9" name="Text Box 18">
          <a:extLst>
            <a:ext uri="{FF2B5EF4-FFF2-40B4-BE49-F238E27FC236}">
              <a16:creationId xmlns:a16="http://schemas.microsoft.com/office/drawing/2014/main" id="{00000000-0008-0000-0500-00006B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900" name="Text Box 19">
          <a:extLst>
            <a:ext uri="{FF2B5EF4-FFF2-40B4-BE49-F238E27FC236}">
              <a16:creationId xmlns:a16="http://schemas.microsoft.com/office/drawing/2014/main" id="{00000000-0008-0000-0500-00006C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01" name="Text Box 16">
          <a:extLst>
            <a:ext uri="{FF2B5EF4-FFF2-40B4-BE49-F238E27FC236}">
              <a16:creationId xmlns:a16="http://schemas.microsoft.com/office/drawing/2014/main" id="{00000000-0008-0000-0500-00006D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02" name="Text Box 17">
          <a:extLst>
            <a:ext uri="{FF2B5EF4-FFF2-40B4-BE49-F238E27FC236}">
              <a16:creationId xmlns:a16="http://schemas.microsoft.com/office/drawing/2014/main" id="{00000000-0008-0000-0500-00006E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03" name="Text Box 18">
          <a:extLst>
            <a:ext uri="{FF2B5EF4-FFF2-40B4-BE49-F238E27FC236}">
              <a16:creationId xmlns:a16="http://schemas.microsoft.com/office/drawing/2014/main" id="{00000000-0008-0000-0500-00006F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04" name="Text Box 19">
          <a:extLst>
            <a:ext uri="{FF2B5EF4-FFF2-40B4-BE49-F238E27FC236}">
              <a16:creationId xmlns:a16="http://schemas.microsoft.com/office/drawing/2014/main" id="{00000000-0008-0000-0500-000070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8496"/>
    <xdr:sp macro="" textlink="">
      <xdr:nvSpPr>
        <xdr:cNvPr id="1905" name="Text Box 15">
          <a:extLst>
            <a:ext uri="{FF2B5EF4-FFF2-40B4-BE49-F238E27FC236}">
              <a16:creationId xmlns:a16="http://schemas.microsoft.com/office/drawing/2014/main" id="{00000000-0008-0000-0500-000071070000}"/>
            </a:ext>
          </a:extLst>
        </xdr:cNvPr>
        <xdr:cNvSpPr txBox="1">
          <a:spLocks noChangeArrowheads="1"/>
        </xdr:cNvSpPr>
      </xdr:nvSpPr>
      <xdr:spPr bwMode="auto">
        <a:xfrm>
          <a:off x="3710214" y="5433332"/>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06" name="Text Box 16">
          <a:extLst>
            <a:ext uri="{FF2B5EF4-FFF2-40B4-BE49-F238E27FC236}">
              <a16:creationId xmlns:a16="http://schemas.microsoft.com/office/drawing/2014/main" id="{00000000-0008-0000-0500-000072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07" name="Text Box 17">
          <a:extLst>
            <a:ext uri="{FF2B5EF4-FFF2-40B4-BE49-F238E27FC236}">
              <a16:creationId xmlns:a16="http://schemas.microsoft.com/office/drawing/2014/main" id="{00000000-0008-0000-0500-000073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08" name="Text Box 18">
          <a:extLst>
            <a:ext uri="{FF2B5EF4-FFF2-40B4-BE49-F238E27FC236}">
              <a16:creationId xmlns:a16="http://schemas.microsoft.com/office/drawing/2014/main" id="{00000000-0008-0000-0500-000074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09" name="Text Box 19">
          <a:extLst>
            <a:ext uri="{FF2B5EF4-FFF2-40B4-BE49-F238E27FC236}">
              <a16:creationId xmlns:a16="http://schemas.microsoft.com/office/drawing/2014/main" id="{00000000-0008-0000-0500-000075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504825</xdr:rowOff>
    </xdr:from>
    <xdr:ext cx="95250" cy="442269"/>
    <xdr:sp macro="" textlink="">
      <xdr:nvSpPr>
        <xdr:cNvPr id="1910" name="Text Box 15">
          <a:extLst>
            <a:ext uri="{FF2B5EF4-FFF2-40B4-BE49-F238E27FC236}">
              <a16:creationId xmlns:a16="http://schemas.microsoft.com/office/drawing/2014/main" id="{00000000-0008-0000-0500-000076070000}"/>
            </a:ext>
          </a:extLst>
        </xdr:cNvPr>
        <xdr:cNvSpPr txBox="1">
          <a:spLocks noChangeArrowheads="1"/>
        </xdr:cNvSpPr>
      </xdr:nvSpPr>
      <xdr:spPr bwMode="auto">
        <a:xfrm>
          <a:off x="6555468" y="543333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1911" name="Text Box 16">
          <a:extLst>
            <a:ext uri="{FF2B5EF4-FFF2-40B4-BE49-F238E27FC236}">
              <a16:creationId xmlns:a16="http://schemas.microsoft.com/office/drawing/2014/main" id="{00000000-0008-0000-0500-000077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1912" name="Text Box 17">
          <a:extLst>
            <a:ext uri="{FF2B5EF4-FFF2-40B4-BE49-F238E27FC236}">
              <a16:creationId xmlns:a16="http://schemas.microsoft.com/office/drawing/2014/main" id="{00000000-0008-0000-0500-000078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1913" name="Text Box 18">
          <a:extLst>
            <a:ext uri="{FF2B5EF4-FFF2-40B4-BE49-F238E27FC236}">
              <a16:creationId xmlns:a16="http://schemas.microsoft.com/office/drawing/2014/main" id="{00000000-0008-0000-0500-000079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1914" name="Text Box 19">
          <a:extLst>
            <a:ext uri="{FF2B5EF4-FFF2-40B4-BE49-F238E27FC236}">
              <a16:creationId xmlns:a16="http://schemas.microsoft.com/office/drawing/2014/main" id="{00000000-0008-0000-0500-00007A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504825</xdr:rowOff>
    </xdr:from>
    <xdr:ext cx="95250" cy="442269"/>
    <xdr:sp macro="" textlink="">
      <xdr:nvSpPr>
        <xdr:cNvPr id="1915" name="Text Box 15">
          <a:extLst>
            <a:ext uri="{FF2B5EF4-FFF2-40B4-BE49-F238E27FC236}">
              <a16:creationId xmlns:a16="http://schemas.microsoft.com/office/drawing/2014/main" id="{00000000-0008-0000-0500-00007B070000}"/>
            </a:ext>
          </a:extLst>
        </xdr:cNvPr>
        <xdr:cNvSpPr txBox="1">
          <a:spLocks noChangeArrowheads="1"/>
        </xdr:cNvSpPr>
      </xdr:nvSpPr>
      <xdr:spPr bwMode="auto">
        <a:xfrm>
          <a:off x="15475857" y="543333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103</xdr:row>
      <xdr:rowOff>504825</xdr:rowOff>
    </xdr:from>
    <xdr:ext cx="95250" cy="444014"/>
    <xdr:sp macro="" textlink="">
      <xdr:nvSpPr>
        <xdr:cNvPr id="1916" name="Text Box 15">
          <a:extLst>
            <a:ext uri="{FF2B5EF4-FFF2-40B4-BE49-F238E27FC236}">
              <a16:creationId xmlns:a16="http://schemas.microsoft.com/office/drawing/2014/main" id="{00000000-0008-0000-0500-00007C070000}"/>
            </a:ext>
          </a:extLst>
        </xdr:cNvPr>
        <xdr:cNvSpPr txBox="1">
          <a:spLocks noChangeArrowheads="1"/>
        </xdr:cNvSpPr>
      </xdr:nvSpPr>
      <xdr:spPr bwMode="auto">
        <a:xfrm>
          <a:off x="3710214" y="52455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17" name="Text Box 16">
          <a:extLst>
            <a:ext uri="{FF2B5EF4-FFF2-40B4-BE49-F238E27FC236}">
              <a16:creationId xmlns:a16="http://schemas.microsoft.com/office/drawing/2014/main" id="{00000000-0008-0000-0500-00007D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18" name="Text Box 17">
          <a:extLst>
            <a:ext uri="{FF2B5EF4-FFF2-40B4-BE49-F238E27FC236}">
              <a16:creationId xmlns:a16="http://schemas.microsoft.com/office/drawing/2014/main" id="{00000000-0008-0000-0500-00007E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19" name="Text Box 18">
          <a:extLst>
            <a:ext uri="{FF2B5EF4-FFF2-40B4-BE49-F238E27FC236}">
              <a16:creationId xmlns:a16="http://schemas.microsoft.com/office/drawing/2014/main" id="{00000000-0008-0000-0500-00007F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20" name="Text Box 19">
          <a:extLst>
            <a:ext uri="{FF2B5EF4-FFF2-40B4-BE49-F238E27FC236}">
              <a16:creationId xmlns:a16="http://schemas.microsoft.com/office/drawing/2014/main" id="{00000000-0008-0000-0500-000080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1921" name="Text Box 15">
          <a:extLst>
            <a:ext uri="{FF2B5EF4-FFF2-40B4-BE49-F238E27FC236}">
              <a16:creationId xmlns:a16="http://schemas.microsoft.com/office/drawing/2014/main" id="{00000000-0008-0000-0500-000081070000}"/>
            </a:ext>
          </a:extLst>
        </xdr:cNvPr>
        <xdr:cNvSpPr txBox="1">
          <a:spLocks noChangeArrowheads="1"/>
        </xdr:cNvSpPr>
      </xdr:nvSpPr>
      <xdr:spPr bwMode="auto">
        <a:xfrm>
          <a:off x="3710214"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1922" name="Text Box 15">
          <a:extLst>
            <a:ext uri="{FF2B5EF4-FFF2-40B4-BE49-F238E27FC236}">
              <a16:creationId xmlns:a16="http://schemas.microsoft.com/office/drawing/2014/main" id="{00000000-0008-0000-0500-000082070000}"/>
            </a:ext>
          </a:extLst>
        </xdr:cNvPr>
        <xdr:cNvSpPr txBox="1">
          <a:spLocks noChangeArrowheads="1"/>
        </xdr:cNvSpPr>
      </xdr:nvSpPr>
      <xdr:spPr bwMode="auto">
        <a:xfrm>
          <a:off x="3710214" y="5433332"/>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103</xdr:row>
      <xdr:rowOff>504825</xdr:rowOff>
    </xdr:from>
    <xdr:ext cx="95250" cy="442269"/>
    <xdr:sp macro="" textlink="">
      <xdr:nvSpPr>
        <xdr:cNvPr id="1923" name="Text Box 15">
          <a:extLst>
            <a:ext uri="{FF2B5EF4-FFF2-40B4-BE49-F238E27FC236}">
              <a16:creationId xmlns:a16="http://schemas.microsoft.com/office/drawing/2014/main" id="{00000000-0008-0000-0500-000083070000}"/>
            </a:ext>
          </a:extLst>
        </xdr:cNvPr>
        <xdr:cNvSpPr txBox="1">
          <a:spLocks noChangeArrowheads="1"/>
        </xdr:cNvSpPr>
      </xdr:nvSpPr>
      <xdr:spPr bwMode="auto">
        <a:xfrm>
          <a:off x="6555468" y="52455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24" name="Text Box 16">
          <a:extLst>
            <a:ext uri="{FF2B5EF4-FFF2-40B4-BE49-F238E27FC236}">
              <a16:creationId xmlns:a16="http://schemas.microsoft.com/office/drawing/2014/main" id="{00000000-0008-0000-0500-000084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25" name="Text Box 17">
          <a:extLst>
            <a:ext uri="{FF2B5EF4-FFF2-40B4-BE49-F238E27FC236}">
              <a16:creationId xmlns:a16="http://schemas.microsoft.com/office/drawing/2014/main" id="{00000000-0008-0000-0500-000085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26" name="Text Box 18">
          <a:extLst>
            <a:ext uri="{FF2B5EF4-FFF2-40B4-BE49-F238E27FC236}">
              <a16:creationId xmlns:a16="http://schemas.microsoft.com/office/drawing/2014/main" id="{00000000-0008-0000-0500-000086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504825</xdr:rowOff>
    </xdr:from>
    <xdr:ext cx="95250" cy="213632"/>
    <xdr:sp macro="" textlink="">
      <xdr:nvSpPr>
        <xdr:cNvPr id="1927" name="Text Box 15">
          <a:extLst>
            <a:ext uri="{FF2B5EF4-FFF2-40B4-BE49-F238E27FC236}">
              <a16:creationId xmlns:a16="http://schemas.microsoft.com/office/drawing/2014/main" id="{00000000-0008-0000-0500-000087070000}"/>
            </a:ext>
          </a:extLst>
        </xdr:cNvPr>
        <xdr:cNvSpPr txBox="1">
          <a:spLocks noChangeArrowheads="1"/>
        </xdr:cNvSpPr>
      </xdr:nvSpPr>
      <xdr:spPr bwMode="auto">
        <a:xfrm>
          <a:off x="6555468"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28" name="Text Box 16">
          <a:extLst>
            <a:ext uri="{FF2B5EF4-FFF2-40B4-BE49-F238E27FC236}">
              <a16:creationId xmlns:a16="http://schemas.microsoft.com/office/drawing/2014/main" id="{00000000-0008-0000-0500-000088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29" name="Text Box 17">
          <a:extLst>
            <a:ext uri="{FF2B5EF4-FFF2-40B4-BE49-F238E27FC236}">
              <a16:creationId xmlns:a16="http://schemas.microsoft.com/office/drawing/2014/main" id="{00000000-0008-0000-0500-000089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30" name="Text Box 18">
          <a:extLst>
            <a:ext uri="{FF2B5EF4-FFF2-40B4-BE49-F238E27FC236}">
              <a16:creationId xmlns:a16="http://schemas.microsoft.com/office/drawing/2014/main" id="{00000000-0008-0000-0500-00008A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31" name="Text Box 19">
          <a:extLst>
            <a:ext uri="{FF2B5EF4-FFF2-40B4-BE49-F238E27FC236}">
              <a16:creationId xmlns:a16="http://schemas.microsoft.com/office/drawing/2014/main" id="{00000000-0008-0000-0500-00008B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32" name="Text Box 16">
          <a:extLst>
            <a:ext uri="{FF2B5EF4-FFF2-40B4-BE49-F238E27FC236}">
              <a16:creationId xmlns:a16="http://schemas.microsoft.com/office/drawing/2014/main" id="{00000000-0008-0000-0500-00008C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33" name="Text Box 17">
          <a:extLst>
            <a:ext uri="{FF2B5EF4-FFF2-40B4-BE49-F238E27FC236}">
              <a16:creationId xmlns:a16="http://schemas.microsoft.com/office/drawing/2014/main" id="{00000000-0008-0000-0500-00008D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34" name="Text Box 18">
          <a:extLst>
            <a:ext uri="{FF2B5EF4-FFF2-40B4-BE49-F238E27FC236}">
              <a16:creationId xmlns:a16="http://schemas.microsoft.com/office/drawing/2014/main" id="{00000000-0008-0000-0500-00008E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35" name="Text Box 19">
          <a:extLst>
            <a:ext uri="{FF2B5EF4-FFF2-40B4-BE49-F238E27FC236}">
              <a16:creationId xmlns:a16="http://schemas.microsoft.com/office/drawing/2014/main" id="{00000000-0008-0000-0500-00008F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36" name="Text Box 16">
          <a:extLst>
            <a:ext uri="{FF2B5EF4-FFF2-40B4-BE49-F238E27FC236}">
              <a16:creationId xmlns:a16="http://schemas.microsoft.com/office/drawing/2014/main" id="{00000000-0008-0000-0500-000090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37" name="Text Box 17">
          <a:extLst>
            <a:ext uri="{FF2B5EF4-FFF2-40B4-BE49-F238E27FC236}">
              <a16:creationId xmlns:a16="http://schemas.microsoft.com/office/drawing/2014/main" id="{00000000-0008-0000-0500-000091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38" name="Text Box 18">
          <a:extLst>
            <a:ext uri="{FF2B5EF4-FFF2-40B4-BE49-F238E27FC236}">
              <a16:creationId xmlns:a16="http://schemas.microsoft.com/office/drawing/2014/main" id="{00000000-0008-0000-0500-000092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39" name="Text Box 19">
          <a:extLst>
            <a:ext uri="{FF2B5EF4-FFF2-40B4-BE49-F238E27FC236}">
              <a16:creationId xmlns:a16="http://schemas.microsoft.com/office/drawing/2014/main" id="{00000000-0008-0000-0500-000093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40" name="Text Box 16">
          <a:extLst>
            <a:ext uri="{FF2B5EF4-FFF2-40B4-BE49-F238E27FC236}">
              <a16:creationId xmlns:a16="http://schemas.microsoft.com/office/drawing/2014/main" id="{00000000-0008-0000-0500-000094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41" name="Text Box 17">
          <a:extLst>
            <a:ext uri="{FF2B5EF4-FFF2-40B4-BE49-F238E27FC236}">
              <a16:creationId xmlns:a16="http://schemas.microsoft.com/office/drawing/2014/main" id="{00000000-0008-0000-0500-000095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42" name="Text Box 18">
          <a:extLst>
            <a:ext uri="{FF2B5EF4-FFF2-40B4-BE49-F238E27FC236}">
              <a16:creationId xmlns:a16="http://schemas.microsoft.com/office/drawing/2014/main" id="{00000000-0008-0000-0500-000096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43" name="Text Box 19">
          <a:extLst>
            <a:ext uri="{FF2B5EF4-FFF2-40B4-BE49-F238E27FC236}">
              <a16:creationId xmlns:a16="http://schemas.microsoft.com/office/drawing/2014/main" id="{00000000-0008-0000-0500-000097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1944" name="Text Box 16">
          <a:extLst>
            <a:ext uri="{FF2B5EF4-FFF2-40B4-BE49-F238E27FC236}">
              <a16:creationId xmlns:a16="http://schemas.microsoft.com/office/drawing/2014/main" id="{00000000-0008-0000-0500-000098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1945" name="Text Box 17">
          <a:extLst>
            <a:ext uri="{FF2B5EF4-FFF2-40B4-BE49-F238E27FC236}">
              <a16:creationId xmlns:a16="http://schemas.microsoft.com/office/drawing/2014/main" id="{00000000-0008-0000-0500-000099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1946" name="Text Box 18">
          <a:extLst>
            <a:ext uri="{FF2B5EF4-FFF2-40B4-BE49-F238E27FC236}">
              <a16:creationId xmlns:a16="http://schemas.microsoft.com/office/drawing/2014/main" id="{00000000-0008-0000-0500-00009A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1947" name="Text Box 19">
          <a:extLst>
            <a:ext uri="{FF2B5EF4-FFF2-40B4-BE49-F238E27FC236}">
              <a16:creationId xmlns:a16="http://schemas.microsoft.com/office/drawing/2014/main" id="{00000000-0008-0000-0500-00009B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109</xdr:row>
      <xdr:rowOff>504825</xdr:rowOff>
    </xdr:from>
    <xdr:ext cx="95250" cy="444014"/>
    <xdr:sp macro="" textlink="">
      <xdr:nvSpPr>
        <xdr:cNvPr id="1948" name="Text Box 15">
          <a:extLst>
            <a:ext uri="{FF2B5EF4-FFF2-40B4-BE49-F238E27FC236}">
              <a16:creationId xmlns:a16="http://schemas.microsoft.com/office/drawing/2014/main" id="{00000000-0008-0000-0500-00009C070000}"/>
            </a:ext>
          </a:extLst>
        </xdr:cNvPr>
        <xdr:cNvSpPr txBox="1">
          <a:spLocks noChangeArrowheads="1"/>
        </xdr:cNvSpPr>
      </xdr:nvSpPr>
      <xdr:spPr bwMode="auto">
        <a:xfrm>
          <a:off x="3710214" y="5789839"/>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49" name="Text Box 16">
          <a:extLst>
            <a:ext uri="{FF2B5EF4-FFF2-40B4-BE49-F238E27FC236}">
              <a16:creationId xmlns:a16="http://schemas.microsoft.com/office/drawing/2014/main" id="{00000000-0008-0000-0500-00009D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50" name="Text Box 17">
          <a:extLst>
            <a:ext uri="{FF2B5EF4-FFF2-40B4-BE49-F238E27FC236}">
              <a16:creationId xmlns:a16="http://schemas.microsoft.com/office/drawing/2014/main" id="{00000000-0008-0000-0500-00009E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51" name="Text Box 18">
          <a:extLst>
            <a:ext uri="{FF2B5EF4-FFF2-40B4-BE49-F238E27FC236}">
              <a16:creationId xmlns:a16="http://schemas.microsoft.com/office/drawing/2014/main" id="{00000000-0008-0000-0500-00009F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52" name="Text Box 19">
          <a:extLst>
            <a:ext uri="{FF2B5EF4-FFF2-40B4-BE49-F238E27FC236}">
              <a16:creationId xmlns:a16="http://schemas.microsoft.com/office/drawing/2014/main" id="{00000000-0008-0000-0500-0000A0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109</xdr:row>
      <xdr:rowOff>504825</xdr:rowOff>
    </xdr:from>
    <xdr:ext cx="95250" cy="442269"/>
    <xdr:sp macro="" textlink="">
      <xdr:nvSpPr>
        <xdr:cNvPr id="1953" name="Text Box 15">
          <a:extLst>
            <a:ext uri="{FF2B5EF4-FFF2-40B4-BE49-F238E27FC236}">
              <a16:creationId xmlns:a16="http://schemas.microsoft.com/office/drawing/2014/main" id="{00000000-0008-0000-0500-0000A1070000}"/>
            </a:ext>
          </a:extLst>
        </xdr:cNvPr>
        <xdr:cNvSpPr txBox="1">
          <a:spLocks noChangeArrowheads="1"/>
        </xdr:cNvSpPr>
      </xdr:nvSpPr>
      <xdr:spPr bwMode="auto">
        <a:xfrm>
          <a:off x="6555468" y="578983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54" name="Text Box 16">
          <a:extLst>
            <a:ext uri="{FF2B5EF4-FFF2-40B4-BE49-F238E27FC236}">
              <a16:creationId xmlns:a16="http://schemas.microsoft.com/office/drawing/2014/main" id="{00000000-0008-0000-0500-0000A2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55" name="Text Box 17">
          <a:extLst>
            <a:ext uri="{FF2B5EF4-FFF2-40B4-BE49-F238E27FC236}">
              <a16:creationId xmlns:a16="http://schemas.microsoft.com/office/drawing/2014/main" id="{00000000-0008-0000-0500-0000A3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56" name="Text Box 18">
          <a:extLst>
            <a:ext uri="{FF2B5EF4-FFF2-40B4-BE49-F238E27FC236}">
              <a16:creationId xmlns:a16="http://schemas.microsoft.com/office/drawing/2014/main" id="{00000000-0008-0000-0500-0000A4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57" name="Text Box 16">
          <a:extLst>
            <a:ext uri="{FF2B5EF4-FFF2-40B4-BE49-F238E27FC236}">
              <a16:creationId xmlns:a16="http://schemas.microsoft.com/office/drawing/2014/main" id="{00000000-0008-0000-0500-0000A5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58" name="Text Box 17">
          <a:extLst>
            <a:ext uri="{FF2B5EF4-FFF2-40B4-BE49-F238E27FC236}">
              <a16:creationId xmlns:a16="http://schemas.microsoft.com/office/drawing/2014/main" id="{00000000-0008-0000-0500-0000A6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59" name="Text Box 18">
          <a:extLst>
            <a:ext uri="{FF2B5EF4-FFF2-40B4-BE49-F238E27FC236}">
              <a16:creationId xmlns:a16="http://schemas.microsoft.com/office/drawing/2014/main" id="{00000000-0008-0000-0500-0000A7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60" name="Text Box 19">
          <a:extLst>
            <a:ext uri="{FF2B5EF4-FFF2-40B4-BE49-F238E27FC236}">
              <a16:creationId xmlns:a16="http://schemas.microsoft.com/office/drawing/2014/main" id="{00000000-0008-0000-0500-0000A8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61" name="Text Box 16">
          <a:extLst>
            <a:ext uri="{FF2B5EF4-FFF2-40B4-BE49-F238E27FC236}">
              <a16:creationId xmlns:a16="http://schemas.microsoft.com/office/drawing/2014/main" id="{00000000-0008-0000-0500-0000A9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62" name="Text Box 17">
          <a:extLst>
            <a:ext uri="{FF2B5EF4-FFF2-40B4-BE49-F238E27FC236}">
              <a16:creationId xmlns:a16="http://schemas.microsoft.com/office/drawing/2014/main" id="{00000000-0008-0000-0500-0000AA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63" name="Text Box 18">
          <a:extLst>
            <a:ext uri="{FF2B5EF4-FFF2-40B4-BE49-F238E27FC236}">
              <a16:creationId xmlns:a16="http://schemas.microsoft.com/office/drawing/2014/main" id="{00000000-0008-0000-0500-0000AB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64" name="Text Box 19">
          <a:extLst>
            <a:ext uri="{FF2B5EF4-FFF2-40B4-BE49-F238E27FC236}">
              <a16:creationId xmlns:a16="http://schemas.microsoft.com/office/drawing/2014/main" id="{00000000-0008-0000-0500-0000AC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8496"/>
    <xdr:sp macro="" textlink="">
      <xdr:nvSpPr>
        <xdr:cNvPr id="1965" name="Text Box 15">
          <a:extLst>
            <a:ext uri="{FF2B5EF4-FFF2-40B4-BE49-F238E27FC236}">
              <a16:creationId xmlns:a16="http://schemas.microsoft.com/office/drawing/2014/main" id="{00000000-0008-0000-0500-0000AD070000}"/>
            </a:ext>
          </a:extLst>
        </xdr:cNvPr>
        <xdr:cNvSpPr txBox="1">
          <a:spLocks noChangeArrowheads="1"/>
        </xdr:cNvSpPr>
      </xdr:nvSpPr>
      <xdr:spPr bwMode="auto">
        <a:xfrm>
          <a:off x="3710214" y="5977618"/>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504825</xdr:rowOff>
    </xdr:from>
    <xdr:ext cx="95250" cy="442269"/>
    <xdr:sp macro="" textlink="">
      <xdr:nvSpPr>
        <xdr:cNvPr id="1966" name="Text Box 15">
          <a:extLst>
            <a:ext uri="{FF2B5EF4-FFF2-40B4-BE49-F238E27FC236}">
              <a16:creationId xmlns:a16="http://schemas.microsoft.com/office/drawing/2014/main" id="{00000000-0008-0000-0500-0000AE070000}"/>
            </a:ext>
          </a:extLst>
        </xdr:cNvPr>
        <xdr:cNvSpPr txBox="1">
          <a:spLocks noChangeArrowheads="1"/>
        </xdr:cNvSpPr>
      </xdr:nvSpPr>
      <xdr:spPr bwMode="auto">
        <a:xfrm>
          <a:off x="6555468" y="597761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504825</xdr:rowOff>
    </xdr:from>
    <xdr:ext cx="95250" cy="442269"/>
    <xdr:sp macro="" textlink="">
      <xdr:nvSpPr>
        <xdr:cNvPr id="1967" name="Text Box 15">
          <a:extLst>
            <a:ext uri="{FF2B5EF4-FFF2-40B4-BE49-F238E27FC236}">
              <a16:creationId xmlns:a16="http://schemas.microsoft.com/office/drawing/2014/main" id="{00000000-0008-0000-0500-0000AF070000}"/>
            </a:ext>
          </a:extLst>
        </xdr:cNvPr>
        <xdr:cNvSpPr txBox="1">
          <a:spLocks noChangeArrowheads="1"/>
        </xdr:cNvSpPr>
      </xdr:nvSpPr>
      <xdr:spPr bwMode="auto">
        <a:xfrm>
          <a:off x="15475857" y="597761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1968" name="Text Box 15">
          <a:extLst>
            <a:ext uri="{FF2B5EF4-FFF2-40B4-BE49-F238E27FC236}">
              <a16:creationId xmlns:a16="http://schemas.microsoft.com/office/drawing/2014/main" id="{00000000-0008-0000-0500-0000B0070000}"/>
            </a:ext>
          </a:extLst>
        </xdr:cNvPr>
        <xdr:cNvSpPr txBox="1">
          <a:spLocks noChangeArrowheads="1"/>
        </xdr:cNvSpPr>
      </xdr:nvSpPr>
      <xdr:spPr bwMode="auto">
        <a:xfrm>
          <a:off x="3710214"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1969" name="Text Box 15">
          <a:extLst>
            <a:ext uri="{FF2B5EF4-FFF2-40B4-BE49-F238E27FC236}">
              <a16:creationId xmlns:a16="http://schemas.microsoft.com/office/drawing/2014/main" id="{00000000-0008-0000-0500-0000B1070000}"/>
            </a:ext>
          </a:extLst>
        </xdr:cNvPr>
        <xdr:cNvSpPr txBox="1">
          <a:spLocks noChangeArrowheads="1"/>
        </xdr:cNvSpPr>
      </xdr:nvSpPr>
      <xdr:spPr bwMode="auto">
        <a:xfrm>
          <a:off x="3710214" y="5977618"/>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504825</xdr:rowOff>
    </xdr:from>
    <xdr:ext cx="95250" cy="213632"/>
    <xdr:sp macro="" textlink="">
      <xdr:nvSpPr>
        <xdr:cNvPr id="1970" name="Text Box 15">
          <a:extLst>
            <a:ext uri="{FF2B5EF4-FFF2-40B4-BE49-F238E27FC236}">
              <a16:creationId xmlns:a16="http://schemas.microsoft.com/office/drawing/2014/main" id="{00000000-0008-0000-0500-0000B2070000}"/>
            </a:ext>
          </a:extLst>
        </xdr:cNvPr>
        <xdr:cNvSpPr txBox="1">
          <a:spLocks noChangeArrowheads="1"/>
        </xdr:cNvSpPr>
      </xdr:nvSpPr>
      <xdr:spPr bwMode="auto">
        <a:xfrm>
          <a:off x="6555468"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71" name="Text Box 16">
          <a:extLst>
            <a:ext uri="{FF2B5EF4-FFF2-40B4-BE49-F238E27FC236}">
              <a16:creationId xmlns:a16="http://schemas.microsoft.com/office/drawing/2014/main" id="{00000000-0008-0000-0500-0000B3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72" name="Text Box 17">
          <a:extLst>
            <a:ext uri="{FF2B5EF4-FFF2-40B4-BE49-F238E27FC236}">
              <a16:creationId xmlns:a16="http://schemas.microsoft.com/office/drawing/2014/main" id="{00000000-0008-0000-0500-0000B4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73" name="Text Box 18">
          <a:extLst>
            <a:ext uri="{FF2B5EF4-FFF2-40B4-BE49-F238E27FC236}">
              <a16:creationId xmlns:a16="http://schemas.microsoft.com/office/drawing/2014/main" id="{00000000-0008-0000-0500-0000B5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74" name="Text Box 19">
          <a:extLst>
            <a:ext uri="{FF2B5EF4-FFF2-40B4-BE49-F238E27FC236}">
              <a16:creationId xmlns:a16="http://schemas.microsoft.com/office/drawing/2014/main" id="{00000000-0008-0000-0500-0000B6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75" name="Text Box 16">
          <a:extLst>
            <a:ext uri="{FF2B5EF4-FFF2-40B4-BE49-F238E27FC236}">
              <a16:creationId xmlns:a16="http://schemas.microsoft.com/office/drawing/2014/main" id="{00000000-0008-0000-0500-0000B7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76" name="Text Box 17">
          <a:extLst>
            <a:ext uri="{FF2B5EF4-FFF2-40B4-BE49-F238E27FC236}">
              <a16:creationId xmlns:a16="http://schemas.microsoft.com/office/drawing/2014/main" id="{00000000-0008-0000-0500-0000B8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77" name="Text Box 18">
          <a:extLst>
            <a:ext uri="{FF2B5EF4-FFF2-40B4-BE49-F238E27FC236}">
              <a16:creationId xmlns:a16="http://schemas.microsoft.com/office/drawing/2014/main" id="{00000000-0008-0000-0500-0000B9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78" name="Text Box 19">
          <a:extLst>
            <a:ext uri="{FF2B5EF4-FFF2-40B4-BE49-F238E27FC236}">
              <a16:creationId xmlns:a16="http://schemas.microsoft.com/office/drawing/2014/main" id="{00000000-0008-0000-0500-0000BA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1979" name="Text Box 16">
          <a:extLst>
            <a:ext uri="{FF2B5EF4-FFF2-40B4-BE49-F238E27FC236}">
              <a16:creationId xmlns:a16="http://schemas.microsoft.com/office/drawing/2014/main" id="{00000000-0008-0000-0500-0000BB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1980" name="Text Box 17">
          <a:extLst>
            <a:ext uri="{FF2B5EF4-FFF2-40B4-BE49-F238E27FC236}">
              <a16:creationId xmlns:a16="http://schemas.microsoft.com/office/drawing/2014/main" id="{00000000-0008-0000-0500-0000BC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1981" name="Text Box 18">
          <a:extLst>
            <a:ext uri="{FF2B5EF4-FFF2-40B4-BE49-F238E27FC236}">
              <a16:creationId xmlns:a16="http://schemas.microsoft.com/office/drawing/2014/main" id="{00000000-0008-0000-0500-0000BD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1982" name="Text Box 19">
          <a:extLst>
            <a:ext uri="{FF2B5EF4-FFF2-40B4-BE49-F238E27FC236}">
              <a16:creationId xmlns:a16="http://schemas.microsoft.com/office/drawing/2014/main" id="{00000000-0008-0000-0500-0000BE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83" name="Text Box 16">
          <a:extLst>
            <a:ext uri="{FF2B5EF4-FFF2-40B4-BE49-F238E27FC236}">
              <a16:creationId xmlns:a16="http://schemas.microsoft.com/office/drawing/2014/main" id="{00000000-0008-0000-0500-0000BF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84" name="Text Box 17">
          <a:extLst>
            <a:ext uri="{FF2B5EF4-FFF2-40B4-BE49-F238E27FC236}">
              <a16:creationId xmlns:a16="http://schemas.microsoft.com/office/drawing/2014/main" id="{00000000-0008-0000-0500-0000C0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85" name="Text Box 18">
          <a:extLst>
            <a:ext uri="{FF2B5EF4-FFF2-40B4-BE49-F238E27FC236}">
              <a16:creationId xmlns:a16="http://schemas.microsoft.com/office/drawing/2014/main" id="{00000000-0008-0000-0500-0000C1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86" name="Text Box 19">
          <a:extLst>
            <a:ext uri="{FF2B5EF4-FFF2-40B4-BE49-F238E27FC236}">
              <a16:creationId xmlns:a16="http://schemas.microsoft.com/office/drawing/2014/main" id="{00000000-0008-0000-0500-0000C2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87" name="Text Box 16">
          <a:extLst>
            <a:ext uri="{FF2B5EF4-FFF2-40B4-BE49-F238E27FC236}">
              <a16:creationId xmlns:a16="http://schemas.microsoft.com/office/drawing/2014/main" id="{00000000-0008-0000-0500-0000C3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88" name="Text Box 17">
          <a:extLst>
            <a:ext uri="{FF2B5EF4-FFF2-40B4-BE49-F238E27FC236}">
              <a16:creationId xmlns:a16="http://schemas.microsoft.com/office/drawing/2014/main" id="{00000000-0008-0000-0500-0000C4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89" name="Text Box 18">
          <a:extLst>
            <a:ext uri="{FF2B5EF4-FFF2-40B4-BE49-F238E27FC236}">
              <a16:creationId xmlns:a16="http://schemas.microsoft.com/office/drawing/2014/main" id="{00000000-0008-0000-0500-0000C5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0" name="Text Box 16">
          <a:extLst>
            <a:ext uri="{FF2B5EF4-FFF2-40B4-BE49-F238E27FC236}">
              <a16:creationId xmlns:a16="http://schemas.microsoft.com/office/drawing/2014/main" id="{00000000-0008-0000-0500-0000C6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1" name="Text Box 17">
          <a:extLst>
            <a:ext uri="{FF2B5EF4-FFF2-40B4-BE49-F238E27FC236}">
              <a16:creationId xmlns:a16="http://schemas.microsoft.com/office/drawing/2014/main" id="{00000000-0008-0000-0500-0000C7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2" name="Text Box 18">
          <a:extLst>
            <a:ext uri="{FF2B5EF4-FFF2-40B4-BE49-F238E27FC236}">
              <a16:creationId xmlns:a16="http://schemas.microsoft.com/office/drawing/2014/main" id="{00000000-0008-0000-0500-0000C8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3" name="Text Box 19">
          <a:extLst>
            <a:ext uri="{FF2B5EF4-FFF2-40B4-BE49-F238E27FC236}">
              <a16:creationId xmlns:a16="http://schemas.microsoft.com/office/drawing/2014/main" id="{00000000-0008-0000-0500-0000C9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4" name="Text Box 16">
          <a:extLst>
            <a:ext uri="{FF2B5EF4-FFF2-40B4-BE49-F238E27FC236}">
              <a16:creationId xmlns:a16="http://schemas.microsoft.com/office/drawing/2014/main" id="{00000000-0008-0000-0500-0000CA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5" name="Text Box 17">
          <a:extLst>
            <a:ext uri="{FF2B5EF4-FFF2-40B4-BE49-F238E27FC236}">
              <a16:creationId xmlns:a16="http://schemas.microsoft.com/office/drawing/2014/main" id="{00000000-0008-0000-0500-0000CB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6" name="Text Box 18">
          <a:extLst>
            <a:ext uri="{FF2B5EF4-FFF2-40B4-BE49-F238E27FC236}">
              <a16:creationId xmlns:a16="http://schemas.microsoft.com/office/drawing/2014/main" id="{00000000-0008-0000-0500-0000CC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7" name="Text Box 19">
          <a:extLst>
            <a:ext uri="{FF2B5EF4-FFF2-40B4-BE49-F238E27FC236}">
              <a16:creationId xmlns:a16="http://schemas.microsoft.com/office/drawing/2014/main" id="{00000000-0008-0000-0500-0000CD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1998" name="Text Box 16">
          <a:extLst>
            <a:ext uri="{FF2B5EF4-FFF2-40B4-BE49-F238E27FC236}">
              <a16:creationId xmlns:a16="http://schemas.microsoft.com/office/drawing/2014/main" id="{00000000-0008-0000-0500-0000CE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1999" name="Text Box 17">
          <a:extLst>
            <a:ext uri="{FF2B5EF4-FFF2-40B4-BE49-F238E27FC236}">
              <a16:creationId xmlns:a16="http://schemas.microsoft.com/office/drawing/2014/main" id="{00000000-0008-0000-0500-0000CF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2000" name="Text Box 18">
          <a:extLst>
            <a:ext uri="{FF2B5EF4-FFF2-40B4-BE49-F238E27FC236}">
              <a16:creationId xmlns:a16="http://schemas.microsoft.com/office/drawing/2014/main" id="{00000000-0008-0000-0500-0000D0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2001" name="Text Box 19">
          <a:extLst>
            <a:ext uri="{FF2B5EF4-FFF2-40B4-BE49-F238E27FC236}">
              <a16:creationId xmlns:a16="http://schemas.microsoft.com/office/drawing/2014/main" id="{00000000-0008-0000-0500-0000D1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61691"/>
    <xdr:sp macro="" textlink="">
      <xdr:nvSpPr>
        <xdr:cNvPr id="2002" name="Text Box 15">
          <a:extLst>
            <a:ext uri="{FF2B5EF4-FFF2-40B4-BE49-F238E27FC236}">
              <a16:creationId xmlns:a16="http://schemas.microsoft.com/office/drawing/2014/main" id="{00000000-0008-0000-0500-0000D2070000}"/>
            </a:ext>
          </a:extLst>
        </xdr:cNvPr>
        <xdr:cNvSpPr txBox="1">
          <a:spLocks noChangeArrowheads="1"/>
        </xdr:cNvSpPr>
      </xdr:nvSpPr>
      <xdr:spPr bwMode="auto">
        <a:xfrm>
          <a:off x="3710214" y="7066189"/>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03" name="Text Box 16">
          <a:extLst>
            <a:ext uri="{FF2B5EF4-FFF2-40B4-BE49-F238E27FC236}">
              <a16:creationId xmlns:a16="http://schemas.microsoft.com/office/drawing/2014/main" id="{00000000-0008-0000-0500-0000D3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04" name="Text Box 17">
          <a:extLst>
            <a:ext uri="{FF2B5EF4-FFF2-40B4-BE49-F238E27FC236}">
              <a16:creationId xmlns:a16="http://schemas.microsoft.com/office/drawing/2014/main" id="{00000000-0008-0000-0500-0000D4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05" name="Text Box 18">
          <a:extLst>
            <a:ext uri="{FF2B5EF4-FFF2-40B4-BE49-F238E27FC236}">
              <a16:creationId xmlns:a16="http://schemas.microsoft.com/office/drawing/2014/main" id="{00000000-0008-0000-0500-0000D5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06" name="Text Box 19">
          <a:extLst>
            <a:ext uri="{FF2B5EF4-FFF2-40B4-BE49-F238E27FC236}">
              <a16:creationId xmlns:a16="http://schemas.microsoft.com/office/drawing/2014/main" id="{00000000-0008-0000-0500-0000D6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442269"/>
    <xdr:sp macro="" textlink="">
      <xdr:nvSpPr>
        <xdr:cNvPr id="2007" name="Text Box 15">
          <a:extLst>
            <a:ext uri="{FF2B5EF4-FFF2-40B4-BE49-F238E27FC236}">
              <a16:creationId xmlns:a16="http://schemas.microsoft.com/office/drawing/2014/main" id="{00000000-0008-0000-0500-0000D7070000}"/>
            </a:ext>
          </a:extLst>
        </xdr:cNvPr>
        <xdr:cNvSpPr txBox="1">
          <a:spLocks noChangeArrowheads="1"/>
        </xdr:cNvSpPr>
      </xdr:nvSpPr>
      <xdr:spPr bwMode="auto">
        <a:xfrm>
          <a:off x="6555468" y="70661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2008" name="Text Box 16">
          <a:extLst>
            <a:ext uri="{FF2B5EF4-FFF2-40B4-BE49-F238E27FC236}">
              <a16:creationId xmlns:a16="http://schemas.microsoft.com/office/drawing/2014/main" id="{00000000-0008-0000-0500-0000D8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2009" name="Text Box 17">
          <a:extLst>
            <a:ext uri="{FF2B5EF4-FFF2-40B4-BE49-F238E27FC236}">
              <a16:creationId xmlns:a16="http://schemas.microsoft.com/office/drawing/2014/main" id="{00000000-0008-0000-0500-0000D9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2010" name="Text Box 18">
          <a:extLst>
            <a:ext uri="{FF2B5EF4-FFF2-40B4-BE49-F238E27FC236}">
              <a16:creationId xmlns:a16="http://schemas.microsoft.com/office/drawing/2014/main" id="{00000000-0008-0000-0500-0000DA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2011" name="Text Box 19">
          <a:extLst>
            <a:ext uri="{FF2B5EF4-FFF2-40B4-BE49-F238E27FC236}">
              <a16:creationId xmlns:a16="http://schemas.microsoft.com/office/drawing/2014/main" id="{00000000-0008-0000-0500-0000DB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504825</xdr:rowOff>
    </xdr:from>
    <xdr:ext cx="95250" cy="442269"/>
    <xdr:sp macro="" textlink="">
      <xdr:nvSpPr>
        <xdr:cNvPr id="2012" name="Text Box 15">
          <a:extLst>
            <a:ext uri="{FF2B5EF4-FFF2-40B4-BE49-F238E27FC236}">
              <a16:creationId xmlns:a16="http://schemas.microsoft.com/office/drawing/2014/main" id="{00000000-0008-0000-0500-0000DC070000}"/>
            </a:ext>
          </a:extLst>
        </xdr:cNvPr>
        <xdr:cNvSpPr txBox="1">
          <a:spLocks noChangeArrowheads="1"/>
        </xdr:cNvSpPr>
      </xdr:nvSpPr>
      <xdr:spPr bwMode="auto">
        <a:xfrm>
          <a:off x="15475857" y="70661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121</xdr:row>
      <xdr:rowOff>504825</xdr:rowOff>
    </xdr:from>
    <xdr:ext cx="95250" cy="444014"/>
    <xdr:sp macro="" textlink="">
      <xdr:nvSpPr>
        <xdr:cNvPr id="2013" name="Text Box 15">
          <a:extLst>
            <a:ext uri="{FF2B5EF4-FFF2-40B4-BE49-F238E27FC236}">
              <a16:creationId xmlns:a16="http://schemas.microsoft.com/office/drawing/2014/main" id="{00000000-0008-0000-0500-0000DD070000}"/>
            </a:ext>
          </a:extLst>
        </xdr:cNvPr>
        <xdr:cNvSpPr txBox="1">
          <a:spLocks noChangeArrowheads="1"/>
        </xdr:cNvSpPr>
      </xdr:nvSpPr>
      <xdr:spPr bwMode="auto">
        <a:xfrm>
          <a:off x="3710214" y="6878411"/>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2014" name="Text Box 16">
          <a:extLst>
            <a:ext uri="{FF2B5EF4-FFF2-40B4-BE49-F238E27FC236}">
              <a16:creationId xmlns:a16="http://schemas.microsoft.com/office/drawing/2014/main" id="{00000000-0008-0000-0500-0000DE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2015" name="Text Box 17">
          <a:extLst>
            <a:ext uri="{FF2B5EF4-FFF2-40B4-BE49-F238E27FC236}">
              <a16:creationId xmlns:a16="http://schemas.microsoft.com/office/drawing/2014/main" id="{00000000-0008-0000-0500-0000DF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2016" name="Text Box 18">
          <a:extLst>
            <a:ext uri="{FF2B5EF4-FFF2-40B4-BE49-F238E27FC236}">
              <a16:creationId xmlns:a16="http://schemas.microsoft.com/office/drawing/2014/main" id="{00000000-0008-0000-0500-0000E0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2017" name="Text Box 19">
          <a:extLst>
            <a:ext uri="{FF2B5EF4-FFF2-40B4-BE49-F238E27FC236}">
              <a16:creationId xmlns:a16="http://schemas.microsoft.com/office/drawing/2014/main" id="{00000000-0008-0000-0500-0000E1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018" name="Text Box 15">
          <a:extLst>
            <a:ext uri="{FF2B5EF4-FFF2-40B4-BE49-F238E27FC236}">
              <a16:creationId xmlns:a16="http://schemas.microsoft.com/office/drawing/2014/main" id="{00000000-0008-0000-0500-0000E2070000}"/>
            </a:ext>
          </a:extLst>
        </xdr:cNvPr>
        <xdr:cNvSpPr txBox="1">
          <a:spLocks noChangeArrowheads="1"/>
        </xdr:cNvSpPr>
      </xdr:nvSpPr>
      <xdr:spPr bwMode="auto">
        <a:xfrm>
          <a:off x="3710214" y="706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2019" name="Text Box 15">
          <a:extLst>
            <a:ext uri="{FF2B5EF4-FFF2-40B4-BE49-F238E27FC236}">
              <a16:creationId xmlns:a16="http://schemas.microsoft.com/office/drawing/2014/main" id="{00000000-0008-0000-0500-0000E3070000}"/>
            </a:ext>
          </a:extLst>
        </xdr:cNvPr>
        <xdr:cNvSpPr txBox="1">
          <a:spLocks noChangeArrowheads="1"/>
        </xdr:cNvSpPr>
      </xdr:nvSpPr>
      <xdr:spPr bwMode="auto">
        <a:xfrm>
          <a:off x="3710214" y="7066189"/>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121</xdr:row>
      <xdr:rowOff>504825</xdr:rowOff>
    </xdr:from>
    <xdr:ext cx="95250" cy="442269"/>
    <xdr:sp macro="" textlink="">
      <xdr:nvSpPr>
        <xdr:cNvPr id="2020" name="Text Box 15">
          <a:extLst>
            <a:ext uri="{FF2B5EF4-FFF2-40B4-BE49-F238E27FC236}">
              <a16:creationId xmlns:a16="http://schemas.microsoft.com/office/drawing/2014/main" id="{00000000-0008-0000-0500-0000E4070000}"/>
            </a:ext>
          </a:extLst>
        </xdr:cNvPr>
        <xdr:cNvSpPr txBox="1">
          <a:spLocks noChangeArrowheads="1"/>
        </xdr:cNvSpPr>
      </xdr:nvSpPr>
      <xdr:spPr bwMode="auto">
        <a:xfrm>
          <a:off x="6555468" y="68784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21" name="Text Box 16">
          <a:extLst>
            <a:ext uri="{FF2B5EF4-FFF2-40B4-BE49-F238E27FC236}">
              <a16:creationId xmlns:a16="http://schemas.microsoft.com/office/drawing/2014/main" id="{00000000-0008-0000-0500-0000E5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22" name="Text Box 17">
          <a:extLst>
            <a:ext uri="{FF2B5EF4-FFF2-40B4-BE49-F238E27FC236}">
              <a16:creationId xmlns:a16="http://schemas.microsoft.com/office/drawing/2014/main" id="{00000000-0008-0000-0500-0000E6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23" name="Text Box 18">
          <a:extLst>
            <a:ext uri="{FF2B5EF4-FFF2-40B4-BE49-F238E27FC236}">
              <a16:creationId xmlns:a16="http://schemas.microsoft.com/office/drawing/2014/main" id="{00000000-0008-0000-0500-0000E7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213632"/>
    <xdr:sp macro="" textlink="">
      <xdr:nvSpPr>
        <xdr:cNvPr id="2024" name="Text Box 15">
          <a:extLst>
            <a:ext uri="{FF2B5EF4-FFF2-40B4-BE49-F238E27FC236}">
              <a16:creationId xmlns:a16="http://schemas.microsoft.com/office/drawing/2014/main" id="{00000000-0008-0000-0500-0000E8070000}"/>
            </a:ext>
          </a:extLst>
        </xdr:cNvPr>
        <xdr:cNvSpPr txBox="1">
          <a:spLocks noChangeArrowheads="1"/>
        </xdr:cNvSpPr>
      </xdr:nvSpPr>
      <xdr:spPr bwMode="auto">
        <a:xfrm>
          <a:off x="6555468" y="706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25" name="Text Box 16">
          <a:extLst>
            <a:ext uri="{FF2B5EF4-FFF2-40B4-BE49-F238E27FC236}">
              <a16:creationId xmlns:a16="http://schemas.microsoft.com/office/drawing/2014/main" id="{00000000-0008-0000-0500-0000E9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26" name="Text Box 17">
          <a:extLst>
            <a:ext uri="{FF2B5EF4-FFF2-40B4-BE49-F238E27FC236}">
              <a16:creationId xmlns:a16="http://schemas.microsoft.com/office/drawing/2014/main" id="{00000000-0008-0000-0500-0000EA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27" name="Text Box 18">
          <a:extLst>
            <a:ext uri="{FF2B5EF4-FFF2-40B4-BE49-F238E27FC236}">
              <a16:creationId xmlns:a16="http://schemas.microsoft.com/office/drawing/2014/main" id="{00000000-0008-0000-0500-0000EB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28" name="Text Box 19">
          <a:extLst>
            <a:ext uri="{FF2B5EF4-FFF2-40B4-BE49-F238E27FC236}">
              <a16:creationId xmlns:a16="http://schemas.microsoft.com/office/drawing/2014/main" id="{00000000-0008-0000-0500-0000EC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29" name="Text Box 16">
          <a:extLst>
            <a:ext uri="{FF2B5EF4-FFF2-40B4-BE49-F238E27FC236}">
              <a16:creationId xmlns:a16="http://schemas.microsoft.com/office/drawing/2014/main" id="{00000000-0008-0000-0500-0000ED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30" name="Text Box 17">
          <a:extLst>
            <a:ext uri="{FF2B5EF4-FFF2-40B4-BE49-F238E27FC236}">
              <a16:creationId xmlns:a16="http://schemas.microsoft.com/office/drawing/2014/main" id="{00000000-0008-0000-0500-0000EE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31" name="Text Box 18">
          <a:extLst>
            <a:ext uri="{FF2B5EF4-FFF2-40B4-BE49-F238E27FC236}">
              <a16:creationId xmlns:a16="http://schemas.microsoft.com/office/drawing/2014/main" id="{00000000-0008-0000-0500-0000EF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32" name="Text Box 19">
          <a:extLst>
            <a:ext uri="{FF2B5EF4-FFF2-40B4-BE49-F238E27FC236}">
              <a16:creationId xmlns:a16="http://schemas.microsoft.com/office/drawing/2014/main" id="{00000000-0008-0000-0500-0000F0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33" name="Text Box 16">
          <a:extLst>
            <a:ext uri="{FF2B5EF4-FFF2-40B4-BE49-F238E27FC236}">
              <a16:creationId xmlns:a16="http://schemas.microsoft.com/office/drawing/2014/main" id="{00000000-0008-0000-0500-0000F1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34" name="Text Box 17">
          <a:extLst>
            <a:ext uri="{FF2B5EF4-FFF2-40B4-BE49-F238E27FC236}">
              <a16:creationId xmlns:a16="http://schemas.microsoft.com/office/drawing/2014/main" id="{00000000-0008-0000-0500-0000F2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35" name="Text Box 18">
          <a:extLst>
            <a:ext uri="{FF2B5EF4-FFF2-40B4-BE49-F238E27FC236}">
              <a16:creationId xmlns:a16="http://schemas.microsoft.com/office/drawing/2014/main" id="{00000000-0008-0000-0500-0000F3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36" name="Text Box 19">
          <a:extLst>
            <a:ext uri="{FF2B5EF4-FFF2-40B4-BE49-F238E27FC236}">
              <a16:creationId xmlns:a16="http://schemas.microsoft.com/office/drawing/2014/main" id="{00000000-0008-0000-0500-0000F4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37" name="Text Box 16">
          <a:extLst>
            <a:ext uri="{FF2B5EF4-FFF2-40B4-BE49-F238E27FC236}">
              <a16:creationId xmlns:a16="http://schemas.microsoft.com/office/drawing/2014/main" id="{00000000-0008-0000-0500-0000F5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38" name="Text Box 17">
          <a:extLst>
            <a:ext uri="{FF2B5EF4-FFF2-40B4-BE49-F238E27FC236}">
              <a16:creationId xmlns:a16="http://schemas.microsoft.com/office/drawing/2014/main" id="{00000000-0008-0000-0500-0000F6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39" name="Text Box 18">
          <a:extLst>
            <a:ext uri="{FF2B5EF4-FFF2-40B4-BE49-F238E27FC236}">
              <a16:creationId xmlns:a16="http://schemas.microsoft.com/office/drawing/2014/main" id="{00000000-0008-0000-0500-0000F7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40" name="Text Box 19">
          <a:extLst>
            <a:ext uri="{FF2B5EF4-FFF2-40B4-BE49-F238E27FC236}">
              <a16:creationId xmlns:a16="http://schemas.microsoft.com/office/drawing/2014/main" id="{00000000-0008-0000-0500-0000F8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2041" name="Text Box 16">
          <a:extLst>
            <a:ext uri="{FF2B5EF4-FFF2-40B4-BE49-F238E27FC236}">
              <a16:creationId xmlns:a16="http://schemas.microsoft.com/office/drawing/2014/main" id="{00000000-0008-0000-0500-0000F9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2042" name="Text Box 17">
          <a:extLst>
            <a:ext uri="{FF2B5EF4-FFF2-40B4-BE49-F238E27FC236}">
              <a16:creationId xmlns:a16="http://schemas.microsoft.com/office/drawing/2014/main" id="{00000000-0008-0000-0500-0000FA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2043" name="Text Box 18">
          <a:extLst>
            <a:ext uri="{FF2B5EF4-FFF2-40B4-BE49-F238E27FC236}">
              <a16:creationId xmlns:a16="http://schemas.microsoft.com/office/drawing/2014/main" id="{00000000-0008-0000-0500-0000FB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2044" name="Text Box 19">
          <a:extLst>
            <a:ext uri="{FF2B5EF4-FFF2-40B4-BE49-F238E27FC236}">
              <a16:creationId xmlns:a16="http://schemas.microsoft.com/office/drawing/2014/main" id="{00000000-0008-0000-0500-0000FC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45" name="Text Box 16">
          <a:extLst>
            <a:ext uri="{FF2B5EF4-FFF2-40B4-BE49-F238E27FC236}">
              <a16:creationId xmlns:a16="http://schemas.microsoft.com/office/drawing/2014/main" id="{00000000-0008-0000-0500-0000FD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46" name="Text Box 17">
          <a:extLst>
            <a:ext uri="{FF2B5EF4-FFF2-40B4-BE49-F238E27FC236}">
              <a16:creationId xmlns:a16="http://schemas.microsoft.com/office/drawing/2014/main" id="{00000000-0008-0000-0500-0000FE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47" name="Text Box 18">
          <a:extLst>
            <a:ext uri="{FF2B5EF4-FFF2-40B4-BE49-F238E27FC236}">
              <a16:creationId xmlns:a16="http://schemas.microsoft.com/office/drawing/2014/main" id="{00000000-0008-0000-0500-0000FF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48" name="Text Box 19">
          <a:extLst>
            <a:ext uri="{FF2B5EF4-FFF2-40B4-BE49-F238E27FC236}">
              <a16:creationId xmlns:a16="http://schemas.microsoft.com/office/drawing/2014/main" id="{00000000-0008-0000-0500-00000008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49" name="Text Box 16">
          <a:extLst>
            <a:ext uri="{FF2B5EF4-FFF2-40B4-BE49-F238E27FC236}">
              <a16:creationId xmlns:a16="http://schemas.microsoft.com/office/drawing/2014/main" id="{00000000-0008-0000-0500-00000108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50" name="Text Box 17">
          <a:extLst>
            <a:ext uri="{FF2B5EF4-FFF2-40B4-BE49-F238E27FC236}">
              <a16:creationId xmlns:a16="http://schemas.microsoft.com/office/drawing/2014/main" id="{00000000-0008-0000-0500-00000208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51" name="Text Box 18">
          <a:extLst>
            <a:ext uri="{FF2B5EF4-FFF2-40B4-BE49-F238E27FC236}">
              <a16:creationId xmlns:a16="http://schemas.microsoft.com/office/drawing/2014/main" id="{00000000-0008-0000-0500-00000308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2" name="Text Box 16">
          <a:extLst>
            <a:ext uri="{FF2B5EF4-FFF2-40B4-BE49-F238E27FC236}">
              <a16:creationId xmlns:a16="http://schemas.microsoft.com/office/drawing/2014/main" id="{00000000-0008-0000-0500-000004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3" name="Text Box 17">
          <a:extLst>
            <a:ext uri="{FF2B5EF4-FFF2-40B4-BE49-F238E27FC236}">
              <a16:creationId xmlns:a16="http://schemas.microsoft.com/office/drawing/2014/main" id="{00000000-0008-0000-0500-000005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4" name="Text Box 18">
          <a:extLst>
            <a:ext uri="{FF2B5EF4-FFF2-40B4-BE49-F238E27FC236}">
              <a16:creationId xmlns:a16="http://schemas.microsoft.com/office/drawing/2014/main" id="{00000000-0008-0000-0500-000006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5" name="Text Box 19">
          <a:extLst>
            <a:ext uri="{FF2B5EF4-FFF2-40B4-BE49-F238E27FC236}">
              <a16:creationId xmlns:a16="http://schemas.microsoft.com/office/drawing/2014/main" id="{00000000-0008-0000-0500-000007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6" name="Text Box 16">
          <a:extLst>
            <a:ext uri="{FF2B5EF4-FFF2-40B4-BE49-F238E27FC236}">
              <a16:creationId xmlns:a16="http://schemas.microsoft.com/office/drawing/2014/main" id="{00000000-0008-0000-0500-000008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7" name="Text Box 17">
          <a:extLst>
            <a:ext uri="{FF2B5EF4-FFF2-40B4-BE49-F238E27FC236}">
              <a16:creationId xmlns:a16="http://schemas.microsoft.com/office/drawing/2014/main" id="{00000000-0008-0000-0500-000009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8" name="Text Box 18">
          <a:extLst>
            <a:ext uri="{FF2B5EF4-FFF2-40B4-BE49-F238E27FC236}">
              <a16:creationId xmlns:a16="http://schemas.microsoft.com/office/drawing/2014/main" id="{00000000-0008-0000-0500-00000A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9" name="Text Box 19">
          <a:extLst>
            <a:ext uri="{FF2B5EF4-FFF2-40B4-BE49-F238E27FC236}">
              <a16:creationId xmlns:a16="http://schemas.microsoft.com/office/drawing/2014/main" id="{00000000-0008-0000-0500-00000B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60" name="Text Box 16">
          <a:extLst>
            <a:ext uri="{FF2B5EF4-FFF2-40B4-BE49-F238E27FC236}">
              <a16:creationId xmlns:a16="http://schemas.microsoft.com/office/drawing/2014/main" id="{00000000-0008-0000-0500-00000C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61" name="Text Box 17">
          <a:extLst>
            <a:ext uri="{FF2B5EF4-FFF2-40B4-BE49-F238E27FC236}">
              <a16:creationId xmlns:a16="http://schemas.microsoft.com/office/drawing/2014/main" id="{00000000-0008-0000-0500-00000D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62" name="Text Box 18">
          <a:extLst>
            <a:ext uri="{FF2B5EF4-FFF2-40B4-BE49-F238E27FC236}">
              <a16:creationId xmlns:a16="http://schemas.microsoft.com/office/drawing/2014/main" id="{00000000-0008-0000-0500-00000E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63" name="Text Box 19">
          <a:extLst>
            <a:ext uri="{FF2B5EF4-FFF2-40B4-BE49-F238E27FC236}">
              <a16:creationId xmlns:a16="http://schemas.microsoft.com/office/drawing/2014/main" id="{00000000-0008-0000-0500-00000F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2064" name="Text Box 16">
          <a:extLst>
            <a:ext uri="{FF2B5EF4-FFF2-40B4-BE49-F238E27FC236}">
              <a16:creationId xmlns:a16="http://schemas.microsoft.com/office/drawing/2014/main" id="{00000000-0008-0000-0500-000010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2065" name="Text Box 17">
          <a:extLst>
            <a:ext uri="{FF2B5EF4-FFF2-40B4-BE49-F238E27FC236}">
              <a16:creationId xmlns:a16="http://schemas.microsoft.com/office/drawing/2014/main" id="{00000000-0008-0000-0500-000011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2066" name="Text Box 18">
          <a:extLst>
            <a:ext uri="{FF2B5EF4-FFF2-40B4-BE49-F238E27FC236}">
              <a16:creationId xmlns:a16="http://schemas.microsoft.com/office/drawing/2014/main" id="{00000000-0008-0000-0500-000012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2067" name="Text Box 19">
          <a:extLst>
            <a:ext uri="{FF2B5EF4-FFF2-40B4-BE49-F238E27FC236}">
              <a16:creationId xmlns:a16="http://schemas.microsoft.com/office/drawing/2014/main" id="{00000000-0008-0000-0500-000013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xdr:row>
      <xdr:rowOff>504825</xdr:rowOff>
    </xdr:from>
    <xdr:ext cx="95250" cy="444014"/>
    <xdr:sp macro="" textlink="">
      <xdr:nvSpPr>
        <xdr:cNvPr id="2072" name="Text Box 15">
          <a:extLst>
            <a:ext uri="{FF2B5EF4-FFF2-40B4-BE49-F238E27FC236}">
              <a16:creationId xmlns:a16="http://schemas.microsoft.com/office/drawing/2014/main" id="{00000000-0008-0000-0500-000018080000}"/>
            </a:ext>
          </a:extLst>
        </xdr:cNvPr>
        <xdr:cNvSpPr txBox="1">
          <a:spLocks noChangeArrowheads="1"/>
        </xdr:cNvSpPr>
      </xdr:nvSpPr>
      <xdr:spPr bwMode="auto">
        <a:xfrm>
          <a:off x="4664364" y="377738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73" name="Text Box 16">
          <a:extLst>
            <a:ext uri="{FF2B5EF4-FFF2-40B4-BE49-F238E27FC236}">
              <a16:creationId xmlns:a16="http://schemas.microsoft.com/office/drawing/2014/main" id="{00000000-0008-0000-0500-000019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74" name="Text Box 17">
          <a:extLst>
            <a:ext uri="{FF2B5EF4-FFF2-40B4-BE49-F238E27FC236}">
              <a16:creationId xmlns:a16="http://schemas.microsoft.com/office/drawing/2014/main" id="{00000000-0008-0000-0500-00001A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75" name="Text Box 18">
          <a:extLst>
            <a:ext uri="{FF2B5EF4-FFF2-40B4-BE49-F238E27FC236}">
              <a16:creationId xmlns:a16="http://schemas.microsoft.com/office/drawing/2014/main" id="{00000000-0008-0000-0500-00001B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76" name="Text Box 19">
          <a:extLst>
            <a:ext uri="{FF2B5EF4-FFF2-40B4-BE49-F238E27FC236}">
              <a16:creationId xmlns:a16="http://schemas.microsoft.com/office/drawing/2014/main" id="{00000000-0008-0000-0500-00001C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2077" name="Text Box 16">
          <a:extLst>
            <a:ext uri="{FF2B5EF4-FFF2-40B4-BE49-F238E27FC236}">
              <a16:creationId xmlns:a16="http://schemas.microsoft.com/office/drawing/2014/main" id="{00000000-0008-0000-0500-00001D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2078" name="Text Box 17">
          <a:extLst>
            <a:ext uri="{FF2B5EF4-FFF2-40B4-BE49-F238E27FC236}">
              <a16:creationId xmlns:a16="http://schemas.microsoft.com/office/drawing/2014/main" id="{00000000-0008-0000-0500-00001E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20</xdr:row>
      <xdr:rowOff>15875</xdr:rowOff>
    </xdr:from>
    <xdr:ext cx="95250" cy="171450"/>
    <xdr:sp macro="" textlink="">
      <xdr:nvSpPr>
        <xdr:cNvPr id="2079" name="Text Box 18">
          <a:extLst>
            <a:ext uri="{FF2B5EF4-FFF2-40B4-BE49-F238E27FC236}">
              <a16:creationId xmlns:a16="http://schemas.microsoft.com/office/drawing/2014/main" id="{00000000-0008-0000-0500-00001F080000}"/>
            </a:ext>
          </a:extLst>
        </xdr:cNvPr>
        <xdr:cNvSpPr txBox="1">
          <a:spLocks noChangeArrowheads="1"/>
        </xdr:cNvSpPr>
      </xdr:nvSpPr>
      <xdr:spPr bwMode="auto">
        <a:xfrm>
          <a:off x="12485398" y="416069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2080" name="Text Box 16">
          <a:extLst>
            <a:ext uri="{FF2B5EF4-FFF2-40B4-BE49-F238E27FC236}">
              <a16:creationId xmlns:a16="http://schemas.microsoft.com/office/drawing/2014/main" id="{00000000-0008-0000-0500-000020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2081" name="Text Box 17">
          <a:extLst>
            <a:ext uri="{FF2B5EF4-FFF2-40B4-BE49-F238E27FC236}">
              <a16:creationId xmlns:a16="http://schemas.microsoft.com/office/drawing/2014/main" id="{00000000-0008-0000-0500-000021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2082" name="Text Box 18">
          <a:extLst>
            <a:ext uri="{FF2B5EF4-FFF2-40B4-BE49-F238E27FC236}">
              <a16:creationId xmlns:a16="http://schemas.microsoft.com/office/drawing/2014/main" id="{00000000-0008-0000-0500-000022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2083" name="Text Box 19">
          <a:extLst>
            <a:ext uri="{FF2B5EF4-FFF2-40B4-BE49-F238E27FC236}">
              <a16:creationId xmlns:a16="http://schemas.microsoft.com/office/drawing/2014/main" id="{00000000-0008-0000-0500-000023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2084" name="Text Box 16">
          <a:extLst>
            <a:ext uri="{FF2B5EF4-FFF2-40B4-BE49-F238E27FC236}">
              <a16:creationId xmlns:a16="http://schemas.microsoft.com/office/drawing/2014/main" id="{00000000-0008-0000-0500-000024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56743"/>
    <xdr:sp macro="" textlink="">
      <xdr:nvSpPr>
        <xdr:cNvPr id="2145" name="Text Box 15">
          <a:extLst>
            <a:ext uri="{FF2B5EF4-FFF2-40B4-BE49-F238E27FC236}">
              <a16:creationId xmlns:a16="http://schemas.microsoft.com/office/drawing/2014/main" id="{00000000-0008-0000-0500-000061080000}"/>
            </a:ext>
          </a:extLst>
        </xdr:cNvPr>
        <xdr:cNvSpPr txBox="1">
          <a:spLocks noChangeArrowheads="1"/>
        </xdr:cNvSpPr>
      </xdr:nvSpPr>
      <xdr:spPr bwMode="auto">
        <a:xfrm>
          <a:off x="4664364" y="4516293"/>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504825</xdr:rowOff>
    </xdr:from>
    <xdr:ext cx="95250" cy="442269"/>
    <xdr:sp macro="" textlink="">
      <xdr:nvSpPr>
        <xdr:cNvPr id="2146" name="Text Box 15">
          <a:extLst>
            <a:ext uri="{FF2B5EF4-FFF2-40B4-BE49-F238E27FC236}">
              <a16:creationId xmlns:a16="http://schemas.microsoft.com/office/drawing/2014/main" id="{00000000-0008-0000-0500-000062080000}"/>
            </a:ext>
          </a:extLst>
        </xdr:cNvPr>
        <xdr:cNvSpPr txBox="1">
          <a:spLocks noChangeArrowheads="1"/>
        </xdr:cNvSpPr>
      </xdr:nvSpPr>
      <xdr:spPr bwMode="auto">
        <a:xfrm>
          <a:off x="12540961" y="4516293"/>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213632"/>
    <xdr:sp macro="" textlink="">
      <xdr:nvSpPr>
        <xdr:cNvPr id="2148" name="Text Box 15">
          <a:extLst>
            <a:ext uri="{FF2B5EF4-FFF2-40B4-BE49-F238E27FC236}">
              <a16:creationId xmlns:a16="http://schemas.microsoft.com/office/drawing/2014/main" id="{00000000-0008-0000-0500-000064080000}"/>
            </a:ext>
          </a:extLst>
        </xdr:cNvPr>
        <xdr:cNvSpPr txBox="1">
          <a:spLocks noChangeArrowheads="1"/>
        </xdr:cNvSpPr>
      </xdr:nvSpPr>
      <xdr:spPr bwMode="auto">
        <a:xfrm>
          <a:off x="4664364" y="45162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331"/>
    <xdr:sp macro="" textlink="">
      <xdr:nvSpPr>
        <xdr:cNvPr id="2149" name="Text Box 15">
          <a:extLst>
            <a:ext uri="{FF2B5EF4-FFF2-40B4-BE49-F238E27FC236}">
              <a16:creationId xmlns:a16="http://schemas.microsoft.com/office/drawing/2014/main" id="{00000000-0008-0000-0500-000065080000}"/>
            </a:ext>
          </a:extLst>
        </xdr:cNvPr>
        <xdr:cNvSpPr txBox="1">
          <a:spLocks noChangeArrowheads="1"/>
        </xdr:cNvSpPr>
      </xdr:nvSpPr>
      <xdr:spPr bwMode="auto">
        <a:xfrm>
          <a:off x="4664364" y="4516293"/>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504825</xdr:rowOff>
    </xdr:from>
    <xdr:ext cx="95250" cy="213632"/>
    <xdr:sp macro="" textlink="">
      <xdr:nvSpPr>
        <xdr:cNvPr id="2150" name="Text Box 15">
          <a:extLst>
            <a:ext uri="{FF2B5EF4-FFF2-40B4-BE49-F238E27FC236}">
              <a16:creationId xmlns:a16="http://schemas.microsoft.com/office/drawing/2014/main" id="{00000000-0008-0000-0500-000066080000}"/>
            </a:ext>
          </a:extLst>
        </xdr:cNvPr>
        <xdr:cNvSpPr txBox="1">
          <a:spLocks noChangeArrowheads="1"/>
        </xdr:cNvSpPr>
      </xdr:nvSpPr>
      <xdr:spPr bwMode="auto">
        <a:xfrm>
          <a:off x="12540961" y="45162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51" name="Text Box 16">
          <a:extLst>
            <a:ext uri="{FF2B5EF4-FFF2-40B4-BE49-F238E27FC236}">
              <a16:creationId xmlns:a16="http://schemas.microsoft.com/office/drawing/2014/main" id="{00000000-0008-0000-0500-000067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52" name="Text Box 17">
          <a:extLst>
            <a:ext uri="{FF2B5EF4-FFF2-40B4-BE49-F238E27FC236}">
              <a16:creationId xmlns:a16="http://schemas.microsoft.com/office/drawing/2014/main" id="{00000000-0008-0000-0500-000068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53" name="Text Box 18">
          <a:extLst>
            <a:ext uri="{FF2B5EF4-FFF2-40B4-BE49-F238E27FC236}">
              <a16:creationId xmlns:a16="http://schemas.microsoft.com/office/drawing/2014/main" id="{00000000-0008-0000-0500-000069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54" name="Text Box 19">
          <a:extLst>
            <a:ext uri="{FF2B5EF4-FFF2-40B4-BE49-F238E27FC236}">
              <a16:creationId xmlns:a16="http://schemas.microsoft.com/office/drawing/2014/main" id="{00000000-0008-0000-0500-00006A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55" name="Text Box 16">
          <a:extLst>
            <a:ext uri="{FF2B5EF4-FFF2-40B4-BE49-F238E27FC236}">
              <a16:creationId xmlns:a16="http://schemas.microsoft.com/office/drawing/2014/main" id="{00000000-0008-0000-0500-00006B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56" name="Text Box 17">
          <a:extLst>
            <a:ext uri="{FF2B5EF4-FFF2-40B4-BE49-F238E27FC236}">
              <a16:creationId xmlns:a16="http://schemas.microsoft.com/office/drawing/2014/main" id="{00000000-0008-0000-0500-00006C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57" name="Text Box 18">
          <a:extLst>
            <a:ext uri="{FF2B5EF4-FFF2-40B4-BE49-F238E27FC236}">
              <a16:creationId xmlns:a16="http://schemas.microsoft.com/office/drawing/2014/main" id="{00000000-0008-0000-0500-00006D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58" name="Text Box 19">
          <a:extLst>
            <a:ext uri="{FF2B5EF4-FFF2-40B4-BE49-F238E27FC236}">
              <a16:creationId xmlns:a16="http://schemas.microsoft.com/office/drawing/2014/main" id="{00000000-0008-0000-0500-00006E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2159" name="Text Box 16">
          <a:extLst>
            <a:ext uri="{FF2B5EF4-FFF2-40B4-BE49-F238E27FC236}">
              <a16:creationId xmlns:a16="http://schemas.microsoft.com/office/drawing/2014/main" id="{00000000-0008-0000-0500-00006F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2160" name="Text Box 17">
          <a:extLst>
            <a:ext uri="{FF2B5EF4-FFF2-40B4-BE49-F238E27FC236}">
              <a16:creationId xmlns:a16="http://schemas.microsoft.com/office/drawing/2014/main" id="{00000000-0008-0000-0500-000070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2161" name="Text Box 18">
          <a:extLst>
            <a:ext uri="{FF2B5EF4-FFF2-40B4-BE49-F238E27FC236}">
              <a16:creationId xmlns:a16="http://schemas.microsoft.com/office/drawing/2014/main" id="{00000000-0008-0000-0500-000071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2162" name="Text Box 19">
          <a:extLst>
            <a:ext uri="{FF2B5EF4-FFF2-40B4-BE49-F238E27FC236}">
              <a16:creationId xmlns:a16="http://schemas.microsoft.com/office/drawing/2014/main" id="{00000000-0008-0000-0500-000072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014"/>
    <xdr:sp macro="" textlink="">
      <xdr:nvSpPr>
        <xdr:cNvPr id="2163" name="Text Box 15">
          <a:extLst>
            <a:ext uri="{FF2B5EF4-FFF2-40B4-BE49-F238E27FC236}">
              <a16:creationId xmlns:a16="http://schemas.microsoft.com/office/drawing/2014/main" id="{00000000-0008-0000-0500-000073080000}"/>
            </a:ext>
          </a:extLst>
        </xdr:cNvPr>
        <xdr:cNvSpPr txBox="1">
          <a:spLocks noChangeArrowheads="1"/>
        </xdr:cNvSpPr>
      </xdr:nvSpPr>
      <xdr:spPr bwMode="auto">
        <a:xfrm>
          <a:off x="4664364" y="525520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64" name="Text Box 16">
          <a:extLst>
            <a:ext uri="{FF2B5EF4-FFF2-40B4-BE49-F238E27FC236}">
              <a16:creationId xmlns:a16="http://schemas.microsoft.com/office/drawing/2014/main" id="{00000000-0008-0000-0500-000074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65" name="Text Box 17">
          <a:extLst>
            <a:ext uri="{FF2B5EF4-FFF2-40B4-BE49-F238E27FC236}">
              <a16:creationId xmlns:a16="http://schemas.microsoft.com/office/drawing/2014/main" id="{00000000-0008-0000-0500-000075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66" name="Text Box 18">
          <a:extLst>
            <a:ext uri="{FF2B5EF4-FFF2-40B4-BE49-F238E27FC236}">
              <a16:creationId xmlns:a16="http://schemas.microsoft.com/office/drawing/2014/main" id="{00000000-0008-0000-0500-000076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67" name="Text Box 19">
          <a:extLst>
            <a:ext uri="{FF2B5EF4-FFF2-40B4-BE49-F238E27FC236}">
              <a16:creationId xmlns:a16="http://schemas.microsoft.com/office/drawing/2014/main" id="{00000000-0008-0000-0500-000077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22</xdr:row>
      <xdr:rowOff>504825</xdr:rowOff>
    </xdr:from>
    <xdr:ext cx="95250" cy="442269"/>
    <xdr:sp macro="" textlink="">
      <xdr:nvSpPr>
        <xdr:cNvPr id="2168" name="Text Box 15">
          <a:extLst>
            <a:ext uri="{FF2B5EF4-FFF2-40B4-BE49-F238E27FC236}">
              <a16:creationId xmlns:a16="http://schemas.microsoft.com/office/drawing/2014/main" id="{00000000-0008-0000-0500-000078080000}"/>
            </a:ext>
          </a:extLst>
        </xdr:cNvPr>
        <xdr:cNvSpPr txBox="1">
          <a:spLocks noChangeArrowheads="1"/>
        </xdr:cNvSpPr>
      </xdr:nvSpPr>
      <xdr:spPr bwMode="auto">
        <a:xfrm>
          <a:off x="12540961" y="525520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69" name="Text Box 16">
          <a:extLst>
            <a:ext uri="{FF2B5EF4-FFF2-40B4-BE49-F238E27FC236}">
              <a16:creationId xmlns:a16="http://schemas.microsoft.com/office/drawing/2014/main" id="{00000000-0008-0000-0500-000079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70" name="Text Box 17">
          <a:extLst>
            <a:ext uri="{FF2B5EF4-FFF2-40B4-BE49-F238E27FC236}">
              <a16:creationId xmlns:a16="http://schemas.microsoft.com/office/drawing/2014/main" id="{00000000-0008-0000-0500-00007A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71" name="Text Box 18">
          <a:extLst>
            <a:ext uri="{FF2B5EF4-FFF2-40B4-BE49-F238E27FC236}">
              <a16:creationId xmlns:a16="http://schemas.microsoft.com/office/drawing/2014/main" id="{00000000-0008-0000-0500-00007B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2" name="Text Box 16">
          <a:extLst>
            <a:ext uri="{FF2B5EF4-FFF2-40B4-BE49-F238E27FC236}">
              <a16:creationId xmlns:a16="http://schemas.microsoft.com/office/drawing/2014/main" id="{00000000-0008-0000-0500-00007C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3" name="Text Box 17">
          <a:extLst>
            <a:ext uri="{FF2B5EF4-FFF2-40B4-BE49-F238E27FC236}">
              <a16:creationId xmlns:a16="http://schemas.microsoft.com/office/drawing/2014/main" id="{00000000-0008-0000-0500-00007D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4" name="Text Box 18">
          <a:extLst>
            <a:ext uri="{FF2B5EF4-FFF2-40B4-BE49-F238E27FC236}">
              <a16:creationId xmlns:a16="http://schemas.microsoft.com/office/drawing/2014/main" id="{00000000-0008-0000-0500-00007E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5" name="Text Box 19">
          <a:extLst>
            <a:ext uri="{FF2B5EF4-FFF2-40B4-BE49-F238E27FC236}">
              <a16:creationId xmlns:a16="http://schemas.microsoft.com/office/drawing/2014/main" id="{00000000-0008-0000-0500-00007F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6" name="Text Box 16">
          <a:extLst>
            <a:ext uri="{FF2B5EF4-FFF2-40B4-BE49-F238E27FC236}">
              <a16:creationId xmlns:a16="http://schemas.microsoft.com/office/drawing/2014/main" id="{00000000-0008-0000-0500-000080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7" name="Text Box 17">
          <a:extLst>
            <a:ext uri="{FF2B5EF4-FFF2-40B4-BE49-F238E27FC236}">
              <a16:creationId xmlns:a16="http://schemas.microsoft.com/office/drawing/2014/main" id="{00000000-0008-0000-0500-000081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8" name="Text Box 18">
          <a:extLst>
            <a:ext uri="{FF2B5EF4-FFF2-40B4-BE49-F238E27FC236}">
              <a16:creationId xmlns:a16="http://schemas.microsoft.com/office/drawing/2014/main" id="{00000000-0008-0000-0500-000082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26</xdr:row>
      <xdr:rowOff>170392</xdr:rowOff>
    </xdr:from>
    <xdr:ext cx="95250" cy="213632"/>
    <xdr:sp macro="" textlink="">
      <xdr:nvSpPr>
        <xdr:cNvPr id="2179" name="Text Box 15">
          <a:extLst>
            <a:ext uri="{FF2B5EF4-FFF2-40B4-BE49-F238E27FC236}">
              <a16:creationId xmlns:a16="http://schemas.microsoft.com/office/drawing/2014/main" id="{00000000-0008-0000-0500-00008308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80" name="Text Box 16">
          <a:extLst>
            <a:ext uri="{FF2B5EF4-FFF2-40B4-BE49-F238E27FC236}">
              <a16:creationId xmlns:a16="http://schemas.microsoft.com/office/drawing/2014/main" id="{00000000-0008-0000-0500-000084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81" name="Text Box 17">
          <a:extLst>
            <a:ext uri="{FF2B5EF4-FFF2-40B4-BE49-F238E27FC236}">
              <a16:creationId xmlns:a16="http://schemas.microsoft.com/office/drawing/2014/main" id="{00000000-0008-0000-0500-000085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82" name="Text Box 18">
          <a:extLst>
            <a:ext uri="{FF2B5EF4-FFF2-40B4-BE49-F238E27FC236}">
              <a16:creationId xmlns:a16="http://schemas.microsoft.com/office/drawing/2014/main" id="{00000000-0008-0000-0500-000086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83" name="Text Box 19">
          <a:extLst>
            <a:ext uri="{FF2B5EF4-FFF2-40B4-BE49-F238E27FC236}">
              <a16:creationId xmlns:a16="http://schemas.microsoft.com/office/drawing/2014/main" id="{00000000-0008-0000-0500-000087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84" name="Text Box 16">
          <a:extLst>
            <a:ext uri="{FF2B5EF4-FFF2-40B4-BE49-F238E27FC236}">
              <a16:creationId xmlns:a16="http://schemas.microsoft.com/office/drawing/2014/main" id="{00000000-0008-0000-0500-000088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85" name="Text Box 17">
          <a:extLst>
            <a:ext uri="{FF2B5EF4-FFF2-40B4-BE49-F238E27FC236}">
              <a16:creationId xmlns:a16="http://schemas.microsoft.com/office/drawing/2014/main" id="{00000000-0008-0000-0500-000089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86" name="Text Box 18">
          <a:extLst>
            <a:ext uri="{FF2B5EF4-FFF2-40B4-BE49-F238E27FC236}">
              <a16:creationId xmlns:a16="http://schemas.microsoft.com/office/drawing/2014/main" id="{00000000-0008-0000-0500-00008A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87" name="Text Box 19">
          <a:extLst>
            <a:ext uri="{FF2B5EF4-FFF2-40B4-BE49-F238E27FC236}">
              <a16:creationId xmlns:a16="http://schemas.microsoft.com/office/drawing/2014/main" id="{00000000-0008-0000-0500-00008B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21</xdr:row>
      <xdr:rowOff>0</xdr:rowOff>
    </xdr:from>
    <xdr:ext cx="95250" cy="171450"/>
    <xdr:sp macro="" textlink="">
      <xdr:nvSpPr>
        <xdr:cNvPr id="2188" name="Text Box 16">
          <a:extLst>
            <a:ext uri="{FF2B5EF4-FFF2-40B4-BE49-F238E27FC236}">
              <a16:creationId xmlns:a16="http://schemas.microsoft.com/office/drawing/2014/main" id="{00000000-0008-0000-0500-00008C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21</xdr:row>
      <xdr:rowOff>0</xdr:rowOff>
    </xdr:from>
    <xdr:ext cx="95250" cy="171450"/>
    <xdr:sp macro="" textlink="">
      <xdr:nvSpPr>
        <xdr:cNvPr id="2189" name="Text Box 17">
          <a:extLst>
            <a:ext uri="{FF2B5EF4-FFF2-40B4-BE49-F238E27FC236}">
              <a16:creationId xmlns:a16="http://schemas.microsoft.com/office/drawing/2014/main" id="{00000000-0008-0000-0500-00008D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21</xdr:row>
      <xdr:rowOff>0</xdr:rowOff>
    </xdr:from>
    <xdr:ext cx="95250" cy="171450"/>
    <xdr:sp macro="" textlink="">
      <xdr:nvSpPr>
        <xdr:cNvPr id="2190" name="Text Box 18">
          <a:extLst>
            <a:ext uri="{FF2B5EF4-FFF2-40B4-BE49-F238E27FC236}">
              <a16:creationId xmlns:a16="http://schemas.microsoft.com/office/drawing/2014/main" id="{00000000-0008-0000-0500-00008E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21</xdr:row>
      <xdr:rowOff>0</xdr:rowOff>
    </xdr:from>
    <xdr:ext cx="95250" cy="171450"/>
    <xdr:sp macro="" textlink="">
      <xdr:nvSpPr>
        <xdr:cNvPr id="2191" name="Text Box 19">
          <a:extLst>
            <a:ext uri="{FF2B5EF4-FFF2-40B4-BE49-F238E27FC236}">
              <a16:creationId xmlns:a16="http://schemas.microsoft.com/office/drawing/2014/main" id="{00000000-0008-0000-0500-00008F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014"/>
    <xdr:sp macro="" textlink="">
      <xdr:nvSpPr>
        <xdr:cNvPr id="2192" name="Text Box 15">
          <a:extLst>
            <a:ext uri="{FF2B5EF4-FFF2-40B4-BE49-F238E27FC236}">
              <a16:creationId xmlns:a16="http://schemas.microsoft.com/office/drawing/2014/main" id="{00000000-0008-0000-0500-000090080000}"/>
            </a:ext>
          </a:extLst>
        </xdr:cNvPr>
        <xdr:cNvSpPr txBox="1">
          <a:spLocks noChangeArrowheads="1"/>
        </xdr:cNvSpPr>
      </xdr:nvSpPr>
      <xdr:spPr bwMode="auto">
        <a:xfrm>
          <a:off x="4664364" y="525520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93" name="Text Box 16">
          <a:extLst>
            <a:ext uri="{FF2B5EF4-FFF2-40B4-BE49-F238E27FC236}">
              <a16:creationId xmlns:a16="http://schemas.microsoft.com/office/drawing/2014/main" id="{00000000-0008-0000-0500-000091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94" name="Text Box 17">
          <a:extLst>
            <a:ext uri="{FF2B5EF4-FFF2-40B4-BE49-F238E27FC236}">
              <a16:creationId xmlns:a16="http://schemas.microsoft.com/office/drawing/2014/main" id="{00000000-0008-0000-0500-000092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95" name="Text Box 18">
          <a:extLst>
            <a:ext uri="{FF2B5EF4-FFF2-40B4-BE49-F238E27FC236}">
              <a16:creationId xmlns:a16="http://schemas.microsoft.com/office/drawing/2014/main" id="{00000000-0008-0000-0500-000093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96" name="Text Box 19">
          <a:extLst>
            <a:ext uri="{FF2B5EF4-FFF2-40B4-BE49-F238E27FC236}">
              <a16:creationId xmlns:a16="http://schemas.microsoft.com/office/drawing/2014/main" id="{00000000-0008-0000-0500-000094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97" name="Text Box 16">
          <a:extLst>
            <a:ext uri="{FF2B5EF4-FFF2-40B4-BE49-F238E27FC236}">
              <a16:creationId xmlns:a16="http://schemas.microsoft.com/office/drawing/2014/main" id="{00000000-0008-0000-0500-000095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98" name="Text Box 17">
          <a:extLst>
            <a:ext uri="{FF2B5EF4-FFF2-40B4-BE49-F238E27FC236}">
              <a16:creationId xmlns:a16="http://schemas.microsoft.com/office/drawing/2014/main" id="{00000000-0008-0000-0500-000096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26</xdr:row>
      <xdr:rowOff>15875</xdr:rowOff>
    </xdr:from>
    <xdr:ext cx="95250" cy="171450"/>
    <xdr:sp macro="" textlink="">
      <xdr:nvSpPr>
        <xdr:cNvPr id="2199" name="Text Box 18">
          <a:extLst>
            <a:ext uri="{FF2B5EF4-FFF2-40B4-BE49-F238E27FC236}">
              <a16:creationId xmlns:a16="http://schemas.microsoft.com/office/drawing/2014/main" id="{00000000-0008-0000-0500-000097080000}"/>
            </a:ext>
          </a:extLst>
        </xdr:cNvPr>
        <xdr:cNvSpPr txBox="1">
          <a:spLocks noChangeArrowheads="1"/>
        </xdr:cNvSpPr>
      </xdr:nvSpPr>
      <xdr:spPr bwMode="auto">
        <a:xfrm>
          <a:off x="12485398" y="563851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200" name="Text Box 16">
          <a:extLst>
            <a:ext uri="{FF2B5EF4-FFF2-40B4-BE49-F238E27FC236}">
              <a16:creationId xmlns:a16="http://schemas.microsoft.com/office/drawing/2014/main" id="{00000000-0008-0000-0500-000098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201" name="Text Box 17">
          <a:extLst>
            <a:ext uri="{FF2B5EF4-FFF2-40B4-BE49-F238E27FC236}">
              <a16:creationId xmlns:a16="http://schemas.microsoft.com/office/drawing/2014/main" id="{00000000-0008-0000-0500-000099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202" name="Text Box 18">
          <a:extLst>
            <a:ext uri="{FF2B5EF4-FFF2-40B4-BE49-F238E27FC236}">
              <a16:creationId xmlns:a16="http://schemas.microsoft.com/office/drawing/2014/main" id="{00000000-0008-0000-0500-00009A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203" name="Text Box 19">
          <a:extLst>
            <a:ext uri="{FF2B5EF4-FFF2-40B4-BE49-F238E27FC236}">
              <a16:creationId xmlns:a16="http://schemas.microsoft.com/office/drawing/2014/main" id="{00000000-0008-0000-0500-00009B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204" name="Text Box 16">
          <a:extLst>
            <a:ext uri="{FF2B5EF4-FFF2-40B4-BE49-F238E27FC236}">
              <a16:creationId xmlns:a16="http://schemas.microsoft.com/office/drawing/2014/main" id="{00000000-0008-0000-0500-00009C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8496"/>
    <xdr:sp macro="" textlink="">
      <xdr:nvSpPr>
        <xdr:cNvPr id="2205" name="Text Box 15">
          <a:extLst>
            <a:ext uri="{FF2B5EF4-FFF2-40B4-BE49-F238E27FC236}">
              <a16:creationId xmlns:a16="http://schemas.microsoft.com/office/drawing/2014/main" id="{00000000-0008-0000-0500-00009D08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504825</xdr:rowOff>
    </xdr:from>
    <xdr:ext cx="95250" cy="442269"/>
    <xdr:sp macro="" textlink="">
      <xdr:nvSpPr>
        <xdr:cNvPr id="2206" name="Text Box 15">
          <a:extLst>
            <a:ext uri="{FF2B5EF4-FFF2-40B4-BE49-F238E27FC236}">
              <a16:creationId xmlns:a16="http://schemas.microsoft.com/office/drawing/2014/main" id="{00000000-0008-0000-0500-00009E08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2208" name="Text Box 15">
          <a:extLst>
            <a:ext uri="{FF2B5EF4-FFF2-40B4-BE49-F238E27FC236}">
              <a16:creationId xmlns:a16="http://schemas.microsoft.com/office/drawing/2014/main" id="{00000000-0008-0000-0500-0000A008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331"/>
    <xdr:sp macro="" textlink="">
      <xdr:nvSpPr>
        <xdr:cNvPr id="2209" name="Text Box 15">
          <a:extLst>
            <a:ext uri="{FF2B5EF4-FFF2-40B4-BE49-F238E27FC236}">
              <a16:creationId xmlns:a16="http://schemas.microsoft.com/office/drawing/2014/main" id="{00000000-0008-0000-0500-0000A108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26</xdr:row>
      <xdr:rowOff>170392</xdr:rowOff>
    </xdr:from>
    <xdr:ext cx="95250" cy="213632"/>
    <xdr:sp macro="" textlink="">
      <xdr:nvSpPr>
        <xdr:cNvPr id="2210" name="Text Box 15">
          <a:extLst>
            <a:ext uri="{FF2B5EF4-FFF2-40B4-BE49-F238E27FC236}">
              <a16:creationId xmlns:a16="http://schemas.microsoft.com/office/drawing/2014/main" id="{00000000-0008-0000-0500-0000A208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11" name="Text Box 16">
          <a:extLst>
            <a:ext uri="{FF2B5EF4-FFF2-40B4-BE49-F238E27FC236}">
              <a16:creationId xmlns:a16="http://schemas.microsoft.com/office/drawing/2014/main" id="{00000000-0008-0000-0500-0000A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12" name="Text Box 17">
          <a:extLst>
            <a:ext uri="{FF2B5EF4-FFF2-40B4-BE49-F238E27FC236}">
              <a16:creationId xmlns:a16="http://schemas.microsoft.com/office/drawing/2014/main" id="{00000000-0008-0000-0500-0000A4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13" name="Text Box 18">
          <a:extLst>
            <a:ext uri="{FF2B5EF4-FFF2-40B4-BE49-F238E27FC236}">
              <a16:creationId xmlns:a16="http://schemas.microsoft.com/office/drawing/2014/main" id="{00000000-0008-0000-0500-0000A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14" name="Text Box 19">
          <a:extLst>
            <a:ext uri="{FF2B5EF4-FFF2-40B4-BE49-F238E27FC236}">
              <a16:creationId xmlns:a16="http://schemas.microsoft.com/office/drawing/2014/main" id="{00000000-0008-0000-0500-0000A6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15" name="Text Box 16">
          <a:extLst>
            <a:ext uri="{FF2B5EF4-FFF2-40B4-BE49-F238E27FC236}">
              <a16:creationId xmlns:a16="http://schemas.microsoft.com/office/drawing/2014/main" id="{00000000-0008-0000-0500-0000A7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16" name="Text Box 17">
          <a:extLst>
            <a:ext uri="{FF2B5EF4-FFF2-40B4-BE49-F238E27FC236}">
              <a16:creationId xmlns:a16="http://schemas.microsoft.com/office/drawing/2014/main" id="{00000000-0008-0000-0500-0000A8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17" name="Text Box 18">
          <a:extLst>
            <a:ext uri="{FF2B5EF4-FFF2-40B4-BE49-F238E27FC236}">
              <a16:creationId xmlns:a16="http://schemas.microsoft.com/office/drawing/2014/main" id="{00000000-0008-0000-0500-0000A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18" name="Text Box 19">
          <a:extLst>
            <a:ext uri="{FF2B5EF4-FFF2-40B4-BE49-F238E27FC236}">
              <a16:creationId xmlns:a16="http://schemas.microsoft.com/office/drawing/2014/main" id="{00000000-0008-0000-0500-0000AA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19" name="Text Box 16">
          <a:extLst>
            <a:ext uri="{FF2B5EF4-FFF2-40B4-BE49-F238E27FC236}">
              <a16:creationId xmlns:a16="http://schemas.microsoft.com/office/drawing/2014/main" id="{00000000-0008-0000-0500-0000AB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20" name="Text Box 17">
          <a:extLst>
            <a:ext uri="{FF2B5EF4-FFF2-40B4-BE49-F238E27FC236}">
              <a16:creationId xmlns:a16="http://schemas.microsoft.com/office/drawing/2014/main" id="{00000000-0008-0000-0500-0000AC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21" name="Text Box 18">
          <a:extLst>
            <a:ext uri="{FF2B5EF4-FFF2-40B4-BE49-F238E27FC236}">
              <a16:creationId xmlns:a16="http://schemas.microsoft.com/office/drawing/2014/main" id="{00000000-0008-0000-0500-0000AD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22" name="Text Box 19">
          <a:extLst>
            <a:ext uri="{FF2B5EF4-FFF2-40B4-BE49-F238E27FC236}">
              <a16:creationId xmlns:a16="http://schemas.microsoft.com/office/drawing/2014/main" id="{00000000-0008-0000-0500-0000AE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014"/>
    <xdr:sp macro="" textlink="">
      <xdr:nvSpPr>
        <xdr:cNvPr id="2223" name="Text Box 15">
          <a:extLst>
            <a:ext uri="{FF2B5EF4-FFF2-40B4-BE49-F238E27FC236}">
              <a16:creationId xmlns:a16="http://schemas.microsoft.com/office/drawing/2014/main" id="{00000000-0008-0000-0500-0000AF08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24" name="Text Box 16">
          <a:extLst>
            <a:ext uri="{FF2B5EF4-FFF2-40B4-BE49-F238E27FC236}">
              <a16:creationId xmlns:a16="http://schemas.microsoft.com/office/drawing/2014/main" id="{00000000-0008-0000-0500-0000B0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25" name="Text Box 17">
          <a:extLst>
            <a:ext uri="{FF2B5EF4-FFF2-40B4-BE49-F238E27FC236}">
              <a16:creationId xmlns:a16="http://schemas.microsoft.com/office/drawing/2014/main" id="{00000000-0008-0000-0500-0000B1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26" name="Text Box 18">
          <a:extLst>
            <a:ext uri="{FF2B5EF4-FFF2-40B4-BE49-F238E27FC236}">
              <a16:creationId xmlns:a16="http://schemas.microsoft.com/office/drawing/2014/main" id="{00000000-0008-0000-0500-0000B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27" name="Text Box 19">
          <a:extLst>
            <a:ext uri="{FF2B5EF4-FFF2-40B4-BE49-F238E27FC236}">
              <a16:creationId xmlns:a16="http://schemas.microsoft.com/office/drawing/2014/main" id="{00000000-0008-0000-0500-0000B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28" name="Text Box 16">
          <a:extLst>
            <a:ext uri="{FF2B5EF4-FFF2-40B4-BE49-F238E27FC236}">
              <a16:creationId xmlns:a16="http://schemas.microsoft.com/office/drawing/2014/main" id="{00000000-0008-0000-0500-0000B4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29" name="Text Box 17">
          <a:extLst>
            <a:ext uri="{FF2B5EF4-FFF2-40B4-BE49-F238E27FC236}">
              <a16:creationId xmlns:a16="http://schemas.microsoft.com/office/drawing/2014/main" id="{00000000-0008-0000-0500-0000B5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30" name="Text Box 18">
          <a:extLst>
            <a:ext uri="{FF2B5EF4-FFF2-40B4-BE49-F238E27FC236}">
              <a16:creationId xmlns:a16="http://schemas.microsoft.com/office/drawing/2014/main" id="{00000000-0008-0000-0500-0000B6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1" name="Text Box 16">
          <a:extLst>
            <a:ext uri="{FF2B5EF4-FFF2-40B4-BE49-F238E27FC236}">
              <a16:creationId xmlns:a16="http://schemas.microsoft.com/office/drawing/2014/main" id="{00000000-0008-0000-0500-0000B7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2" name="Text Box 17">
          <a:extLst>
            <a:ext uri="{FF2B5EF4-FFF2-40B4-BE49-F238E27FC236}">
              <a16:creationId xmlns:a16="http://schemas.microsoft.com/office/drawing/2014/main" id="{00000000-0008-0000-0500-0000B8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3" name="Text Box 18">
          <a:extLst>
            <a:ext uri="{FF2B5EF4-FFF2-40B4-BE49-F238E27FC236}">
              <a16:creationId xmlns:a16="http://schemas.microsoft.com/office/drawing/2014/main" id="{00000000-0008-0000-0500-0000B9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4" name="Text Box 19">
          <a:extLst>
            <a:ext uri="{FF2B5EF4-FFF2-40B4-BE49-F238E27FC236}">
              <a16:creationId xmlns:a16="http://schemas.microsoft.com/office/drawing/2014/main" id="{00000000-0008-0000-0500-0000BA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5" name="Text Box 16">
          <a:extLst>
            <a:ext uri="{FF2B5EF4-FFF2-40B4-BE49-F238E27FC236}">
              <a16:creationId xmlns:a16="http://schemas.microsoft.com/office/drawing/2014/main" id="{00000000-0008-0000-0500-0000BB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6" name="Text Box 17">
          <a:extLst>
            <a:ext uri="{FF2B5EF4-FFF2-40B4-BE49-F238E27FC236}">
              <a16:creationId xmlns:a16="http://schemas.microsoft.com/office/drawing/2014/main" id="{00000000-0008-0000-0500-0000BC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7" name="Text Box 18">
          <a:extLst>
            <a:ext uri="{FF2B5EF4-FFF2-40B4-BE49-F238E27FC236}">
              <a16:creationId xmlns:a16="http://schemas.microsoft.com/office/drawing/2014/main" id="{00000000-0008-0000-0500-0000BD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8" name="Text Box 19">
          <a:extLst>
            <a:ext uri="{FF2B5EF4-FFF2-40B4-BE49-F238E27FC236}">
              <a16:creationId xmlns:a16="http://schemas.microsoft.com/office/drawing/2014/main" id="{00000000-0008-0000-0500-0000BE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56743"/>
    <xdr:sp macro="" textlink="">
      <xdr:nvSpPr>
        <xdr:cNvPr id="2239" name="Text Box 15">
          <a:extLst>
            <a:ext uri="{FF2B5EF4-FFF2-40B4-BE49-F238E27FC236}">
              <a16:creationId xmlns:a16="http://schemas.microsoft.com/office/drawing/2014/main" id="{00000000-0008-0000-0500-0000BF08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504825</xdr:rowOff>
    </xdr:from>
    <xdr:ext cx="95250" cy="442269"/>
    <xdr:sp macro="" textlink="">
      <xdr:nvSpPr>
        <xdr:cNvPr id="2240" name="Text Box 15">
          <a:extLst>
            <a:ext uri="{FF2B5EF4-FFF2-40B4-BE49-F238E27FC236}">
              <a16:creationId xmlns:a16="http://schemas.microsoft.com/office/drawing/2014/main" id="{00000000-0008-0000-0500-0000C008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2242" name="Text Box 15">
          <a:extLst>
            <a:ext uri="{FF2B5EF4-FFF2-40B4-BE49-F238E27FC236}">
              <a16:creationId xmlns:a16="http://schemas.microsoft.com/office/drawing/2014/main" id="{00000000-0008-0000-0500-0000C208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331"/>
    <xdr:sp macro="" textlink="">
      <xdr:nvSpPr>
        <xdr:cNvPr id="2243" name="Text Box 15">
          <a:extLst>
            <a:ext uri="{FF2B5EF4-FFF2-40B4-BE49-F238E27FC236}">
              <a16:creationId xmlns:a16="http://schemas.microsoft.com/office/drawing/2014/main" id="{00000000-0008-0000-0500-0000C308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504825</xdr:rowOff>
    </xdr:from>
    <xdr:ext cx="95250" cy="213632"/>
    <xdr:sp macro="" textlink="">
      <xdr:nvSpPr>
        <xdr:cNvPr id="2244" name="Text Box 15">
          <a:extLst>
            <a:ext uri="{FF2B5EF4-FFF2-40B4-BE49-F238E27FC236}">
              <a16:creationId xmlns:a16="http://schemas.microsoft.com/office/drawing/2014/main" id="{00000000-0008-0000-0500-0000C408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45" name="Text Box 16">
          <a:extLst>
            <a:ext uri="{FF2B5EF4-FFF2-40B4-BE49-F238E27FC236}">
              <a16:creationId xmlns:a16="http://schemas.microsoft.com/office/drawing/2014/main" id="{00000000-0008-0000-0500-0000C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46" name="Text Box 17">
          <a:extLst>
            <a:ext uri="{FF2B5EF4-FFF2-40B4-BE49-F238E27FC236}">
              <a16:creationId xmlns:a16="http://schemas.microsoft.com/office/drawing/2014/main" id="{00000000-0008-0000-0500-0000C6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47" name="Text Box 18">
          <a:extLst>
            <a:ext uri="{FF2B5EF4-FFF2-40B4-BE49-F238E27FC236}">
              <a16:creationId xmlns:a16="http://schemas.microsoft.com/office/drawing/2014/main" id="{00000000-0008-0000-0500-0000C7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48" name="Text Box 19">
          <a:extLst>
            <a:ext uri="{FF2B5EF4-FFF2-40B4-BE49-F238E27FC236}">
              <a16:creationId xmlns:a16="http://schemas.microsoft.com/office/drawing/2014/main" id="{00000000-0008-0000-0500-0000C8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49" name="Text Box 16">
          <a:extLst>
            <a:ext uri="{FF2B5EF4-FFF2-40B4-BE49-F238E27FC236}">
              <a16:creationId xmlns:a16="http://schemas.microsoft.com/office/drawing/2014/main" id="{00000000-0008-0000-0500-0000C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50" name="Text Box 17">
          <a:extLst>
            <a:ext uri="{FF2B5EF4-FFF2-40B4-BE49-F238E27FC236}">
              <a16:creationId xmlns:a16="http://schemas.microsoft.com/office/drawing/2014/main" id="{00000000-0008-0000-0500-0000CA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51" name="Text Box 18">
          <a:extLst>
            <a:ext uri="{FF2B5EF4-FFF2-40B4-BE49-F238E27FC236}">
              <a16:creationId xmlns:a16="http://schemas.microsoft.com/office/drawing/2014/main" id="{00000000-0008-0000-0500-0000CB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52" name="Text Box 19">
          <a:extLst>
            <a:ext uri="{FF2B5EF4-FFF2-40B4-BE49-F238E27FC236}">
              <a16:creationId xmlns:a16="http://schemas.microsoft.com/office/drawing/2014/main" id="{00000000-0008-0000-0500-0000CC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53" name="Text Box 16">
          <a:extLst>
            <a:ext uri="{FF2B5EF4-FFF2-40B4-BE49-F238E27FC236}">
              <a16:creationId xmlns:a16="http://schemas.microsoft.com/office/drawing/2014/main" id="{00000000-0008-0000-0500-0000CD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54" name="Text Box 17">
          <a:extLst>
            <a:ext uri="{FF2B5EF4-FFF2-40B4-BE49-F238E27FC236}">
              <a16:creationId xmlns:a16="http://schemas.microsoft.com/office/drawing/2014/main" id="{00000000-0008-0000-0500-0000CE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55" name="Text Box 18">
          <a:extLst>
            <a:ext uri="{FF2B5EF4-FFF2-40B4-BE49-F238E27FC236}">
              <a16:creationId xmlns:a16="http://schemas.microsoft.com/office/drawing/2014/main" id="{00000000-0008-0000-0500-0000CF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56" name="Text Box 19">
          <a:extLst>
            <a:ext uri="{FF2B5EF4-FFF2-40B4-BE49-F238E27FC236}">
              <a16:creationId xmlns:a16="http://schemas.microsoft.com/office/drawing/2014/main" id="{00000000-0008-0000-0500-0000D0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014"/>
    <xdr:sp macro="" textlink="">
      <xdr:nvSpPr>
        <xdr:cNvPr id="2257" name="Text Box 15">
          <a:extLst>
            <a:ext uri="{FF2B5EF4-FFF2-40B4-BE49-F238E27FC236}">
              <a16:creationId xmlns:a16="http://schemas.microsoft.com/office/drawing/2014/main" id="{00000000-0008-0000-0500-0000D108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58" name="Text Box 16">
          <a:extLst>
            <a:ext uri="{FF2B5EF4-FFF2-40B4-BE49-F238E27FC236}">
              <a16:creationId xmlns:a16="http://schemas.microsoft.com/office/drawing/2014/main" id="{00000000-0008-0000-0500-0000D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59" name="Text Box 17">
          <a:extLst>
            <a:ext uri="{FF2B5EF4-FFF2-40B4-BE49-F238E27FC236}">
              <a16:creationId xmlns:a16="http://schemas.microsoft.com/office/drawing/2014/main" id="{00000000-0008-0000-0500-0000D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60" name="Text Box 18">
          <a:extLst>
            <a:ext uri="{FF2B5EF4-FFF2-40B4-BE49-F238E27FC236}">
              <a16:creationId xmlns:a16="http://schemas.microsoft.com/office/drawing/2014/main" id="{00000000-0008-0000-0500-0000D4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61" name="Text Box 19">
          <a:extLst>
            <a:ext uri="{FF2B5EF4-FFF2-40B4-BE49-F238E27FC236}">
              <a16:creationId xmlns:a16="http://schemas.microsoft.com/office/drawing/2014/main" id="{00000000-0008-0000-0500-0000D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28</xdr:row>
      <xdr:rowOff>504825</xdr:rowOff>
    </xdr:from>
    <xdr:ext cx="95250" cy="442269"/>
    <xdr:sp macro="" textlink="">
      <xdr:nvSpPr>
        <xdr:cNvPr id="2262" name="Text Box 15">
          <a:extLst>
            <a:ext uri="{FF2B5EF4-FFF2-40B4-BE49-F238E27FC236}">
              <a16:creationId xmlns:a16="http://schemas.microsoft.com/office/drawing/2014/main" id="{00000000-0008-0000-0500-0000D608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63" name="Text Box 16">
          <a:extLst>
            <a:ext uri="{FF2B5EF4-FFF2-40B4-BE49-F238E27FC236}">
              <a16:creationId xmlns:a16="http://schemas.microsoft.com/office/drawing/2014/main" id="{00000000-0008-0000-0500-0000D7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64" name="Text Box 17">
          <a:extLst>
            <a:ext uri="{FF2B5EF4-FFF2-40B4-BE49-F238E27FC236}">
              <a16:creationId xmlns:a16="http://schemas.microsoft.com/office/drawing/2014/main" id="{00000000-0008-0000-0500-0000D8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65" name="Text Box 18">
          <a:extLst>
            <a:ext uri="{FF2B5EF4-FFF2-40B4-BE49-F238E27FC236}">
              <a16:creationId xmlns:a16="http://schemas.microsoft.com/office/drawing/2014/main" id="{00000000-0008-0000-0500-0000D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66" name="Text Box 16">
          <a:extLst>
            <a:ext uri="{FF2B5EF4-FFF2-40B4-BE49-F238E27FC236}">
              <a16:creationId xmlns:a16="http://schemas.microsoft.com/office/drawing/2014/main" id="{00000000-0008-0000-0500-0000DA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67" name="Text Box 17">
          <a:extLst>
            <a:ext uri="{FF2B5EF4-FFF2-40B4-BE49-F238E27FC236}">
              <a16:creationId xmlns:a16="http://schemas.microsoft.com/office/drawing/2014/main" id="{00000000-0008-0000-0500-0000DB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68" name="Text Box 18">
          <a:extLst>
            <a:ext uri="{FF2B5EF4-FFF2-40B4-BE49-F238E27FC236}">
              <a16:creationId xmlns:a16="http://schemas.microsoft.com/office/drawing/2014/main" id="{00000000-0008-0000-0500-0000DC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69" name="Text Box 19">
          <a:extLst>
            <a:ext uri="{FF2B5EF4-FFF2-40B4-BE49-F238E27FC236}">
              <a16:creationId xmlns:a16="http://schemas.microsoft.com/office/drawing/2014/main" id="{00000000-0008-0000-0500-0000DD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70" name="Text Box 16">
          <a:extLst>
            <a:ext uri="{FF2B5EF4-FFF2-40B4-BE49-F238E27FC236}">
              <a16:creationId xmlns:a16="http://schemas.microsoft.com/office/drawing/2014/main" id="{00000000-0008-0000-0500-0000DE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71" name="Text Box 17">
          <a:extLst>
            <a:ext uri="{FF2B5EF4-FFF2-40B4-BE49-F238E27FC236}">
              <a16:creationId xmlns:a16="http://schemas.microsoft.com/office/drawing/2014/main" id="{00000000-0008-0000-0500-0000DF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72" name="Text Box 18">
          <a:extLst>
            <a:ext uri="{FF2B5EF4-FFF2-40B4-BE49-F238E27FC236}">
              <a16:creationId xmlns:a16="http://schemas.microsoft.com/office/drawing/2014/main" id="{00000000-0008-0000-0500-0000E0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32</xdr:row>
      <xdr:rowOff>170392</xdr:rowOff>
    </xdr:from>
    <xdr:ext cx="95250" cy="213632"/>
    <xdr:sp macro="" textlink="">
      <xdr:nvSpPr>
        <xdr:cNvPr id="2273" name="Text Box 15">
          <a:extLst>
            <a:ext uri="{FF2B5EF4-FFF2-40B4-BE49-F238E27FC236}">
              <a16:creationId xmlns:a16="http://schemas.microsoft.com/office/drawing/2014/main" id="{00000000-0008-0000-0500-0000E108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74" name="Text Box 16">
          <a:extLst>
            <a:ext uri="{FF2B5EF4-FFF2-40B4-BE49-F238E27FC236}">
              <a16:creationId xmlns:a16="http://schemas.microsoft.com/office/drawing/2014/main" id="{00000000-0008-0000-0500-0000E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75" name="Text Box 17">
          <a:extLst>
            <a:ext uri="{FF2B5EF4-FFF2-40B4-BE49-F238E27FC236}">
              <a16:creationId xmlns:a16="http://schemas.microsoft.com/office/drawing/2014/main" id="{00000000-0008-0000-0500-0000E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76" name="Text Box 18">
          <a:extLst>
            <a:ext uri="{FF2B5EF4-FFF2-40B4-BE49-F238E27FC236}">
              <a16:creationId xmlns:a16="http://schemas.microsoft.com/office/drawing/2014/main" id="{00000000-0008-0000-0500-0000E4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77" name="Text Box 19">
          <a:extLst>
            <a:ext uri="{FF2B5EF4-FFF2-40B4-BE49-F238E27FC236}">
              <a16:creationId xmlns:a16="http://schemas.microsoft.com/office/drawing/2014/main" id="{00000000-0008-0000-0500-0000E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78" name="Text Box 16">
          <a:extLst>
            <a:ext uri="{FF2B5EF4-FFF2-40B4-BE49-F238E27FC236}">
              <a16:creationId xmlns:a16="http://schemas.microsoft.com/office/drawing/2014/main" id="{00000000-0008-0000-0500-0000E6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79" name="Text Box 17">
          <a:extLst>
            <a:ext uri="{FF2B5EF4-FFF2-40B4-BE49-F238E27FC236}">
              <a16:creationId xmlns:a16="http://schemas.microsoft.com/office/drawing/2014/main" id="{00000000-0008-0000-0500-0000E7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80" name="Text Box 18">
          <a:extLst>
            <a:ext uri="{FF2B5EF4-FFF2-40B4-BE49-F238E27FC236}">
              <a16:creationId xmlns:a16="http://schemas.microsoft.com/office/drawing/2014/main" id="{00000000-0008-0000-0500-0000E8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81" name="Text Box 19">
          <a:extLst>
            <a:ext uri="{FF2B5EF4-FFF2-40B4-BE49-F238E27FC236}">
              <a16:creationId xmlns:a16="http://schemas.microsoft.com/office/drawing/2014/main" id="{00000000-0008-0000-0500-0000E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27</xdr:row>
      <xdr:rowOff>0</xdr:rowOff>
    </xdr:from>
    <xdr:ext cx="95250" cy="171450"/>
    <xdr:sp macro="" textlink="">
      <xdr:nvSpPr>
        <xdr:cNvPr id="2282" name="Text Box 16">
          <a:extLst>
            <a:ext uri="{FF2B5EF4-FFF2-40B4-BE49-F238E27FC236}">
              <a16:creationId xmlns:a16="http://schemas.microsoft.com/office/drawing/2014/main" id="{00000000-0008-0000-0500-0000EA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27</xdr:row>
      <xdr:rowOff>0</xdr:rowOff>
    </xdr:from>
    <xdr:ext cx="95250" cy="171450"/>
    <xdr:sp macro="" textlink="">
      <xdr:nvSpPr>
        <xdr:cNvPr id="2283" name="Text Box 17">
          <a:extLst>
            <a:ext uri="{FF2B5EF4-FFF2-40B4-BE49-F238E27FC236}">
              <a16:creationId xmlns:a16="http://schemas.microsoft.com/office/drawing/2014/main" id="{00000000-0008-0000-0500-0000EB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27</xdr:row>
      <xdr:rowOff>0</xdr:rowOff>
    </xdr:from>
    <xdr:ext cx="95250" cy="171450"/>
    <xdr:sp macro="" textlink="">
      <xdr:nvSpPr>
        <xdr:cNvPr id="2284" name="Text Box 18">
          <a:extLst>
            <a:ext uri="{FF2B5EF4-FFF2-40B4-BE49-F238E27FC236}">
              <a16:creationId xmlns:a16="http://schemas.microsoft.com/office/drawing/2014/main" id="{00000000-0008-0000-0500-0000EC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27</xdr:row>
      <xdr:rowOff>0</xdr:rowOff>
    </xdr:from>
    <xdr:ext cx="95250" cy="171450"/>
    <xdr:sp macro="" textlink="">
      <xdr:nvSpPr>
        <xdr:cNvPr id="2285" name="Text Box 19">
          <a:extLst>
            <a:ext uri="{FF2B5EF4-FFF2-40B4-BE49-F238E27FC236}">
              <a16:creationId xmlns:a16="http://schemas.microsoft.com/office/drawing/2014/main" id="{00000000-0008-0000-0500-0000ED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014"/>
    <xdr:sp macro="" textlink="">
      <xdr:nvSpPr>
        <xdr:cNvPr id="2286" name="Text Box 15">
          <a:extLst>
            <a:ext uri="{FF2B5EF4-FFF2-40B4-BE49-F238E27FC236}">
              <a16:creationId xmlns:a16="http://schemas.microsoft.com/office/drawing/2014/main" id="{00000000-0008-0000-0500-0000EE08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87" name="Text Box 16">
          <a:extLst>
            <a:ext uri="{FF2B5EF4-FFF2-40B4-BE49-F238E27FC236}">
              <a16:creationId xmlns:a16="http://schemas.microsoft.com/office/drawing/2014/main" id="{00000000-0008-0000-0500-0000EF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88" name="Text Box 17">
          <a:extLst>
            <a:ext uri="{FF2B5EF4-FFF2-40B4-BE49-F238E27FC236}">
              <a16:creationId xmlns:a16="http://schemas.microsoft.com/office/drawing/2014/main" id="{00000000-0008-0000-0500-0000F0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89" name="Text Box 18">
          <a:extLst>
            <a:ext uri="{FF2B5EF4-FFF2-40B4-BE49-F238E27FC236}">
              <a16:creationId xmlns:a16="http://schemas.microsoft.com/office/drawing/2014/main" id="{00000000-0008-0000-0500-0000F1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90" name="Text Box 19">
          <a:extLst>
            <a:ext uri="{FF2B5EF4-FFF2-40B4-BE49-F238E27FC236}">
              <a16:creationId xmlns:a16="http://schemas.microsoft.com/office/drawing/2014/main" id="{00000000-0008-0000-0500-0000F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91" name="Text Box 16">
          <a:extLst>
            <a:ext uri="{FF2B5EF4-FFF2-40B4-BE49-F238E27FC236}">
              <a16:creationId xmlns:a16="http://schemas.microsoft.com/office/drawing/2014/main" id="{00000000-0008-0000-0500-0000F3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92" name="Text Box 17">
          <a:extLst>
            <a:ext uri="{FF2B5EF4-FFF2-40B4-BE49-F238E27FC236}">
              <a16:creationId xmlns:a16="http://schemas.microsoft.com/office/drawing/2014/main" id="{00000000-0008-0000-0500-0000F4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32</xdr:row>
      <xdr:rowOff>15875</xdr:rowOff>
    </xdr:from>
    <xdr:ext cx="95250" cy="171450"/>
    <xdr:sp macro="" textlink="">
      <xdr:nvSpPr>
        <xdr:cNvPr id="2293" name="Text Box 18">
          <a:extLst>
            <a:ext uri="{FF2B5EF4-FFF2-40B4-BE49-F238E27FC236}">
              <a16:creationId xmlns:a16="http://schemas.microsoft.com/office/drawing/2014/main" id="{00000000-0008-0000-0500-0000F508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94" name="Text Box 16">
          <a:extLst>
            <a:ext uri="{FF2B5EF4-FFF2-40B4-BE49-F238E27FC236}">
              <a16:creationId xmlns:a16="http://schemas.microsoft.com/office/drawing/2014/main" id="{00000000-0008-0000-0500-0000F6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95" name="Text Box 17">
          <a:extLst>
            <a:ext uri="{FF2B5EF4-FFF2-40B4-BE49-F238E27FC236}">
              <a16:creationId xmlns:a16="http://schemas.microsoft.com/office/drawing/2014/main" id="{00000000-0008-0000-0500-0000F7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96" name="Text Box 18">
          <a:extLst>
            <a:ext uri="{FF2B5EF4-FFF2-40B4-BE49-F238E27FC236}">
              <a16:creationId xmlns:a16="http://schemas.microsoft.com/office/drawing/2014/main" id="{00000000-0008-0000-0500-0000F8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97" name="Text Box 19">
          <a:extLst>
            <a:ext uri="{FF2B5EF4-FFF2-40B4-BE49-F238E27FC236}">
              <a16:creationId xmlns:a16="http://schemas.microsoft.com/office/drawing/2014/main" id="{00000000-0008-0000-0500-0000F9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98" name="Text Box 16">
          <a:extLst>
            <a:ext uri="{FF2B5EF4-FFF2-40B4-BE49-F238E27FC236}">
              <a16:creationId xmlns:a16="http://schemas.microsoft.com/office/drawing/2014/main" id="{00000000-0008-0000-0500-0000FA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2299" name="Text Box 15">
          <a:extLst>
            <a:ext uri="{FF2B5EF4-FFF2-40B4-BE49-F238E27FC236}">
              <a16:creationId xmlns:a16="http://schemas.microsoft.com/office/drawing/2014/main" id="{00000000-0008-0000-0500-0000FB08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504825</xdr:rowOff>
    </xdr:from>
    <xdr:ext cx="95250" cy="442269"/>
    <xdr:sp macro="" textlink="">
      <xdr:nvSpPr>
        <xdr:cNvPr id="2300" name="Text Box 15">
          <a:extLst>
            <a:ext uri="{FF2B5EF4-FFF2-40B4-BE49-F238E27FC236}">
              <a16:creationId xmlns:a16="http://schemas.microsoft.com/office/drawing/2014/main" id="{00000000-0008-0000-0500-0000FC08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2302" name="Text Box 15">
          <a:extLst>
            <a:ext uri="{FF2B5EF4-FFF2-40B4-BE49-F238E27FC236}">
              <a16:creationId xmlns:a16="http://schemas.microsoft.com/office/drawing/2014/main" id="{00000000-0008-0000-0500-0000FE08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2303" name="Text Box 15">
          <a:extLst>
            <a:ext uri="{FF2B5EF4-FFF2-40B4-BE49-F238E27FC236}">
              <a16:creationId xmlns:a16="http://schemas.microsoft.com/office/drawing/2014/main" id="{00000000-0008-0000-0500-0000FF08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32</xdr:row>
      <xdr:rowOff>170392</xdr:rowOff>
    </xdr:from>
    <xdr:ext cx="95250" cy="213632"/>
    <xdr:sp macro="" textlink="">
      <xdr:nvSpPr>
        <xdr:cNvPr id="2304" name="Text Box 15">
          <a:extLst>
            <a:ext uri="{FF2B5EF4-FFF2-40B4-BE49-F238E27FC236}">
              <a16:creationId xmlns:a16="http://schemas.microsoft.com/office/drawing/2014/main" id="{00000000-0008-0000-0500-00000009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05" name="Text Box 16">
          <a:extLst>
            <a:ext uri="{FF2B5EF4-FFF2-40B4-BE49-F238E27FC236}">
              <a16:creationId xmlns:a16="http://schemas.microsoft.com/office/drawing/2014/main" id="{00000000-0008-0000-0500-00000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06" name="Text Box 17">
          <a:extLst>
            <a:ext uri="{FF2B5EF4-FFF2-40B4-BE49-F238E27FC236}">
              <a16:creationId xmlns:a16="http://schemas.microsoft.com/office/drawing/2014/main" id="{00000000-0008-0000-0500-00000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07" name="Text Box 18">
          <a:extLst>
            <a:ext uri="{FF2B5EF4-FFF2-40B4-BE49-F238E27FC236}">
              <a16:creationId xmlns:a16="http://schemas.microsoft.com/office/drawing/2014/main" id="{00000000-0008-0000-0500-00000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08" name="Text Box 19">
          <a:extLst>
            <a:ext uri="{FF2B5EF4-FFF2-40B4-BE49-F238E27FC236}">
              <a16:creationId xmlns:a16="http://schemas.microsoft.com/office/drawing/2014/main" id="{00000000-0008-0000-0500-00000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09" name="Text Box 16">
          <a:extLst>
            <a:ext uri="{FF2B5EF4-FFF2-40B4-BE49-F238E27FC236}">
              <a16:creationId xmlns:a16="http://schemas.microsoft.com/office/drawing/2014/main" id="{00000000-0008-0000-0500-00000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10" name="Text Box 17">
          <a:extLst>
            <a:ext uri="{FF2B5EF4-FFF2-40B4-BE49-F238E27FC236}">
              <a16:creationId xmlns:a16="http://schemas.microsoft.com/office/drawing/2014/main" id="{00000000-0008-0000-0500-00000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11" name="Text Box 18">
          <a:extLst>
            <a:ext uri="{FF2B5EF4-FFF2-40B4-BE49-F238E27FC236}">
              <a16:creationId xmlns:a16="http://schemas.microsoft.com/office/drawing/2014/main" id="{00000000-0008-0000-0500-00000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12" name="Text Box 19">
          <a:extLst>
            <a:ext uri="{FF2B5EF4-FFF2-40B4-BE49-F238E27FC236}">
              <a16:creationId xmlns:a16="http://schemas.microsoft.com/office/drawing/2014/main" id="{00000000-0008-0000-0500-00000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2313" name="Text Box 16">
          <a:extLst>
            <a:ext uri="{FF2B5EF4-FFF2-40B4-BE49-F238E27FC236}">
              <a16:creationId xmlns:a16="http://schemas.microsoft.com/office/drawing/2014/main" id="{00000000-0008-0000-0500-00000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2314" name="Text Box 17">
          <a:extLst>
            <a:ext uri="{FF2B5EF4-FFF2-40B4-BE49-F238E27FC236}">
              <a16:creationId xmlns:a16="http://schemas.microsoft.com/office/drawing/2014/main" id="{00000000-0008-0000-0500-00000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2315" name="Text Box 18">
          <a:extLst>
            <a:ext uri="{FF2B5EF4-FFF2-40B4-BE49-F238E27FC236}">
              <a16:creationId xmlns:a16="http://schemas.microsoft.com/office/drawing/2014/main" id="{00000000-0008-0000-0500-00000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2316" name="Text Box 19">
          <a:extLst>
            <a:ext uri="{FF2B5EF4-FFF2-40B4-BE49-F238E27FC236}">
              <a16:creationId xmlns:a16="http://schemas.microsoft.com/office/drawing/2014/main" id="{00000000-0008-0000-0500-00000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014"/>
    <xdr:sp macro="" textlink="">
      <xdr:nvSpPr>
        <xdr:cNvPr id="2317" name="Text Box 15">
          <a:extLst>
            <a:ext uri="{FF2B5EF4-FFF2-40B4-BE49-F238E27FC236}">
              <a16:creationId xmlns:a16="http://schemas.microsoft.com/office/drawing/2014/main" id="{00000000-0008-0000-0500-00000D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18" name="Text Box 16">
          <a:extLst>
            <a:ext uri="{FF2B5EF4-FFF2-40B4-BE49-F238E27FC236}">
              <a16:creationId xmlns:a16="http://schemas.microsoft.com/office/drawing/2014/main" id="{00000000-0008-0000-0500-00000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19" name="Text Box 17">
          <a:extLst>
            <a:ext uri="{FF2B5EF4-FFF2-40B4-BE49-F238E27FC236}">
              <a16:creationId xmlns:a16="http://schemas.microsoft.com/office/drawing/2014/main" id="{00000000-0008-0000-0500-00000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20" name="Text Box 18">
          <a:extLst>
            <a:ext uri="{FF2B5EF4-FFF2-40B4-BE49-F238E27FC236}">
              <a16:creationId xmlns:a16="http://schemas.microsoft.com/office/drawing/2014/main" id="{00000000-0008-0000-0500-00001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21" name="Text Box 19">
          <a:extLst>
            <a:ext uri="{FF2B5EF4-FFF2-40B4-BE49-F238E27FC236}">
              <a16:creationId xmlns:a16="http://schemas.microsoft.com/office/drawing/2014/main" id="{00000000-0008-0000-0500-00001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22" name="Text Box 16">
          <a:extLst>
            <a:ext uri="{FF2B5EF4-FFF2-40B4-BE49-F238E27FC236}">
              <a16:creationId xmlns:a16="http://schemas.microsoft.com/office/drawing/2014/main" id="{00000000-0008-0000-0500-00001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23" name="Text Box 17">
          <a:extLst>
            <a:ext uri="{FF2B5EF4-FFF2-40B4-BE49-F238E27FC236}">
              <a16:creationId xmlns:a16="http://schemas.microsoft.com/office/drawing/2014/main" id="{00000000-0008-0000-0500-00001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24" name="Text Box 18">
          <a:extLst>
            <a:ext uri="{FF2B5EF4-FFF2-40B4-BE49-F238E27FC236}">
              <a16:creationId xmlns:a16="http://schemas.microsoft.com/office/drawing/2014/main" id="{00000000-0008-0000-0500-00001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25" name="Text Box 16">
          <a:extLst>
            <a:ext uri="{FF2B5EF4-FFF2-40B4-BE49-F238E27FC236}">
              <a16:creationId xmlns:a16="http://schemas.microsoft.com/office/drawing/2014/main" id="{00000000-0008-0000-0500-00001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26" name="Text Box 17">
          <a:extLst>
            <a:ext uri="{FF2B5EF4-FFF2-40B4-BE49-F238E27FC236}">
              <a16:creationId xmlns:a16="http://schemas.microsoft.com/office/drawing/2014/main" id="{00000000-0008-0000-0500-00001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27" name="Text Box 18">
          <a:extLst>
            <a:ext uri="{FF2B5EF4-FFF2-40B4-BE49-F238E27FC236}">
              <a16:creationId xmlns:a16="http://schemas.microsoft.com/office/drawing/2014/main" id="{00000000-0008-0000-0500-00001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28" name="Text Box 19">
          <a:extLst>
            <a:ext uri="{FF2B5EF4-FFF2-40B4-BE49-F238E27FC236}">
              <a16:creationId xmlns:a16="http://schemas.microsoft.com/office/drawing/2014/main" id="{00000000-0008-0000-0500-00001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29" name="Text Box 16">
          <a:extLst>
            <a:ext uri="{FF2B5EF4-FFF2-40B4-BE49-F238E27FC236}">
              <a16:creationId xmlns:a16="http://schemas.microsoft.com/office/drawing/2014/main" id="{00000000-0008-0000-0500-00001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30" name="Text Box 17">
          <a:extLst>
            <a:ext uri="{FF2B5EF4-FFF2-40B4-BE49-F238E27FC236}">
              <a16:creationId xmlns:a16="http://schemas.microsoft.com/office/drawing/2014/main" id="{00000000-0008-0000-0500-00001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31" name="Text Box 18">
          <a:extLst>
            <a:ext uri="{FF2B5EF4-FFF2-40B4-BE49-F238E27FC236}">
              <a16:creationId xmlns:a16="http://schemas.microsoft.com/office/drawing/2014/main" id="{00000000-0008-0000-0500-00001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32" name="Text Box 19">
          <a:extLst>
            <a:ext uri="{FF2B5EF4-FFF2-40B4-BE49-F238E27FC236}">
              <a16:creationId xmlns:a16="http://schemas.microsoft.com/office/drawing/2014/main" id="{00000000-0008-0000-0500-00001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56743"/>
    <xdr:sp macro="" textlink="">
      <xdr:nvSpPr>
        <xdr:cNvPr id="2333" name="Text Box 15">
          <a:extLst>
            <a:ext uri="{FF2B5EF4-FFF2-40B4-BE49-F238E27FC236}">
              <a16:creationId xmlns:a16="http://schemas.microsoft.com/office/drawing/2014/main" id="{00000000-0008-0000-0500-00001D09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504825</xdr:rowOff>
    </xdr:from>
    <xdr:ext cx="95250" cy="442269"/>
    <xdr:sp macro="" textlink="">
      <xdr:nvSpPr>
        <xdr:cNvPr id="2334" name="Text Box 15">
          <a:extLst>
            <a:ext uri="{FF2B5EF4-FFF2-40B4-BE49-F238E27FC236}">
              <a16:creationId xmlns:a16="http://schemas.microsoft.com/office/drawing/2014/main" id="{00000000-0008-0000-0500-00001E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2336" name="Text Box 15">
          <a:extLst>
            <a:ext uri="{FF2B5EF4-FFF2-40B4-BE49-F238E27FC236}">
              <a16:creationId xmlns:a16="http://schemas.microsoft.com/office/drawing/2014/main" id="{00000000-0008-0000-0500-000020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2337" name="Text Box 15">
          <a:extLst>
            <a:ext uri="{FF2B5EF4-FFF2-40B4-BE49-F238E27FC236}">
              <a16:creationId xmlns:a16="http://schemas.microsoft.com/office/drawing/2014/main" id="{00000000-0008-0000-0500-000021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504825</xdr:rowOff>
    </xdr:from>
    <xdr:ext cx="95250" cy="213632"/>
    <xdr:sp macro="" textlink="">
      <xdr:nvSpPr>
        <xdr:cNvPr id="2338" name="Text Box 15">
          <a:extLst>
            <a:ext uri="{FF2B5EF4-FFF2-40B4-BE49-F238E27FC236}">
              <a16:creationId xmlns:a16="http://schemas.microsoft.com/office/drawing/2014/main" id="{00000000-0008-0000-0500-00002209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39" name="Text Box 16">
          <a:extLst>
            <a:ext uri="{FF2B5EF4-FFF2-40B4-BE49-F238E27FC236}">
              <a16:creationId xmlns:a16="http://schemas.microsoft.com/office/drawing/2014/main" id="{00000000-0008-0000-0500-00002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40" name="Text Box 17">
          <a:extLst>
            <a:ext uri="{FF2B5EF4-FFF2-40B4-BE49-F238E27FC236}">
              <a16:creationId xmlns:a16="http://schemas.microsoft.com/office/drawing/2014/main" id="{00000000-0008-0000-0500-00002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41" name="Text Box 18">
          <a:extLst>
            <a:ext uri="{FF2B5EF4-FFF2-40B4-BE49-F238E27FC236}">
              <a16:creationId xmlns:a16="http://schemas.microsoft.com/office/drawing/2014/main" id="{00000000-0008-0000-0500-000025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42" name="Text Box 19">
          <a:extLst>
            <a:ext uri="{FF2B5EF4-FFF2-40B4-BE49-F238E27FC236}">
              <a16:creationId xmlns:a16="http://schemas.microsoft.com/office/drawing/2014/main" id="{00000000-0008-0000-0500-000026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43" name="Text Box 16">
          <a:extLst>
            <a:ext uri="{FF2B5EF4-FFF2-40B4-BE49-F238E27FC236}">
              <a16:creationId xmlns:a16="http://schemas.microsoft.com/office/drawing/2014/main" id="{00000000-0008-0000-0500-00002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44" name="Text Box 17">
          <a:extLst>
            <a:ext uri="{FF2B5EF4-FFF2-40B4-BE49-F238E27FC236}">
              <a16:creationId xmlns:a16="http://schemas.microsoft.com/office/drawing/2014/main" id="{00000000-0008-0000-0500-00002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45" name="Text Box 18">
          <a:extLst>
            <a:ext uri="{FF2B5EF4-FFF2-40B4-BE49-F238E27FC236}">
              <a16:creationId xmlns:a16="http://schemas.microsoft.com/office/drawing/2014/main" id="{00000000-0008-0000-0500-000029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46" name="Text Box 19">
          <a:extLst>
            <a:ext uri="{FF2B5EF4-FFF2-40B4-BE49-F238E27FC236}">
              <a16:creationId xmlns:a16="http://schemas.microsoft.com/office/drawing/2014/main" id="{00000000-0008-0000-0500-00002A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2347" name="Text Box 16">
          <a:extLst>
            <a:ext uri="{FF2B5EF4-FFF2-40B4-BE49-F238E27FC236}">
              <a16:creationId xmlns:a16="http://schemas.microsoft.com/office/drawing/2014/main" id="{00000000-0008-0000-0500-00002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2348" name="Text Box 17">
          <a:extLst>
            <a:ext uri="{FF2B5EF4-FFF2-40B4-BE49-F238E27FC236}">
              <a16:creationId xmlns:a16="http://schemas.microsoft.com/office/drawing/2014/main" id="{00000000-0008-0000-0500-00002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014"/>
    <xdr:sp macro="" textlink="">
      <xdr:nvSpPr>
        <xdr:cNvPr id="2351" name="Text Box 15">
          <a:extLst>
            <a:ext uri="{FF2B5EF4-FFF2-40B4-BE49-F238E27FC236}">
              <a16:creationId xmlns:a16="http://schemas.microsoft.com/office/drawing/2014/main" id="{00000000-0008-0000-0500-00002F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52" name="Text Box 16">
          <a:extLst>
            <a:ext uri="{FF2B5EF4-FFF2-40B4-BE49-F238E27FC236}">
              <a16:creationId xmlns:a16="http://schemas.microsoft.com/office/drawing/2014/main" id="{00000000-0008-0000-0500-00003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53" name="Text Box 17">
          <a:extLst>
            <a:ext uri="{FF2B5EF4-FFF2-40B4-BE49-F238E27FC236}">
              <a16:creationId xmlns:a16="http://schemas.microsoft.com/office/drawing/2014/main" id="{00000000-0008-0000-0500-00003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54" name="Text Box 18">
          <a:extLst>
            <a:ext uri="{FF2B5EF4-FFF2-40B4-BE49-F238E27FC236}">
              <a16:creationId xmlns:a16="http://schemas.microsoft.com/office/drawing/2014/main" id="{00000000-0008-0000-0500-00003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55" name="Text Box 19">
          <a:extLst>
            <a:ext uri="{FF2B5EF4-FFF2-40B4-BE49-F238E27FC236}">
              <a16:creationId xmlns:a16="http://schemas.microsoft.com/office/drawing/2014/main" id="{00000000-0008-0000-0500-00003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442269"/>
    <xdr:sp macro="" textlink="">
      <xdr:nvSpPr>
        <xdr:cNvPr id="2356" name="Text Box 15">
          <a:extLst>
            <a:ext uri="{FF2B5EF4-FFF2-40B4-BE49-F238E27FC236}">
              <a16:creationId xmlns:a16="http://schemas.microsoft.com/office/drawing/2014/main" id="{00000000-0008-0000-0500-00003409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57" name="Text Box 16">
          <a:extLst>
            <a:ext uri="{FF2B5EF4-FFF2-40B4-BE49-F238E27FC236}">
              <a16:creationId xmlns:a16="http://schemas.microsoft.com/office/drawing/2014/main" id="{00000000-0008-0000-0500-00003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58" name="Text Box 17">
          <a:extLst>
            <a:ext uri="{FF2B5EF4-FFF2-40B4-BE49-F238E27FC236}">
              <a16:creationId xmlns:a16="http://schemas.microsoft.com/office/drawing/2014/main" id="{00000000-0008-0000-0500-00003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59" name="Text Box 18">
          <a:extLst>
            <a:ext uri="{FF2B5EF4-FFF2-40B4-BE49-F238E27FC236}">
              <a16:creationId xmlns:a16="http://schemas.microsoft.com/office/drawing/2014/main" id="{00000000-0008-0000-0500-00003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0" name="Text Box 16">
          <a:extLst>
            <a:ext uri="{FF2B5EF4-FFF2-40B4-BE49-F238E27FC236}">
              <a16:creationId xmlns:a16="http://schemas.microsoft.com/office/drawing/2014/main" id="{00000000-0008-0000-0500-00003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1" name="Text Box 17">
          <a:extLst>
            <a:ext uri="{FF2B5EF4-FFF2-40B4-BE49-F238E27FC236}">
              <a16:creationId xmlns:a16="http://schemas.microsoft.com/office/drawing/2014/main" id="{00000000-0008-0000-0500-00003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2" name="Text Box 18">
          <a:extLst>
            <a:ext uri="{FF2B5EF4-FFF2-40B4-BE49-F238E27FC236}">
              <a16:creationId xmlns:a16="http://schemas.microsoft.com/office/drawing/2014/main" id="{00000000-0008-0000-0500-00003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3" name="Text Box 19">
          <a:extLst>
            <a:ext uri="{FF2B5EF4-FFF2-40B4-BE49-F238E27FC236}">
              <a16:creationId xmlns:a16="http://schemas.microsoft.com/office/drawing/2014/main" id="{00000000-0008-0000-0500-00003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4" name="Text Box 16">
          <a:extLst>
            <a:ext uri="{FF2B5EF4-FFF2-40B4-BE49-F238E27FC236}">
              <a16:creationId xmlns:a16="http://schemas.microsoft.com/office/drawing/2014/main" id="{00000000-0008-0000-0500-00003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5" name="Text Box 17">
          <a:extLst>
            <a:ext uri="{FF2B5EF4-FFF2-40B4-BE49-F238E27FC236}">
              <a16:creationId xmlns:a16="http://schemas.microsoft.com/office/drawing/2014/main" id="{00000000-0008-0000-0500-00003D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6" name="Text Box 18">
          <a:extLst>
            <a:ext uri="{FF2B5EF4-FFF2-40B4-BE49-F238E27FC236}">
              <a16:creationId xmlns:a16="http://schemas.microsoft.com/office/drawing/2014/main" id="{00000000-0008-0000-0500-00003E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38</xdr:row>
      <xdr:rowOff>170392</xdr:rowOff>
    </xdr:from>
    <xdr:ext cx="95250" cy="213632"/>
    <xdr:sp macro="" textlink="">
      <xdr:nvSpPr>
        <xdr:cNvPr id="2367" name="Text Box 15">
          <a:extLst>
            <a:ext uri="{FF2B5EF4-FFF2-40B4-BE49-F238E27FC236}">
              <a16:creationId xmlns:a16="http://schemas.microsoft.com/office/drawing/2014/main" id="{00000000-0008-0000-0500-00003F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68" name="Text Box 16">
          <a:extLst>
            <a:ext uri="{FF2B5EF4-FFF2-40B4-BE49-F238E27FC236}">
              <a16:creationId xmlns:a16="http://schemas.microsoft.com/office/drawing/2014/main" id="{00000000-0008-0000-0500-00004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69" name="Text Box 17">
          <a:extLst>
            <a:ext uri="{FF2B5EF4-FFF2-40B4-BE49-F238E27FC236}">
              <a16:creationId xmlns:a16="http://schemas.microsoft.com/office/drawing/2014/main" id="{00000000-0008-0000-0500-00004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70" name="Text Box 18">
          <a:extLst>
            <a:ext uri="{FF2B5EF4-FFF2-40B4-BE49-F238E27FC236}">
              <a16:creationId xmlns:a16="http://schemas.microsoft.com/office/drawing/2014/main" id="{00000000-0008-0000-0500-00004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71" name="Text Box 19">
          <a:extLst>
            <a:ext uri="{FF2B5EF4-FFF2-40B4-BE49-F238E27FC236}">
              <a16:creationId xmlns:a16="http://schemas.microsoft.com/office/drawing/2014/main" id="{00000000-0008-0000-0500-00004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72" name="Text Box 16">
          <a:extLst>
            <a:ext uri="{FF2B5EF4-FFF2-40B4-BE49-F238E27FC236}">
              <a16:creationId xmlns:a16="http://schemas.microsoft.com/office/drawing/2014/main" id="{00000000-0008-0000-0500-00004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73" name="Text Box 17">
          <a:extLst>
            <a:ext uri="{FF2B5EF4-FFF2-40B4-BE49-F238E27FC236}">
              <a16:creationId xmlns:a16="http://schemas.microsoft.com/office/drawing/2014/main" id="{00000000-0008-0000-0500-00004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74" name="Text Box 18">
          <a:extLst>
            <a:ext uri="{FF2B5EF4-FFF2-40B4-BE49-F238E27FC236}">
              <a16:creationId xmlns:a16="http://schemas.microsoft.com/office/drawing/2014/main" id="{00000000-0008-0000-0500-00004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75" name="Text Box 19">
          <a:extLst>
            <a:ext uri="{FF2B5EF4-FFF2-40B4-BE49-F238E27FC236}">
              <a16:creationId xmlns:a16="http://schemas.microsoft.com/office/drawing/2014/main" id="{00000000-0008-0000-0500-00004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33</xdr:row>
      <xdr:rowOff>0</xdr:rowOff>
    </xdr:from>
    <xdr:ext cx="95250" cy="171450"/>
    <xdr:sp macro="" textlink="">
      <xdr:nvSpPr>
        <xdr:cNvPr id="2376" name="Text Box 16">
          <a:extLst>
            <a:ext uri="{FF2B5EF4-FFF2-40B4-BE49-F238E27FC236}">
              <a16:creationId xmlns:a16="http://schemas.microsoft.com/office/drawing/2014/main" id="{00000000-0008-0000-0500-000048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33</xdr:row>
      <xdr:rowOff>0</xdr:rowOff>
    </xdr:from>
    <xdr:ext cx="95250" cy="171450"/>
    <xdr:sp macro="" textlink="">
      <xdr:nvSpPr>
        <xdr:cNvPr id="2377" name="Text Box 17">
          <a:extLst>
            <a:ext uri="{FF2B5EF4-FFF2-40B4-BE49-F238E27FC236}">
              <a16:creationId xmlns:a16="http://schemas.microsoft.com/office/drawing/2014/main" id="{00000000-0008-0000-0500-000049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33</xdr:row>
      <xdr:rowOff>0</xdr:rowOff>
    </xdr:from>
    <xdr:ext cx="95250" cy="171450"/>
    <xdr:sp macro="" textlink="">
      <xdr:nvSpPr>
        <xdr:cNvPr id="2378" name="Text Box 18">
          <a:extLst>
            <a:ext uri="{FF2B5EF4-FFF2-40B4-BE49-F238E27FC236}">
              <a16:creationId xmlns:a16="http://schemas.microsoft.com/office/drawing/2014/main" id="{00000000-0008-0000-0500-00004A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33</xdr:row>
      <xdr:rowOff>0</xdr:rowOff>
    </xdr:from>
    <xdr:ext cx="95250" cy="171450"/>
    <xdr:sp macro="" textlink="">
      <xdr:nvSpPr>
        <xdr:cNvPr id="2379" name="Text Box 19">
          <a:extLst>
            <a:ext uri="{FF2B5EF4-FFF2-40B4-BE49-F238E27FC236}">
              <a16:creationId xmlns:a16="http://schemas.microsoft.com/office/drawing/2014/main" id="{00000000-0008-0000-0500-00004B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014"/>
    <xdr:sp macro="" textlink="">
      <xdr:nvSpPr>
        <xdr:cNvPr id="2380" name="Text Box 15">
          <a:extLst>
            <a:ext uri="{FF2B5EF4-FFF2-40B4-BE49-F238E27FC236}">
              <a16:creationId xmlns:a16="http://schemas.microsoft.com/office/drawing/2014/main" id="{00000000-0008-0000-0500-00004C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81" name="Text Box 16">
          <a:extLst>
            <a:ext uri="{FF2B5EF4-FFF2-40B4-BE49-F238E27FC236}">
              <a16:creationId xmlns:a16="http://schemas.microsoft.com/office/drawing/2014/main" id="{00000000-0008-0000-0500-00004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82" name="Text Box 17">
          <a:extLst>
            <a:ext uri="{FF2B5EF4-FFF2-40B4-BE49-F238E27FC236}">
              <a16:creationId xmlns:a16="http://schemas.microsoft.com/office/drawing/2014/main" id="{00000000-0008-0000-0500-00004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83" name="Text Box 18">
          <a:extLst>
            <a:ext uri="{FF2B5EF4-FFF2-40B4-BE49-F238E27FC236}">
              <a16:creationId xmlns:a16="http://schemas.microsoft.com/office/drawing/2014/main" id="{00000000-0008-0000-0500-00004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84" name="Text Box 19">
          <a:extLst>
            <a:ext uri="{FF2B5EF4-FFF2-40B4-BE49-F238E27FC236}">
              <a16:creationId xmlns:a16="http://schemas.microsoft.com/office/drawing/2014/main" id="{00000000-0008-0000-0500-00005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85" name="Text Box 16">
          <a:extLst>
            <a:ext uri="{FF2B5EF4-FFF2-40B4-BE49-F238E27FC236}">
              <a16:creationId xmlns:a16="http://schemas.microsoft.com/office/drawing/2014/main" id="{00000000-0008-0000-0500-00005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86" name="Text Box 17">
          <a:extLst>
            <a:ext uri="{FF2B5EF4-FFF2-40B4-BE49-F238E27FC236}">
              <a16:creationId xmlns:a16="http://schemas.microsoft.com/office/drawing/2014/main" id="{00000000-0008-0000-0500-00005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38</xdr:row>
      <xdr:rowOff>15875</xdr:rowOff>
    </xdr:from>
    <xdr:ext cx="95250" cy="171450"/>
    <xdr:sp macro="" textlink="">
      <xdr:nvSpPr>
        <xdr:cNvPr id="2387" name="Text Box 18">
          <a:extLst>
            <a:ext uri="{FF2B5EF4-FFF2-40B4-BE49-F238E27FC236}">
              <a16:creationId xmlns:a16="http://schemas.microsoft.com/office/drawing/2014/main" id="{00000000-0008-0000-0500-00005309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88" name="Text Box 16">
          <a:extLst>
            <a:ext uri="{FF2B5EF4-FFF2-40B4-BE49-F238E27FC236}">
              <a16:creationId xmlns:a16="http://schemas.microsoft.com/office/drawing/2014/main" id="{00000000-0008-0000-0500-00005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89" name="Text Box 17">
          <a:extLst>
            <a:ext uri="{FF2B5EF4-FFF2-40B4-BE49-F238E27FC236}">
              <a16:creationId xmlns:a16="http://schemas.microsoft.com/office/drawing/2014/main" id="{00000000-0008-0000-0500-00005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90" name="Text Box 18">
          <a:extLst>
            <a:ext uri="{FF2B5EF4-FFF2-40B4-BE49-F238E27FC236}">
              <a16:creationId xmlns:a16="http://schemas.microsoft.com/office/drawing/2014/main" id="{00000000-0008-0000-0500-00005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91" name="Text Box 19">
          <a:extLst>
            <a:ext uri="{FF2B5EF4-FFF2-40B4-BE49-F238E27FC236}">
              <a16:creationId xmlns:a16="http://schemas.microsoft.com/office/drawing/2014/main" id="{00000000-0008-0000-0500-00005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92" name="Text Box 16">
          <a:extLst>
            <a:ext uri="{FF2B5EF4-FFF2-40B4-BE49-F238E27FC236}">
              <a16:creationId xmlns:a16="http://schemas.microsoft.com/office/drawing/2014/main" id="{00000000-0008-0000-0500-00005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38</xdr:row>
      <xdr:rowOff>170392</xdr:rowOff>
    </xdr:from>
    <xdr:ext cx="95250" cy="213632"/>
    <xdr:sp macro="" textlink="">
      <xdr:nvSpPr>
        <xdr:cNvPr id="2393" name="Text Box 15">
          <a:extLst>
            <a:ext uri="{FF2B5EF4-FFF2-40B4-BE49-F238E27FC236}">
              <a16:creationId xmlns:a16="http://schemas.microsoft.com/office/drawing/2014/main" id="{00000000-0008-0000-0500-000059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8496"/>
    <xdr:sp macro="" textlink="">
      <xdr:nvSpPr>
        <xdr:cNvPr id="2394" name="Text Box 15">
          <a:extLst>
            <a:ext uri="{FF2B5EF4-FFF2-40B4-BE49-F238E27FC236}">
              <a16:creationId xmlns:a16="http://schemas.microsoft.com/office/drawing/2014/main" id="{00000000-0008-0000-0500-00005A09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504825</xdr:rowOff>
    </xdr:from>
    <xdr:ext cx="95250" cy="442269"/>
    <xdr:sp macro="" textlink="">
      <xdr:nvSpPr>
        <xdr:cNvPr id="2395" name="Text Box 15">
          <a:extLst>
            <a:ext uri="{FF2B5EF4-FFF2-40B4-BE49-F238E27FC236}">
              <a16:creationId xmlns:a16="http://schemas.microsoft.com/office/drawing/2014/main" id="{00000000-0008-0000-0500-00005B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2397" name="Text Box 15">
          <a:extLst>
            <a:ext uri="{FF2B5EF4-FFF2-40B4-BE49-F238E27FC236}">
              <a16:creationId xmlns:a16="http://schemas.microsoft.com/office/drawing/2014/main" id="{00000000-0008-0000-0500-00005D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2398" name="Text Box 15">
          <a:extLst>
            <a:ext uri="{FF2B5EF4-FFF2-40B4-BE49-F238E27FC236}">
              <a16:creationId xmlns:a16="http://schemas.microsoft.com/office/drawing/2014/main" id="{00000000-0008-0000-0500-00005E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38</xdr:row>
      <xdr:rowOff>170392</xdr:rowOff>
    </xdr:from>
    <xdr:ext cx="95250" cy="213632"/>
    <xdr:sp macro="" textlink="">
      <xdr:nvSpPr>
        <xdr:cNvPr id="2399" name="Text Box 15">
          <a:extLst>
            <a:ext uri="{FF2B5EF4-FFF2-40B4-BE49-F238E27FC236}">
              <a16:creationId xmlns:a16="http://schemas.microsoft.com/office/drawing/2014/main" id="{00000000-0008-0000-0500-00005F09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00" name="Text Box 16">
          <a:extLst>
            <a:ext uri="{FF2B5EF4-FFF2-40B4-BE49-F238E27FC236}">
              <a16:creationId xmlns:a16="http://schemas.microsoft.com/office/drawing/2014/main" id="{00000000-0008-0000-0500-00006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01" name="Text Box 17">
          <a:extLst>
            <a:ext uri="{FF2B5EF4-FFF2-40B4-BE49-F238E27FC236}">
              <a16:creationId xmlns:a16="http://schemas.microsoft.com/office/drawing/2014/main" id="{00000000-0008-0000-0500-00006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02" name="Text Box 18">
          <a:extLst>
            <a:ext uri="{FF2B5EF4-FFF2-40B4-BE49-F238E27FC236}">
              <a16:creationId xmlns:a16="http://schemas.microsoft.com/office/drawing/2014/main" id="{00000000-0008-0000-0500-00006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03" name="Text Box 19">
          <a:extLst>
            <a:ext uri="{FF2B5EF4-FFF2-40B4-BE49-F238E27FC236}">
              <a16:creationId xmlns:a16="http://schemas.microsoft.com/office/drawing/2014/main" id="{00000000-0008-0000-0500-00006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04" name="Text Box 16">
          <a:extLst>
            <a:ext uri="{FF2B5EF4-FFF2-40B4-BE49-F238E27FC236}">
              <a16:creationId xmlns:a16="http://schemas.microsoft.com/office/drawing/2014/main" id="{00000000-0008-0000-0500-00006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05" name="Text Box 17">
          <a:extLst>
            <a:ext uri="{FF2B5EF4-FFF2-40B4-BE49-F238E27FC236}">
              <a16:creationId xmlns:a16="http://schemas.microsoft.com/office/drawing/2014/main" id="{00000000-0008-0000-0500-00006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06" name="Text Box 18">
          <a:extLst>
            <a:ext uri="{FF2B5EF4-FFF2-40B4-BE49-F238E27FC236}">
              <a16:creationId xmlns:a16="http://schemas.microsoft.com/office/drawing/2014/main" id="{00000000-0008-0000-0500-00006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07" name="Text Box 19">
          <a:extLst>
            <a:ext uri="{FF2B5EF4-FFF2-40B4-BE49-F238E27FC236}">
              <a16:creationId xmlns:a16="http://schemas.microsoft.com/office/drawing/2014/main" id="{00000000-0008-0000-0500-00006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08" name="Text Box 16">
          <a:extLst>
            <a:ext uri="{FF2B5EF4-FFF2-40B4-BE49-F238E27FC236}">
              <a16:creationId xmlns:a16="http://schemas.microsoft.com/office/drawing/2014/main" id="{00000000-0008-0000-0500-000068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09" name="Text Box 17">
          <a:extLst>
            <a:ext uri="{FF2B5EF4-FFF2-40B4-BE49-F238E27FC236}">
              <a16:creationId xmlns:a16="http://schemas.microsoft.com/office/drawing/2014/main" id="{00000000-0008-0000-0500-00006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10" name="Text Box 18">
          <a:extLst>
            <a:ext uri="{FF2B5EF4-FFF2-40B4-BE49-F238E27FC236}">
              <a16:creationId xmlns:a16="http://schemas.microsoft.com/office/drawing/2014/main" id="{00000000-0008-0000-0500-00006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11" name="Text Box 19">
          <a:extLst>
            <a:ext uri="{FF2B5EF4-FFF2-40B4-BE49-F238E27FC236}">
              <a16:creationId xmlns:a16="http://schemas.microsoft.com/office/drawing/2014/main" id="{00000000-0008-0000-0500-00006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014"/>
    <xdr:sp macro="" textlink="">
      <xdr:nvSpPr>
        <xdr:cNvPr id="2412" name="Text Box 15">
          <a:extLst>
            <a:ext uri="{FF2B5EF4-FFF2-40B4-BE49-F238E27FC236}">
              <a16:creationId xmlns:a16="http://schemas.microsoft.com/office/drawing/2014/main" id="{00000000-0008-0000-0500-00006C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13" name="Text Box 16">
          <a:extLst>
            <a:ext uri="{FF2B5EF4-FFF2-40B4-BE49-F238E27FC236}">
              <a16:creationId xmlns:a16="http://schemas.microsoft.com/office/drawing/2014/main" id="{00000000-0008-0000-0500-00006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14" name="Text Box 17">
          <a:extLst>
            <a:ext uri="{FF2B5EF4-FFF2-40B4-BE49-F238E27FC236}">
              <a16:creationId xmlns:a16="http://schemas.microsoft.com/office/drawing/2014/main" id="{00000000-0008-0000-0500-00006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15" name="Text Box 18">
          <a:extLst>
            <a:ext uri="{FF2B5EF4-FFF2-40B4-BE49-F238E27FC236}">
              <a16:creationId xmlns:a16="http://schemas.microsoft.com/office/drawing/2014/main" id="{00000000-0008-0000-0500-00006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16" name="Text Box 19">
          <a:extLst>
            <a:ext uri="{FF2B5EF4-FFF2-40B4-BE49-F238E27FC236}">
              <a16:creationId xmlns:a16="http://schemas.microsoft.com/office/drawing/2014/main" id="{00000000-0008-0000-0500-00007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17" name="Text Box 16">
          <a:extLst>
            <a:ext uri="{FF2B5EF4-FFF2-40B4-BE49-F238E27FC236}">
              <a16:creationId xmlns:a16="http://schemas.microsoft.com/office/drawing/2014/main" id="{00000000-0008-0000-0500-00007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18" name="Text Box 17">
          <a:extLst>
            <a:ext uri="{FF2B5EF4-FFF2-40B4-BE49-F238E27FC236}">
              <a16:creationId xmlns:a16="http://schemas.microsoft.com/office/drawing/2014/main" id="{00000000-0008-0000-0500-00007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19" name="Text Box 18">
          <a:extLst>
            <a:ext uri="{FF2B5EF4-FFF2-40B4-BE49-F238E27FC236}">
              <a16:creationId xmlns:a16="http://schemas.microsoft.com/office/drawing/2014/main" id="{00000000-0008-0000-0500-00007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0" name="Text Box 16">
          <a:extLst>
            <a:ext uri="{FF2B5EF4-FFF2-40B4-BE49-F238E27FC236}">
              <a16:creationId xmlns:a16="http://schemas.microsoft.com/office/drawing/2014/main" id="{00000000-0008-0000-0500-00007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1" name="Text Box 17">
          <a:extLst>
            <a:ext uri="{FF2B5EF4-FFF2-40B4-BE49-F238E27FC236}">
              <a16:creationId xmlns:a16="http://schemas.microsoft.com/office/drawing/2014/main" id="{00000000-0008-0000-0500-00007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2" name="Text Box 18">
          <a:extLst>
            <a:ext uri="{FF2B5EF4-FFF2-40B4-BE49-F238E27FC236}">
              <a16:creationId xmlns:a16="http://schemas.microsoft.com/office/drawing/2014/main" id="{00000000-0008-0000-0500-00007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3" name="Text Box 19">
          <a:extLst>
            <a:ext uri="{FF2B5EF4-FFF2-40B4-BE49-F238E27FC236}">
              <a16:creationId xmlns:a16="http://schemas.microsoft.com/office/drawing/2014/main" id="{00000000-0008-0000-0500-00007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4" name="Text Box 16">
          <a:extLst>
            <a:ext uri="{FF2B5EF4-FFF2-40B4-BE49-F238E27FC236}">
              <a16:creationId xmlns:a16="http://schemas.microsoft.com/office/drawing/2014/main" id="{00000000-0008-0000-0500-00007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5" name="Text Box 17">
          <a:extLst>
            <a:ext uri="{FF2B5EF4-FFF2-40B4-BE49-F238E27FC236}">
              <a16:creationId xmlns:a16="http://schemas.microsoft.com/office/drawing/2014/main" id="{00000000-0008-0000-0500-00007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6" name="Text Box 18">
          <a:extLst>
            <a:ext uri="{FF2B5EF4-FFF2-40B4-BE49-F238E27FC236}">
              <a16:creationId xmlns:a16="http://schemas.microsoft.com/office/drawing/2014/main" id="{00000000-0008-0000-0500-00007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7" name="Text Box 19">
          <a:extLst>
            <a:ext uri="{FF2B5EF4-FFF2-40B4-BE49-F238E27FC236}">
              <a16:creationId xmlns:a16="http://schemas.microsoft.com/office/drawing/2014/main" id="{00000000-0008-0000-0500-00007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56743"/>
    <xdr:sp macro="" textlink="">
      <xdr:nvSpPr>
        <xdr:cNvPr id="2428" name="Text Box 15">
          <a:extLst>
            <a:ext uri="{FF2B5EF4-FFF2-40B4-BE49-F238E27FC236}">
              <a16:creationId xmlns:a16="http://schemas.microsoft.com/office/drawing/2014/main" id="{00000000-0008-0000-0500-00007C09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504825</xdr:rowOff>
    </xdr:from>
    <xdr:ext cx="95250" cy="442269"/>
    <xdr:sp macro="" textlink="">
      <xdr:nvSpPr>
        <xdr:cNvPr id="2429" name="Text Box 15">
          <a:extLst>
            <a:ext uri="{FF2B5EF4-FFF2-40B4-BE49-F238E27FC236}">
              <a16:creationId xmlns:a16="http://schemas.microsoft.com/office/drawing/2014/main" id="{00000000-0008-0000-0500-00007D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2431" name="Text Box 15">
          <a:extLst>
            <a:ext uri="{FF2B5EF4-FFF2-40B4-BE49-F238E27FC236}">
              <a16:creationId xmlns:a16="http://schemas.microsoft.com/office/drawing/2014/main" id="{00000000-0008-0000-0500-00007F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2432" name="Text Box 15">
          <a:extLst>
            <a:ext uri="{FF2B5EF4-FFF2-40B4-BE49-F238E27FC236}">
              <a16:creationId xmlns:a16="http://schemas.microsoft.com/office/drawing/2014/main" id="{00000000-0008-0000-0500-000080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504825</xdr:rowOff>
    </xdr:from>
    <xdr:ext cx="95250" cy="213632"/>
    <xdr:sp macro="" textlink="">
      <xdr:nvSpPr>
        <xdr:cNvPr id="2433" name="Text Box 15">
          <a:extLst>
            <a:ext uri="{FF2B5EF4-FFF2-40B4-BE49-F238E27FC236}">
              <a16:creationId xmlns:a16="http://schemas.microsoft.com/office/drawing/2014/main" id="{00000000-0008-0000-0500-00008109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34" name="Text Box 16">
          <a:extLst>
            <a:ext uri="{FF2B5EF4-FFF2-40B4-BE49-F238E27FC236}">
              <a16:creationId xmlns:a16="http://schemas.microsoft.com/office/drawing/2014/main" id="{00000000-0008-0000-0500-00008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35" name="Text Box 17">
          <a:extLst>
            <a:ext uri="{FF2B5EF4-FFF2-40B4-BE49-F238E27FC236}">
              <a16:creationId xmlns:a16="http://schemas.microsoft.com/office/drawing/2014/main" id="{00000000-0008-0000-0500-00008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36" name="Text Box 18">
          <a:extLst>
            <a:ext uri="{FF2B5EF4-FFF2-40B4-BE49-F238E27FC236}">
              <a16:creationId xmlns:a16="http://schemas.microsoft.com/office/drawing/2014/main" id="{00000000-0008-0000-0500-00008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37" name="Text Box 19">
          <a:extLst>
            <a:ext uri="{FF2B5EF4-FFF2-40B4-BE49-F238E27FC236}">
              <a16:creationId xmlns:a16="http://schemas.microsoft.com/office/drawing/2014/main" id="{00000000-0008-0000-0500-000085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38" name="Text Box 16">
          <a:extLst>
            <a:ext uri="{FF2B5EF4-FFF2-40B4-BE49-F238E27FC236}">
              <a16:creationId xmlns:a16="http://schemas.microsoft.com/office/drawing/2014/main" id="{00000000-0008-0000-0500-00008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39" name="Text Box 17">
          <a:extLst>
            <a:ext uri="{FF2B5EF4-FFF2-40B4-BE49-F238E27FC236}">
              <a16:creationId xmlns:a16="http://schemas.microsoft.com/office/drawing/2014/main" id="{00000000-0008-0000-0500-00008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40" name="Text Box 18">
          <a:extLst>
            <a:ext uri="{FF2B5EF4-FFF2-40B4-BE49-F238E27FC236}">
              <a16:creationId xmlns:a16="http://schemas.microsoft.com/office/drawing/2014/main" id="{00000000-0008-0000-0500-00008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41" name="Text Box 19">
          <a:extLst>
            <a:ext uri="{FF2B5EF4-FFF2-40B4-BE49-F238E27FC236}">
              <a16:creationId xmlns:a16="http://schemas.microsoft.com/office/drawing/2014/main" id="{00000000-0008-0000-0500-000089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42" name="Text Box 16">
          <a:extLst>
            <a:ext uri="{FF2B5EF4-FFF2-40B4-BE49-F238E27FC236}">
              <a16:creationId xmlns:a16="http://schemas.microsoft.com/office/drawing/2014/main" id="{00000000-0008-0000-0500-00008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43" name="Text Box 17">
          <a:extLst>
            <a:ext uri="{FF2B5EF4-FFF2-40B4-BE49-F238E27FC236}">
              <a16:creationId xmlns:a16="http://schemas.microsoft.com/office/drawing/2014/main" id="{00000000-0008-0000-0500-00008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44" name="Text Box 18">
          <a:extLst>
            <a:ext uri="{FF2B5EF4-FFF2-40B4-BE49-F238E27FC236}">
              <a16:creationId xmlns:a16="http://schemas.microsoft.com/office/drawing/2014/main" id="{00000000-0008-0000-0500-00008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45" name="Text Box 19">
          <a:extLst>
            <a:ext uri="{FF2B5EF4-FFF2-40B4-BE49-F238E27FC236}">
              <a16:creationId xmlns:a16="http://schemas.microsoft.com/office/drawing/2014/main" id="{00000000-0008-0000-0500-00008D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014"/>
    <xdr:sp macro="" textlink="">
      <xdr:nvSpPr>
        <xdr:cNvPr id="2446" name="Text Box 15">
          <a:extLst>
            <a:ext uri="{FF2B5EF4-FFF2-40B4-BE49-F238E27FC236}">
              <a16:creationId xmlns:a16="http://schemas.microsoft.com/office/drawing/2014/main" id="{00000000-0008-0000-0500-00008E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47" name="Text Box 16">
          <a:extLst>
            <a:ext uri="{FF2B5EF4-FFF2-40B4-BE49-F238E27FC236}">
              <a16:creationId xmlns:a16="http://schemas.microsoft.com/office/drawing/2014/main" id="{00000000-0008-0000-0500-00008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48" name="Text Box 17">
          <a:extLst>
            <a:ext uri="{FF2B5EF4-FFF2-40B4-BE49-F238E27FC236}">
              <a16:creationId xmlns:a16="http://schemas.microsoft.com/office/drawing/2014/main" id="{00000000-0008-0000-0500-00009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49" name="Text Box 18">
          <a:extLst>
            <a:ext uri="{FF2B5EF4-FFF2-40B4-BE49-F238E27FC236}">
              <a16:creationId xmlns:a16="http://schemas.microsoft.com/office/drawing/2014/main" id="{00000000-0008-0000-0500-00009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50" name="Text Box 19">
          <a:extLst>
            <a:ext uri="{FF2B5EF4-FFF2-40B4-BE49-F238E27FC236}">
              <a16:creationId xmlns:a16="http://schemas.microsoft.com/office/drawing/2014/main" id="{00000000-0008-0000-0500-00009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504825</xdr:rowOff>
    </xdr:from>
    <xdr:ext cx="95250" cy="442269"/>
    <xdr:sp macro="" textlink="">
      <xdr:nvSpPr>
        <xdr:cNvPr id="2451" name="Text Box 15">
          <a:extLst>
            <a:ext uri="{FF2B5EF4-FFF2-40B4-BE49-F238E27FC236}">
              <a16:creationId xmlns:a16="http://schemas.microsoft.com/office/drawing/2014/main" id="{00000000-0008-0000-0500-00009309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52" name="Text Box 16">
          <a:extLst>
            <a:ext uri="{FF2B5EF4-FFF2-40B4-BE49-F238E27FC236}">
              <a16:creationId xmlns:a16="http://schemas.microsoft.com/office/drawing/2014/main" id="{00000000-0008-0000-0500-00009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53" name="Text Box 17">
          <a:extLst>
            <a:ext uri="{FF2B5EF4-FFF2-40B4-BE49-F238E27FC236}">
              <a16:creationId xmlns:a16="http://schemas.microsoft.com/office/drawing/2014/main" id="{00000000-0008-0000-0500-00009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54" name="Text Box 18">
          <a:extLst>
            <a:ext uri="{FF2B5EF4-FFF2-40B4-BE49-F238E27FC236}">
              <a16:creationId xmlns:a16="http://schemas.microsoft.com/office/drawing/2014/main" id="{00000000-0008-0000-0500-00009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55" name="Text Box 16">
          <a:extLst>
            <a:ext uri="{FF2B5EF4-FFF2-40B4-BE49-F238E27FC236}">
              <a16:creationId xmlns:a16="http://schemas.microsoft.com/office/drawing/2014/main" id="{00000000-0008-0000-0500-00009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56" name="Text Box 17">
          <a:extLst>
            <a:ext uri="{FF2B5EF4-FFF2-40B4-BE49-F238E27FC236}">
              <a16:creationId xmlns:a16="http://schemas.microsoft.com/office/drawing/2014/main" id="{00000000-0008-0000-0500-00009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57" name="Text Box 18">
          <a:extLst>
            <a:ext uri="{FF2B5EF4-FFF2-40B4-BE49-F238E27FC236}">
              <a16:creationId xmlns:a16="http://schemas.microsoft.com/office/drawing/2014/main" id="{00000000-0008-0000-0500-00009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58" name="Text Box 19">
          <a:extLst>
            <a:ext uri="{FF2B5EF4-FFF2-40B4-BE49-F238E27FC236}">
              <a16:creationId xmlns:a16="http://schemas.microsoft.com/office/drawing/2014/main" id="{00000000-0008-0000-0500-00009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59" name="Text Box 16">
          <a:extLst>
            <a:ext uri="{FF2B5EF4-FFF2-40B4-BE49-F238E27FC236}">
              <a16:creationId xmlns:a16="http://schemas.microsoft.com/office/drawing/2014/main" id="{00000000-0008-0000-0500-00009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60" name="Text Box 17">
          <a:extLst>
            <a:ext uri="{FF2B5EF4-FFF2-40B4-BE49-F238E27FC236}">
              <a16:creationId xmlns:a16="http://schemas.microsoft.com/office/drawing/2014/main" id="{00000000-0008-0000-0500-00009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61" name="Text Box 18">
          <a:extLst>
            <a:ext uri="{FF2B5EF4-FFF2-40B4-BE49-F238E27FC236}">
              <a16:creationId xmlns:a16="http://schemas.microsoft.com/office/drawing/2014/main" id="{00000000-0008-0000-0500-00009D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44</xdr:row>
      <xdr:rowOff>170392</xdr:rowOff>
    </xdr:from>
    <xdr:ext cx="95250" cy="213632"/>
    <xdr:sp macro="" textlink="">
      <xdr:nvSpPr>
        <xdr:cNvPr id="2462" name="Text Box 15">
          <a:extLst>
            <a:ext uri="{FF2B5EF4-FFF2-40B4-BE49-F238E27FC236}">
              <a16:creationId xmlns:a16="http://schemas.microsoft.com/office/drawing/2014/main" id="{00000000-0008-0000-0500-00009E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63" name="Text Box 16">
          <a:extLst>
            <a:ext uri="{FF2B5EF4-FFF2-40B4-BE49-F238E27FC236}">
              <a16:creationId xmlns:a16="http://schemas.microsoft.com/office/drawing/2014/main" id="{00000000-0008-0000-0500-00009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64" name="Text Box 17">
          <a:extLst>
            <a:ext uri="{FF2B5EF4-FFF2-40B4-BE49-F238E27FC236}">
              <a16:creationId xmlns:a16="http://schemas.microsoft.com/office/drawing/2014/main" id="{00000000-0008-0000-0500-0000A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65" name="Text Box 18">
          <a:extLst>
            <a:ext uri="{FF2B5EF4-FFF2-40B4-BE49-F238E27FC236}">
              <a16:creationId xmlns:a16="http://schemas.microsoft.com/office/drawing/2014/main" id="{00000000-0008-0000-0500-0000A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66" name="Text Box 19">
          <a:extLst>
            <a:ext uri="{FF2B5EF4-FFF2-40B4-BE49-F238E27FC236}">
              <a16:creationId xmlns:a16="http://schemas.microsoft.com/office/drawing/2014/main" id="{00000000-0008-0000-0500-0000A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67" name="Text Box 16">
          <a:extLst>
            <a:ext uri="{FF2B5EF4-FFF2-40B4-BE49-F238E27FC236}">
              <a16:creationId xmlns:a16="http://schemas.microsoft.com/office/drawing/2014/main" id="{00000000-0008-0000-0500-0000A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68" name="Text Box 17">
          <a:extLst>
            <a:ext uri="{FF2B5EF4-FFF2-40B4-BE49-F238E27FC236}">
              <a16:creationId xmlns:a16="http://schemas.microsoft.com/office/drawing/2014/main" id="{00000000-0008-0000-0500-0000A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69" name="Text Box 18">
          <a:extLst>
            <a:ext uri="{FF2B5EF4-FFF2-40B4-BE49-F238E27FC236}">
              <a16:creationId xmlns:a16="http://schemas.microsoft.com/office/drawing/2014/main" id="{00000000-0008-0000-0500-0000A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70" name="Text Box 19">
          <a:extLst>
            <a:ext uri="{FF2B5EF4-FFF2-40B4-BE49-F238E27FC236}">
              <a16:creationId xmlns:a16="http://schemas.microsoft.com/office/drawing/2014/main" id="{00000000-0008-0000-0500-0000A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39</xdr:row>
      <xdr:rowOff>0</xdr:rowOff>
    </xdr:from>
    <xdr:ext cx="95250" cy="171450"/>
    <xdr:sp macro="" textlink="">
      <xdr:nvSpPr>
        <xdr:cNvPr id="2471" name="Text Box 16">
          <a:extLst>
            <a:ext uri="{FF2B5EF4-FFF2-40B4-BE49-F238E27FC236}">
              <a16:creationId xmlns:a16="http://schemas.microsoft.com/office/drawing/2014/main" id="{00000000-0008-0000-0500-0000A7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39</xdr:row>
      <xdr:rowOff>0</xdr:rowOff>
    </xdr:from>
    <xdr:ext cx="95250" cy="171450"/>
    <xdr:sp macro="" textlink="">
      <xdr:nvSpPr>
        <xdr:cNvPr id="2472" name="Text Box 17">
          <a:extLst>
            <a:ext uri="{FF2B5EF4-FFF2-40B4-BE49-F238E27FC236}">
              <a16:creationId xmlns:a16="http://schemas.microsoft.com/office/drawing/2014/main" id="{00000000-0008-0000-0500-0000A8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39</xdr:row>
      <xdr:rowOff>0</xdr:rowOff>
    </xdr:from>
    <xdr:ext cx="95250" cy="171450"/>
    <xdr:sp macro="" textlink="">
      <xdr:nvSpPr>
        <xdr:cNvPr id="2473" name="Text Box 18">
          <a:extLst>
            <a:ext uri="{FF2B5EF4-FFF2-40B4-BE49-F238E27FC236}">
              <a16:creationId xmlns:a16="http://schemas.microsoft.com/office/drawing/2014/main" id="{00000000-0008-0000-0500-0000A9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39</xdr:row>
      <xdr:rowOff>0</xdr:rowOff>
    </xdr:from>
    <xdr:ext cx="95250" cy="171450"/>
    <xdr:sp macro="" textlink="">
      <xdr:nvSpPr>
        <xdr:cNvPr id="2474" name="Text Box 19">
          <a:extLst>
            <a:ext uri="{FF2B5EF4-FFF2-40B4-BE49-F238E27FC236}">
              <a16:creationId xmlns:a16="http://schemas.microsoft.com/office/drawing/2014/main" id="{00000000-0008-0000-0500-0000AA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014"/>
    <xdr:sp macro="" textlink="">
      <xdr:nvSpPr>
        <xdr:cNvPr id="2475" name="Text Box 15">
          <a:extLst>
            <a:ext uri="{FF2B5EF4-FFF2-40B4-BE49-F238E27FC236}">
              <a16:creationId xmlns:a16="http://schemas.microsoft.com/office/drawing/2014/main" id="{00000000-0008-0000-0500-0000AB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76" name="Text Box 16">
          <a:extLst>
            <a:ext uri="{FF2B5EF4-FFF2-40B4-BE49-F238E27FC236}">
              <a16:creationId xmlns:a16="http://schemas.microsoft.com/office/drawing/2014/main" id="{00000000-0008-0000-0500-0000AC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77" name="Text Box 17">
          <a:extLst>
            <a:ext uri="{FF2B5EF4-FFF2-40B4-BE49-F238E27FC236}">
              <a16:creationId xmlns:a16="http://schemas.microsoft.com/office/drawing/2014/main" id="{00000000-0008-0000-0500-0000A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78" name="Text Box 18">
          <a:extLst>
            <a:ext uri="{FF2B5EF4-FFF2-40B4-BE49-F238E27FC236}">
              <a16:creationId xmlns:a16="http://schemas.microsoft.com/office/drawing/2014/main" id="{00000000-0008-0000-0500-0000A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79" name="Text Box 19">
          <a:extLst>
            <a:ext uri="{FF2B5EF4-FFF2-40B4-BE49-F238E27FC236}">
              <a16:creationId xmlns:a16="http://schemas.microsoft.com/office/drawing/2014/main" id="{00000000-0008-0000-0500-0000A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80" name="Text Box 16">
          <a:extLst>
            <a:ext uri="{FF2B5EF4-FFF2-40B4-BE49-F238E27FC236}">
              <a16:creationId xmlns:a16="http://schemas.microsoft.com/office/drawing/2014/main" id="{00000000-0008-0000-0500-0000B0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81" name="Text Box 17">
          <a:extLst>
            <a:ext uri="{FF2B5EF4-FFF2-40B4-BE49-F238E27FC236}">
              <a16:creationId xmlns:a16="http://schemas.microsoft.com/office/drawing/2014/main" id="{00000000-0008-0000-0500-0000B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44</xdr:row>
      <xdr:rowOff>15875</xdr:rowOff>
    </xdr:from>
    <xdr:ext cx="95250" cy="171450"/>
    <xdr:sp macro="" textlink="">
      <xdr:nvSpPr>
        <xdr:cNvPr id="2482" name="Text Box 18">
          <a:extLst>
            <a:ext uri="{FF2B5EF4-FFF2-40B4-BE49-F238E27FC236}">
              <a16:creationId xmlns:a16="http://schemas.microsoft.com/office/drawing/2014/main" id="{00000000-0008-0000-0500-0000B209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83" name="Text Box 16">
          <a:extLst>
            <a:ext uri="{FF2B5EF4-FFF2-40B4-BE49-F238E27FC236}">
              <a16:creationId xmlns:a16="http://schemas.microsoft.com/office/drawing/2014/main" id="{00000000-0008-0000-0500-0000B3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84" name="Text Box 17">
          <a:extLst>
            <a:ext uri="{FF2B5EF4-FFF2-40B4-BE49-F238E27FC236}">
              <a16:creationId xmlns:a16="http://schemas.microsoft.com/office/drawing/2014/main" id="{00000000-0008-0000-0500-0000B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85" name="Text Box 18">
          <a:extLst>
            <a:ext uri="{FF2B5EF4-FFF2-40B4-BE49-F238E27FC236}">
              <a16:creationId xmlns:a16="http://schemas.microsoft.com/office/drawing/2014/main" id="{00000000-0008-0000-0500-0000B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86" name="Text Box 19">
          <a:extLst>
            <a:ext uri="{FF2B5EF4-FFF2-40B4-BE49-F238E27FC236}">
              <a16:creationId xmlns:a16="http://schemas.microsoft.com/office/drawing/2014/main" id="{00000000-0008-0000-0500-0000B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87" name="Text Box 16">
          <a:extLst>
            <a:ext uri="{FF2B5EF4-FFF2-40B4-BE49-F238E27FC236}">
              <a16:creationId xmlns:a16="http://schemas.microsoft.com/office/drawing/2014/main" id="{00000000-0008-0000-0500-0000B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44</xdr:row>
      <xdr:rowOff>170392</xdr:rowOff>
    </xdr:from>
    <xdr:ext cx="95250" cy="213632"/>
    <xdr:sp macro="" textlink="">
      <xdr:nvSpPr>
        <xdr:cNvPr id="2488" name="Text Box 15">
          <a:extLst>
            <a:ext uri="{FF2B5EF4-FFF2-40B4-BE49-F238E27FC236}">
              <a16:creationId xmlns:a16="http://schemas.microsoft.com/office/drawing/2014/main" id="{00000000-0008-0000-0500-0000B8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8496"/>
    <xdr:sp macro="" textlink="">
      <xdr:nvSpPr>
        <xdr:cNvPr id="2489" name="Text Box 15">
          <a:extLst>
            <a:ext uri="{FF2B5EF4-FFF2-40B4-BE49-F238E27FC236}">
              <a16:creationId xmlns:a16="http://schemas.microsoft.com/office/drawing/2014/main" id="{00000000-0008-0000-0500-0000B909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504825</xdr:rowOff>
    </xdr:from>
    <xdr:ext cx="95250" cy="442269"/>
    <xdr:sp macro="" textlink="">
      <xdr:nvSpPr>
        <xdr:cNvPr id="2490" name="Text Box 15">
          <a:extLst>
            <a:ext uri="{FF2B5EF4-FFF2-40B4-BE49-F238E27FC236}">
              <a16:creationId xmlns:a16="http://schemas.microsoft.com/office/drawing/2014/main" id="{00000000-0008-0000-0500-0000BA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2492" name="Text Box 15">
          <a:extLst>
            <a:ext uri="{FF2B5EF4-FFF2-40B4-BE49-F238E27FC236}">
              <a16:creationId xmlns:a16="http://schemas.microsoft.com/office/drawing/2014/main" id="{00000000-0008-0000-0500-0000BC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331"/>
    <xdr:sp macro="" textlink="">
      <xdr:nvSpPr>
        <xdr:cNvPr id="2493" name="Text Box 15">
          <a:extLst>
            <a:ext uri="{FF2B5EF4-FFF2-40B4-BE49-F238E27FC236}">
              <a16:creationId xmlns:a16="http://schemas.microsoft.com/office/drawing/2014/main" id="{00000000-0008-0000-0500-0000BD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44</xdr:row>
      <xdr:rowOff>170392</xdr:rowOff>
    </xdr:from>
    <xdr:ext cx="95250" cy="213632"/>
    <xdr:sp macro="" textlink="">
      <xdr:nvSpPr>
        <xdr:cNvPr id="2494" name="Text Box 15">
          <a:extLst>
            <a:ext uri="{FF2B5EF4-FFF2-40B4-BE49-F238E27FC236}">
              <a16:creationId xmlns:a16="http://schemas.microsoft.com/office/drawing/2014/main" id="{00000000-0008-0000-0500-0000BE09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495" name="Text Box 16">
          <a:extLst>
            <a:ext uri="{FF2B5EF4-FFF2-40B4-BE49-F238E27FC236}">
              <a16:creationId xmlns:a16="http://schemas.microsoft.com/office/drawing/2014/main" id="{00000000-0008-0000-0500-0000B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496" name="Text Box 17">
          <a:extLst>
            <a:ext uri="{FF2B5EF4-FFF2-40B4-BE49-F238E27FC236}">
              <a16:creationId xmlns:a16="http://schemas.microsoft.com/office/drawing/2014/main" id="{00000000-0008-0000-0500-0000C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497" name="Text Box 18">
          <a:extLst>
            <a:ext uri="{FF2B5EF4-FFF2-40B4-BE49-F238E27FC236}">
              <a16:creationId xmlns:a16="http://schemas.microsoft.com/office/drawing/2014/main" id="{00000000-0008-0000-0500-0000C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498" name="Text Box 19">
          <a:extLst>
            <a:ext uri="{FF2B5EF4-FFF2-40B4-BE49-F238E27FC236}">
              <a16:creationId xmlns:a16="http://schemas.microsoft.com/office/drawing/2014/main" id="{00000000-0008-0000-0500-0000C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499" name="Text Box 16">
          <a:extLst>
            <a:ext uri="{FF2B5EF4-FFF2-40B4-BE49-F238E27FC236}">
              <a16:creationId xmlns:a16="http://schemas.microsoft.com/office/drawing/2014/main" id="{00000000-0008-0000-0500-0000C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00" name="Text Box 17">
          <a:extLst>
            <a:ext uri="{FF2B5EF4-FFF2-40B4-BE49-F238E27FC236}">
              <a16:creationId xmlns:a16="http://schemas.microsoft.com/office/drawing/2014/main" id="{00000000-0008-0000-0500-0000C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01" name="Text Box 18">
          <a:extLst>
            <a:ext uri="{FF2B5EF4-FFF2-40B4-BE49-F238E27FC236}">
              <a16:creationId xmlns:a16="http://schemas.microsoft.com/office/drawing/2014/main" id="{00000000-0008-0000-0500-0000C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02" name="Text Box 19">
          <a:extLst>
            <a:ext uri="{FF2B5EF4-FFF2-40B4-BE49-F238E27FC236}">
              <a16:creationId xmlns:a16="http://schemas.microsoft.com/office/drawing/2014/main" id="{00000000-0008-0000-0500-0000C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03" name="Text Box 16">
          <a:extLst>
            <a:ext uri="{FF2B5EF4-FFF2-40B4-BE49-F238E27FC236}">
              <a16:creationId xmlns:a16="http://schemas.microsoft.com/office/drawing/2014/main" id="{00000000-0008-0000-0500-0000C7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04" name="Text Box 17">
          <a:extLst>
            <a:ext uri="{FF2B5EF4-FFF2-40B4-BE49-F238E27FC236}">
              <a16:creationId xmlns:a16="http://schemas.microsoft.com/office/drawing/2014/main" id="{00000000-0008-0000-0500-0000C8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05" name="Text Box 18">
          <a:extLst>
            <a:ext uri="{FF2B5EF4-FFF2-40B4-BE49-F238E27FC236}">
              <a16:creationId xmlns:a16="http://schemas.microsoft.com/office/drawing/2014/main" id="{00000000-0008-0000-0500-0000C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06" name="Text Box 19">
          <a:extLst>
            <a:ext uri="{FF2B5EF4-FFF2-40B4-BE49-F238E27FC236}">
              <a16:creationId xmlns:a16="http://schemas.microsoft.com/office/drawing/2014/main" id="{00000000-0008-0000-0500-0000C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014"/>
    <xdr:sp macro="" textlink="">
      <xdr:nvSpPr>
        <xdr:cNvPr id="2507" name="Text Box 15">
          <a:extLst>
            <a:ext uri="{FF2B5EF4-FFF2-40B4-BE49-F238E27FC236}">
              <a16:creationId xmlns:a16="http://schemas.microsoft.com/office/drawing/2014/main" id="{00000000-0008-0000-0500-0000CB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08" name="Text Box 16">
          <a:extLst>
            <a:ext uri="{FF2B5EF4-FFF2-40B4-BE49-F238E27FC236}">
              <a16:creationId xmlns:a16="http://schemas.microsoft.com/office/drawing/2014/main" id="{00000000-0008-0000-0500-0000CC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09" name="Text Box 17">
          <a:extLst>
            <a:ext uri="{FF2B5EF4-FFF2-40B4-BE49-F238E27FC236}">
              <a16:creationId xmlns:a16="http://schemas.microsoft.com/office/drawing/2014/main" id="{00000000-0008-0000-0500-0000C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10" name="Text Box 18">
          <a:extLst>
            <a:ext uri="{FF2B5EF4-FFF2-40B4-BE49-F238E27FC236}">
              <a16:creationId xmlns:a16="http://schemas.microsoft.com/office/drawing/2014/main" id="{00000000-0008-0000-0500-0000C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11" name="Text Box 19">
          <a:extLst>
            <a:ext uri="{FF2B5EF4-FFF2-40B4-BE49-F238E27FC236}">
              <a16:creationId xmlns:a16="http://schemas.microsoft.com/office/drawing/2014/main" id="{00000000-0008-0000-0500-0000C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12" name="Text Box 16">
          <a:extLst>
            <a:ext uri="{FF2B5EF4-FFF2-40B4-BE49-F238E27FC236}">
              <a16:creationId xmlns:a16="http://schemas.microsoft.com/office/drawing/2014/main" id="{00000000-0008-0000-0500-0000D0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13" name="Text Box 17">
          <a:extLst>
            <a:ext uri="{FF2B5EF4-FFF2-40B4-BE49-F238E27FC236}">
              <a16:creationId xmlns:a16="http://schemas.microsoft.com/office/drawing/2014/main" id="{00000000-0008-0000-0500-0000D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14" name="Text Box 18">
          <a:extLst>
            <a:ext uri="{FF2B5EF4-FFF2-40B4-BE49-F238E27FC236}">
              <a16:creationId xmlns:a16="http://schemas.microsoft.com/office/drawing/2014/main" id="{00000000-0008-0000-0500-0000D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15" name="Text Box 16">
          <a:extLst>
            <a:ext uri="{FF2B5EF4-FFF2-40B4-BE49-F238E27FC236}">
              <a16:creationId xmlns:a16="http://schemas.microsoft.com/office/drawing/2014/main" id="{00000000-0008-0000-0500-0000D3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16" name="Text Box 17">
          <a:extLst>
            <a:ext uri="{FF2B5EF4-FFF2-40B4-BE49-F238E27FC236}">
              <a16:creationId xmlns:a16="http://schemas.microsoft.com/office/drawing/2014/main" id="{00000000-0008-0000-0500-0000D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17" name="Text Box 18">
          <a:extLst>
            <a:ext uri="{FF2B5EF4-FFF2-40B4-BE49-F238E27FC236}">
              <a16:creationId xmlns:a16="http://schemas.microsoft.com/office/drawing/2014/main" id="{00000000-0008-0000-0500-0000D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18" name="Text Box 19">
          <a:extLst>
            <a:ext uri="{FF2B5EF4-FFF2-40B4-BE49-F238E27FC236}">
              <a16:creationId xmlns:a16="http://schemas.microsoft.com/office/drawing/2014/main" id="{00000000-0008-0000-0500-0000D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19" name="Text Box 16">
          <a:extLst>
            <a:ext uri="{FF2B5EF4-FFF2-40B4-BE49-F238E27FC236}">
              <a16:creationId xmlns:a16="http://schemas.microsoft.com/office/drawing/2014/main" id="{00000000-0008-0000-0500-0000D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20" name="Text Box 17">
          <a:extLst>
            <a:ext uri="{FF2B5EF4-FFF2-40B4-BE49-F238E27FC236}">
              <a16:creationId xmlns:a16="http://schemas.microsoft.com/office/drawing/2014/main" id="{00000000-0008-0000-0500-0000D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21" name="Text Box 18">
          <a:extLst>
            <a:ext uri="{FF2B5EF4-FFF2-40B4-BE49-F238E27FC236}">
              <a16:creationId xmlns:a16="http://schemas.microsoft.com/office/drawing/2014/main" id="{00000000-0008-0000-0500-0000D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22" name="Text Box 19">
          <a:extLst>
            <a:ext uri="{FF2B5EF4-FFF2-40B4-BE49-F238E27FC236}">
              <a16:creationId xmlns:a16="http://schemas.microsoft.com/office/drawing/2014/main" id="{00000000-0008-0000-0500-0000D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56743"/>
    <xdr:sp macro="" textlink="">
      <xdr:nvSpPr>
        <xdr:cNvPr id="2523" name="Text Box 15">
          <a:extLst>
            <a:ext uri="{FF2B5EF4-FFF2-40B4-BE49-F238E27FC236}">
              <a16:creationId xmlns:a16="http://schemas.microsoft.com/office/drawing/2014/main" id="{00000000-0008-0000-0500-0000DB09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504825</xdr:rowOff>
    </xdr:from>
    <xdr:ext cx="95250" cy="442269"/>
    <xdr:sp macro="" textlink="">
      <xdr:nvSpPr>
        <xdr:cNvPr id="2524" name="Text Box 15">
          <a:extLst>
            <a:ext uri="{FF2B5EF4-FFF2-40B4-BE49-F238E27FC236}">
              <a16:creationId xmlns:a16="http://schemas.microsoft.com/office/drawing/2014/main" id="{00000000-0008-0000-0500-0000DC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2526" name="Text Box 15">
          <a:extLst>
            <a:ext uri="{FF2B5EF4-FFF2-40B4-BE49-F238E27FC236}">
              <a16:creationId xmlns:a16="http://schemas.microsoft.com/office/drawing/2014/main" id="{00000000-0008-0000-0500-0000DE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331"/>
    <xdr:sp macro="" textlink="">
      <xdr:nvSpPr>
        <xdr:cNvPr id="2527" name="Text Box 15">
          <a:extLst>
            <a:ext uri="{FF2B5EF4-FFF2-40B4-BE49-F238E27FC236}">
              <a16:creationId xmlns:a16="http://schemas.microsoft.com/office/drawing/2014/main" id="{00000000-0008-0000-0500-0000DF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504825</xdr:rowOff>
    </xdr:from>
    <xdr:ext cx="95250" cy="213632"/>
    <xdr:sp macro="" textlink="">
      <xdr:nvSpPr>
        <xdr:cNvPr id="2528" name="Text Box 15">
          <a:extLst>
            <a:ext uri="{FF2B5EF4-FFF2-40B4-BE49-F238E27FC236}">
              <a16:creationId xmlns:a16="http://schemas.microsoft.com/office/drawing/2014/main" id="{00000000-0008-0000-0500-0000E009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29" name="Text Box 16">
          <a:extLst>
            <a:ext uri="{FF2B5EF4-FFF2-40B4-BE49-F238E27FC236}">
              <a16:creationId xmlns:a16="http://schemas.microsoft.com/office/drawing/2014/main" id="{00000000-0008-0000-0500-0000E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30" name="Text Box 17">
          <a:extLst>
            <a:ext uri="{FF2B5EF4-FFF2-40B4-BE49-F238E27FC236}">
              <a16:creationId xmlns:a16="http://schemas.microsoft.com/office/drawing/2014/main" id="{00000000-0008-0000-0500-0000E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31" name="Text Box 18">
          <a:extLst>
            <a:ext uri="{FF2B5EF4-FFF2-40B4-BE49-F238E27FC236}">
              <a16:creationId xmlns:a16="http://schemas.microsoft.com/office/drawing/2014/main" id="{00000000-0008-0000-0500-0000E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32" name="Text Box 19">
          <a:extLst>
            <a:ext uri="{FF2B5EF4-FFF2-40B4-BE49-F238E27FC236}">
              <a16:creationId xmlns:a16="http://schemas.microsoft.com/office/drawing/2014/main" id="{00000000-0008-0000-0500-0000E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33" name="Text Box 16">
          <a:extLst>
            <a:ext uri="{FF2B5EF4-FFF2-40B4-BE49-F238E27FC236}">
              <a16:creationId xmlns:a16="http://schemas.microsoft.com/office/drawing/2014/main" id="{00000000-0008-0000-0500-0000E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34" name="Text Box 17">
          <a:extLst>
            <a:ext uri="{FF2B5EF4-FFF2-40B4-BE49-F238E27FC236}">
              <a16:creationId xmlns:a16="http://schemas.microsoft.com/office/drawing/2014/main" id="{00000000-0008-0000-0500-0000E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35" name="Text Box 18">
          <a:extLst>
            <a:ext uri="{FF2B5EF4-FFF2-40B4-BE49-F238E27FC236}">
              <a16:creationId xmlns:a16="http://schemas.microsoft.com/office/drawing/2014/main" id="{00000000-0008-0000-0500-0000E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36" name="Text Box 19">
          <a:extLst>
            <a:ext uri="{FF2B5EF4-FFF2-40B4-BE49-F238E27FC236}">
              <a16:creationId xmlns:a16="http://schemas.microsoft.com/office/drawing/2014/main" id="{00000000-0008-0000-0500-0000E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37" name="Text Box 16">
          <a:extLst>
            <a:ext uri="{FF2B5EF4-FFF2-40B4-BE49-F238E27FC236}">
              <a16:creationId xmlns:a16="http://schemas.microsoft.com/office/drawing/2014/main" id="{00000000-0008-0000-0500-0000E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38" name="Text Box 17">
          <a:extLst>
            <a:ext uri="{FF2B5EF4-FFF2-40B4-BE49-F238E27FC236}">
              <a16:creationId xmlns:a16="http://schemas.microsoft.com/office/drawing/2014/main" id="{00000000-0008-0000-0500-0000E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39" name="Text Box 18">
          <a:extLst>
            <a:ext uri="{FF2B5EF4-FFF2-40B4-BE49-F238E27FC236}">
              <a16:creationId xmlns:a16="http://schemas.microsoft.com/office/drawing/2014/main" id="{00000000-0008-0000-0500-0000E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40" name="Text Box 19">
          <a:extLst>
            <a:ext uri="{FF2B5EF4-FFF2-40B4-BE49-F238E27FC236}">
              <a16:creationId xmlns:a16="http://schemas.microsoft.com/office/drawing/2014/main" id="{00000000-0008-0000-0500-0000E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014"/>
    <xdr:sp macro="" textlink="">
      <xdr:nvSpPr>
        <xdr:cNvPr id="2541" name="Text Box 15">
          <a:extLst>
            <a:ext uri="{FF2B5EF4-FFF2-40B4-BE49-F238E27FC236}">
              <a16:creationId xmlns:a16="http://schemas.microsoft.com/office/drawing/2014/main" id="{00000000-0008-0000-0500-0000ED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42" name="Text Box 16">
          <a:extLst>
            <a:ext uri="{FF2B5EF4-FFF2-40B4-BE49-F238E27FC236}">
              <a16:creationId xmlns:a16="http://schemas.microsoft.com/office/drawing/2014/main" id="{00000000-0008-0000-0500-0000E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43" name="Text Box 17">
          <a:extLst>
            <a:ext uri="{FF2B5EF4-FFF2-40B4-BE49-F238E27FC236}">
              <a16:creationId xmlns:a16="http://schemas.microsoft.com/office/drawing/2014/main" id="{00000000-0008-0000-0500-0000E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44" name="Text Box 18">
          <a:extLst>
            <a:ext uri="{FF2B5EF4-FFF2-40B4-BE49-F238E27FC236}">
              <a16:creationId xmlns:a16="http://schemas.microsoft.com/office/drawing/2014/main" id="{00000000-0008-0000-0500-0000F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45" name="Text Box 19">
          <a:extLst>
            <a:ext uri="{FF2B5EF4-FFF2-40B4-BE49-F238E27FC236}">
              <a16:creationId xmlns:a16="http://schemas.microsoft.com/office/drawing/2014/main" id="{00000000-0008-0000-0500-0000F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46</xdr:row>
      <xdr:rowOff>504825</xdr:rowOff>
    </xdr:from>
    <xdr:ext cx="95250" cy="442269"/>
    <xdr:sp macro="" textlink="">
      <xdr:nvSpPr>
        <xdr:cNvPr id="2546" name="Text Box 15">
          <a:extLst>
            <a:ext uri="{FF2B5EF4-FFF2-40B4-BE49-F238E27FC236}">
              <a16:creationId xmlns:a16="http://schemas.microsoft.com/office/drawing/2014/main" id="{00000000-0008-0000-0500-0000F209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47" name="Text Box 16">
          <a:extLst>
            <a:ext uri="{FF2B5EF4-FFF2-40B4-BE49-F238E27FC236}">
              <a16:creationId xmlns:a16="http://schemas.microsoft.com/office/drawing/2014/main" id="{00000000-0008-0000-0500-0000F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48" name="Text Box 17">
          <a:extLst>
            <a:ext uri="{FF2B5EF4-FFF2-40B4-BE49-F238E27FC236}">
              <a16:creationId xmlns:a16="http://schemas.microsoft.com/office/drawing/2014/main" id="{00000000-0008-0000-0500-0000F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49" name="Text Box 18">
          <a:extLst>
            <a:ext uri="{FF2B5EF4-FFF2-40B4-BE49-F238E27FC236}">
              <a16:creationId xmlns:a16="http://schemas.microsoft.com/office/drawing/2014/main" id="{00000000-0008-0000-0500-0000F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0" name="Text Box 16">
          <a:extLst>
            <a:ext uri="{FF2B5EF4-FFF2-40B4-BE49-F238E27FC236}">
              <a16:creationId xmlns:a16="http://schemas.microsoft.com/office/drawing/2014/main" id="{00000000-0008-0000-0500-0000F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1" name="Text Box 17">
          <a:extLst>
            <a:ext uri="{FF2B5EF4-FFF2-40B4-BE49-F238E27FC236}">
              <a16:creationId xmlns:a16="http://schemas.microsoft.com/office/drawing/2014/main" id="{00000000-0008-0000-0500-0000F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2" name="Text Box 18">
          <a:extLst>
            <a:ext uri="{FF2B5EF4-FFF2-40B4-BE49-F238E27FC236}">
              <a16:creationId xmlns:a16="http://schemas.microsoft.com/office/drawing/2014/main" id="{00000000-0008-0000-0500-0000F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3" name="Text Box 19">
          <a:extLst>
            <a:ext uri="{FF2B5EF4-FFF2-40B4-BE49-F238E27FC236}">
              <a16:creationId xmlns:a16="http://schemas.microsoft.com/office/drawing/2014/main" id="{00000000-0008-0000-0500-0000F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4" name="Text Box 16">
          <a:extLst>
            <a:ext uri="{FF2B5EF4-FFF2-40B4-BE49-F238E27FC236}">
              <a16:creationId xmlns:a16="http://schemas.microsoft.com/office/drawing/2014/main" id="{00000000-0008-0000-0500-0000F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5" name="Text Box 17">
          <a:extLst>
            <a:ext uri="{FF2B5EF4-FFF2-40B4-BE49-F238E27FC236}">
              <a16:creationId xmlns:a16="http://schemas.microsoft.com/office/drawing/2014/main" id="{00000000-0008-0000-0500-0000F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6" name="Text Box 18">
          <a:extLst>
            <a:ext uri="{FF2B5EF4-FFF2-40B4-BE49-F238E27FC236}">
              <a16:creationId xmlns:a16="http://schemas.microsoft.com/office/drawing/2014/main" id="{00000000-0008-0000-0500-0000F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50</xdr:row>
      <xdr:rowOff>170392</xdr:rowOff>
    </xdr:from>
    <xdr:ext cx="95250" cy="213632"/>
    <xdr:sp macro="" textlink="">
      <xdr:nvSpPr>
        <xdr:cNvPr id="2557" name="Text Box 15">
          <a:extLst>
            <a:ext uri="{FF2B5EF4-FFF2-40B4-BE49-F238E27FC236}">
              <a16:creationId xmlns:a16="http://schemas.microsoft.com/office/drawing/2014/main" id="{00000000-0008-0000-0500-0000FD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58" name="Text Box 16">
          <a:extLst>
            <a:ext uri="{FF2B5EF4-FFF2-40B4-BE49-F238E27FC236}">
              <a16:creationId xmlns:a16="http://schemas.microsoft.com/office/drawing/2014/main" id="{00000000-0008-0000-0500-0000F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59" name="Text Box 17">
          <a:extLst>
            <a:ext uri="{FF2B5EF4-FFF2-40B4-BE49-F238E27FC236}">
              <a16:creationId xmlns:a16="http://schemas.microsoft.com/office/drawing/2014/main" id="{00000000-0008-0000-0500-0000F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60" name="Text Box 18">
          <a:extLst>
            <a:ext uri="{FF2B5EF4-FFF2-40B4-BE49-F238E27FC236}">
              <a16:creationId xmlns:a16="http://schemas.microsoft.com/office/drawing/2014/main" id="{00000000-0008-0000-0500-00000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61" name="Text Box 19">
          <a:extLst>
            <a:ext uri="{FF2B5EF4-FFF2-40B4-BE49-F238E27FC236}">
              <a16:creationId xmlns:a16="http://schemas.microsoft.com/office/drawing/2014/main" id="{00000000-0008-0000-0500-00000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62" name="Text Box 16">
          <a:extLst>
            <a:ext uri="{FF2B5EF4-FFF2-40B4-BE49-F238E27FC236}">
              <a16:creationId xmlns:a16="http://schemas.microsoft.com/office/drawing/2014/main" id="{00000000-0008-0000-0500-00000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63" name="Text Box 17">
          <a:extLst>
            <a:ext uri="{FF2B5EF4-FFF2-40B4-BE49-F238E27FC236}">
              <a16:creationId xmlns:a16="http://schemas.microsoft.com/office/drawing/2014/main" id="{00000000-0008-0000-0500-00000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64" name="Text Box 18">
          <a:extLst>
            <a:ext uri="{FF2B5EF4-FFF2-40B4-BE49-F238E27FC236}">
              <a16:creationId xmlns:a16="http://schemas.microsoft.com/office/drawing/2014/main" id="{00000000-0008-0000-0500-00000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65" name="Text Box 19">
          <a:extLst>
            <a:ext uri="{FF2B5EF4-FFF2-40B4-BE49-F238E27FC236}">
              <a16:creationId xmlns:a16="http://schemas.microsoft.com/office/drawing/2014/main" id="{00000000-0008-0000-0500-00000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45</xdr:row>
      <xdr:rowOff>0</xdr:rowOff>
    </xdr:from>
    <xdr:ext cx="95250" cy="171450"/>
    <xdr:sp macro="" textlink="">
      <xdr:nvSpPr>
        <xdr:cNvPr id="2566" name="Text Box 16">
          <a:extLst>
            <a:ext uri="{FF2B5EF4-FFF2-40B4-BE49-F238E27FC236}">
              <a16:creationId xmlns:a16="http://schemas.microsoft.com/office/drawing/2014/main" id="{00000000-0008-0000-0500-000006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45</xdr:row>
      <xdr:rowOff>0</xdr:rowOff>
    </xdr:from>
    <xdr:ext cx="95250" cy="171450"/>
    <xdr:sp macro="" textlink="">
      <xdr:nvSpPr>
        <xdr:cNvPr id="2567" name="Text Box 17">
          <a:extLst>
            <a:ext uri="{FF2B5EF4-FFF2-40B4-BE49-F238E27FC236}">
              <a16:creationId xmlns:a16="http://schemas.microsoft.com/office/drawing/2014/main" id="{00000000-0008-0000-0500-000007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45</xdr:row>
      <xdr:rowOff>0</xdr:rowOff>
    </xdr:from>
    <xdr:ext cx="95250" cy="171450"/>
    <xdr:sp macro="" textlink="">
      <xdr:nvSpPr>
        <xdr:cNvPr id="2568" name="Text Box 18">
          <a:extLst>
            <a:ext uri="{FF2B5EF4-FFF2-40B4-BE49-F238E27FC236}">
              <a16:creationId xmlns:a16="http://schemas.microsoft.com/office/drawing/2014/main" id="{00000000-0008-0000-0500-000008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45</xdr:row>
      <xdr:rowOff>0</xdr:rowOff>
    </xdr:from>
    <xdr:ext cx="95250" cy="171450"/>
    <xdr:sp macro="" textlink="">
      <xdr:nvSpPr>
        <xdr:cNvPr id="2569" name="Text Box 19">
          <a:extLst>
            <a:ext uri="{FF2B5EF4-FFF2-40B4-BE49-F238E27FC236}">
              <a16:creationId xmlns:a16="http://schemas.microsoft.com/office/drawing/2014/main" id="{00000000-0008-0000-0500-000009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014"/>
    <xdr:sp macro="" textlink="">
      <xdr:nvSpPr>
        <xdr:cNvPr id="2570" name="Text Box 15">
          <a:extLst>
            <a:ext uri="{FF2B5EF4-FFF2-40B4-BE49-F238E27FC236}">
              <a16:creationId xmlns:a16="http://schemas.microsoft.com/office/drawing/2014/main" id="{00000000-0008-0000-0500-00000A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71" name="Text Box 16">
          <a:extLst>
            <a:ext uri="{FF2B5EF4-FFF2-40B4-BE49-F238E27FC236}">
              <a16:creationId xmlns:a16="http://schemas.microsoft.com/office/drawing/2014/main" id="{00000000-0008-0000-0500-00000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72" name="Text Box 17">
          <a:extLst>
            <a:ext uri="{FF2B5EF4-FFF2-40B4-BE49-F238E27FC236}">
              <a16:creationId xmlns:a16="http://schemas.microsoft.com/office/drawing/2014/main" id="{00000000-0008-0000-0500-00000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73" name="Text Box 18">
          <a:extLst>
            <a:ext uri="{FF2B5EF4-FFF2-40B4-BE49-F238E27FC236}">
              <a16:creationId xmlns:a16="http://schemas.microsoft.com/office/drawing/2014/main" id="{00000000-0008-0000-0500-00000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74" name="Text Box 19">
          <a:extLst>
            <a:ext uri="{FF2B5EF4-FFF2-40B4-BE49-F238E27FC236}">
              <a16:creationId xmlns:a16="http://schemas.microsoft.com/office/drawing/2014/main" id="{00000000-0008-0000-0500-00000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75" name="Text Box 16">
          <a:extLst>
            <a:ext uri="{FF2B5EF4-FFF2-40B4-BE49-F238E27FC236}">
              <a16:creationId xmlns:a16="http://schemas.microsoft.com/office/drawing/2014/main" id="{00000000-0008-0000-0500-00000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76" name="Text Box 17">
          <a:extLst>
            <a:ext uri="{FF2B5EF4-FFF2-40B4-BE49-F238E27FC236}">
              <a16:creationId xmlns:a16="http://schemas.microsoft.com/office/drawing/2014/main" id="{00000000-0008-0000-0500-00001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50</xdr:row>
      <xdr:rowOff>15875</xdr:rowOff>
    </xdr:from>
    <xdr:ext cx="95250" cy="171450"/>
    <xdr:sp macro="" textlink="">
      <xdr:nvSpPr>
        <xdr:cNvPr id="2577" name="Text Box 18">
          <a:extLst>
            <a:ext uri="{FF2B5EF4-FFF2-40B4-BE49-F238E27FC236}">
              <a16:creationId xmlns:a16="http://schemas.microsoft.com/office/drawing/2014/main" id="{00000000-0008-0000-0500-0000110A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78" name="Text Box 16">
          <a:extLst>
            <a:ext uri="{FF2B5EF4-FFF2-40B4-BE49-F238E27FC236}">
              <a16:creationId xmlns:a16="http://schemas.microsoft.com/office/drawing/2014/main" id="{00000000-0008-0000-0500-00001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79" name="Text Box 17">
          <a:extLst>
            <a:ext uri="{FF2B5EF4-FFF2-40B4-BE49-F238E27FC236}">
              <a16:creationId xmlns:a16="http://schemas.microsoft.com/office/drawing/2014/main" id="{00000000-0008-0000-0500-00001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80" name="Text Box 18">
          <a:extLst>
            <a:ext uri="{FF2B5EF4-FFF2-40B4-BE49-F238E27FC236}">
              <a16:creationId xmlns:a16="http://schemas.microsoft.com/office/drawing/2014/main" id="{00000000-0008-0000-0500-00001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81" name="Text Box 19">
          <a:extLst>
            <a:ext uri="{FF2B5EF4-FFF2-40B4-BE49-F238E27FC236}">
              <a16:creationId xmlns:a16="http://schemas.microsoft.com/office/drawing/2014/main" id="{00000000-0008-0000-0500-00001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82" name="Text Box 16">
          <a:extLst>
            <a:ext uri="{FF2B5EF4-FFF2-40B4-BE49-F238E27FC236}">
              <a16:creationId xmlns:a16="http://schemas.microsoft.com/office/drawing/2014/main" id="{00000000-0008-0000-0500-00001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50</xdr:row>
      <xdr:rowOff>170392</xdr:rowOff>
    </xdr:from>
    <xdr:ext cx="95250" cy="213632"/>
    <xdr:sp macro="" textlink="">
      <xdr:nvSpPr>
        <xdr:cNvPr id="2583" name="Text Box 15">
          <a:extLst>
            <a:ext uri="{FF2B5EF4-FFF2-40B4-BE49-F238E27FC236}">
              <a16:creationId xmlns:a16="http://schemas.microsoft.com/office/drawing/2014/main" id="{00000000-0008-0000-0500-000017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8496"/>
    <xdr:sp macro="" textlink="">
      <xdr:nvSpPr>
        <xdr:cNvPr id="2584" name="Text Box 15">
          <a:extLst>
            <a:ext uri="{FF2B5EF4-FFF2-40B4-BE49-F238E27FC236}">
              <a16:creationId xmlns:a16="http://schemas.microsoft.com/office/drawing/2014/main" id="{00000000-0008-0000-0500-0000180A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504825</xdr:rowOff>
    </xdr:from>
    <xdr:ext cx="95250" cy="442269"/>
    <xdr:sp macro="" textlink="">
      <xdr:nvSpPr>
        <xdr:cNvPr id="2585" name="Text Box 15">
          <a:extLst>
            <a:ext uri="{FF2B5EF4-FFF2-40B4-BE49-F238E27FC236}">
              <a16:creationId xmlns:a16="http://schemas.microsoft.com/office/drawing/2014/main" id="{00000000-0008-0000-0500-000019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2587" name="Text Box 15">
          <a:extLst>
            <a:ext uri="{FF2B5EF4-FFF2-40B4-BE49-F238E27FC236}">
              <a16:creationId xmlns:a16="http://schemas.microsoft.com/office/drawing/2014/main" id="{00000000-0008-0000-0500-00001B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2588" name="Text Box 15">
          <a:extLst>
            <a:ext uri="{FF2B5EF4-FFF2-40B4-BE49-F238E27FC236}">
              <a16:creationId xmlns:a16="http://schemas.microsoft.com/office/drawing/2014/main" id="{00000000-0008-0000-0500-00001C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50</xdr:row>
      <xdr:rowOff>170392</xdr:rowOff>
    </xdr:from>
    <xdr:ext cx="95250" cy="213632"/>
    <xdr:sp macro="" textlink="">
      <xdr:nvSpPr>
        <xdr:cNvPr id="2589" name="Text Box 15">
          <a:extLst>
            <a:ext uri="{FF2B5EF4-FFF2-40B4-BE49-F238E27FC236}">
              <a16:creationId xmlns:a16="http://schemas.microsoft.com/office/drawing/2014/main" id="{00000000-0008-0000-0500-00001D0A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590" name="Text Box 16">
          <a:extLst>
            <a:ext uri="{FF2B5EF4-FFF2-40B4-BE49-F238E27FC236}">
              <a16:creationId xmlns:a16="http://schemas.microsoft.com/office/drawing/2014/main" id="{00000000-0008-0000-0500-00001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591" name="Text Box 17">
          <a:extLst>
            <a:ext uri="{FF2B5EF4-FFF2-40B4-BE49-F238E27FC236}">
              <a16:creationId xmlns:a16="http://schemas.microsoft.com/office/drawing/2014/main" id="{00000000-0008-0000-0500-00001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592" name="Text Box 18">
          <a:extLst>
            <a:ext uri="{FF2B5EF4-FFF2-40B4-BE49-F238E27FC236}">
              <a16:creationId xmlns:a16="http://schemas.microsoft.com/office/drawing/2014/main" id="{00000000-0008-0000-0500-00002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593" name="Text Box 19">
          <a:extLst>
            <a:ext uri="{FF2B5EF4-FFF2-40B4-BE49-F238E27FC236}">
              <a16:creationId xmlns:a16="http://schemas.microsoft.com/office/drawing/2014/main" id="{00000000-0008-0000-0500-00002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594" name="Text Box 16">
          <a:extLst>
            <a:ext uri="{FF2B5EF4-FFF2-40B4-BE49-F238E27FC236}">
              <a16:creationId xmlns:a16="http://schemas.microsoft.com/office/drawing/2014/main" id="{00000000-0008-0000-0500-00002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595" name="Text Box 17">
          <a:extLst>
            <a:ext uri="{FF2B5EF4-FFF2-40B4-BE49-F238E27FC236}">
              <a16:creationId xmlns:a16="http://schemas.microsoft.com/office/drawing/2014/main" id="{00000000-0008-0000-0500-00002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596" name="Text Box 18">
          <a:extLst>
            <a:ext uri="{FF2B5EF4-FFF2-40B4-BE49-F238E27FC236}">
              <a16:creationId xmlns:a16="http://schemas.microsoft.com/office/drawing/2014/main" id="{00000000-0008-0000-0500-00002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597" name="Text Box 19">
          <a:extLst>
            <a:ext uri="{FF2B5EF4-FFF2-40B4-BE49-F238E27FC236}">
              <a16:creationId xmlns:a16="http://schemas.microsoft.com/office/drawing/2014/main" id="{00000000-0008-0000-0500-00002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598" name="Text Box 16">
          <a:extLst>
            <a:ext uri="{FF2B5EF4-FFF2-40B4-BE49-F238E27FC236}">
              <a16:creationId xmlns:a16="http://schemas.microsoft.com/office/drawing/2014/main" id="{00000000-0008-0000-0500-000026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599" name="Text Box 17">
          <a:extLst>
            <a:ext uri="{FF2B5EF4-FFF2-40B4-BE49-F238E27FC236}">
              <a16:creationId xmlns:a16="http://schemas.microsoft.com/office/drawing/2014/main" id="{00000000-0008-0000-0500-00002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600" name="Text Box 18">
          <a:extLst>
            <a:ext uri="{FF2B5EF4-FFF2-40B4-BE49-F238E27FC236}">
              <a16:creationId xmlns:a16="http://schemas.microsoft.com/office/drawing/2014/main" id="{00000000-0008-0000-0500-00002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601" name="Text Box 19">
          <a:extLst>
            <a:ext uri="{FF2B5EF4-FFF2-40B4-BE49-F238E27FC236}">
              <a16:creationId xmlns:a16="http://schemas.microsoft.com/office/drawing/2014/main" id="{00000000-0008-0000-0500-000029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014"/>
    <xdr:sp macro="" textlink="">
      <xdr:nvSpPr>
        <xdr:cNvPr id="2602" name="Text Box 15">
          <a:extLst>
            <a:ext uri="{FF2B5EF4-FFF2-40B4-BE49-F238E27FC236}">
              <a16:creationId xmlns:a16="http://schemas.microsoft.com/office/drawing/2014/main" id="{00000000-0008-0000-0500-00002A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03" name="Text Box 16">
          <a:extLst>
            <a:ext uri="{FF2B5EF4-FFF2-40B4-BE49-F238E27FC236}">
              <a16:creationId xmlns:a16="http://schemas.microsoft.com/office/drawing/2014/main" id="{00000000-0008-0000-0500-00002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04" name="Text Box 17">
          <a:extLst>
            <a:ext uri="{FF2B5EF4-FFF2-40B4-BE49-F238E27FC236}">
              <a16:creationId xmlns:a16="http://schemas.microsoft.com/office/drawing/2014/main" id="{00000000-0008-0000-0500-00002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05" name="Text Box 18">
          <a:extLst>
            <a:ext uri="{FF2B5EF4-FFF2-40B4-BE49-F238E27FC236}">
              <a16:creationId xmlns:a16="http://schemas.microsoft.com/office/drawing/2014/main" id="{00000000-0008-0000-0500-00002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06" name="Text Box 19">
          <a:extLst>
            <a:ext uri="{FF2B5EF4-FFF2-40B4-BE49-F238E27FC236}">
              <a16:creationId xmlns:a16="http://schemas.microsoft.com/office/drawing/2014/main" id="{00000000-0008-0000-0500-00002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07" name="Text Box 16">
          <a:extLst>
            <a:ext uri="{FF2B5EF4-FFF2-40B4-BE49-F238E27FC236}">
              <a16:creationId xmlns:a16="http://schemas.microsoft.com/office/drawing/2014/main" id="{00000000-0008-0000-0500-00002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08" name="Text Box 17">
          <a:extLst>
            <a:ext uri="{FF2B5EF4-FFF2-40B4-BE49-F238E27FC236}">
              <a16:creationId xmlns:a16="http://schemas.microsoft.com/office/drawing/2014/main" id="{00000000-0008-0000-0500-00003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09" name="Text Box 18">
          <a:extLst>
            <a:ext uri="{FF2B5EF4-FFF2-40B4-BE49-F238E27FC236}">
              <a16:creationId xmlns:a16="http://schemas.microsoft.com/office/drawing/2014/main" id="{00000000-0008-0000-0500-00003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0" name="Text Box 16">
          <a:extLst>
            <a:ext uri="{FF2B5EF4-FFF2-40B4-BE49-F238E27FC236}">
              <a16:creationId xmlns:a16="http://schemas.microsoft.com/office/drawing/2014/main" id="{00000000-0008-0000-0500-00003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1" name="Text Box 17">
          <a:extLst>
            <a:ext uri="{FF2B5EF4-FFF2-40B4-BE49-F238E27FC236}">
              <a16:creationId xmlns:a16="http://schemas.microsoft.com/office/drawing/2014/main" id="{00000000-0008-0000-0500-00003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2" name="Text Box 18">
          <a:extLst>
            <a:ext uri="{FF2B5EF4-FFF2-40B4-BE49-F238E27FC236}">
              <a16:creationId xmlns:a16="http://schemas.microsoft.com/office/drawing/2014/main" id="{00000000-0008-0000-0500-00003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3" name="Text Box 19">
          <a:extLst>
            <a:ext uri="{FF2B5EF4-FFF2-40B4-BE49-F238E27FC236}">
              <a16:creationId xmlns:a16="http://schemas.microsoft.com/office/drawing/2014/main" id="{00000000-0008-0000-0500-00003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4" name="Text Box 16">
          <a:extLst>
            <a:ext uri="{FF2B5EF4-FFF2-40B4-BE49-F238E27FC236}">
              <a16:creationId xmlns:a16="http://schemas.microsoft.com/office/drawing/2014/main" id="{00000000-0008-0000-0500-00003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5" name="Text Box 17">
          <a:extLst>
            <a:ext uri="{FF2B5EF4-FFF2-40B4-BE49-F238E27FC236}">
              <a16:creationId xmlns:a16="http://schemas.microsoft.com/office/drawing/2014/main" id="{00000000-0008-0000-0500-00003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6" name="Text Box 18">
          <a:extLst>
            <a:ext uri="{FF2B5EF4-FFF2-40B4-BE49-F238E27FC236}">
              <a16:creationId xmlns:a16="http://schemas.microsoft.com/office/drawing/2014/main" id="{00000000-0008-0000-0500-00003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7" name="Text Box 19">
          <a:extLst>
            <a:ext uri="{FF2B5EF4-FFF2-40B4-BE49-F238E27FC236}">
              <a16:creationId xmlns:a16="http://schemas.microsoft.com/office/drawing/2014/main" id="{00000000-0008-0000-0500-000039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56743"/>
    <xdr:sp macro="" textlink="">
      <xdr:nvSpPr>
        <xdr:cNvPr id="2618" name="Text Box 15">
          <a:extLst>
            <a:ext uri="{FF2B5EF4-FFF2-40B4-BE49-F238E27FC236}">
              <a16:creationId xmlns:a16="http://schemas.microsoft.com/office/drawing/2014/main" id="{00000000-0008-0000-0500-00003A0A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504825</xdr:rowOff>
    </xdr:from>
    <xdr:ext cx="95250" cy="442269"/>
    <xdr:sp macro="" textlink="">
      <xdr:nvSpPr>
        <xdr:cNvPr id="2619" name="Text Box 15">
          <a:extLst>
            <a:ext uri="{FF2B5EF4-FFF2-40B4-BE49-F238E27FC236}">
              <a16:creationId xmlns:a16="http://schemas.microsoft.com/office/drawing/2014/main" id="{00000000-0008-0000-0500-00003B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2621" name="Text Box 15">
          <a:extLst>
            <a:ext uri="{FF2B5EF4-FFF2-40B4-BE49-F238E27FC236}">
              <a16:creationId xmlns:a16="http://schemas.microsoft.com/office/drawing/2014/main" id="{00000000-0008-0000-0500-00003D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2622" name="Text Box 15">
          <a:extLst>
            <a:ext uri="{FF2B5EF4-FFF2-40B4-BE49-F238E27FC236}">
              <a16:creationId xmlns:a16="http://schemas.microsoft.com/office/drawing/2014/main" id="{00000000-0008-0000-0500-00003E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504825</xdr:rowOff>
    </xdr:from>
    <xdr:ext cx="95250" cy="213632"/>
    <xdr:sp macro="" textlink="">
      <xdr:nvSpPr>
        <xdr:cNvPr id="2623" name="Text Box 15">
          <a:extLst>
            <a:ext uri="{FF2B5EF4-FFF2-40B4-BE49-F238E27FC236}">
              <a16:creationId xmlns:a16="http://schemas.microsoft.com/office/drawing/2014/main" id="{00000000-0008-0000-0500-00003F0A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24" name="Text Box 16">
          <a:extLst>
            <a:ext uri="{FF2B5EF4-FFF2-40B4-BE49-F238E27FC236}">
              <a16:creationId xmlns:a16="http://schemas.microsoft.com/office/drawing/2014/main" id="{00000000-0008-0000-0500-00004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25" name="Text Box 17">
          <a:extLst>
            <a:ext uri="{FF2B5EF4-FFF2-40B4-BE49-F238E27FC236}">
              <a16:creationId xmlns:a16="http://schemas.microsoft.com/office/drawing/2014/main" id="{00000000-0008-0000-0500-00004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26" name="Text Box 18">
          <a:extLst>
            <a:ext uri="{FF2B5EF4-FFF2-40B4-BE49-F238E27FC236}">
              <a16:creationId xmlns:a16="http://schemas.microsoft.com/office/drawing/2014/main" id="{00000000-0008-0000-0500-000042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27" name="Text Box 19">
          <a:extLst>
            <a:ext uri="{FF2B5EF4-FFF2-40B4-BE49-F238E27FC236}">
              <a16:creationId xmlns:a16="http://schemas.microsoft.com/office/drawing/2014/main" id="{00000000-0008-0000-0500-000043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28" name="Text Box 16">
          <a:extLst>
            <a:ext uri="{FF2B5EF4-FFF2-40B4-BE49-F238E27FC236}">
              <a16:creationId xmlns:a16="http://schemas.microsoft.com/office/drawing/2014/main" id="{00000000-0008-0000-0500-00004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29" name="Text Box 17">
          <a:extLst>
            <a:ext uri="{FF2B5EF4-FFF2-40B4-BE49-F238E27FC236}">
              <a16:creationId xmlns:a16="http://schemas.microsoft.com/office/drawing/2014/main" id="{00000000-0008-0000-0500-00004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30" name="Text Box 18">
          <a:extLst>
            <a:ext uri="{FF2B5EF4-FFF2-40B4-BE49-F238E27FC236}">
              <a16:creationId xmlns:a16="http://schemas.microsoft.com/office/drawing/2014/main" id="{00000000-0008-0000-0500-000046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31" name="Text Box 19">
          <a:extLst>
            <a:ext uri="{FF2B5EF4-FFF2-40B4-BE49-F238E27FC236}">
              <a16:creationId xmlns:a16="http://schemas.microsoft.com/office/drawing/2014/main" id="{00000000-0008-0000-0500-000047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632" name="Text Box 16">
          <a:extLst>
            <a:ext uri="{FF2B5EF4-FFF2-40B4-BE49-F238E27FC236}">
              <a16:creationId xmlns:a16="http://schemas.microsoft.com/office/drawing/2014/main" id="{00000000-0008-0000-0500-00004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633" name="Text Box 17">
          <a:extLst>
            <a:ext uri="{FF2B5EF4-FFF2-40B4-BE49-F238E27FC236}">
              <a16:creationId xmlns:a16="http://schemas.microsoft.com/office/drawing/2014/main" id="{00000000-0008-0000-0500-000049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634" name="Text Box 18">
          <a:extLst>
            <a:ext uri="{FF2B5EF4-FFF2-40B4-BE49-F238E27FC236}">
              <a16:creationId xmlns:a16="http://schemas.microsoft.com/office/drawing/2014/main" id="{00000000-0008-0000-0500-00004A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635" name="Text Box 19">
          <a:extLst>
            <a:ext uri="{FF2B5EF4-FFF2-40B4-BE49-F238E27FC236}">
              <a16:creationId xmlns:a16="http://schemas.microsoft.com/office/drawing/2014/main" id="{00000000-0008-0000-0500-00004B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014"/>
    <xdr:sp macro="" textlink="">
      <xdr:nvSpPr>
        <xdr:cNvPr id="2636" name="Text Box 15">
          <a:extLst>
            <a:ext uri="{FF2B5EF4-FFF2-40B4-BE49-F238E27FC236}">
              <a16:creationId xmlns:a16="http://schemas.microsoft.com/office/drawing/2014/main" id="{00000000-0008-0000-0500-00004C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37" name="Text Box 16">
          <a:extLst>
            <a:ext uri="{FF2B5EF4-FFF2-40B4-BE49-F238E27FC236}">
              <a16:creationId xmlns:a16="http://schemas.microsoft.com/office/drawing/2014/main" id="{00000000-0008-0000-0500-00004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38" name="Text Box 17">
          <a:extLst>
            <a:ext uri="{FF2B5EF4-FFF2-40B4-BE49-F238E27FC236}">
              <a16:creationId xmlns:a16="http://schemas.microsoft.com/office/drawing/2014/main" id="{00000000-0008-0000-0500-00004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39" name="Text Box 18">
          <a:extLst>
            <a:ext uri="{FF2B5EF4-FFF2-40B4-BE49-F238E27FC236}">
              <a16:creationId xmlns:a16="http://schemas.microsoft.com/office/drawing/2014/main" id="{00000000-0008-0000-0500-00004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40" name="Text Box 19">
          <a:extLst>
            <a:ext uri="{FF2B5EF4-FFF2-40B4-BE49-F238E27FC236}">
              <a16:creationId xmlns:a16="http://schemas.microsoft.com/office/drawing/2014/main" id="{00000000-0008-0000-0500-00005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52</xdr:row>
      <xdr:rowOff>504825</xdr:rowOff>
    </xdr:from>
    <xdr:ext cx="95250" cy="442269"/>
    <xdr:sp macro="" textlink="">
      <xdr:nvSpPr>
        <xdr:cNvPr id="2641" name="Text Box 15">
          <a:extLst>
            <a:ext uri="{FF2B5EF4-FFF2-40B4-BE49-F238E27FC236}">
              <a16:creationId xmlns:a16="http://schemas.microsoft.com/office/drawing/2014/main" id="{00000000-0008-0000-0500-0000510A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42" name="Text Box 16">
          <a:extLst>
            <a:ext uri="{FF2B5EF4-FFF2-40B4-BE49-F238E27FC236}">
              <a16:creationId xmlns:a16="http://schemas.microsoft.com/office/drawing/2014/main" id="{00000000-0008-0000-0500-00005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43" name="Text Box 17">
          <a:extLst>
            <a:ext uri="{FF2B5EF4-FFF2-40B4-BE49-F238E27FC236}">
              <a16:creationId xmlns:a16="http://schemas.microsoft.com/office/drawing/2014/main" id="{00000000-0008-0000-0500-00005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44" name="Text Box 18">
          <a:extLst>
            <a:ext uri="{FF2B5EF4-FFF2-40B4-BE49-F238E27FC236}">
              <a16:creationId xmlns:a16="http://schemas.microsoft.com/office/drawing/2014/main" id="{00000000-0008-0000-0500-00005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45" name="Text Box 16">
          <a:extLst>
            <a:ext uri="{FF2B5EF4-FFF2-40B4-BE49-F238E27FC236}">
              <a16:creationId xmlns:a16="http://schemas.microsoft.com/office/drawing/2014/main" id="{00000000-0008-0000-0500-00005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46" name="Text Box 17">
          <a:extLst>
            <a:ext uri="{FF2B5EF4-FFF2-40B4-BE49-F238E27FC236}">
              <a16:creationId xmlns:a16="http://schemas.microsoft.com/office/drawing/2014/main" id="{00000000-0008-0000-0500-00005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47" name="Text Box 18">
          <a:extLst>
            <a:ext uri="{FF2B5EF4-FFF2-40B4-BE49-F238E27FC236}">
              <a16:creationId xmlns:a16="http://schemas.microsoft.com/office/drawing/2014/main" id="{00000000-0008-0000-0500-00005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48" name="Text Box 19">
          <a:extLst>
            <a:ext uri="{FF2B5EF4-FFF2-40B4-BE49-F238E27FC236}">
              <a16:creationId xmlns:a16="http://schemas.microsoft.com/office/drawing/2014/main" id="{00000000-0008-0000-0500-00005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49" name="Text Box 16">
          <a:extLst>
            <a:ext uri="{FF2B5EF4-FFF2-40B4-BE49-F238E27FC236}">
              <a16:creationId xmlns:a16="http://schemas.microsoft.com/office/drawing/2014/main" id="{00000000-0008-0000-0500-000059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50" name="Text Box 17">
          <a:extLst>
            <a:ext uri="{FF2B5EF4-FFF2-40B4-BE49-F238E27FC236}">
              <a16:creationId xmlns:a16="http://schemas.microsoft.com/office/drawing/2014/main" id="{00000000-0008-0000-0500-00005A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51" name="Text Box 18">
          <a:extLst>
            <a:ext uri="{FF2B5EF4-FFF2-40B4-BE49-F238E27FC236}">
              <a16:creationId xmlns:a16="http://schemas.microsoft.com/office/drawing/2014/main" id="{00000000-0008-0000-0500-00005B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56</xdr:row>
      <xdr:rowOff>170392</xdr:rowOff>
    </xdr:from>
    <xdr:ext cx="95250" cy="213632"/>
    <xdr:sp macro="" textlink="">
      <xdr:nvSpPr>
        <xdr:cNvPr id="2652" name="Text Box 15">
          <a:extLst>
            <a:ext uri="{FF2B5EF4-FFF2-40B4-BE49-F238E27FC236}">
              <a16:creationId xmlns:a16="http://schemas.microsoft.com/office/drawing/2014/main" id="{00000000-0008-0000-0500-00005C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53" name="Text Box 16">
          <a:extLst>
            <a:ext uri="{FF2B5EF4-FFF2-40B4-BE49-F238E27FC236}">
              <a16:creationId xmlns:a16="http://schemas.microsoft.com/office/drawing/2014/main" id="{00000000-0008-0000-0500-00005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54" name="Text Box 17">
          <a:extLst>
            <a:ext uri="{FF2B5EF4-FFF2-40B4-BE49-F238E27FC236}">
              <a16:creationId xmlns:a16="http://schemas.microsoft.com/office/drawing/2014/main" id="{00000000-0008-0000-0500-00005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55" name="Text Box 18">
          <a:extLst>
            <a:ext uri="{FF2B5EF4-FFF2-40B4-BE49-F238E27FC236}">
              <a16:creationId xmlns:a16="http://schemas.microsoft.com/office/drawing/2014/main" id="{00000000-0008-0000-0500-00005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56" name="Text Box 19">
          <a:extLst>
            <a:ext uri="{FF2B5EF4-FFF2-40B4-BE49-F238E27FC236}">
              <a16:creationId xmlns:a16="http://schemas.microsoft.com/office/drawing/2014/main" id="{00000000-0008-0000-0500-00006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57" name="Text Box 16">
          <a:extLst>
            <a:ext uri="{FF2B5EF4-FFF2-40B4-BE49-F238E27FC236}">
              <a16:creationId xmlns:a16="http://schemas.microsoft.com/office/drawing/2014/main" id="{00000000-0008-0000-0500-00006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58" name="Text Box 17">
          <a:extLst>
            <a:ext uri="{FF2B5EF4-FFF2-40B4-BE49-F238E27FC236}">
              <a16:creationId xmlns:a16="http://schemas.microsoft.com/office/drawing/2014/main" id="{00000000-0008-0000-0500-00006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59" name="Text Box 18">
          <a:extLst>
            <a:ext uri="{FF2B5EF4-FFF2-40B4-BE49-F238E27FC236}">
              <a16:creationId xmlns:a16="http://schemas.microsoft.com/office/drawing/2014/main" id="{00000000-0008-0000-0500-00006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60" name="Text Box 19">
          <a:extLst>
            <a:ext uri="{FF2B5EF4-FFF2-40B4-BE49-F238E27FC236}">
              <a16:creationId xmlns:a16="http://schemas.microsoft.com/office/drawing/2014/main" id="{00000000-0008-0000-0500-00006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51</xdr:row>
      <xdr:rowOff>0</xdr:rowOff>
    </xdr:from>
    <xdr:ext cx="95250" cy="171450"/>
    <xdr:sp macro="" textlink="">
      <xdr:nvSpPr>
        <xdr:cNvPr id="2661" name="Text Box 16">
          <a:extLst>
            <a:ext uri="{FF2B5EF4-FFF2-40B4-BE49-F238E27FC236}">
              <a16:creationId xmlns:a16="http://schemas.microsoft.com/office/drawing/2014/main" id="{00000000-0008-0000-0500-000065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51</xdr:row>
      <xdr:rowOff>0</xdr:rowOff>
    </xdr:from>
    <xdr:ext cx="95250" cy="171450"/>
    <xdr:sp macro="" textlink="">
      <xdr:nvSpPr>
        <xdr:cNvPr id="2662" name="Text Box 17">
          <a:extLst>
            <a:ext uri="{FF2B5EF4-FFF2-40B4-BE49-F238E27FC236}">
              <a16:creationId xmlns:a16="http://schemas.microsoft.com/office/drawing/2014/main" id="{00000000-0008-0000-0500-000066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51</xdr:row>
      <xdr:rowOff>0</xdr:rowOff>
    </xdr:from>
    <xdr:ext cx="95250" cy="171450"/>
    <xdr:sp macro="" textlink="">
      <xdr:nvSpPr>
        <xdr:cNvPr id="2663" name="Text Box 18">
          <a:extLst>
            <a:ext uri="{FF2B5EF4-FFF2-40B4-BE49-F238E27FC236}">
              <a16:creationId xmlns:a16="http://schemas.microsoft.com/office/drawing/2014/main" id="{00000000-0008-0000-0500-000067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51</xdr:row>
      <xdr:rowOff>0</xdr:rowOff>
    </xdr:from>
    <xdr:ext cx="95250" cy="171450"/>
    <xdr:sp macro="" textlink="">
      <xdr:nvSpPr>
        <xdr:cNvPr id="2664" name="Text Box 19">
          <a:extLst>
            <a:ext uri="{FF2B5EF4-FFF2-40B4-BE49-F238E27FC236}">
              <a16:creationId xmlns:a16="http://schemas.microsoft.com/office/drawing/2014/main" id="{00000000-0008-0000-0500-000068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014"/>
    <xdr:sp macro="" textlink="">
      <xdr:nvSpPr>
        <xdr:cNvPr id="2665" name="Text Box 15">
          <a:extLst>
            <a:ext uri="{FF2B5EF4-FFF2-40B4-BE49-F238E27FC236}">
              <a16:creationId xmlns:a16="http://schemas.microsoft.com/office/drawing/2014/main" id="{00000000-0008-0000-0500-000069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66" name="Text Box 16">
          <a:extLst>
            <a:ext uri="{FF2B5EF4-FFF2-40B4-BE49-F238E27FC236}">
              <a16:creationId xmlns:a16="http://schemas.microsoft.com/office/drawing/2014/main" id="{00000000-0008-0000-0500-00006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67" name="Text Box 17">
          <a:extLst>
            <a:ext uri="{FF2B5EF4-FFF2-40B4-BE49-F238E27FC236}">
              <a16:creationId xmlns:a16="http://schemas.microsoft.com/office/drawing/2014/main" id="{00000000-0008-0000-0500-00006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68" name="Text Box 18">
          <a:extLst>
            <a:ext uri="{FF2B5EF4-FFF2-40B4-BE49-F238E27FC236}">
              <a16:creationId xmlns:a16="http://schemas.microsoft.com/office/drawing/2014/main" id="{00000000-0008-0000-0500-00006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69" name="Text Box 19">
          <a:extLst>
            <a:ext uri="{FF2B5EF4-FFF2-40B4-BE49-F238E27FC236}">
              <a16:creationId xmlns:a16="http://schemas.microsoft.com/office/drawing/2014/main" id="{00000000-0008-0000-0500-00006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70" name="Text Box 16">
          <a:extLst>
            <a:ext uri="{FF2B5EF4-FFF2-40B4-BE49-F238E27FC236}">
              <a16:creationId xmlns:a16="http://schemas.microsoft.com/office/drawing/2014/main" id="{00000000-0008-0000-0500-00006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71" name="Text Box 17">
          <a:extLst>
            <a:ext uri="{FF2B5EF4-FFF2-40B4-BE49-F238E27FC236}">
              <a16:creationId xmlns:a16="http://schemas.microsoft.com/office/drawing/2014/main" id="{00000000-0008-0000-0500-00006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56</xdr:row>
      <xdr:rowOff>15875</xdr:rowOff>
    </xdr:from>
    <xdr:ext cx="95250" cy="171450"/>
    <xdr:sp macro="" textlink="">
      <xdr:nvSpPr>
        <xdr:cNvPr id="2672" name="Text Box 18">
          <a:extLst>
            <a:ext uri="{FF2B5EF4-FFF2-40B4-BE49-F238E27FC236}">
              <a16:creationId xmlns:a16="http://schemas.microsoft.com/office/drawing/2014/main" id="{00000000-0008-0000-0500-0000700A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73" name="Text Box 16">
          <a:extLst>
            <a:ext uri="{FF2B5EF4-FFF2-40B4-BE49-F238E27FC236}">
              <a16:creationId xmlns:a16="http://schemas.microsoft.com/office/drawing/2014/main" id="{00000000-0008-0000-0500-00007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74" name="Text Box 17">
          <a:extLst>
            <a:ext uri="{FF2B5EF4-FFF2-40B4-BE49-F238E27FC236}">
              <a16:creationId xmlns:a16="http://schemas.microsoft.com/office/drawing/2014/main" id="{00000000-0008-0000-0500-00007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75" name="Text Box 18">
          <a:extLst>
            <a:ext uri="{FF2B5EF4-FFF2-40B4-BE49-F238E27FC236}">
              <a16:creationId xmlns:a16="http://schemas.microsoft.com/office/drawing/2014/main" id="{00000000-0008-0000-0500-00007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76" name="Text Box 19">
          <a:extLst>
            <a:ext uri="{FF2B5EF4-FFF2-40B4-BE49-F238E27FC236}">
              <a16:creationId xmlns:a16="http://schemas.microsoft.com/office/drawing/2014/main" id="{00000000-0008-0000-0500-00007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77" name="Text Box 16">
          <a:extLst>
            <a:ext uri="{FF2B5EF4-FFF2-40B4-BE49-F238E27FC236}">
              <a16:creationId xmlns:a16="http://schemas.microsoft.com/office/drawing/2014/main" id="{00000000-0008-0000-0500-00007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56</xdr:row>
      <xdr:rowOff>170392</xdr:rowOff>
    </xdr:from>
    <xdr:ext cx="95250" cy="213632"/>
    <xdr:sp macro="" textlink="">
      <xdr:nvSpPr>
        <xdr:cNvPr id="2678" name="Text Box 15">
          <a:extLst>
            <a:ext uri="{FF2B5EF4-FFF2-40B4-BE49-F238E27FC236}">
              <a16:creationId xmlns:a16="http://schemas.microsoft.com/office/drawing/2014/main" id="{00000000-0008-0000-0500-000076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8496"/>
    <xdr:sp macro="" textlink="">
      <xdr:nvSpPr>
        <xdr:cNvPr id="2679" name="Text Box 15">
          <a:extLst>
            <a:ext uri="{FF2B5EF4-FFF2-40B4-BE49-F238E27FC236}">
              <a16:creationId xmlns:a16="http://schemas.microsoft.com/office/drawing/2014/main" id="{00000000-0008-0000-0500-0000770A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504825</xdr:rowOff>
    </xdr:from>
    <xdr:ext cx="95250" cy="442269"/>
    <xdr:sp macro="" textlink="">
      <xdr:nvSpPr>
        <xdr:cNvPr id="2680" name="Text Box 15">
          <a:extLst>
            <a:ext uri="{FF2B5EF4-FFF2-40B4-BE49-F238E27FC236}">
              <a16:creationId xmlns:a16="http://schemas.microsoft.com/office/drawing/2014/main" id="{00000000-0008-0000-0500-000078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2682" name="Text Box 15">
          <a:extLst>
            <a:ext uri="{FF2B5EF4-FFF2-40B4-BE49-F238E27FC236}">
              <a16:creationId xmlns:a16="http://schemas.microsoft.com/office/drawing/2014/main" id="{00000000-0008-0000-0500-00007A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2683" name="Text Box 15">
          <a:extLst>
            <a:ext uri="{FF2B5EF4-FFF2-40B4-BE49-F238E27FC236}">
              <a16:creationId xmlns:a16="http://schemas.microsoft.com/office/drawing/2014/main" id="{00000000-0008-0000-0500-00007B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56</xdr:row>
      <xdr:rowOff>170392</xdr:rowOff>
    </xdr:from>
    <xdr:ext cx="95250" cy="213632"/>
    <xdr:sp macro="" textlink="">
      <xdr:nvSpPr>
        <xdr:cNvPr id="2684" name="Text Box 15">
          <a:extLst>
            <a:ext uri="{FF2B5EF4-FFF2-40B4-BE49-F238E27FC236}">
              <a16:creationId xmlns:a16="http://schemas.microsoft.com/office/drawing/2014/main" id="{00000000-0008-0000-0500-00007C0A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685" name="Text Box 16">
          <a:extLst>
            <a:ext uri="{FF2B5EF4-FFF2-40B4-BE49-F238E27FC236}">
              <a16:creationId xmlns:a16="http://schemas.microsoft.com/office/drawing/2014/main" id="{00000000-0008-0000-0500-00007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686" name="Text Box 17">
          <a:extLst>
            <a:ext uri="{FF2B5EF4-FFF2-40B4-BE49-F238E27FC236}">
              <a16:creationId xmlns:a16="http://schemas.microsoft.com/office/drawing/2014/main" id="{00000000-0008-0000-0500-00007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687" name="Text Box 18">
          <a:extLst>
            <a:ext uri="{FF2B5EF4-FFF2-40B4-BE49-F238E27FC236}">
              <a16:creationId xmlns:a16="http://schemas.microsoft.com/office/drawing/2014/main" id="{00000000-0008-0000-0500-00007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688" name="Text Box 19">
          <a:extLst>
            <a:ext uri="{FF2B5EF4-FFF2-40B4-BE49-F238E27FC236}">
              <a16:creationId xmlns:a16="http://schemas.microsoft.com/office/drawing/2014/main" id="{00000000-0008-0000-0500-00008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689" name="Text Box 16">
          <a:extLst>
            <a:ext uri="{FF2B5EF4-FFF2-40B4-BE49-F238E27FC236}">
              <a16:creationId xmlns:a16="http://schemas.microsoft.com/office/drawing/2014/main" id="{00000000-0008-0000-0500-00008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690" name="Text Box 17">
          <a:extLst>
            <a:ext uri="{FF2B5EF4-FFF2-40B4-BE49-F238E27FC236}">
              <a16:creationId xmlns:a16="http://schemas.microsoft.com/office/drawing/2014/main" id="{00000000-0008-0000-0500-00008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691" name="Text Box 18">
          <a:extLst>
            <a:ext uri="{FF2B5EF4-FFF2-40B4-BE49-F238E27FC236}">
              <a16:creationId xmlns:a16="http://schemas.microsoft.com/office/drawing/2014/main" id="{00000000-0008-0000-0500-00008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692" name="Text Box 19">
          <a:extLst>
            <a:ext uri="{FF2B5EF4-FFF2-40B4-BE49-F238E27FC236}">
              <a16:creationId xmlns:a16="http://schemas.microsoft.com/office/drawing/2014/main" id="{00000000-0008-0000-0500-00008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693" name="Text Box 16">
          <a:extLst>
            <a:ext uri="{FF2B5EF4-FFF2-40B4-BE49-F238E27FC236}">
              <a16:creationId xmlns:a16="http://schemas.microsoft.com/office/drawing/2014/main" id="{00000000-0008-0000-0500-000085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694" name="Text Box 17">
          <a:extLst>
            <a:ext uri="{FF2B5EF4-FFF2-40B4-BE49-F238E27FC236}">
              <a16:creationId xmlns:a16="http://schemas.microsoft.com/office/drawing/2014/main" id="{00000000-0008-0000-0500-000086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695" name="Text Box 18">
          <a:extLst>
            <a:ext uri="{FF2B5EF4-FFF2-40B4-BE49-F238E27FC236}">
              <a16:creationId xmlns:a16="http://schemas.microsoft.com/office/drawing/2014/main" id="{00000000-0008-0000-0500-00008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696" name="Text Box 19">
          <a:extLst>
            <a:ext uri="{FF2B5EF4-FFF2-40B4-BE49-F238E27FC236}">
              <a16:creationId xmlns:a16="http://schemas.microsoft.com/office/drawing/2014/main" id="{00000000-0008-0000-0500-00008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014"/>
    <xdr:sp macro="" textlink="">
      <xdr:nvSpPr>
        <xdr:cNvPr id="2697" name="Text Box 15">
          <a:extLst>
            <a:ext uri="{FF2B5EF4-FFF2-40B4-BE49-F238E27FC236}">
              <a16:creationId xmlns:a16="http://schemas.microsoft.com/office/drawing/2014/main" id="{00000000-0008-0000-0500-000089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698" name="Text Box 16">
          <a:extLst>
            <a:ext uri="{FF2B5EF4-FFF2-40B4-BE49-F238E27FC236}">
              <a16:creationId xmlns:a16="http://schemas.microsoft.com/office/drawing/2014/main" id="{00000000-0008-0000-0500-00008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699" name="Text Box 17">
          <a:extLst>
            <a:ext uri="{FF2B5EF4-FFF2-40B4-BE49-F238E27FC236}">
              <a16:creationId xmlns:a16="http://schemas.microsoft.com/office/drawing/2014/main" id="{00000000-0008-0000-0500-00008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00" name="Text Box 18">
          <a:extLst>
            <a:ext uri="{FF2B5EF4-FFF2-40B4-BE49-F238E27FC236}">
              <a16:creationId xmlns:a16="http://schemas.microsoft.com/office/drawing/2014/main" id="{00000000-0008-0000-0500-00008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01" name="Text Box 19">
          <a:extLst>
            <a:ext uri="{FF2B5EF4-FFF2-40B4-BE49-F238E27FC236}">
              <a16:creationId xmlns:a16="http://schemas.microsoft.com/office/drawing/2014/main" id="{00000000-0008-0000-0500-00008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02" name="Text Box 16">
          <a:extLst>
            <a:ext uri="{FF2B5EF4-FFF2-40B4-BE49-F238E27FC236}">
              <a16:creationId xmlns:a16="http://schemas.microsoft.com/office/drawing/2014/main" id="{00000000-0008-0000-0500-00008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03" name="Text Box 17">
          <a:extLst>
            <a:ext uri="{FF2B5EF4-FFF2-40B4-BE49-F238E27FC236}">
              <a16:creationId xmlns:a16="http://schemas.microsoft.com/office/drawing/2014/main" id="{00000000-0008-0000-0500-00008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04" name="Text Box 18">
          <a:extLst>
            <a:ext uri="{FF2B5EF4-FFF2-40B4-BE49-F238E27FC236}">
              <a16:creationId xmlns:a16="http://schemas.microsoft.com/office/drawing/2014/main" id="{00000000-0008-0000-0500-00009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05" name="Text Box 16">
          <a:extLst>
            <a:ext uri="{FF2B5EF4-FFF2-40B4-BE49-F238E27FC236}">
              <a16:creationId xmlns:a16="http://schemas.microsoft.com/office/drawing/2014/main" id="{00000000-0008-0000-0500-00009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06" name="Text Box 17">
          <a:extLst>
            <a:ext uri="{FF2B5EF4-FFF2-40B4-BE49-F238E27FC236}">
              <a16:creationId xmlns:a16="http://schemas.microsoft.com/office/drawing/2014/main" id="{00000000-0008-0000-0500-00009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07" name="Text Box 18">
          <a:extLst>
            <a:ext uri="{FF2B5EF4-FFF2-40B4-BE49-F238E27FC236}">
              <a16:creationId xmlns:a16="http://schemas.microsoft.com/office/drawing/2014/main" id="{00000000-0008-0000-0500-00009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08" name="Text Box 19">
          <a:extLst>
            <a:ext uri="{FF2B5EF4-FFF2-40B4-BE49-F238E27FC236}">
              <a16:creationId xmlns:a16="http://schemas.microsoft.com/office/drawing/2014/main" id="{00000000-0008-0000-0500-00009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09" name="Text Box 16">
          <a:extLst>
            <a:ext uri="{FF2B5EF4-FFF2-40B4-BE49-F238E27FC236}">
              <a16:creationId xmlns:a16="http://schemas.microsoft.com/office/drawing/2014/main" id="{00000000-0008-0000-0500-00009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10" name="Text Box 17">
          <a:extLst>
            <a:ext uri="{FF2B5EF4-FFF2-40B4-BE49-F238E27FC236}">
              <a16:creationId xmlns:a16="http://schemas.microsoft.com/office/drawing/2014/main" id="{00000000-0008-0000-0500-00009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11" name="Text Box 18">
          <a:extLst>
            <a:ext uri="{FF2B5EF4-FFF2-40B4-BE49-F238E27FC236}">
              <a16:creationId xmlns:a16="http://schemas.microsoft.com/office/drawing/2014/main" id="{00000000-0008-0000-0500-00009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12" name="Text Box 19">
          <a:extLst>
            <a:ext uri="{FF2B5EF4-FFF2-40B4-BE49-F238E27FC236}">
              <a16:creationId xmlns:a16="http://schemas.microsoft.com/office/drawing/2014/main" id="{00000000-0008-0000-0500-00009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56743"/>
    <xdr:sp macro="" textlink="">
      <xdr:nvSpPr>
        <xdr:cNvPr id="2713" name="Text Box 15">
          <a:extLst>
            <a:ext uri="{FF2B5EF4-FFF2-40B4-BE49-F238E27FC236}">
              <a16:creationId xmlns:a16="http://schemas.microsoft.com/office/drawing/2014/main" id="{00000000-0008-0000-0500-0000990A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504825</xdr:rowOff>
    </xdr:from>
    <xdr:ext cx="95250" cy="442269"/>
    <xdr:sp macro="" textlink="">
      <xdr:nvSpPr>
        <xdr:cNvPr id="2714" name="Text Box 15">
          <a:extLst>
            <a:ext uri="{FF2B5EF4-FFF2-40B4-BE49-F238E27FC236}">
              <a16:creationId xmlns:a16="http://schemas.microsoft.com/office/drawing/2014/main" id="{00000000-0008-0000-0500-00009A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2716" name="Text Box 15">
          <a:extLst>
            <a:ext uri="{FF2B5EF4-FFF2-40B4-BE49-F238E27FC236}">
              <a16:creationId xmlns:a16="http://schemas.microsoft.com/office/drawing/2014/main" id="{00000000-0008-0000-0500-00009C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2717" name="Text Box 15">
          <a:extLst>
            <a:ext uri="{FF2B5EF4-FFF2-40B4-BE49-F238E27FC236}">
              <a16:creationId xmlns:a16="http://schemas.microsoft.com/office/drawing/2014/main" id="{00000000-0008-0000-0500-00009D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504825</xdr:rowOff>
    </xdr:from>
    <xdr:ext cx="95250" cy="213632"/>
    <xdr:sp macro="" textlink="">
      <xdr:nvSpPr>
        <xdr:cNvPr id="2718" name="Text Box 15">
          <a:extLst>
            <a:ext uri="{FF2B5EF4-FFF2-40B4-BE49-F238E27FC236}">
              <a16:creationId xmlns:a16="http://schemas.microsoft.com/office/drawing/2014/main" id="{00000000-0008-0000-0500-00009E0A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19" name="Text Box 16">
          <a:extLst>
            <a:ext uri="{FF2B5EF4-FFF2-40B4-BE49-F238E27FC236}">
              <a16:creationId xmlns:a16="http://schemas.microsoft.com/office/drawing/2014/main" id="{00000000-0008-0000-0500-00009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20" name="Text Box 17">
          <a:extLst>
            <a:ext uri="{FF2B5EF4-FFF2-40B4-BE49-F238E27FC236}">
              <a16:creationId xmlns:a16="http://schemas.microsoft.com/office/drawing/2014/main" id="{00000000-0008-0000-0500-0000A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21" name="Text Box 18">
          <a:extLst>
            <a:ext uri="{FF2B5EF4-FFF2-40B4-BE49-F238E27FC236}">
              <a16:creationId xmlns:a16="http://schemas.microsoft.com/office/drawing/2014/main" id="{00000000-0008-0000-0500-0000A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22" name="Text Box 19">
          <a:extLst>
            <a:ext uri="{FF2B5EF4-FFF2-40B4-BE49-F238E27FC236}">
              <a16:creationId xmlns:a16="http://schemas.microsoft.com/office/drawing/2014/main" id="{00000000-0008-0000-0500-0000A2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23" name="Text Box 16">
          <a:extLst>
            <a:ext uri="{FF2B5EF4-FFF2-40B4-BE49-F238E27FC236}">
              <a16:creationId xmlns:a16="http://schemas.microsoft.com/office/drawing/2014/main" id="{00000000-0008-0000-0500-0000A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24" name="Text Box 17">
          <a:extLst>
            <a:ext uri="{FF2B5EF4-FFF2-40B4-BE49-F238E27FC236}">
              <a16:creationId xmlns:a16="http://schemas.microsoft.com/office/drawing/2014/main" id="{00000000-0008-0000-0500-0000A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25" name="Text Box 18">
          <a:extLst>
            <a:ext uri="{FF2B5EF4-FFF2-40B4-BE49-F238E27FC236}">
              <a16:creationId xmlns:a16="http://schemas.microsoft.com/office/drawing/2014/main" id="{00000000-0008-0000-0500-0000A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26" name="Text Box 19">
          <a:extLst>
            <a:ext uri="{FF2B5EF4-FFF2-40B4-BE49-F238E27FC236}">
              <a16:creationId xmlns:a16="http://schemas.microsoft.com/office/drawing/2014/main" id="{00000000-0008-0000-0500-0000A6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727" name="Text Box 16">
          <a:extLst>
            <a:ext uri="{FF2B5EF4-FFF2-40B4-BE49-F238E27FC236}">
              <a16:creationId xmlns:a16="http://schemas.microsoft.com/office/drawing/2014/main" id="{00000000-0008-0000-0500-0000A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728" name="Text Box 17">
          <a:extLst>
            <a:ext uri="{FF2B5EF4-FFF2-40B4-BE49-F238E27FC236}">
              <a16:creationId xmlns:a16="http://schemas.microsoft.com/office/drawing/2014/main" id="{00000000-0008-0000-0500-0000A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729" name="Text Box 18">
          <a:extLst>
            <a:ext uri="{FF2B5EF4-FFF2-40B4-BE49-F238E27FC236}">
              <a16:creationId xmlns:a16="http://schemas.microsoft.com/office/drawing/2014/main" id="{00000000-0008-0000-0500-0000A9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730" name="Text Box 19">
          <a:extLst>
            <a:ext uri="{FF2B5EF4-FFF2-40B4-BE49-F238E27FC236}">
              <a16:creationId xmlns:a16="http://schemas.microsoft.com/office/drawing/2014/main" id="{00000000-0008-0000-0500-0000AA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014"/>
    <xdr:sp macro="" textlink="">
      <xdr:nvSpPr>
        <xdr:cNvPr id="2731" name="Text Box 15">
          <a:extLst>
            <a:ext uri="{FF2B5EF4-FFF2-40B4-BE49-F238E27FC236}">
              <a16:creationId xmlns:a16="http://schemas.microsoft.com/office/drawing/2014/main" id="{00000000-0008-0000-0500-0000AB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32" name="Text Box 16">
          <a:extLst>
            <a:ext uri="{FF2B5EF4-FFF2-40B4-BE49-F238E27FC236}">
              <a16:creationId xmlns:a16="http://schemas.microsoft.com/office/drawing/2014/main" id="{00000000-0008-0000-0500-0000A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33" name="Text Box 17">
          <a:extLst>
            <a:ext uri="{FF2B5EF4-FFF2-40B4-BE49-F238E27FC236}">
              <a16:creationId xmlns:a16="http://schemas.microsoft.com/office/drawing/2014/main" id="{00000000-0008-0000-0500-0000A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34" name="Text Box 18">
          <a:extLst>
            <a:ext uri="{FF2B5EF4-FFF2-40B4-BE49-F238E27FC236}">
              <a16:creationId xmlns:a16="http://schemas.microsoft.com/office/drawing/2014/main" id="{00000000-0008-0000-0500-0000A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35" name="Text Box 19">
          <a:extLst>
            <a:ext uri="{FF2B5EF4-FFF2-40B4-BE49-F238E27FC236}">
              <a16:creationId xmlns:a16="http://schemas.microsoft.com/office/drawing/2014/main" id="{00000000-0008-0000-0500-0000A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58</xdr:row>
      <xdr:rowOff>504825</xdr:rowOff>
    </xdr:from>
    <xdr:ext cx="95250" cy="442269"/>
    <xdr:sp macro="" textlink="">
      <xdr:nvSpPr>
        <xdr:cNvPr id="2736" name="Text Box 15">
          <a:extLst>
            <a:ext uri="{FF2B5EF4-FFF2-40B4-BE49-F238E27FC236}">
              <a16:creationId xmlns:a16="http://schemas.microsoft.com/office/drawing/2014/main" id="{00000000-0008-0000-0500-0000B00A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37" name="Text Box 16">
          <a:extLst>
            <a:ext uri="{FF2B5EF4-FFF2-40B4-BE49-F238E27FC236}">
              <a16:creationId xmlns:a16="http://schemas.microsoft.com/office/drawing/2014/main" id="{00000000-0008-0000-0500-0000B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38" name="Text Box 17">
          <a:extLst>
            <a:ext uri="{FF2B5EF4-FFF2-40B4-BE49-F238E27FC236}">
              <a16:creationId xmlns:a16="http://schemas.microsoft.com/office/drawing/2014/main" id="{00000000-0008-0000-0500-0000B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39" name="Text Box 18">
          <a:extLst>
            <a:ext uri="{FF2B5EF4-FFF2-40B4-BE49-F238E27FC236}">
              <a16:creationId xmlns:a16="http://schemas.microsoft.com/office/drawing/2014/main" id="{00000000-0008-0000-0500-0000B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0" name="Text Box 16">
          <a:extLst>
            <a:ext uri="{FF2B5EF4-FFF2-40B4-BE49-F238E27FC236}">
              <a16:creationId xmlns:a16="http://schemas.microsoft.com/office/drawing/2014/main" id="{00000000-0008-0000-0500-0000B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1" name="Text Box 17">
          <a:extLst>
            <a:ext uri="{FF2B5EF4-FFF2-40B4-BE49-F238E27FC236}">
              <a16:creationId xmlns:a16="http://schemas.microsoft.com/office/drawing/2014/main" id="{00000000-0008-0000-0500-0000B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2" name="Text Box 18">
          <a:extLst>
            <a:ext uri="{FF2B5EF4-FFF2-40B4-BE49-F238E27FC236}">
              <a16:creationId xmlns:a16="http://schemas.microsoft.com/office/drawing/2014/main" id="{00000000-0008-0000-0500-0000B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3" name="Text Box 19">
          <a:extLst>
            <a:ext uri="{FF2B5EF4-FFF2-40B4-BE49-F238E27FC236}">
              <a16:creationId xmlns:a16="http://schemas.microsoft.com/office/drawing/2014/main" id="{00000000-0008-0000-0500-0000B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4" name="Text Box 16">
          <a:extLst>
            <a:ext uri="{FF2B5EF4-FFF2-40B4-BE49-F238E27FC236}">
              <a16:creationId xmlns:a16="http://schemas.microsoft.com/office/drawing/2014/main" id="{00000000-0008-0000-0500-0000B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5" name="Text Box 17">
          <a:extLst>
            <a:ext uri="{FF2B5EF4-FFF2-40B4-BE49-F238E27FC236}">
              <a16:creationId xmlns:a16="http://schemas.microsoft.com/office/drawing/2014/main" id="{00000000-0008-0000-0500-0000B9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6" name="Text Box 18">
          <a:extLst>
            <a:ext uri="{FF2B5EF4-FFF2-40B4-BE49-F238E27FC236}">
              <a16:creationId xmlns:a16="http://schemas.microsoft.com/office/drawing/2014/main" id="{00000000-0008-0000-0500-0000BA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62</xdr:row>
      <xdr:rowOff>170392</xdr:rowOff>
    </xdr:from>
    <xdr:ext cx="95250" cy="213632"/>
    <xdr:sp macro="" textlink="">
      <xdr:nvSpPr>
        <xdr:cNvPr id="2747" name="Text Box 15">
          <a:extLst>
            <a:ext uri="{FF2B5EF4-FFF2-40B4-BE49-F238E27FC236}">
              <a16:creationId xmlns:a16="http://schemas.microsoft.com/office/drawing/2014/main" id="{00000000-0008-0000-0500-0000BB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48" name="Text Box 16">
          <a:extLst>
            <a:ext uri="{FF2B5EF4-FFF2-40B4-BE49-F238E27FC236}">
              <a16:creationId xmlns:a16="http://schemas.microsoft.com/office/drawing/2014/main" id="{00000000-0008-0000-0500-0000B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49" name="Text Box 17">
          <a:extLst>
            <a:ext uri="{FF2B5EF4-FFF2-40B4-BE49-F238E27FC236}">
              <a16:creationId xmlns:a16="http://schemas.microsoft.com/office/drawing/2014/main" id="{00000000-0008-0000-0500-0000B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50" name="Text Box 18">
          <a:extLst>
            <a:ext uri="{FF2B5EF4-FFF2-40B4-BE49-F238E27FC236}">
              <a16:creationId xmlns:a16="http://schemas.microsoft.com/office/drawing/2014/main" id="{00000000-0008-0000-0500-0000B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51" name="Text Box 19">
          <a:extLst>
            <a:ext uri="{FF2B5EF4-FFF2-40B4-BE49-F238E27FC236}">
              <a16:creationId xmlns:a16="http://schemas.microsoft.com/office/drawing/2014/main" id="{00000000-0008-0000-0500-0000B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52" name="Text Box 16">
          <a:extLst>
            <a:ext uri="{FF2B5EF4-FFF2-40B4-BE49-F238E27FC236}">
              <a16:creationId xmlns:a16="http://schemas.microsoft.com/office/drawing/2014/main" id="{00000000-0008-0000-0500-0000C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53" name="Text Box 17">
          <a:extLst>
            <a:ext uri="{FF2B5EF4-FFF2-40B4-BE49-F238E27FC236}">
              <a16:creationId xmlns:a16="http://schemas.microsoft.com/office/drawing/2014/main" id="{00000000-0008-0000-0500-0000C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54" name="Text Box 18">
          <a:extLst>
            <a:ext uri="{FF2B5EF4-FFF2-40B4-BE49-F238E27FC236}">
              <a16:creationId xmlns:a16="http://schemas.microsoft.com/office/drawing/2014/main" id="{00000000-0008-0000-0500-0000C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55" name="Text Box 19">
          <a:extLst>
            <a:ext uri="{FF2B5EF4-FFF2-40B4-BE49-F238E27FC236}">
              <a16:creationId xmlns:a16="http://schemas.microsoft.com/office/drawing/2014/main" id="{00000000-0008-0000-0500-0000C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57</xdr:row>
      <xdr:rowOff>0</xdr:rowOff>
    </xdr:from>
    <xdr:ext cx="95250" cy="171450"/>
    <xdr:sp macro="" textlink="">
      <xdr:nvSpPr>
        <xdr:cNvPr id="2756" name="Text Box 16">
          <a:extLst>
            <a:ext uri="{FF2B5EF4-FFF2-40B4-BE49-F238E27FC236}">
              <a16:creationId xmlns:a16="http://schemas.microsoft.com/office/drawing/2014/main" id="{00000000-0008-0000-0500-0000C4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57</xdr:row>
      <xdr:rowOff>0</xdr:rowOff>
    </xdr:from>
    <xdr:ext cx="95250" cy="171450"/>
    <xdr:sp macro="" textlink="">
      <xdr:nvSpPr>
        <xdr:cNvPr id="2757" name="Text Box 17">
          <a:extLst>
            <a:ext uri="{FF2B5EF4-FFF2-40B4-BE49-F238E27FC236}">
              <a16:creationId xmlns:a16="http://schemas.microsoft.com/office/drawing/2014/main" id="{00000000-0008-0000-0500-0000C5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57</xdr:row>
      <xdr:rowOff>0</xdr:rowOff>
    </xdr:from>
    <xdr:ext cx="95250" cy="171450"/>
    <xdr:sp macro="" textlink="">
      <xdr:nvSpPr>
        <xdr:cNvPr id="2758" name="Text Box 18">
          <a:extLst>
            <a:ext uri="{FF2B5EF4-FFF2-40B4-BE49-F238E27FC236}">
              <a16:creationId xmlns:a16="http://schemas.microsoft.com/office/drawing/2014/main" id="{00000000-0008-0000-0500-0000C6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57</xdr:row>
      <xdr:rowOff>0</xdr:rowOff>
    </xdr:from>
    <xdr:ext cx="95250" cy="171450"/>
    <xdr:sp macro="" textlink="">
      <xdr:nvSpPr>
        <xdr:cNvPr id="2759" name="Text Box 19">
          <a:extLst>
            <a:ext uri="{FF2B5EF4-FFF2-40B4-BE49-F238E27FC236}">
              <a16:creationId xmlns:a16="http://schemas.microsoft.com/office/drawing/2014/main" id="{00000000-0008-0000-0500-0000C7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014"/>
    <xdr:sp macro="" textlink="">
      <xdr:nvSpPr>
        <xdr:cNvPr id="2760" name="Text Box 15">
          <a:extLst>
            <a:ext uri="{FF2B5EF4-FFF2-40B4-BE49-F238E27FC236}">
              <a16:creationId xmlns:a16="http://schemas.microsoft.com/office/drawing/2014/main" id="{00000000-0008-0000-0500-0000C8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61" name="Text Box 16">
          <a:extLst>
            <a:ext uri="{FF2B5EF4-FFF2-40B4-BE49-F238E27FC236}">
              <a16:creationId xmlns:a16="http://schemas.microsoft.com/office/drawing/2014/main" id="{00000000-0008-0000-0500-0000C9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62" name="Text Box 17">
          <a:extLst>
            <a:ext uri="{FF2B5EF4-FFF2-40B4-BE49-F238E27FC236}">
              <a16:creationId xmlns:a16="http://schemas.microsoft.com/office/drawing/2014/main" id="{00000000-0008-0000-0500-0000C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63" name="Text Box 18">
          <a:extLst>
            <a:ext uri="{FF2B5EF4-FFF2-40B4-BE49-F238E27FC236}">
              <a16:creationId xmlns:a16="http://schemas.microsoft.com/office/drawing/2014/main" id="{00000000-0008-0000-0500-0000C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64" name="Text Box 19">
          <a:extLst>
            <a:ext uri="{FF2B5EF4-FFF2-40B4-BE49-F238E27FC236}">
              <a16:creationId xmlns:a16="http://schemas.microsoft.com/office/drawing/2014/main" id="{00000000-0008-0000-0500-0000C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65" name="Text Box 16">
          <a:extLst>
            <a:ext uri="{FF2B5EF4-FFF2-40B4-BE49-F238E27FC236}">
              <a16:creationId xmlns:a16="http://schemas.microsoft.com/office/drawing/2014/main" id="{00000000-0008-0000-0500-0000CD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66" name="Text Box 17">
          <a:extLst>
            <a:ext uri="{FF2B5EF4-FFF2-40B4-BE49-F238E27FC236}">
              <a16:creationId xmlns:a16="http://schemas.microsoft.com/office/drawing/2014/main" id="{00000000-0008-0000-0500-0000C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62</xdr:row>
      <xdr:rowOff>15875</xdr:rowOff>
    </xdr:from>
    <xdr:ext cx="95250" cy="171450"/>
    <xdr:sp macro="" textlink="">
      <xdr:nvSpPr>
        <xdr:cNvPr id="2767" name="Text Box 18">
          <a:extLst>
            <a:ext uri="{FF2B5EF4-FFF2-40B4-BE49-F238E27FC236}">
              <a16:creationId xmlns:a16="http://schemas.microsoft.com/office/drawing/2014/main" id="{00000000-0008-0000-0500-0000CF0A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68" name="Text Box 16">
          <a:extLst>
            <a:ext uri="{FF2B5EF4-FFF2-40B4-BE49-F238E27FC236}">
              <a16:creationId xmlns:a16="http://schemas.microsoft.com/office/drawing/2014/main" id="{00000000-0008-0000-0500-0000D0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69" name="Text Box 17">
          <a:extLst>
            <a:ext uri="{FF2B5EF4-FFF2-40B4-BE49-F238E27FC236}">
              <a16:creationId xmlns:a16="http://schemas.microsoft.com/office/drawing/2014/main" id="{00000000-0008-0000-0500-0000D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70" name="Text Box 18">
          <a:extLst>
            <a:ext uri="{FF2B5EF4-FFF2-40B4-BE49-F238E27FC236}">
              <a16:creationId xmlns:a16="http://schemas.microsoft.com/office/drawing/2014/main" id="{00000000-0008-0000-0500-0000D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71" name="Text Box 19">
          <a:extLst>
            <a:ext uri="{FF2B5EF4-FFF2-40B4-BE49-F238E27FC236}">
              <a16:creationId xmlns:a16="http://schemas.microsoft.com/office/drawing/2014/main" id="{00000000-0008-0000-0500-0000D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72" name="Text Box 16">
          <a:extLst>
            <a:ext uri="{FF2B5EF4-FFF2-40B4-BE49-F238E27FC236}">
              <a16:creationId xmlns:a16="http://schemas.microsoft.com/office/drawing/2014/main" id="{00000000-0008-0000-0500-0000D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62</xdr:row>
      <xdr:rowOff>170392</xdr:rowOff>
    </xdr:from>
    <xdr:ext cx="95250" cy="213632"/>
    <xdr:sp macro="" textlink="">
      <xdr:nvSpPr>
        <xdr:cNvPr id="2773" name="Text Box 15">
          <a:extLst>
            <a:ext uri="{FF2B5EF4-FFF2-40B4-BE49-F238E27FC236}">
              <a16:creationId xmlns:a16="http://schemas.microsoft.com/office/drawing/2014/main" id="{00000000-0008-0000-0500-0000D5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8496"/>
    <xdr:sp macro="" textlink="">
      <xdr:nvSpPr>
        <xdr:cNvPr id="2774" name="Text Box 15">
          <a:extLst>
            <a:ext uri="{FF2B5EF4-FFF2-40B4-BE49-F238E27FC236}">
              <a16:creationId xmlns:a16="http://schemas.microsoft.com/office/drawing/2014/main" id="{00000000-0008-0000-0500-0000D60A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504825</xdr:rowOff>
    </xdr:from>
    <xdr:ext cx="95250" cy="442269"/>
    <xdr:sp macro="" textlink="">
      <xdr:nvSpPr>
        <xdr:cNvPr id="2775" name="Text Box 15">
          <a:extLst>
            <a:ext uri="{FF2B5EF4-FFF2-40B4-BE49-F238E27FC236}">
              <a16:creationId xmlns:a16="http://schemas.microsoft.com/office/drawing/2014/main" id="{00000000-0008-0000-0500-0000D7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2777" name="Text Box 15">
          <a:extLst>
            <a:ext uri="{FF2B5EF4-FFF2-40B4-BE49-F238E27FC236}">
              <a16:creationId xmlns:a16="http://schemas.microsoft.com/office/drawing/2014/main" id="{00000000-0008-0000-0500-0000D9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331"/>
    <xdr:sp macro="" textlink="">
      <xdr:nvSpPr>
        <xdr:cNvPr id="2778" name="Text Box 15">
          <a:extLst>
            <a:ext uri="{FF2B5EF4-FFF2-40B4-BE49-F238E27FC236}">
              <a16:creationId xmlns:a16="http://schemas.microsoft.com/office/drawing/2014/main" id="{00000000-0008-0000-0500-0000DA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62</xdr:row>
      <xdr:rowOff>170392</xdr:rowOff>
    </xdr:from>
    <xdr:ext cx="95250" cy="213632"/>
    <xdr:sp macro="" textlink="">
      <xdr:nvSpPr>
        <xdr:cNvPr id="2779" name="Text Box 15">
          <a:extLst>
            <a:ext uri="{FF2B5EF4-FFF2-40B4-BE49-F238E27FC236}">
              <a16:creationId xmlns:a16="http://schemas.microsoft.com/office/drawing/2014/main" id="{00000000-0008-0000-0500-0000DB0A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80" name="Text Box 16">
          <a:extLst>
            <a:ext uri="{FF2B5EF4-FFF2-40B4-BE49-F238E27FC236}">
              <a16:creationId xmlns:a16="http://schemas.microsoft.com/office/drawing/2014/main" id="{00000000-0008-0000-0500-0000D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81" name="Text Box 17">
          <a:extLst>
            <a:ext uri="{FF2B5EF4-FFF2-40B4-BE49-F238E27FC236}">
              <a16:creationId xmlns:a16="http://schemas.microsoft.com/office/drawing/2014/main" id="{00000000-0008-0000-0500-0000D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82" name="Text Box 18">
          <a:extLst>
            <a:ext uri="{FF2B5EF4-FFF2-40B4-BE49-F238E27FC236}">
              <a16:creationId xmlns:a16="http://schemas.microsoft.com/office/drawing/2014/main" id="{00000000-0008-0000-0500-0000D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83" name="Text Box 19">
          <a:extLst>
            <a:ext uri="{FF2B5EF4-FFF2-40B4-BE49-F238E27FC236}">
              <a16:creationId xmlns:a16="http://schemas.microsoft.com/office/drawing/2014/main" id="{00000000-0008-0000-0500-0000D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84" name="Text Box 16">
          <a:extLst>
            <a:ext uri="{FF2B5EF4-FFF2-40B4-BE49-F238E27FC236}">
              <a16:creationId xmlns:a16="http://schemas.microsoft.com/office/drawing/2014/main" id="{00000000-0008-0000-0500-0000E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85" name="Text Box 17">
          <a:extLst>
            <a:ext uri="{FF2B5EF4-FFF2-40B4-BE49-F238E27FC236}">
              <a16:creationId xmlns:a16="http://schemas.microsoft.com/office/drawing/2014/main" id="{00000000-0008-0000-0500-0000E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86" name="Text Box 18">
          <a:extLst>
            <a:ext uri="{FF2B5EF4-FFF2-40B4-BE49-F238E27FC236}">
              <a16:creationId xmlns:a16="http://schemas.microsoft.com/office/drawing/2014/main" id="{00000000-0008-0000-0500-0000E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87" name="Text Box 19">
          <a:extLst>
            <a:ext uri="{FF2B5EF4-FFF2-40B4-BE49-F238E27FC236}">
              <a16:creationId xmlns:a16="http://schemas.microsoft.com/office/drawing/2014/main" id="{00000000-0008-0000-0500-0000E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788" name="Text Box 16">
          <a:extLst>
            <a:ext uri="{FF2B5EF4-FFF2-40B4-BE49-F238E27FC236}">
              <a16:creationId xmlns:a16="http://schemas.microsoft.com/office/drawing/2014/main" id="{00000000-0008-0000-0500-0000E4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789" name="Text Box 17">
          <a:extLst>
            <a:ext uri="{FF2B5EF4-FFF2-40B4-BE49-F238E27FC236}">
              <a16:creationId xmlns:a16="http://schemas.microsoft.com/office/drawing/2014/main" id="{00000000-0008-0000-0500-0000E5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790" name="Text Box 18">
          <a:extLst>
            <a:ext uri="{FF2B5EF4-FFF2-40B4-BE49-F238E27FC236}">
              <a16:creationId xmlns:a16="http://schemas.microsoft.com/office/drawing/2014/main" id="{00000000-0008-0000-0500-0000E6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791" name="Text Box 19">
          <a:extLst>
            <a:ext uri="{FF2B5EF4-FFF2-40B4-BE49-F238E27FC236}">
              <a16:creationId xmlns:a16="http://schemas.microsoft.com/office/drawing/2014/main" id="{00000000-0008-0000-0500-0000E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014"/>
    <xdr:sp macro="" textlink="">
      <xdr:nvSpPr>
        <xdr:cNvPr id="2792" name="Text Box 15">
          <a:extLst>
            <a:ext uri="{FF2B5EF4-FFF2-40B4-BE49-F238E27FC236}">
              <a16:creationId xmlns:a16="http://schemas.microsoft.com/office/drawing/2014/main" id="{00000000-0008-0000-0500-0000E8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93" name="Text Box 16">
          <a:extLst>
            <a:ext uri="{FF2B5EF4-FFF2-40B4-BE49-F238E27FC236}">
              <a16:creationId xmlns:a16="http://schemas.microsoft.com/office/drawing/2014/main" id="{00000000-0008-0000-0500-0000E9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94" name="Text Box 17">
          <a:extLst>
            <a:ext uri="{FF2B5EF4-FFF2-40B4-BE49-F238E27FC236}">
              <a16:creationId xmlns:a16="http://schemas.microsoft.com/office/drawing/2014/main" id="{00000000-0008-0000-0500-0000E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95" name="Text Box 18">
          <a:extLst>
            <a:ext uri="{FF2B5EF4-FFF2-40B4-BE49-F238E27FC236}">
              <a16:creationId xmlns:a16="http://schemas.microsoft.com/office/drawing/2014/main" id="{00000000-0008-0000-0500-0000E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96" name="Text Box 19">
          <a:extLst>
            <a:ext uri="{FF2B5EF4-FFF2-40B4-BE49-F238E27FC236}">
              <a16:creationId xmlns:a16="http://schemas.microsoft.com/office/drawing/2014/main" id="{00000000-0008-0000-0500-0000E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97" name="Text Box 16">
          <a:extLst>
            <a:ext uri="{FF2B5EF4-FFF2-40B4-BE49-F238E27FC236}">
              <a16:creationId xmlns:a16="http://schemas.microsoft.com/office/drawing/2014/main" id="{00000000-0008-0000-0500-0000ED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98" name="Text Box 17">
          <a:extLst>
            <a:ext uri="{FF2B5EF4-FFF2-40B4-BE49-F238E27FC236}">
              <a16:creationId xmlns:a16="http://schemas.microsoft.com/office/drawing/2014/main" id="{00000000-0008-0000-0500-0000E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99" name="Text Box 18">
          <a:extLst>
            <a:ext uri="{FF2B5EF4-FFF2-40B4-BE49-F238E27FC236}">
              <a16:creationId xmlns:a16="http://schemas.microsoft.com/office/drawing/2014/main" id="{00000000-0008-0000-0500-0000E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0" name="Text Box 16">
          <a:extLst>
            <a:ext uri="{FF2B5EF4-FFF2-40B4-BE49-F238E27FC236}">
              <a16:creationId xmlns:a16="http://schemas.microsoft.com/office/drawing/2014/main" id="{00000000-0008-0000-0500-0000F0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1" name="Text Box 17">
          <a:extLst>
            <a:ext uri="{FF2B5EF4-FFF2-40B4-BE49-F238E27FC236}">
              <a16:creationId xmlns:a16="http://schemas.microsoft.com/office/drawing/2014/main" id="{00000000-0008-0000-0500-0000F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2" name="Text Box 18">
          <a:extLst>
            <a:ext uri="{FF2B5EF4-FFF2-40B4-BE49-F238E27FC236}">
              <a16:creationId xmlns:a16="http://schemas.microsoft.com/office/drawing/2014/main" id="{00000000-0008-0000-0500-0000F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3" name="Text Box 19">
          <a:extLst>
            <a:ext uri="{FF2B5EF4-FFF2-40B4-BE49-F238E27FC236}">
              <a16:creationId xmlns:a16="http://schemas.microsoft.com/office/drawing/2014/main" id="{00000000-0008-0000-0500-0000F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4" name="Text Box 16">
          <a:extLst>
            <a:ext uri="{FF2B5EF4-FFF2-40B4-BE49-F238E27FC236}">
              <a16:creationId xmlns:a16="http://schemas.microsoft.com/office/drawing/2014/main" id="{00000000-0008-0000-0500-0000F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5" name="Text Box 17">
          <a:extLst>
            <a:ext uri="{FF2B5EF4-FFF2-40B4-BE49-F238E27FC236}">
              <a16:creationId xmlns:a16="http://schemas.microsoft.com/office/drawing/2014/main" id="{00000000-0008-0000-0500-0000F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6" name="Text Box 18">
          <a:extLst>
            <a:ext uri="{FF2B5EF4-FFF2-40B4-BE49-F238E27FC236}">
              <a16:creationId xmlns:a16="http://schemas.microsoft.com/office/drawing/2014/main" id="{00000000-0008-0000-0500-0000F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7" name="Text Box 19">
          <a:extLst>
            <a:ext uri="{FF2B5EF4-FFF2-40B4-BE49-F238E27FC236}">
              <a16:creationId xmlns:a16="http://schemas.microsoft.com/office/drawing/2014/main" id="{00000000-0008-0000-0500-0000F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56743"/>
    <xdr:sp macro="" textlink="">
      <xdr:nvSpPr>
        <xdr:cNvPr id="2808" name="Text Box 15">
          <a:extLst>
            <a:ext uri="{FF2B5EF4-FFF2-40B4-BE49-F238E27FC236}">
              <a16:creationId xmlns:a16="http://schemas.microsoft.com/office/drawing/2014/main" id="{00000000-0008-0000-0500-0000F80A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504825</xdr:rowOff>
    </xdr:from>
    <xdr:ext cx="95250" cy="442269"/>
    <xdr:sp macro="" textlink="">
      <xdr:nvSpPr>
        <xdr:cNvPr id="2809" name="Text Box 15">
          <a:extLst>
            <a:ext uri="{FF2B5EF4-FFF2-40B4-BE49-F238E27FC236}">
              <a16:creationId xmlns:a16="http://schemas.microsoft.com/office/drawing/2014/main" id="{00000000-0008-0000-0500-0000F9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2811" name="Text Box 15">
          <a:extLst>
            <a:ext uri="{FF2B5EF4-FFF2-40B4-BE49-F238E27FC236}">
              <a16:creationId xmlns:a16="http://schemas.microsoft.com/office/drawing/2014/main" id="{00000000-0008-0000-0500-0000FB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331"/>
    <xdr:sp macro="" textlink="">
      <xdr:nvSpPr>
        <xdr:cNvPr id="2812" name="Text Box 15">
          <a:extLst>
            <a:ext uri="{FF2B5EF4-FFF2-40B4-BE49-F238E27FC236}">
              <a16:creationId xmlns:a16="http://schemas.microsoft.com/office/drawing/2014/main" id="{00000000-0008-0000-0500-0000FC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504825</xdr:rowOff>
    </xdr:from>
    <xdr:ext cx="95250" cy="213632"/>
    <xdr:sp macro="" textlink="">
      <xdr:nvSpPr>
        <xdr:cNvPr id="2813" name="Text Box 15">
          <a:extLst>
            <a:ext uri="{FF2B5EF4-FFF2-40B4-BE49-F238E27FC236}">
              <a16:creationId xmlns:a16="http://schemas.microsoft.com/office/drawing/2014/main" id="{00000000-0008-0000-0500-0000FD0A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14" name="Text Box 16">
          <a:extLst>
            <a:ext uri="{FF2B5EF4-FFF2-40B4-BE49-F238E27FC236}">
              <a16:creationId xmlns:a16="http://schemas.microsoft.com/office/drawing/2014/main" id="{00000000-0008-0000-0500-0000F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15" name="Text Box 17">
          <a:extLst>
            <a:ext uri="{FF2B5EF4-FFF2-40B4-BE49-F238E27FC236}">
              <a16:creationId xmlns:a16="http://schemas.microsoft.com/office/drawing/2014/main" id="{00000000-0008-0000-0500-0000F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16" name="Text Box 18">
          <a:extLst>
            <a:ext uri="{FF2B5EF4-FFF2-40B4-BE49-F238E27FC236}">
              <a16:creationId xmlns:a16="http://schemas.microsoft.com/office/drawing/2014/main" id="{00000000-0008-0000-0500-000000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17" name="Text Box 19">
          <a:extLst>
            <a:ext uri="{FF2B5EF4-FFF2-40B4-BE49-F238E27FC236}">
              <a16:creationId xmlns:a16="http://schemas.microsoft.com/office/drawing/2014/main" id="{00000000-0008-0000-0500-000001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18" name="Text Box 16">
          <a:extLst>
            <a:ext uri="{FF2B5EF4-FFF2-40B4-BE49-F238E27FC236}">
              <a16:creationId xmlns:a16="http://schemas.microsoft.com/office/drawing/2014/main" id="{00000000-0008-0000-0500-00000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19" name="Text Box 17">
          <a:extLst>
            <a:ext uri="{FF2B5EF4-FFF2-40B4-BE49-F238E27FC236}">
              <a16:creationId xmlns:a16="http://schemas.microsoft.com/office/drawing/2014/main" id="{00000000-0008-0000-0500-000003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20" name="Text Box 18">
          <a:extLst>
            <a:ext uri="{FF2B5EF4-FFF2-40B4-BE49-F238E27FC236}">
              <a16:creationId xmlns:a16="http://schemas.microsoft.com/office/drawing/2014/main" id="{00000000-0008-0000-0500-000004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21" name="Text Box 19">
          <a:extLst>
            <a:ext uri="{FF2B5EF4-FFF2-40B4-BE49-F238E27FC236}">
              <a16:creationId xmlns:a16="http://schemas.microsoft.com/office/drawing/2014/main" id="{00000000-0008-0000-0500-000005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822" name="Text Box 16">
          <a:extLst>
            <a:ext uri="{FF2B5EF4-FFF2-40B4-BE49-F238E27FC236}">
              <a16:creationId xmlns:a16="http://schemas.microsoft.com/office/drawing/2014/main" id="{00000000-0008-0000-0500-00000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823" name="Text Box 17">
          <a:extLst>
            <a:ext uri="{FF2B5EF4-FFF2-40B4-BE49-F238E27FC236}">
              <a16:creationId xmlns:a16="http://schemas.microsoft.com/office/drawing/2014/main" id="{00000000-0008-0000-0500-000007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824" name="Text Box 18">
          <a:extLst>
            <a:ext uri="{FF2B5EF4-FFF2-40B4-BE49-F238E27FC236}">
              <a16:creationId xmlns:a16="http://schemas.microsoft.com/office/drawing/2014/main" id="{00000000-0008-0000-0500-000008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825" name="Text Box 19">
          <a:extLst>
            <a:ext uri="{FF2B5EF4-FFF2-40B4-BE49-F238E27FC236}">
              <a16:creationId xmlns:a16="http://schemas.microsoft.com/office/drawing/2014/main" id="{00000000-0008-0000-0500-000009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014"/>
    <xdr:sp macro="" textlink="">
      <xdr:nvSpPr>
        <xdr:cNvPr id="2826" name="Text Box 15">
          <a:extLst>
            <a:ext uri="{FF2B5EF4-FFF2-40B4-BE49-F238E27FC236}">
              <a16:creationId xmlns:a16="http://schemas.microsoft.com/office/drawing/2014/main" id="{00000000-0008-0000-0500-00000A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27" name="Text Box 16">
          <a:extLst>
            <a:ext uri="{FF2B5EF4-FFF2-40B4-BE49-F238E27FC236}">
              <a16:creationId xmlns:a16="http://schemas.microsoft.com/office/drawing/2014/main" id="{00000000-0008-0000-0500-00000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28" name="Text Box 17">
          <a:extLst>
            <a:ext uri="{FF2B5EF4-FFF2-40B4-BE49-F238E27FC236}">
              <a16:creationId xmlns:a16="http://schemas.microsoft.com/office/drawing/2014/main" id="{00000000-0008-0000-0500-00000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29" name="Text Box 18">
          <a:extLst>
            <a:ext uri="{FF2B5EF4-FFF2-40B4-BE49-F238E27FC236}">
              <a16:creationId xmlns:a16="http://schemas.microsoft.com/office/drawing/2014/main" id="{00000000-0008-0000-0500-00000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30" name="Text Box 19">
          <a:extLst>
            <a:ext uri="{FF2B5EF4-FFF2-40B4-BE49-F238E27FC236}">
              <a16:creationId xmlns:a16="http://schemas.microsoft.com/office/drawing/2014/main" id="{00000000-0008-0000-0500-00000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64</xdr:row>
      <xdr:rowOff>504825</xdr:rowOff>
    </xdr:from>
    <xdr:ext cx="95250" cy="442269"/>
    <xdr:sp macro="" textlink="">
      <xdr:nvSpPr>
        <xdr:cNvPr id="2831" name="Text Box 15">
          <a:extLst>
            <a:ext uri="{FF2B5EF4-FFF2-40B4-BE49-F238E27FC236}">
              <a16:creationId xmlns:a16="http://schemas.microsoft.com/office/drawing/2014/main" id="{00000000-0008-0000-0500-00000F0B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32" name="Text Box 16">
          <a:extLst>
            <a:ext uri="{FF2B5EF4-FFF2-40B4-BE49-F238E27FC236}">
              <a16:creationId xmlns:a16="http://schemas.microsoft.com/office/drawing/2014/main" id="{00000000-0008-0000-0500-00001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33" name="Text Box 17">
          <a:extLst>
            <a:ext uri="{FF2B5EF4-FFF2-40B4-BE49-F238E27FC236}">
              <a16:creationId xmlns:a16="http://schemas.microsoft.com/office/drawing/2014/main" id="{00000000-0008-0000-0500-00001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34" name="Text Box 18">
          <a:extLst>
            <a:ext uri="{FF2B5EF4-FFF2-40B4-BE49-F238E27FC236}">
              <a16:creationId xmlns:a16="http://schemas.microsoft.com/office/drawing/2014/main" id="{00000000-0008-0000-0500-00001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35" name="Text Box 16">
          <a:extLst>
            <a:ext uri="{FF2B5EF4-FFF2-40B4-BE49-F238E27FC236}">
              <a16:creationId xmlns:a16="http://schemas.microsoft.com/office/drawing/2014/main" id="{00000000-0008-0000-0500-00001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36" name="Text Box 17">
          <a:extLst>
            <a:ext uri="{FF2B5EF4-FFF2-40B4-BE49-F238E27FC236}">
              <a16:creationId xmlns:a16="http://schemas.microsoft.com/office/drawing/2014/main" id="{00000000-0008-0000-0500-00001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37" name="Text Box 18">
          <a:extLst>
            <a:ext uri="{FF2B5EF4-FFF2-40B4-BE49-F238E27FC236}">
              <a16:creationId xmlns:a16="http://schemas.microsoft.com/office/drawing/2014/main" id="{00000000-0008-0000-0500-00001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38" name="Text Box 19">
          <a:extLst>
            <a:ext uri="{FF2B5EF4-FFF2-40B4-BE49-F238E27FC236}">
              <a16:creationId xmlns:a16="http://schemas.microsoft.com/office/drawing/2014/main" id="{00000000-0008-0000-0500-00001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39" name="Text Box 16">
          <a:extLst>
            <a:ext uri="{FF2B5EF4-FFF2-40B4-BE49-F238E27FC236}">
              <a16:creationId xmlns:a16="http://schemas.microsoft.com/office/drawing/2014/main" id="{00000000-0008-0000-0500-000017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40" name="Text Box 17">
          <a:extLst>
            <a:ext uri="{FF2B5EF4-FFF2-40B4-BE49-F238E27FC236}">
              <a16:creationId xmlns:a16="http://schemas.microsoft.com/office/drawing/2014/main" id="{00000000-0008-0000-0500-000018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41" name="Text Box 18">
          <a:extLst>
            <a:ext uri="{FF2B5EF4-FFF2-40B4-BE49-F238E27FC236}">
              <a16:creationId xmlns:a16="http://schemas.microsoft.com/office/drawing/2014/main" id="{00000000-0008-0000-0500-000019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68</xdr:row>
      <xdr:rowOff>170392</xdr:rowOff>
    </xdr:from>
    <xdr:ext cx="95250" cy="213632"/>
    <xdr:sp macro="" textlink="">
      <xdr:nvSpPr>
        <xdr:cNvPr id="2842" name="Text Box 15">
          <a:extLst>
            <a:ext uri="{FF2B5EF4-FFF2-40B4-BE49-F238E27FC236}">
              <a16:creationId xmlns:a16="http://schemas.microsoft.com/office/drawing/2014/main" id="{00000000-0008-0000-0500-00001A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43" name="Text Box 16">
          <a:extLst>
            <a:ext uri="{FF2B5EF4-FFF2-40B4-BE49-F238E27FC236}">
              <a16:creationId xmlns:a16="http://schemas.microsoft.com/office/drawing/2014/main" id="{00000000-0008-0000-0500-00001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44" name="Text Box 17">
          <a:extLst>
            <a:ext uri="{FF2B5EF4-FFF2-40B4-BE49-F238E27FC236}">
              <a16:creationId xmlns:a16="http://schemas.microsoft.com/office/drawing/2014/main" id="{00000000-0008-0000-0500-00001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45" name="Text Box 18">
          <a:extLst>
            <a:ext uri="{FF2B5EF4-FFF2-40B4-BE49-F238E27FC236}">
              <a16:creationId xmlns:a16="http://schemas.microsoft.com/office/drawing/2014/main" id="{00000000-0008-0000-0500-00001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46" name="Text Box 19">
          <a:extLst>
            <a:ext uri="{FF2B5EF4-FFF2-40B4-BE49-F238E27FC236}">
              <a16:creationId xmlns:a16="http://schemas.microsoft.com/office/drawing/2014/main" id="{00000000-0008-0000-0500-00001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47" name="Text Box 16">
          <a:extLst>
            <a:ext uri="{FF2B5EF4-FFF2-40B4-BE49-F238E27FC236}">
              <a16:creationId xmlns:a16="http://schemas.microsoft.com/office/drawing/2014/main" id="{00000000-0008-0000-0500-00001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48" name="Text Box 17">
          <a:extLst>
            <a:ext uri="{FF2B5EF4-FFF2-40B4-BE49-F238E27FC236}">
              <a16:creationId xmlns:a16="http://schemas.microsoft.com/office/drawing/2014/main" id="{00000000-0008-0000-0500-00002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49" name="Text Box 18">
          <a:extLst>
            <a:ext uri="{FF2B5EF4-FFF2-40B4-BE49-F238E27FC236}">
              <a16:creationId xmlns:a16="http://schemas.microsoft.com/office/drawing/2014/main" id="{00000000-0008-0000-0500-00002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50" name="Text Box 19">
          <a:extLst>
            <a:ext uri="{FF2B5EF4-FFF2-40B4-BE49-F238E27FC236}">
              <a16:creationId xmlns:a16="http://schemas.microsoft.com/office/drawing/2014/main" id="{00000000-0008-0000-0500-00002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63</xdr:row>
      <xdr:rowOff>0</xdr:rowOff>
    </xdr:from>
    <xdr:ext cx="95250" cy="171450"/>
    <xdr:sp macro="" textlink="">
      <xdr:nvSpPr>
        <xdr:cNvPr id="2851" name="Text Box 16">
          <a:extLst>
            <a:ext uri="{FF2B5EF4-FFF2-40B4-BE49-F238E27FC236}">
              <a16:creationId xmlns:a16="http://schemas.microsoft.com/office/drawing/2014/main" id="{00000000-0008-0000-0500-000023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63</xdr:row>
      <xdr:rowOff>0</xdr:rowOff>
    </xdr:from>
    <xdr:ext cx="95250" cy="171450"/>
    <xdr:sp macro="" textlink="">
      <xdr:nvSpPr>
        <xdr:cNvPr id="2852" name="Text Box 17">
          <a:extLst>
            <a:ext uri="{FF2B5EF4-FFF2-40B4-BE49-F238E27FC236}">
              <a16:creationId xmlns:a16="http://schemas.microsoft.com/office/drawing/2014/main" id="{00000000-0008-0000-0500-000024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63</xdr:row>
      <xdr:rowOff>0</xdr:rowOff>
    </xdr:from>
    <xdr:ext cx="95250" cy="171450"/>
    <xdr:sp macro="" textlink="">
      <xdr:nvSpPr>
        <xdr:cNvPr id="2853" name="Text Box 18">
          <a:extLst>
            <a:ext uri="{FF2B5EF4-FFF2-40B4-BE49-F238E27FC236}">
              <a16:creationId xmlns:a16="http://schemas.microsoft.com/office/drawing/2014/main" id="{00000000-0008-0000-0500-000025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63</xdr:row>
      <xdr:rowOff>0</xdr:rowOff>
    </xdr:from>
    <xdr:ext cx="95250" cy="171450"/>
    <xdr:sp macro="" textlink="">
      <xdr:nvSpPr>
        <xdr:cNvPr id="2854" name="Text Box 19">
          <a:extLst>
            <a:ext uri="{FF2B5EF4-FFF2-40B4-BE49-F238E27FC236}">
              <a16:creationId xmlns:a16="http://schemas.microsoft.com/office/drawing/2014/main" id="{00000000-0008-0000-0500-000026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014"/>
    <xdr:sp macro="" textlink="">
      <xdr:nvSpPr>
        <xdr:cNvPr id="2855" name="Text Box 15">
          <a:extLst>
            <a:ext uri="{FF2B5EF4-FFF2-40B4-BE49-F238E27FC236}">
              <a16:creationId xmlns:a16="http://schemas.microsoft.com/office/drawing/2014/main" id="{00000000-0008-0000-0500-000027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56" name="Text Box 16">
          <a:extLst>
            <a:ext uri="{FF2B5EF4-FFF2-40B4-BE49-F238E27FC236}">
              <a16:creationId xmlns:a16="http://schemas.microsoft.com/office/drawing/2014/main" id="{00000000-0008-0000-0500-00002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57" name="Text Box 17">
          <a:extLst>
            <a:ext uri="{FF2B5EF4-FFF2-40B4-BE49-F238E27FC236}">
              <a16:creationId xmlns:a16="http://schemas.microsoft.com/office/drawing/2014/main" id="{00000000-0008-0000-0500-00002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58" name="Text Box 18">
          <a:extLst>
            <a:ext uri="{FF2B5EF4-FFF2-40B4-BE49-F238E27FC236}">
              <a16:creationId xmlns:a16="http://schemas.microsoft.com/office/drawing/2014/main" id="{00000000-0008-0000-0500-00002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59" name="Text Box 19">
          <a:extLst>
            <a:ext uri="{FF2B5EF4-FFF2-40B4-BE49-F238E27FC236}">
              <a16:creationId xmlns:a16="http://schemas.microsoft.com/office/drawing/2014/main" id="{00000000-0008-0000-0500-00002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60" name="Text Box 16">
          <a:extLst>
            <a:ext uri="{FF2B5EF4-FFF2-40B4-BE49-F238E27FC236}">
              <a16:creationId xmlns:a16="http://schemas.microsoft.com/office/drawing/2014/main" id="{00000000-0008-0000-0500-00002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61" name="Text Box 17">
          <a:extLst>
            <a:ext uri="{FF2B5EF4-FFF2-40B4-BE49-F238E27FC236}">
              <a16:creationId xmlns:a16="http://schemas.microsoft.com/office/drawing/2014/main" id="{00000000-0008-0000-0500-00002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68</xdr:row>
      <xdr:rowOff>15875</xdr:rowOff>
    </xdr:from>
    <xdr:ext cx="95250" cy="171450"/>
    <xdr:sp macro="" textlink="">
      <xdr:nvSpPr>
        <xdr:cNvPr id="2862" name="Text Box 18">
          <a:extLst>
            <a:ext uri="{FF2B5EF4-FFF2-40B4-BE49-F238E27FC236}">
              <a16:creationId xmlns:a16="http://schemas.microsoft.com/office/drawing/2014/main" id="{00000000-0008-0000-0500-00002E0B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63" name="Text Box 16">
          <a:extLst>
            <a:ext uri="{FF2B5EF4-FFF2-40B4-BE49-F238E27FC236}">
              <a16:creationId xmlns:a16="http://schemas.microsoft.com/office/drawing/2014/main" id="{00000000-0008-0000-0500-00002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64" name="Text Box 17">
          <a:extLst>
            <a:ext uri="{FF2B5EF4-FFF2-40B4-BE49-F238E27FC236}">
              <a16:creationId xmlns:a16="http://schemas.microsoft.com/office/drawing/2014/main" id="{00000000-0008-0000-0500-00003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65" name="Text Box 18">
          <a:extLst>
            <a:ext uri="{FF2B5EF4-FFF2-40B4-BE49-F238E27FC236}">
              <a16:creationId xmlns:a16="http://schemas.microsoft.com/office/drawing/2014/main" id="{00000000-0008-0000-0500-00003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66" name="Text Box 19">
          <a:extLst>
            <a:ext uri="{FF2B5EF4-FFF2-40B4-BE49-F238E27FC236}">
              <a16:creationId xmlns:a16="http://schemas.microsoft.com/office/drawing/2014/main" id="{00000000-0008-0000-0500-00003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67" name="Text Box 16">
          <a:extLst>
            <a:ext uri="{FF2B5EF4-FFF2-40B4-BE49-F238E27FC236}">
              <a16:creationId xmlns:a16="http://schemas.microsoft.com/office/drawing/2014/main" id="{00000000-0008-0000-0500-00003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68</xdr:row>
      <xdr:rowOff>170392</xdr:rowOff>
    </xdr:from>
    <xdr:ext cx="95250" cy="213632"/>
    <xdr:sp macro="" textlink="">
      <xdr:nvSpPr>
        <xdr:cNvPr id="2868" name="Text Box 15">
          <a:extLst>
            <a:ext uri="{FF2B5EF4-FFF2-40B4-BE49-F238E27FC236}">
              <a16:creationId xmlns:a16="http://schemas.microsoft.com/office/drawing/2014/main" id="{00000000-0008-0000-0500-000034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8496"/>
    <xdr:sp macro="" textlink="">
      <xdr:nvSpPr>
        <xdr:cNvPr id="2869" name="Text Box 15">
          <a:extLst>
            <a:ext uri="{FF2B5EF4-FFF2-40B4-BE49-F238E27FC236}">
              <a16:creationId xmlns:a16="http://schemas.microsoft.com/office/drawing/2014/main" id="{00000000-0008-0000-0500-0000350B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504825</xdr:rowOff>
    </xdr:from>
    <xdr:ext cx="95250" cy="442269"/>
    <xdr:sp macro="" textlink="">
      <xdr:nvSpPr>
        <xdr:cNvPr id="2870" name="Text Box 15">
          <a:extLst>
            <a:ext uri="{FF2B5EF4-FFF2-40B4-BE49-F238E27FC236}">
              <a16:creationId xmlns:a16="http://schemas.microsoft.com/office/drawing/2014/main" id="{00000000-0008-0000-0500-000036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2872" name="Text Box 15">
          <a:extLst>
            <a:ext uri="{FF2B5EF4-FFF2-40B4-BE49-F238E27FC236}">
              <a16:creationId xmlns:a16="http://schemas.microsoft.com/office/drawing/2014/main" id="{00000000-0008-0000-0500-000038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2873" name="Text Box 15">
          <a:extLst>
            <a:ext uri="{FF2B5EF4-FFF2-40B4-BE49-F238E27FC236}">
              <a16:creationId xmlns:a16="http://schemas.microsoft.com/office/drawing/2014/main" id="{00000000-0008-0000-0500-000039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68</xdr:row>
      <xdr:rowOff>170392</xdr:rowOff>
    </xdr:from>
    <xdr:ext cx="95250" cy="213632"/>
    <xdr:sp macro="" textlink="">
      <xdr:nvSpPr>
        <xdr:cNvPr id="2874" name="Text Box 15">
          <a:extLst>
            <a:ext uri="{FF2B5EF4-FFF2-40B4-BE49-F238E27FC236}">
              <a16:creationId xmlns:a16="http://schemas.microsoft.com/office/drawing/2014/main" id="{00000000-0008-0000-0500-00003A0B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75" name="Text Box 16">
          <a:extLst>
            <a:ext uri="{FF2B5EF4-FFF2-40B4-BE49-F238E27FC236}">
              <a16:creationId xmlns:a16="http://schemas.microsoft.com/office/drawing/2014/main" id="{00000000-0008-0000-0500-00003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76" name="Text Box 17">
          <a:extLst>
            <a:ext uri="{FF2B5EF4-FFF2-40B4-BE49-F238E27FC236}">
              <a16:creationId xmlns:a16="http://schemas.microsoft.com/office/drawing/2014/main" id="{00000000-0008-0000-0500-00003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77" name="Text Box 18">
          <a:extLst>
            <a:ext uri="{FF2B5EF4-FFF2-40B4-BE49-F238E27FC236}">
              <a16:creationId xmlns:a16="http://schemas.microsoft.com/office/drawing/2014/main" id="{00000000-0008-0000-0500-00003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78" name="Text Box 19">
          <a:extLst>
            <a:ext uri="{FF2B5EF4-FFF2-40B4-BE49-F238E27FC236}">
              <a16:creationId xmlns:a16="http://schemas.microsoft.com/office/drawing/2014/main" id="{00000000-0008-0000-0500-00003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79" name="Text Box 16">
          <a:extLst>
            <a:ext uri="{FF2B5EF4-FFF2-40B4-BE49-F238E27FC236}">
              <a16:creationId xmlns:a16="http://schemas.microsoft.com/office/drawing/2014/main" id="{00000000-0008-0000-0500-00003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80" name="Text Box 17">
          <a:extLst>
            <a:ext uri="{FF2B5EF4-FFF2-40B4-BE49-F238E27FC236}">
              <a16:creationId xmlns:a16="http://schemas.microsoft.com/office/drawing/2014/main" id="{00000000-0008-0000-0500-00004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81" name="Text Box 18">
          <a:extLst>
            <a:ext uri="{FF2B5EF4-FFF2-40B4-BE49-F238E27FC236}">
              <a16:creationId xmlns:a16="http://schemas.microsoft.com/office/drawing/2014/main" id="{00000000-0008-0000-0500-00004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82" name="Text Box 19">
          <a:extLst>
            <a:ext uri="{FF2B5EF4-FFF2-40B4-BE49-F238E27FC236}">
              <a16:creationId xmlns:a16="http://schemas.microsoft.com/office/drawing/2014/main" id="{00000000-0008-0000-0500-00004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883" name="Text Box 16">
          <a:extLst>
            <a:ext uri="{FF2B5EF4-FFF2-40B4-BE49-F238E27FC236}">
              <a16:creationId xmlns:a16="http://schemas.microsoft.com/office/drawing/2014/main" id="{00000000-0008-0000-0500-000043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884" name="Text Box 17">
          <a:extLst>
            <a:ext uri="{FF2B5EF4-FFF2-40B4-BE49-F238E27FC236}">
              <a16:creationId xmlns:a16="http://schemas.microsoft.com/office/drawing/2014/main" id="{00000000-0008-0000-0500-000044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885" name="Text Box 18">
          <a:extLst>
            <a:ext uri="{FF2B5EF4-FFF2-40B4-BE49-F238E27FC236}">
              <a16:creationId xmlns:a16="http://schemas.microsoft.com/office/drawing/2014/main" id="{00000000-0008-0000-0500-00004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886" name="Text Box 19">
          <a:extLst>
            <a:ext uri="{FF2B5EF4-FFF2-40B4-BE49-F238E27FC236}">
              <a16:creationId xmlns:a16="http://schemas.microsoft.com/office/drawing/2014/main" id="{00000000-0008-0000-0500-00004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014"/>
    <xdr:sp macro="" textlink="">
      <xdr:nvSpPr>
        <xdr:cNvPr id="2887" name="Text Box 15">
          <a:extLst>
            <a:ext uri="{FF2B5EF4-FFF2-40B4-BE49-F238E27FC236}">
              <a16:creationId xmlns:a16="http://schemas.microsoft.com/office/drawing/2014/main" id="{00000000-0008-0000-0500-000047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88" name="Text Box 16">
          <a:extLst>
            <a:ext uri="{FF2B5EF4-FFF2-40B4-BE49-F238E27FC236}">
              <a16:creationId xmlns:a16="http://schemas.microsoft.com/office/drawing/2014/main" id="{00000000-0008-0000-0500-00004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89" name="Text Box 17">
          <a:extLst>
            <a:ext uri="{FF2B5EF4-FFF2-40B4-BE49-F238E27FC236}">
              <a16:creationId xmlns:a16="http://schemas.microsoft.com/office/drawing/2014/main" id="{00000000-0008-0000-0500-00004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90" name="Text Box 18">
          <a:extLst>
            <a:ext uri="{FF2B5EF4-FFF2-40B4-BE49-F238E27FC236}">
              <a16:creationId xmlns:a16="http://schemas.microsoft.com/office/drawing/2014/main" id="{00000000-0008-0000-0500-00004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91" name="Text Box 19">
          <a:extLst>
            <a:ext uri="{FF2B5EF4-FFF2-40B4-BE49-F238E27FC236}">
              <a16:creationId xmlns:a16="http://schemas.microsoft.com/office/drawing/2014/main" id="{00000000-0008-0000-0500-00004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92" name="Text Box 16">
          <a:extLst>
            <a:ext uri="{FF2B5EF4-FFF2-40B4-BE49-F238E27FC236}">
              <a16:creationId xmlns:a16="http://schemas.microsoft.com/office/drawing/2014/main" id="{00000000-0008-0000-0500-00004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93" name="Text Box 17">
          <a:extLst>
            <a:ext uri="{FF2B5EF4-FFF2-40B4-BE49-F238E27FC236}">
              <a16:creationId xmlns:a16="http://schemas.microsoft.com/office/drawing/2014/main" id="{00000000-0008-0000-0500-00004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94" name="Text Box 18">
          <a:extLst>
            <a:ext uri="{FF2B5EF4-FFF2-40B4-BE49-F238E27FC236}">
              <a16:creationId xmlns:a16="http://schemas.microsoft.com/office/drawing/2014/main" id="{00000000-0008-0000-0500-00004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895" name="Text Box 16">
          <a:extLst>
            <a:ext uri="{FF2B5EF4-FFF2-40B4-BE49-F238E27FC236}">
              <a16:creationId xmlns:a16="http://schemas.microsoft.com/office/drawing/2014/main" id="{00000000-0008-0000-0500-00004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896" name="Text Box 17">
          <a:extLst>
            <a:ext uri="{FF2B5EF4-FFF2-40B4-BE49-F238E27FC236}">
              <a16:creationId xmlns:a16="http://schemas.microsoft.com/office/drawing/2014/main" id="{00000000-0008-0000-0500-00005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897" name="Text Box 18">
          <a:extLst>
            <a:ext uri="{FF2B5EF4-FFF2-40B4-BE49-F238E27FC236}">
              <a16:creationId xmlns:a16="http://schemas.microsoft.com/office/drawing/2014/main" id="{00000000-0008-0000-0500-00005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898" name="Text Box 19">
          <a:extLst>
            <a:ext uri="{FF2B5EF4-FFF2-40B4-BE49-F238E27FC236}">
              <a16:creationId xmlns:a16="http://schemas.microsoft.com/office/drawing/2014/main" id="{00000000-0008-0000-0500-00005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899" name="Text Box 16">
          <a:extLst>
            <a:ext uri="{FF2B5EF4-FFF2-40B4-BE49-F238E27FC236}">
              <a16:creationId xmlns:a16="http://schemas.microsoft.com/office/drawing/2014/main" id="{00000000-0008-0000-0500-00005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00" name="Text Box 17">
          <a:extLst>
            <a:ext uri="{FF2B5EF4-FFF2-40B4-BE49-F238E27FC236}">
              <a16:creationId xmlns:a16="http://schemas.microsoft.com/office/drawing/2014/main" id="{00000000-0008-0000-0500-00005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01" name="Text Box 18">
          <a:extLst>
            <a:ext uri="{FF2B5EF4-FFF2-40B4-BE49-F238E27FC236}">
              <a16:creationId xmlns:a16="http://schemas.microsoft.com/office/drawing/2014/main" id="{00000000-0008-0000-0500-00005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02" name="Text Box 19">
          <a:extLst>
            <a:ext uri="{FF2B5EF4-FFF2-40B4-BE49-F238E27FC236}">
              <a16:creationId xmlns:a16="http://schemas.microsoft.com/office/drawing/2014/main" id="{00000000-0008-0000-0500-00005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56743"/>
    <xdr:sp macro="" textlink="">
      <xdr:nvSpPr>
        <xdr:cNvPr id="2903" name="Text Box 15">
          <a:extLst>
            <a:ext uri="{FF2B5EF4-FFF2-40B4-BE49-F238E27FC236}">
              <a16:creationId xmlns:a16="http://schemas.microsoft.com/office/drawing/2014/main" id="{00000000-0008-0000-0500-0000570B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504825</xdr:rowOff>
    </xdr:from>
    <xdr:ext cx="95250" cy="442269"/>
    <xdr:sp macro="" textlink="">
      <xdr:nvSpPr>
        <xdr:cNvPr id="2904" name="Text Box 15">
          <a:extLst>
            <a:ext uri="{FF2B5EF4-FFF2-40B4-BE49-F238E27FC236}">
              <a16:creationId xmlns:a16="http://schemas.microsoft.com/office/drawing/2014/main" id="{00000000-0008-0000-0500-000058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2906" name="Text Box 15">
          <a:extLst>
            <a:ext uri="{FF2B5EF4-FFF2-40B4-BE49-F238E27FC236}">
              <a16:creationId xmlns:a16="http://schemas.microsoft.com/office/drawing/2014/main" id="{00000000-0008-0000-0500-00005A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2907" name="Text Box 15">
          <a:extLst>
            <a:ext uri="{FF2B5EF4-FFF2-40B4-BE49-F238E27FC236}">
              <a16:creationId xmlns:a16="http://schemas.microsoft.com/office/drawing/2014/main" id="{00000000-0008-0000-0500-00005B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504825</xdr:rowOff>
    </xdr:from>
    <xdr:ext cx="95250" cy="213632"/>
    <xdr:sp macro="" textlink="">
      <xdr:nvSpPr>
        <xdr:cNvPr id="2908" name="Text Box 15">
          <a:extLst>
            <a:ext uri="{FF2B5EF4-FFF2-40B4-BE49-F238E27FC236}">
              <a16:creationId xmlns:a16="http://schemas.microsoft.com/office/drawing/2014/main" id="{00000000-0008-0000-0500-00005C0B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09" name="Text Box 16">
          <a:extLst>
            <a:ext uri="{FF2B5EF4-FFF2-40B4-BE49-F238E27FC236}">
              <a16:creationId xmlns:a16="http://schemas.microsoft.com/office/drawing/2014/main" id="{00000000-0008-0000-0500-00005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10" name="Text Box 17">
          <a:extLst>
            <a:ext uri="{FF2B5EF4-FFF2-40B4-BE49-F238E27FC236}">
              <a16:creationId xmlns:a16="http://schemas.microsoft.com/office/drawing/2014/main" id="{00000000-0008-0000-0500-00005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11" name="Text Box 18">
          <a:extLst>
            <a:ext uri="{FF2B5EF4-FFF2-40B4-BE49-F238E27FC236}">
              <a16:creationId xmlns:a16="http://schemas.microsoft.com/office/drawing/2014/main" id="{00000000-0008-0000-0500-00005F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12" name="Text Box 19">
          <a:extLst>
            <a:ext uri="{FF2B5EF4-FFF2-40B4-BE49-F238E27FC236}">
              <a16:creationId xmlns:a16="http://schemas.microsoft.com/office/drawing/2014/main" id="{00000000-0008-0000-0500-000060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13" name="Text Box 16">
          <a:extLst>
            <a:ext uri="{FF2B5EF4-FFF2-40B4-BE49-F238E27FC236}">
              <a16:creationId xmlns:a16="http://schemas.microsoft.com/office/drawing/2014/main" id="{00000000-0008-0000-0500-00006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14" name="Text Box 17">
          <a:extLst>
            <a:ext uri="{FF2B5EF4-FFF2-40B4-BE49-F238E27FC236}">
              <a16:creationId xmlns:a16="http://schemas.microsoft.com/office/drawing/2014/main" id="{00000000-0008-0000-0500-00006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15" name="Text Box 18">
          <a:extLst>
            <a:ext uri="{FF2B5EF4-FFF2-40B4-BE49-F238E27FC236}">
              <a16:creationId xmlns:a16="http://schemas.microsoft.com/office/drawing/2014/main" id="{00000000-0008-0000-0500-000063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16" name="Text Box 19">
          <a:extLst>
            <a:ext uri="{FF2B5EF4-FFF2-40B4-BE49-F238E27FC236}">
              <a16:creationId xmlns:a16="http://schemas.microsoft.com/office/drawing/2014/main" id="{00000000-0008-0000-0500-000064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917" name="Text Box 16">
          <a:extLst>
            <a:ext uri="{FF2B5EF4-FFF2-40B4-BE49-F238E27FC236}">
              <a16:creationId xmlns:a16="http://schemas.microsoft.com/office/drawing/2014/main" id="{00000000-0008-0000-0500-00006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918" name="Text Box 17">
          <a:extLst>
            <a:ext uri="{FF2B5EF4-FFF2-40B4-BE49-F238E27FC236}">
              <a16:creationId xmlns:a16="http://schemas.microsoft.com/office/drawing/2014/main" id="{00000000-0008-0000-0500-00006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919" name="Text Box 18">
          <a:extLst>
            <a:ext uri="{FF2B5EF4-FFF2-40B4-BE49-F238E27FC236}">
              <a16:creationId xmlns:a16="http://schemas.microsoft.com/office/drawing/2014/main" id="{00000000-0008-0000-0500-000067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920" name="Text Box 19">
          <a:extLst>
            <a:ext uri="{FF2B5EF4-FFF2-40B4-BE49-F238E27FC236}">
              <a16:creationId xmlns:a16="http://schemas.microsoft.com/office/drawing/2014/main" id="{00000000-0008-0000-0500-000068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014"/>
    <xdr:sp macro="" textlink="">
      <xdr:nvSpPr>
        <xdr:cNvPr id="2921" name="Text Box 15">
          <a:extLst>
            <a:ext uri="{FF2B5EF4-FFF2-40B4-BE49-F238E27FC236}">
              <a16:creationId xmlns:a16="http://schemas.microsoft.com/office/drawing/2014/main" id="{00000000-0008-0000-0500-000069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22" name="Text Box 16">
          <a:extLst>
            <a:ext uri="{FF2B5EF4-FFF2-40B4-BE49-F238E27FC236}">
              <a16:creationId xmlns:a16="http://schemas.microsoft.com/office/drawing/2014/main" id="{00000000-0008-0000-0500-00006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23" name="Text Box 17">
          <a:extLst>
            <a:ext uri="{FF2B5EF4-FFF2-40B4-BE49-F238E27FC236}">
              <a16:creationId xmlns:a16="http://schemas.microsoft.com/office/drawing/2014/main" id="{00000000-0008-0000-0500-00006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24" name="Text Box 18">
          <a:extLst>
            <a:ext uri="{FF2B5EF4-FFF2-40B4-BE49-F238E27FC236}">
              <a16:creationId xmlns:a16="http://schemas.microsoft.com/office/drawing/2014/main" id="{00000000-0008-0000-0500-00006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25" name="Text Box 19">
          <a:extLst>
            <a:ext uri="{FF2B5EF4-FFF2-40B4-BE49-F238E27FC236}">
              <a16:creationId xmlns:a16="http://schemas.microsoft.com/office/drawing/2014/main" id="{00000000-0008-0000-0500-00006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504825</xdr:rowOff>
    </xdr:from>
    <xdr:ext cx="95250" cy="442269"/>
    <xdr:sp macro="" textlink="">
      <xdr:nvSpPr>
        <xdr:cNvPr id="2926" name="Text Box 15">
          <a:extLst>
            <a:ext uri="{FF2B5EF4-FFF2-40B4-BE49-F238E27FC236}">
              <a16:creationId xmlns:a16="http://schemas.microsoft.com/office/drawing/2014/main" id="{00000000-0008-0000-0500-00006E0B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27" name="Text Box 16">
          <a:extLst>
            <a:ext uri="{FF2B5EF4-FFF2-40B4-BE49-F238E27FC236}">
              <a16:creationId xmlns:a16="http://schemas.microsoft.com/office/drawing/2014/main" id="{00000000-0008-0000-0500-00006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28" name="Text Box 17">
          <a:extLst>
            <a:ext uri="{FF2B5EF4-FFF2-40B4-BE49-F238E27FC236}">
              <a16:creationId xmlns:a16="http://schemas.microsoft.com/office/drawing/2014/main" id="{00000000-0008-0000-0500-00007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29" name="Text Box 18">
          <a:extLst>
            <a:ext uri="{FF2B5EF4-FFF2-40B4-BE49-F238E27FC236}">
              <a16:creationId xmlns:a16="http://schemas.microsoft.com/office/drawing/2014/main" id="{00000000-0008-0000-0500-00007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0" name="Text Box 16">
          <a:extLst>
            <a:ext uri="{FF2B5EF4-FFF2-40B4-BE49-F238E27FC236}">
              <a16:creationId xmlns:a16="http://schemas.microsoft.com/office/drawing/2014/main" id="{00000000-0008-0000-0500-00007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1" name="Text Box 17">
          <a:extLst>
            <a:ext uri="{FF2B5EF4-FFF2-40B4-BE49-F238E27FC236}">
              <a16:creationId xmlns:a16="http://schemas.microsoft.com/office/drawing/2014/main" id="{00000000-0008-0000-0500-00007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2" name="Text Box 18">
          <a:extLst>
            <a:ext uri="{FF2B5EF4-FFF2-40B4-BE49-F238E27FC236}">
              <a16:creationId xmlns:a16="http://schemas.microsoft.com/office/drawing/2014/main" id="{00000000-0008-0000-0500-00007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3" name="Text Box 19">
          <a:extLst>
            <a:ext uri="{FF2B5EF4-FFF2-40B4-BE49-F238E27FC236}">
              <a16:creationId xmlns:a16="http://schemas.microsoft.com/office/drawing/2014/main" id="{00000000-0008-0000-0500-00007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4" name="Text Box 16">
          <a:extLst>
            <a:ext uri="{FF2B5EF4-FFF2-40B4-BE49-F238E27FC236}">
              <a16:creationId xmlns:a16="http://schemas.microsoft.com/office/drawing/2014/main" id="{00000000-0008-0000-0500-00007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5" name="Text Box 17">
          <a:extLst>
            <a:ext uri="{FF2B5EF4-FFF2-40B4-BE49-F238E27FC236}">
              <a16:creationId xmlns:a16="http://schemas.microsoft.com/office/drawing/2014/main" id="{00000000-0008-0000-0500-000077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6" name="Text Box 18">
          <a:extLst>
            <a:ext uri="{FF2B5EF4-FFF2-40B4-BE49-F238E27FC236}">
              <a16:creationId xmlns:a16="http://schemas.microsoft.com/office/drawing/2014/main" id="{00000000-0008-0000-0500-000078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74</xdr:row>
      <xdr:rowOff>170392</xdr:rowOff>
    </xdr:from>
    <xdr:ext cx="95250" cy="213632"/>
    <xdr:sp macro="" textlink="">
      <xdr:nvSpPr>
        <xdr:cNvPr id="2937" name="Text Box 15">
          <a:extLst>
            <a:ext uri="{FF2B5EF4-FFF2-40B4-BE49-F238E27FC236}">
              <a16:creationId xmlns:a16="http://schemas.microsoft.com/office/drawing/2014/main" id="{00000000-0008-0000-0500-000079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38" name="Text Box 16">
          <a:extLst>
            <a:ext uri="{FF2B5EF4-FFF2-40B4-BE49-F238E27FC236}">
              <a16:creationId xmlns:a16="http://schemas.microsoft.com/office/drawing/2014/main" id="{00000000-0008-0000-0500-00007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39" name="Text Box 17">
          <a:extLst>
            <a:ext uri="{FF2B5EF4-FFF2-40B4-BE49-F238E27FC236}">
              <a16:creationId xmlns:a16="http://schemas.microsoft.com/office/drawing/2014/main" id="{00000000-0008-0000-0500-00007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40" name="Text Box 18">
          <a:extLst>
            <a:ext uri="{FF2B5EF4-FFF2-40B4-BE49-F238E27FC236}">
              <a16:creationId xmlns:a16="http://schemas.microsoft.com/office/drawing/2014/main" id="{00000000-0008-0000-0500-00007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41" name="Text Box 19">
          <a:extLst>
            <a:ext uri="{FF2B5EF4-FFF2-40B4-BE49-F238E27FC236}">
              <a16:creationId xmlns:a16="http://schemas.microsoft.com/office/drawing/2014/main" id="{00000000-0008-0000-0500-00007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42" name="Text Box 16">
          <a:extLst>
            <a:ext uri="{FF2B5EF4-FFF2-40B4-BE49-F238E27FC236}">
              <a16:creationId xmlns:a16="http://schemas.microsoft.com/office/drawing/2014/main" id="{00000000-0008-0000-0500-00007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43" name="Text Box 17">
          <a:extLst>
            <a:ext uri="{FF2B5EF4-FFF2-40B4-BE49-F238E27FC236}">
              <a16:creationId xmlns:a16="http://schemas.microsoft.com/office/drawing/2014/main" id="{00000000-0008-0000-0500-00007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44" name="Text Box 18">
          <a:extLst>
            <a:ext uri="{FF2B5EF4-FFF2-40B4-BE49-F238E27FC236}">
              <a16:creationId xmlns:a16="http://schemas.microsoft.com/office/drawing/2014/main" id="{00000000-0008-0000-0500-00008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45" name="Text Box 19">
          <a:extLst>
            <a:ext uri="{FF2B5EF4-FFF2-40B4-BE49-F238E27FC236}">
              <a16:creationId xmlns:a16="http://schemas.microsoft.com/office/drawing/2014/main" id="{00000000-0008-0000-0500-00008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69</xdr:row>
      <xdr:rowOff>0</xdr:rowOff>
    </xdr:from>
    <xdr:ext cx="95250" cy="171450"/>
    <xdr:sp macro="" textlink="">
      <xdr:nvSpPr>
        <xdr:cNvPr id="2946" name="Text Box 16">
          <a:extLst>
            <a:ext uri="{FF2B5EF4-FFF2-40B4-BE49-F238E27FC236}">
              <a16:creationId xmlns:a16="http://schemas.microsoft.com/office/drawing/2014/main" id="{00000000-0008-0000-0500-000082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69</xdr:row>
      <xdr:rowOff>0</xdr:rowOff>
    </xdr:from>
    <xdr:ext cx="95250" cy="171450"/>
    <xdr:sp macro="" textlink="">
      <xdr:nvSpPr>
        <xdr:cNvPr id="2947" name="Text Box 17">
          <a:extLst>
            <a:ext uri="{FF2B5EF4-FFF2-40B4-BE49-F238E27FC236}">
              <a16:creationId xmlns:a16="http://schemas.microsoft.com/office/drawing/2014/main" id="{00000000-0008-0000-0500-000083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69</xdr:row>
      <xdr:rowOff>0</xdr:rowOff>
    </xdr:from>
    <xdr:ext cx="95250" cy="171450"/>
    <xdr:sp macro="" textlink="">
      <xdr:nvSpPr>
        <xdr:cNvPr id="2948" name="Text Box 18">
          <a:extLst>
            <a:ext uri="{FF2B5EF4-FFF2-40B4-BE49-F238E27FC236}">
              <a16:creationId xmlns:a16="http://schemas.microsoft.com/office/drawing/2014/main" id="{00000000-0008-0000-0500-000084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69</xdr:row>
      <xdr:rowOff>0</xdr:rowOff>
    </xdr:from>
    <xdr:ext cx="95250" cy="171450"/>
    <xdr:sp macro="" textlink="">
      <xdr:nvSpPr>
        <xdr:cNvPr id="2949" name="Text Box 19">
          <a:extLst>
            <a:ext uri="{FF2B5EF4-FFF2-40B4-BE49-F238E27FC236}">
              <a16:creationId xmlns:a16="http://schemas.microsoft.com/office/drawing/2014/main" id="{00000000-0008-0000-0500-000085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014"/>
    <xdr:sp macro="" textlink="">
      <xdr:nvSpPr>
        <xdr:cNvPr id="2950" name="Text Box 15">
          <a:extLst>
            <a:ext uri="{FF2B5EF4-FFF2-40B4-BE49-F238E27FC236}">
              <a16:creationId xmlns:a16="http://schemas.microsoft.com/office/drawing/2014/main" id="{00000000-0008-0000-0500-000086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51" name="Text Box 16">
          <a:extLst>
            <a:ext uri="{FF2B5EF4-FFF2-40B4-BE49-F238E27FC236}">
              <a16:creationId xmlns:a16="http://schemas.microsoft.com/office/drawing/2014/main" id="{00000000-0008-0000-0500-000087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52" name="Text Box 17">
          <a:extLst>
            <a:ext uri="{FF2B5EF4-FFF2-40B4-BE49-F238E27FC236}">
              <a16:creationId xmlns:a16="http://schemas.microsoft.com/office/drawing/2014/main" id="{00000000-0008-0000-0500-00008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53" name="Text Box 18">
          <a:extLst>
            <a:ext uri="{FF2B5EF4-FFF2-40B4-BE49-F238E27FC236}">
              <a16:creationId xmlns:a16="http://schemas.microsoft.com/office/drawing/2014/main" id="{00000000-0008-0000-0500-00008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54" name="Text Box 19">
          <a:extLst>
            <a:ext uri="{FF2B5EF4-FFF2-40B4-BE49-F238E27FC236}">
              <a16:creationId xmlns:a16="http://schemas.microsoft.com/office/drawing/2014/main" id="{00000000-0008-0000-0500-00008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55" name="Text Box 16">
          <a:extLst>
            <a:ext uri="{FF2B5EF4-FFF2-40B4-BE49-F238E27FC236}">
              <a16:creationId xmlns:a16="http://schemas.microsoft.com/office/drawing/2014/main" id="{00000000-0008-0000-0500-00008B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56" name="Text Box 17">
          <a:extLst>
            <a:ext uri="{FF2B5EF4-FFF2-40B4-BE49-F238E27FC236}">
              <a16:creationId xmlns:a16="http://schemas.microsoft.com/office/drawing/2014/main" id="{00000000-0008-0000-0500-00008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74</xdr:row>
      <xdr:rowOff>15875</xdr:rowOff>
    </xdr:from>
    <xdr:ext cx="95250" cy="171450"/>
    <xdr:sp macro="" textlink="">
      <xdr:nvSpPr>
        <xdr:cNvPr id="2957" name="Text Box 18">
          <a:extLst>
            <a:ext uri="{FF2B5EF4-FFF2-40B4-BE49-F238E27FC236}">
              <a16:creationId xmlns:a16="http://schemas.microsoft.com/office/drawing/2014/main" id="{00000000-0008-0000-0500-00008D0B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58" name="Text Box 16">
          <a:extLst>
            <a:ext uri="{FF2B5EF4-FFF2-40B4-BE49-F238E27FC236}">
              <a16:creationId xmlns:a16="http://schemas.microsoft.com/office/drawing/2014/main" id="{00000000-0008-0000-0500-00008E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59" name="Text Box 17">
          <a:extLst>
            <a:ext uri="{FF2B5EF4-FFF2-40B4-BE49-F238E27FC236}">
              <a16:creationId xmlns:a16="http://schemas.microsoft.com/office/drawing/2014/main" id="{00000000-0008-0000-0500-00008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60" name="Text Box 18">
          <a:extLst>
            <a:ext uri="{FF2B5EF4-FFF2-40B4-BE49-F238E27FC236}">
              <a16:creationId xmlns:a16="http://schemas.microsoft.com/office/drawing/2014/main" id="{00000000-0008-0000-0500-00009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61" name="Text Box 19">
          <a:extLst>
            <a:ext uri="{FF2B5EF4-FFF2-40B4-BE49-F238E27FC236}">
              <a16:creationId xmlns:a16="http://schemas.microsoft.com/office/drawing/2014/main" id="{00000000-0008-0000-0500-00009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62" name="Text Box 16">
          <a:extLst>
            <a:ext uri="{FF2B5EF4-FFF2-40B4-BE49-F238E27FC236}">
              <a16:creationId xmlns:a16="http://schemas.microsoft.com/office/drawing/2014/main" id="{00000000-0008-0000-0500-00009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74</xdr:row>
      <xdr:rowOff>170392</xdr:rowOff>
    </xdr:from>
    <xdr:ext cx="95250" cy="213632"/>
    <xdr:sp macro="" textlink="">
      <xdr:nvSpPr>
        <xdr:cNvPr id="2963" name="Text Box 15">
          <a:extLst>
            <a:ext uri="{FF2B5EF4-FFF2-40B4-BE49-F238E27FC236}">
              <a16:creationId xmlns:a16="http://schemas.microsoft.com/office/drawing/2014/main" id="{00000000-0008-0000-0500-000093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8496"/>
    <xdr:sp macro="" textlink="">
      <xdr:nvSpPr>
        <xdr:cNvPr id="2964" name="Text Box 15">
          <a:extLst>
            <a:ext uri="{FF2B5EF4-FFF2-40B4-BE49-F238E27FC236}">
              <a16:creationId xmlns:a16="http://schemas.microsoft.com/office/drawing/2014/main" id="{00000000-0008-0000-0500-0000940B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504825</xdr:rowOff>
    </xdr:from>
    <xdr:ext cx="95250" cy="442269"/>
    <xdr:sp macro="" textlink="">
      <xdr:nvSpPr>
        <xdr:cNvPr id="2965" name="Text Box 15">
          <a:extLst>
            <a:ext uri="{FF2B5EF4-FFF2-40B4-BE49-F238E27FC236}">
              <a16:creationId xmlns:a16="http://schemas.microsoft.com/office/drawing/2014/main" id="{00000000-0008-0000-0500-000095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2967" name="Text Box 15">
          <a:extLst>
            <a:ext uri="{FF2B5EF4-FFF2-40B4-BE49-F238E27FC236}">
              <a16:creationId xmlns:a16="http://schemas.microsoft.com/office/drawing/2014/main" id="{00000000-0008-0000-0500-000097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2968" name="Text Box 15">
          <a:extLst>
            <a:ext uri="{FF2B5EF4-FFF2-40B4-BE49-F238E27FC236}">
              <a16:creationId xmlns:a16="http://schemas.microsoft.com/office/drawing/2014/main" id="{00000000-0008-0000-0500-000098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74</xdr:row>
      <xdr:rowOff>170392</xdr:rowOff>
    </xdr:from>
    <xdr:ext cx="95250" cy="213632"/>
    <xdr:sp macro="" textlink="">
      <xdr:nvSpPr>
        <xdr:cNvPr id="2969" name="Text Box 15">
          <a:extLst>
            <a:ext uri="{FF2B5EF4-FFF2-40B4-BE49-F238E27FC236}">
              <a16:creationId xmlns:a16="http://schemas.microsoft.com/office/drawing/2014/main" id="{00000000-0008-0000-0500-0000990B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70" name="Text Box 16">
          <a:extLst>
            <a:ext uri="{FF2B5EF4-FFF2-40B4-BE49-F238E27FC236}">
              <a16:creationId xmlns:a16="http://schemas.microsoft.com/office/drawing/2014/main" id="{00000000-0008-0000-0500-00009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71" name="Text Box 17">
          <a:extLst>
            <a:ext uri="{FF2B5EF4-FFF2-40B4-BE49-F238E27FC236}">
              <a16:creationId xmlns:a16="http://schemas.microsoft.com/office/drawing/2014/main" id="{00000000-0008-0000-0500-00009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72" name="Text Box 18">
          <a:extLst>
            <a:ext uri="{FF2B5EF4-FFF2-40B4-BE49-F238E27FC236}">
              <a16:creationId xmlns:a16="http://schemas.microsoft.com/office/drawing/2014/main" id="{00000000-0008-0000-0500-00009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73" name="Text Box 19">
          <a:extLst>
            <a:ext uri="{FF2B5EF4-FFF2-40B4-BE49-F238E27FC236}">
              <a16:creationId xmlns:a16="http://schemas.microsoft.com/office/drawing/2014/main" id="{00000000-0008-0000-0500-00009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74" name="Text Box 16">
          <a:extLst>
            <a:ext uri="{FF2B5EF4-FFF2-40B4-BE49-F238E27FC236}">
              <a16:creationId xmlns:a16="http://schemas.microsoft.com/office/drawing/2014/main" id="{00000000-0008-0000-0500-00009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75" name="Text Box 17">
          <a:extLst>
            <a:ext uri="{FF2B5EF4-FFF2-40B4-BE49-F238E27FC236}">
              <a16:creationId xmlns:a16="http://schemas.microsoft.com/office/drawing/2014/main" id="{00000000-0008-0000-0500-00009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76" name="Text Box 18">
          <a:extLst>
            <a:ext uri="{FF2B5EF4-FFF2-40B4-BE49-F238E27FC236}">
              <a16:creationId xmlns:a16="http://schemas.microsoft.com/office/drawing/2014/main" id="{00000000-0008-0000-0500-0000A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77" name="Text Box 19">
          <a:extLst>
            <a:ext uri="{FF2B5EF4-FFF2-40B4-BE49-F238E27FC236}">
              <a16:creationId xmlns:a16="http://schemas.microsoft.com/office/drawing/2014/main" id="{00000000-0008-0000-0500-0000A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2978" name="Text Box 16">
          <a:extLst>
            <a:ext uri="{FF2B5EF4-FFF2-40B4-BE49-F238E27FC236}">
              <a16:creationId xmlns:a16="http://schemas.microsoft.com/office/drawing/2014/main" id="{00000000-0008-0000-0500-0000A2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2979" name="Text Box 17">
          <a:extLst>
            <a:ext uri="{FF2B5EF4-FFF2-40B4-BE49-F238E27FC236}">
              <a16:creationId xmlns:a16="http://schemas.microsoft.com/office/drawing/2014/main" id="{00000000-0008-0000-0500-0000A3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2980" name="Text Box 18">
          <a:extLst>
            <a:ext uri="{FF2B5EF4-FFF2-40B4-BE49-F238E27FC236}">
              <a16:creationId xmlns:a16="http://schemas.microsoft.com/office/drawing/2014/main" id="{00000000-0008-0000-0500-0000A4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2981" name="Text Box 19">
          <a:extLst>
            <a:ext uri="{FF2B5EF4-FFF2-40B4-BE49-F238E27FC236}">
              <a16:creationId xmlns:a16="http://schemas.microsoft.com/office/drawing/2014/main" id="{00000000-0008-0000-0500-0000A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014"/>
    <xdr:sp macro="" textlink="">
      <xdr:nvSpPr>
        <xdr:cNvPr id="2982" name="Text Box 15">
          <a:extLst>
            <a:ext uri="{FF2B5EF4-FFF2-40B4-BE49-F238E27FC236}">
              <a16:creationId xmlns:a16="http://schemas.microsoft.com/office/drawing/2014/main" id="{00000000-0008-0000-0500-0000A6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83" name="Text Box 16">
          <a:extLst>
            <a:ext uri="{FF2B5EF4-FFF2-40B4-BE49-F238E27FC236}">
              <a16:creationId xmlns:a16="http://schemas.microsoft.com/office/drawing/2014/main" id="{00000000-0008-0000-0500-0000A7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84" name="Text Box 17">
          <a:extLst>
            <a:ext uri="{FF2B5EF4-FFF2-40B4-BE49-F238E27FC236}">
              <a16:creationId xmlns:a16="http://schemas.microsoft.com/office/drawing/2014/main" id="{00000000-0008-0000-0500-0000A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85" name="Text Box 18">
          <a:extLst>
            <a:ext uri="{FF2B5EF4-FFF2-40B4-BE49-F238E27FC236}">
              <a16:creationId xmlns:a16="http://schemas.microsoft.com/office/drawing/2014/main" id="{00000000-0008-0000-0500-0000A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86" name="Text Box 19">
          <a:extLst>
            <a:ext uri="{FF2B5EF4-FFF2-40B4-BE49-F238E27FC236}">
              <a16:creationId xmlns:a16="http://schemas.microsoft.com/office/drawing/2014/main" id="{00000000-0008-0000-0500-0000A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87" name="Text Box 16">
          <a:extLst>
            <a:ext uri="{FF2B5EF4-FFF2-40B4-BE49-F238E27FC236}">
              <a16:creationId xmlns:a16="http://schemas.microsoft.com/office/drawing/2014/main" id="{00000000-0008-0000-0500-0000AB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88" name="Text Box 17">
          <a:extLst>
            <a:ext uri="{FF2B5EF4-FFF2-40B4-BE49-F238E27FC236}">
              <a16:creationId xmlns:a16="http://schemas.microsoft.com/office/drawing/2014/main" id="{00000000-0008-0000-0500-0000A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89" name="Text Box 18">
          <a:extLst>
            <a:ext uri="{FF2B5EF4-FFF2-40B4-BE49-F238E27FC236}">
              <a16:creationId xmlns:a16="http://schemas.microsoft.com/office/drawing/2014/main" id="{00000000-0008-0000-0500-0000A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0" name="Text Box 16">
          <a:extLst>
            <a:ext uri="{FF2B5EF4-FFF2-40B4-BE49-F238E27FC236}">
              <a16:creationId xmlns:a16="http://schemas.microsoft.com/office/drawing/2014/main" id="{00000000-0008-0000-0500-0000AE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1" name="Text Box 17">
          <a:extLst>
            <a:ext uri="{FF2B5EF4-FFF2-40B4-BE49-F238E27FC236}">
              <a16:creationId xmlns:a16="http://schemas.microsoft.com/office/drawing/2014/main" id="{00000000-0008-0000-0500-0000A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2" name="Text Box 18">
          <a:extLst>
            <a:ext uri="{FF2B5EF4-FFF2-40B4-BE49-F238E27FC236}">
              <a16:creationId xmlns:a16="http://schemas.microsoft.com/office/drawing/2014/main" id="{00000000-0008-0000-0500-0000B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3" name="Text Box 19">
          <a:extLst>
            <a:ext uri="{FF2B5EF4-FFF2-40B4-BE49-F238E27FC236}">
              <a16:creationId xmlns:a16="http://schemas.microsoft.com/office/drawing/2014/main" id="{00000000-0008-0000-0500-0000B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4" name="Text Box 16">
          <a:extLst>
            <a:ext uri="{FF2B5EF4-FFF2-40B4-BE49-F238E27FC236}">
              <a16:creationId xmlns:a16="http://schemas.microsoft.com/office/drawing/2014/main" id="{00000000-0008-0000-0500-0000B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5" name="Text Box 17">
          <a:extLst>
            <a:ext uri="{FF2B5EF4-FFF2-40B4-BE49-F238E27FC236}">
              <a16:creationId xmlns:a16="http://schemas.microsoft.com/office/drawing/2014/main" id="{00000000-0008-0000-0500-0000B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6" name="Text Box 18">
          <a:extLst>
            <a:ext uri="{FF2B5EF4-FFF2-40B4-BE49-F238E27FC236}">
              <a16:creationId xmlns:a16="http://schemas.microsoft.com/office/drawing/2014/main" id="{00000000-0008-0000-0500-0000B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7" name="Text Box 19">
          <a:extLst>
            <a:ext uri="{FF2B5EF4-FFF2-40B4-BE49-F238E27FC236}">
              <a16:creationId xmlns:a16="http://schemas.microsoft.com/office/drawing/2014/main" id="{00000000-0008-0000-0500-0000B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56743"/>
    <xdr:sp macro="" textlink="">
      <xdr:nvSpPr>
        <xdr:cNvPr id="2998" name="Text Box 15">
          <a:extLst>
            <a:ext uri="{FF2B5EF4-FFF2-40B4-BE49-F238E27FC236}">
              <a16:creationId xmlns:a16="http://schemas.microsoft.com/office/drawing/2014/main" id="{00000000-0008-0000-0500-0000B60B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504825</xdr:rowOff>
    </xdr:from>
    <xdr:ext cx="95250" cy="442269"/>
    <xdr:sp macro="" textlink="">
      <xdr:nvSpPr>
        <xdr:cNvPr id="2999" name="Text Box 15">
          <a:extLst>
            <a:ext uri="{FF2B5EF4-FFF2-40B4-BE49-F238E27FC236}">
              <a16:creationId xmlns:a16="http://schemas.microsoft.com/office/drawing/2014/main" id="{00000000-0008-0000-0500-0000B7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3001" name="Text Box 15">
          <a:extLst>
            <a:ext uri="{FF2B5EF4-FFF2-40B4-BE49-F238E27FC236}">
              <a16:creationId xmlns:a16="http://schemas.microsoft.com/office/drawing/2014/main" id="{00000000-0008-0000-0500-0000B9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3002" name="Text Box 15">
          <a:extLst>
            <a:ext uri="{FF2B5EF4-FFF2-40B4-BE49-F238E27FC236}">
              <a16:creationId xmlns:a16="http://schemas.microsoft.com/office/drawing/2014/main" id="{00000000-0008-0000-0500-0000BA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504825</xdr:rowOff>
    </xdr:from>
    <xdr:ext cx="95250" cy="213632"/>
    <xdr:sp macro="" textlink="">
      <xdr:nvSpPr>
        <xdr:cNvPr id="3003" name="Text Box 15">
          <a:extLst>
            <a:ext uri="{FF2B5EF4-FFF2-40B4-BE49-F238E27FC236}">
              <a16:creationId xmlns:a16="http://schemas.microsoft.com/office/drawing/2014/main" id="{00000000-0008-0000-0500-0000BB0B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04" name="Text Box 16">
          <a:extLst>
            <a:ext uri="{FF2B5EF4-FFF2-40B4-BE49-F238E27FC236}">
              <a16:creationId xmlns:a16="http://schemas.microsoft.com/office/drawing/2014/main" id="{00000000-0008-0000-0500-0000B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05" name="Text Box 17">
          <a:extLst>
            <a:ext uri="{FF2B5EF4-FFF2-40B4-BE49-F238E27FC236}">
              <a16:creationId xmlns:a16="http://schemas.microsoft.com/office/drawing/2014/main" id="{00000000-0008-0000-0500-0000B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06" name="Text Box 18">
          <a:extLst>
            <a:ext uri="{FF2B5EF4-FFF2-40B4-BE49-F238E27FC236}">
              <a16:creationId xmlns:a16="http://schemas.microsoft.com/office/drawing/2014/main" id="{00000000-0008-0000-0500-0000B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07" name="Text Box 19">
          <a:extLst>
            <a:ext uri="{FF2B5EF4-FFF2-40B4-BE49-F238E27FC236}">
              <a16:creationId xmlns:a16="http://schemas.microsoft.com/office/drawing/2014/main" id="{00000000-0008-0000-0500-0000BF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08" name="Text Box 16">
          <a:extLst>
            <a:ext uri="{FF2B5EF4-FFF2-40B4-BE49-F238E27FC236}">
              <a16:creationId xmlns:a16="http://schemas.microsoft.com/office/drawing/2014/main" id="{00000000-0008-0000-0500-0000C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09" name="Text Box 17">
          <a:extLst>
            <a:ext uri="{FF2B5EF4-FFF2-40B4-BE49-F238E27FC236}">
              <a16:creationId xmlns:a16="http://schemas.microsoft.com/office/drawing/2014/main" id="{00000000-0008-0000-0500-0000C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10" name="Text Box 18">
          <a:extLst>
            <a:ext uri="{FF2B5EF4-FFF2-40B4-BE49-F238E27FC236}">
              <a16:creationId xmlns:a16="http://schemas.microsoft.com/office/drawing/2014/main" id="{00000000-0008-0000-0500-0000C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11" name="Text Box 19">
          <a:extLst>
            <a:ext uri="{FF2B5EF4-FFF2-40B4-BE49-F238E27FC236}">
              <a16:creationId xmlns:a16="http://schemas.microsoft.com/office/drawing/2014/main" id="{00000000-0008-0000-0500-0000C3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3012" name="Text Box 16">
          <a:extLst>
            <a:ext uri="{FF2B5EF4-FFF2-40B4-BE49-F238E27FC236}">
              <a16:creationId xmlns:a16="http://schemas.microsoft.com/office/drawing/2014/main" id="{00000000-0008-0000-0500-0000C4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3013" name="Text Box 17">
          <a:extLst>
            <a:ext uri="{FF2B5EF4-FFF2-40B4-BE49-F238E27FC236}">
              <a16:creationId xmlns:a16="http://schemas.microsoft.com/office/drawing/2014/main" id="{00000000-0008-0000-0500-0000C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3014" name="Text Box 18">
          <a:extLst>
            <a:ext uri="{FF2B5EF4-FFF2-40B4-BE49-F238E27FC236}">
              <a16:creationId xmlns:a16="http://schemas.microsoft.com/office/drawing/2014/main" id="{00000000-0008-0000-0500-0000C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3015" name="Text Box 19">
          <a:extLst>
            <a:ext uri="{FF2B5EF4-FFF2-40B4-BE49-F238E27FC236}">
              <a16:creationId xmlns:a16="http://schemas.microsoft.com/office/drawing/2014/main" id="{00000000-0008-0000-0500-0000C7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014"/>
    <xdr:sp macro="" textlink="">
      <xdr:nvSpPr>
        <xdr:cNvPr id="3016" name="Text Box 15">
          <a:extLst>
            <a:ext uri="{FF2B5EF4-FFF2-40B4-BE49-F238E27FC236}">
              <a16:creationId xmlns:a16="http://schemas.microsoft.com/office/drawing/2014/main" id="{00000000-0008-0000-0500-0000C8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17" name="Text Box 16">
          <a:extLst>
            <a:ext uri="{FF2B5EF4-FFF2-40B4-BE49-F238E27FC236}">
              <a16:creationId xmlns:a16="http://schemas.microsoft.com/office/drawing/2014/main" id="{00000000-0008-0000-0500-0000C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18" name="Text Box 17">
          <a:extLst>
            <a:ext uri="{FF2B5EF4-FFF2-40B4-BE49-F238E27FC236}">
              <a16:creationId xmlns:a16="http://schemas.microsoft.com/office/drawing/2014/main" id="{00000000-0008-0000-0500-0000C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19" name="Text Box 18">
          <a:extLst>
            <a:ext uri="{FF2B5EF4-FFF2-40B4-BE49-F238E27FC236}">
              <a16:creationId xmlns:a16="http://schemas.microsoft.com/office/drawing/2014/main" id="{00000000-0008-0000-0500-0000C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20" name="Text Box 19">
          <a:extLst>
            <a:ext uri="{FF2B5EF4-FFF2-40B4-BE49-F238E27FC236}">
              <a16:creationId xmlns:a16="http://schemas.microsoft.com/office/drawing/2014/main" id="{00000000-0008-0000-0500-0000C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76</xdr:row>
      <xdr:rowOff>504825</xdr:rowOff>
    </xdr:from>
    <xdr:ext cx="95250" cy="442269"/>
    <xdr:sp macro="" textlink="">
      <xdr:nvSpPr>
        <xdr:cNvPr id="3021" name="Text Box 15">
          <a:extLst>
            <a:ext uri="{FF2B5EF4-FFF2-40B4-BE49-F238E27FC236}">
              <a16:creationId xmlns:a16="http://schemas.microsoft.com/office/drawing/2014/main" id="{00000000-0008-0000-0500-0000CD0B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22" name="Text Box 16">
          <a:extLst>
            <a:ext uri="{FF2B5EF4-FFF2-40B4-BE49-F238E27FC236}">
              <a16:creationId xmlns:a16="http://schemas.microsoft.com/office/drawing/2014/main" id="{00000000-0008-0000-0500-0000C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23" name="Text Box 17">
          <a:extLst>
            <a:ext uri="{FF2B5EF4-FFF2-40B4-BE49-F238E27FC236}">
              <a16:creationId xmlns:a16="http://schemas.microsoft.com/office/drawing/2014/main" id="{00000000-0008-0000-0500-0000C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24" name="Text Box 18">
          <a:extLst>
            <a:ext uri="{FF2B5EF4-FFF2-40B4-BE49-F238E27FC236}">
              <a16:creationId xmlns:a16="http://schemas.microsoft.com/office/drawing/2014/main" id="{00000000-0008-0000-0500-0000D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25" name="Text Box 16">
          <a:extLst>
            <a:ext uri="{FF2B5EF4-FFF2-40B4-BE49-F238E27FC236}">
              <a16:creationId xmlns:a16="http://schemas.microsoft.com/office/drawing/2014/main" id="{00000000-0008-0000-0500-0000D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26" name="Text Box 17">
          <a:extLst>
            <a:ext uri="{FF2B5EF4-FFF2-40B4-BE49-F238E27FC236}">
              <a16:creationId xmlns:a16="http://schemas.microsoft.com/office/drawing/2014/main" id="{00000000-0008-0000-0500-0000D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27" name="Text Box 18">
          <a:extLst>
            <a:ext uri="{FF2B5EF4-FFF2-40B4-BE49-F238E27FC236}">
              <a16:creationId xmlns:a16="http://schemas.microsoft.com/office/drawing/2014/main" id="{00000000-0008-0000-0500-0000D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28" name="Text Box 19">
          <a:extLst>
            <a:ext uri="{FF2B5EF4-FFF2-40B4-BE49-F238E27FC236}">
              <a16:creationId xmlns:a16="http://schemas.microsoft.com/office/drawing/2014/main" id="{00000000-0008-0000-0500-0000D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29" name="Text Box 16">
          <a:extLst>
            <a:ext uri="{FF2B5EF4-FFF2-40B4-BE49-F238E27FC236}">
              <a16:creationId xmlns:a16="http://schemas.microsoft.com/office/drawing/2014/main" id="{00000000-0008-0000-0500-0000D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30" name="Text Box 17">
          <a:extLst>
            <a:ext uri="{FF2B5EF4-FFF2-40B4-BE49-F238E27FC236}">
              <a16:creationId xmlns:a16="http://schemas.microsoft.com/office/drawing/2014/main" id="{00000000-0008-0000-0500-0000D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31" name="Text Box 18">
          <a:extLst>
            <a:ext uri="{FF2B5EF4-FFF2-40B4-BE49-F238E27FC236}">
              <a16:creationId xmlns:a16="http://schemas.microsoft.com/office/drawing/2014/main" id="{00000000-0008-0000-0500-0000D7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80</xdr:row>
      <xdr:rowOff>170392</xdr:rowOff>
    </xdr:from>
    <xdr:ext cx="95250" cy="213632"/>
    <xdr:sp macro="" textlink="">
      <xdr:nvSpPr>
        <xdr:cNvPr id="3032" name="Text Box 15">
          <a:extLst>
            <a:ext uri="{FF2B5EF4-FFF2-40B4-BE49-F238E27FC236}">
              <a16:creationId xmlns:a16="http://schemas.microsoft.com/office/drawing/2014/main" id="{00000000-0008-0000-0500-0000D8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33" name="Text Box 16">
          <a:extLst>
            <a:ext uri="{FF2B5EF4-FFF2-40B4-BE49-F238E27FC236}">
              <a16:creationId xmlns:a16="http://schemas.microsoft.com/office/drawing/2014/main" id="{00000000-0008-0000-0500-0000D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34" name="Text Box 17">
          <a:extLst>
            <a:ext uri="{FF2B5EF4-FFF2-40B4-BE49-F238E27FC236}">
              <a16:creationId xmlns:a16="http://schemas.microsoft.com/office/drawing/2014/main" id="{00000000-0008-0000-0500-0000D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35" name="Text Box 18">
          <a:extLst>
            <a:ext uri="{FF2B5EF4-FFF2-40B4-BE49-F238E27FC236}">
              <a16:creationId xmlns:a16="http://schemas.microsoft.com/office/drawing/2014/main" id="{00000000-0008-0000-0500-0000D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36" name="Text Box 19">
          <a:extLst>
            <a:ext uri="{FF2B5EF4-FFF2-40B4-BE49-F238E27FC236}">
              <a16:creationId xmlns:a16="http://schemas.microsoft.com/office/drawing/2014/main" id="{00000000-0008-0000-0500-0000D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37" name="Text Box 16">
          <a:extLst>
            <a:ext uri="{FF2B5EF4-FFF2-40B4-BE49-F238E27FC236}">
              <a16:creationId xmlns:a16="http://schemas.microsoft.com/office/drawing/2014/main" id="{00000000-0008-0000-0500-0000D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38" name="Text Box 17">
          <a:extLst>
            <a:ext uri="{FF2B5EF4-FFF2-40B4-BE49-F238E27FC236}">
              <a16:creationId xmlns:a16="http://schemas.microsoft.com/office/drawing/2014/main" id="{00000000-0008-0000-0500-0000D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39" name="Text Box 18">
          <a:extLst>
            <a:ext uri="{FF2B5EF4-FFF2-40B4-BE49-F238E27FC236}">
              <a16:creationId xmlns:a16="http://schemas.microsoft.com/office/drawing/2014/main" id="{00000000-0008-0000-0500-0000D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40" name="Text Box 19">
          <a:extLst>
            <a:ext uri="{FF2B5EF4-FFF2-40B4-BE49-F238E27FC236}">
              <a16:creationId xmlns:a16="http://schemas.microsoft.com/office/drawing/2014/main" id="{00000000-0008-0000-0500-0000E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75</xdr:row>
      <xdr:rowOff>0</xdr:rowOff>
    </xdr:from>
    <xdr:ext cx="95250" cy="171450"/>
    <xdr:sp macro="" textlink="">
      <xdr:nvSpPr>
        <xdr:cNvPr id="3041" name="Text Box 16">
          <a:extLst>
            <a:ext uri="{FF2B5EF4-FFF2-40B4-BE49-F238E27FC236}">
              <a16:creationId xmlns:a16="http://schemas.microsoft.com/office/drawing/2014/main" id="{00000000-0008-0000-0500-0000E1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75</xdr:row>
      <xdr:rowOff>0</xdr:rowOff>
    </xdr:from>
    <xdr:ext cx="95250" cy="171450"/>
    <xdr:sp macro="" textlink="">
      <xdr:nvSpPr>
        <xdr:cNvPr id="3042" name="Text Box 17">
          <a:extLst>
            <a:ext uri="{FF2B5EF4-FFF2-40B4-BE49-F238E27FC236}">
              <a16:creationId xmlns:a16="http://schemas.microsoft.com/office/drawing/2014/main" id="{00000000-0008-0000-0500-0000E2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75</xdr:row>
      <xdr:rowOff>0</xdr:rowOff>
    </xdr:from>
    <xdr:ext cx="95250" cy="171450"/>
    <xdr:sp macro="" textlink="">
      <xdr:nvSpPr>
        <xdr:cNvPr id="3043" name="Text Box 18">
          <a:extLst>
            <a:ext uri="{FF2B5EF4-FFF2-40B4-BE49-F238E27FC236}">
              <a16:creationId xmlns:a16="http://schemas.microsoft.com/office/drawing/2014/main" id="{00000000-0008-0000-0500-0000E3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75</xdr:row>
      <xdr:rowOff>0</xdr:rowOff>
    </xdr:from>
    <xdr:ext cx="95250" cy="171450"/>
    <xdr:sp macro="" textlink="">
      <xdr:nvSpPr>
        <xdr:cNvPr id="3044" name="Text Box 19">
          <a:extLst>
            <a:ext uri="{FF2B5EF4-FFF2-40B4-BE49-F238E27FC236}">
              <a16:creationId xmlns:a16="http://schemas.microsoft.com/office/drawing/2014/main" id="{00000000-0008-0000-0500-0000E4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014"/>
    <xdr:sp macro="" textlink="">
      <xdr:nvSpPr>
        <xdr:cNvPr id="3045" name="Text Box 15">
          <a:extLst>
            <a:ext uri="{FF2B5EF4-FFF2-40B4-BE49-F238E27FC236}">
              <a16:creationId xmlns:a16="http://schemas.microsoft.com/office/drawing/2014/main" id="{00000000-0008-0000-0500-0000E5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46" name="Text Box 16">
          <a:extLst>
            <a:ext uri="{FF2B5EF4-FFF2-40B4-BE49-F238E27FC236}">
              <a16:creationId xmlns:a16="http://schemas.microsoft.com/office/drawing/2014/main" id="{00000000-0008-0000-0500-0000E6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47" name="Text Box 17">
          <a:extLst>
            <a:ext uri="{FF2B5EF4-FFF2-40B4-BE49-F238E27FC236}">
              <a16:creationId xmlns:a16="http://schemas.microsoft.com/office/drawing/2014/main" id="{00000000-0008-0000-0500-0000E7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48" name="Text Box 18">
          <a:extLst>
            <a:ext uri="{FF2B5EF4-FFF2-40B4-BE49-F238E27FC236}">
              <a16:creationId xmlns:a16="http://schemas.microsoft.com/office/drawing/2014/main" id="{00000000-0008-0000-0500-0000E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49" name="Text Box 19">
          <a:extLst>
            <a:ext uri="{FF2B5EF4-FFF2-40B4-BE49-F238E27FC236}">
              <a16:creationId xmlns:a16="http://schemas.microsoft.com/office/drawing/2014/main" id="{00000000-0008-0000-0500-0000E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50" name="Text Box 16">
          <a:extLst>
            <a:ext uri="{FF2B5EF4-FFF2-40B4-BE49-F238E27FC236}">
              <a16:creationId xmlns:a16="http://schemas.microsoft.com/office/drawing/2014/main" id="{00000000-0008-0000-0500-0000EA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51" name="Text Box 17">
          <a:extLst>
            <a:ext uri="{FF2B5EF4-FFF2-40B4-BE49-F238E27FC236}">
              <a16:creationId xmlns:a16="http://schemas.microsoft.com/office/drawing/2014/main" id="{00000000-0008-0000-0500-0000EB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80</xdr:row>
      <xdr:rowOff>15875</xdr:rowOff>
    </xdr:from>
    <xdr:ext cx="95250" cy="171450"/>
    <xdr:sp macro="" textlink="">
      <xdr:nvSpPr>
        <xdr:cNvPr id="3052" name="Text Box 18">
          <a:extLst>
            <a:ext uri="{FF2B5EF4-FFF2-40B4-BE49-F238E27FC236}">
              <a16:creationId xmlns:a16="http://schemas.microsoft.com/office/drawing/2014/main" id="{00000000-0008-0000-0500-0000EC0B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53" name="Text Box 16">
          <a:extLst>
            <a:ext uri="{FF2B5EF4-FFF2-40B4-BE49-F238E27FC236}">
              <a16:creationId xmlns:a16="http://schemas.microsoft.com/office/drawing/2014/main" id="{00000000-0008-0000-0500-0000ED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54" name="Text Box 17">
          <a:extLst>
            <a:ext uri="{FF2B5EF4-FFF2-40B4-BE49-F238E27FC236}">
              <a16:creationId xmlns:a16="http://schemas.microsoft.com/office/drawing/2014/main" id="{00000000-0008-0000-0500-0000EE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55" name="Text Box 18">
          <a:extLst>
            <a:ext uri="{FF2B5EF4-FFF2-40B4-BE49-F238E27FC236}">
              <a16:creationId xmlns:a16="http://schemas.microsoft.com/office/drawing/2014/main" id="{00000000-0008-0000-0500-0000E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56" name="Text Box 19">
          <a:extLst>
            <a:ext uri="{FF2B5EF4-FFF2-40B4-BE49-F238E27FC236}">
              <a16:creationId xmlns:a16="http://schemas.microsoft.com/office/drawing/2014/main" id="{00000000-0008-0000-0500-0000F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57" name="Text Box 16">
          <a:extLst>
            <a:ext uri="{FF2B5EF4-FFF2-40B4-BE49-F238E27FC236}">
              <a16:creationId xmlns:a16="http://schemas.microsoft.com/office/drawing/2014/main" id="{00000000-0008-0000-0500-0000F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80</xdr:row>
      <xdr:rowOff>170392</xdr:rowOff>
    </xdr:from>
    <xdr:ext cx="95250" cy="213632"/>
    <xdr:sp macro="" textlink="">
      <xdr:nvSpPr>
        <xdr:cNvPr id="3058" name="Text Box 15">
          <a:extLst>
            <a:ext uri="{FF2B5EF4-FFF2-40B4-BE49-F238E27FC236}">
              <a16:creationId xmlns:a16="http://schemas.microsoft.com/office/drawing/2014/main" id="{00000000-0008-0000-0500-0000F2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8496"/>
    <xdr:sp macro="" textlink="">
      <xdr:nvSpPr>
        <xdr:cNvPr id="3059" name="Text Box 15">
          <a:extLst>
            <a:ext uri="{FF2B5EF4-FFF2-40B4-BE49-F238E27FC236}">
              <a16:creationId xmlns:a16="http://schemas.microsoft.com/office/drawing/2014/main" id="{00000000-0008-0000-0500-0000F30B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504825</xdr:rowOff>
    </xdr:from>
    <xdr:ext cx="95250" cy="442269"/>
    <xdr:sp macro="" textlink="">
      <xdr:nvSpPr>
        <xdr:cNvPr id="3060" name="Text Box 15">
          <a:extLst>
            <a:ext uri="{FF2B5EF4-FFF2-40B4-BE49-F238E27FC236}">
              <a16:creationId xmlns:a16="http://schemas.microsoft.com/office/drawing/2014/main" id="{00000000-0008-0000-0500-0000F4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3062" name="Text Box 15">
          <a:extLst>
            <a:ext uri="{FF2B5EF4-FFF2-40B4-BE49-F238E27FC236}">
              <a16:creationId xmlns:a16="http://schemas.microsoft.com/office/drawing/2014/main" id="{00000000-0008-0000-0500-0000F6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331"/>
    <xdr:sp macro="" textlink="">
      <xdr:nvSpPr>
        <xdr:cNvPr id="3063" name="Text Box 15">
          <a:extLst>
            <a:ext uri="{FF2B5EF4-FFF2-40B4-BE49-F238E27FC236}">
              <a16:creationId xmlns:a16="http://schemas.microsoft.com/office/drawing/2014/main" id="{00000000-0008-0000-0500-0000F7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80</xdr:row>
      <xdr:rowOff>170392</xdr:rowOff>
    </xdr:from>
    <xdr:ext cx="95250" cy="213632"/>
    <xdr:sp macro="" textlink="">
      <xdr:nvSpPr>
        <xdr:cNvPr id="3064" name="Text Box 15">
          <a:extLst>
            <a:ext uri="{FF2B5EF4-FFF2-40B4-BE49-F238E27FC236}">
              <a16:creationId xmlns:a16="http://schemas.microsoft.com/office/drawing/2014/main" id="{00000000-0008-0000-0500-0000F80B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65" name="Text Box 16">
          <a:extLst>
            <a:ext uri="{FF2B5EF4-FFF2-40B4-BE49-F238E27FC236}">
              <a16:creationId xmlns:a16="http://schemas.microsoft.com/office/drawing/2014/main" id="{00000000-0008-0000-0500-0000F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66" name="Text Box 17">
          <a:extLst>
            <a:ext uri="{FF2B5EF4-FFF2-40B4-BE49-F238E27FC236}">
              <a16:creationId xmlns:a16="http://schemas.microsoft.com/office/drawing/2014/main" id="{00000000-0008-0000-0500-0000F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67" name="Text Box 18">
          <a:extLst>
            <a:ext uri="{FF2B5EF4-FFF2-40B4-BE49-F238E27FC236}">
              <a16:creationId xmlns:a16="http://schemas.microsoft.com/office/drawing/2014/main" id="{00000000-0008-0000-0500-0000F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68" name="Text Box 19">
          <a:extLst>
            <a:ext uri="{FF2B5EF4-FFF2-40B4-BE49-F238E27FC236}">
              <a16:creationId xmlns:a16="http://schemas.microsoft.com/office/drawing/2014/main" id="{00000000-0008-0000-0500-0000F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69" name="Text Box 16">
          <a:extLst>
            <a:ext uri="{FF2B5EF4-FFF2-40B4-BE49-F238E27FC236}">
              <a16:creationId xmlns:a16="http://schemas.microsoft.com/office/drawing/2014/main" id="{00000000-0008-0000-0500-0000F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70" name="Text Box 17">
          <a:extLst>
            <a:ext uri="{FF2B5EF4-FFF2-40B4-BE49-F238E27FC236}">
              <a16:creationId xmlns:a16="http://schemas.microsoft.com/office/drawing/2014/main" id="{00000000-0008-0000-0500-0000F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71" name="Text Box 18">
          <a:extLst>
            <a:ext uri="{FF2B5EF4-FFF2-40B4-BE49-F238E27FC236}">
              <a16:creationId xmlns:a16="http://schemas.microsoft.com/office/drawing/2014/main" id="{00000000-0008-0000-0500-0000F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72" name="Text Box 19">
          <a:extLst>
            <a:ext uri="{FF2B5EF4-FFF2-40B4-BE49-F238E27FC236}">
              <a16:creationId xmlns:a16="http://schemas.microsoft.com/office/drawing/2014/main" id="{00000000-0008-0000-0500-00000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073" name="Text Box 16">
          <a:extLst>
            <a:ext uri="{FF2B5EF4-FFF2-40B4-BE49-F238E27FC236}">
              <a16:creationId xmlns:a16="http://schemas.microsoft.com/office/drawing/2014/main" id="{00000000-0008-0000-0500-00000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074" name="Text Box 17">
          <a:extLst>
            <a:ext uri="{FF2B5EF4-FFF2-40B4-BE49-F238E27FC236}">
              <a16:creationId xmlns:a16="http://schemas.microsoft.com/office/drawing/2014/main" id="{00000000-0008-0000-0500-00000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075" name="Text Box 18">
          <a:extLst>
            <a:ext uri="{FF2B5EF4-FFF2-40B4-BE49-F238E27FC236}">
              <a16:creationId xmlns:a16="http://schemas.microsoft.com/office/drawing/2014/main" id="{00000000-0008-0000-0500-00000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076" name="Text Box 19">
          <a:extLst>
            <a:ext uri="{FF2B5EF4-FFF2-40B4-BE49-F238E27FC236}">
              <a16:creationId xmlns:a16="http://schemas.microsoft.com/office/drawing/2014/main" id="{00000000-0008-0000-0500-00000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014"/>
    <xdr:sp macro="" textlink="">
      <xdr:nvSpPr>
        <xdr:cNvPr id="3077" name="Text Box 15">
          <a:extLst>
            <a:ext uri="{FF2B5EF4-FFF2-40B4-BE49-F238E27FC236}">
              <a16:creationId xmlns:a16="http://schemas.microsoft.com/office/drawing/2014/main" id="{00000000-0008-0000-0500-000005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78" name="Text Box 16">
          <a:extLst>
            <a:ext uri="{FF2B5EF4-FFF2-40B4-BE49-F238E27FC236}">
              <a16:creationId xmlns:a16="http://schemas.microsoft.com/office/drawing/2014/main" id="{00000000-0008-0000-0500-00000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79" name="Text Box 17">
          <a:extLst>
            <a:ext uri="{FF2B5EF4-FFF2-40B4-BE49-F238E27FC236}">
              <a16:creationId xmlns:a16="http://schemas.microsoft.com/office/drawing/2014/main" id="{00000000-0008-0000-0500-00000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80" name="Text Box 18">
          <a:extLst>
            <a:ext uri="{FF2B5EF4-FFF2-40B4-BE49-F238E27FC236}">
              <a16:creationId xmlns:a16="http://schemas.microsoft.com/office/drawing/2014/main" id="{00000000-0008-0000-0500-00000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81" name="Text Box 19">
          <a:extLst>
            <a:ext uri="{FF2B5EF4-FFF2-40B4-BE49-F238E27FC236}">
              <a16:creationId xmlns:a16="http://schemas.microsoft.com/office/drawing/2014/main" id="{00000000-0008-0000-0500-00000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82" name="Text Box 16">
          <a:extLst>
            <a:ext uri="{FF2B5EF4-FFF2-40B4-BE49-F238E27FC236}">
              <a16:creationId xmlns:a16="http://schemas.microsoft.com/office/drawing/2014/main" id="{00000000-0008-0000-0500-00000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83" name="Text Box 17">
          <a:extLst>
            <a:ext uri="{FF2B5EF4-FFF2-40B4-BE49-F238E27FC236}">
              <a16:creationId xmlns:a16="http://schemas.microsoft.com/office/drawing/2014/main" id="{00000000-0008-0000-0500-00000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84" name="Text Box 18">
          <a:extLst>
            <a:ext uri="{FF2B5EF4-FFF2-40B4-BE49-F238E27FC236}">
              <a16:creationId xmlns:a16="http://schemas.microsoft.com/office/drawing/2014/main" id="{00000000-0008-0000-0500-00000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85" name="Text Box 16">
          <a:extLst>
            <a:ext uri="{FF2B5EF4-FFF2-40B4-BE49-F238E27FC236}">
              <a16:creationId xmlns:a16="http://schemas.microsoft.com/office/drawing/2014/main" id="{00000000-0008-0000-0500-00000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86" name="Text Box 17">
          <a:extLst>
            <a:ext uri="{FF2B5EF4-FFF2-40B4-BE49-F238E27FC236}">
              <a16:creationId xmlns:a16="http://schemas.microsoft.com/office/drawing/2014/main" id="{00000000-0008-0000-0500-00000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87" name="Text Box 18">
          <a:extLst>
            <a:ext uri="{FF2B5EF4-FFF2-40B4-BE49-F238E27FC236}">
              <a16:creationId xmlns:a16="http://schemas.microsoft.com/office/drawing/2014/main" id="{00000000-0008-0000-0500-00000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88" name="Text Box 19">
          <a:extLst>
            <a:ext uri="{FF2B5EF4-FFF2-40B4-BE49-F238E27FC236}">
              <a16:creationId xmlns:a16="http://schemas.microsoft.com/office/drawing/2014/main" id="{00000000-0008-0000-0500-00001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89" name="Text Box 16">
          <a:extLst>
            <a:ext uri="{FF2B5EF4-FFF2-40B4-BE49-F238E27FC236}">
              <a16:creationId xmlns:a16="http://schemas.microsoft.com/office/drawing/2014/main" id="{00000000-0008-0000-0500-00001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90" name="Text Box 17">
          <a:extLst>
            <a:ext uri="{FF2B5EF4-FFF2-40B4-BE49-F238E27FC236}">
              <a16:creationId xmlns:a16="http://schemas.microsoft.com/office/drawing/2014/main" id="{00000000-0008-0000-0500-00001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91" name="Text Box 18">
          <a:extLst>
            <a:ext uri="{FF2B5EF4-FFF2-40B4-BE49-F238E27FC236}">
              <a16:creationId xmlns:a16="http://schemas.microsoft.com/office/drawing/2014/main" id="{00000000-0008-0000-0500-00001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92" name="Text Box 19">
          <a:extLst>
            <a:ext uri="{FF2B5EF4-FFF2-40B4-BE49-F238E27FC236}">
              <a16:creationId xmlns:a16="http://schemas.microsoft.com/office/drawing/2014/main" id="{00000000-0008-0000-0500-00001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56743"/>
    <xdr:sp macro="" textlink="">
      <xdr:nvSpPr>
        <xdr:cNvPr id="3093" name="Text Box 15">
          <a:extLst>
            <a:ext uri="{FF2B5EF4-FFF2-40B4-BE49-F238E27FC236}">
              <a16:creationId xmlns:a16="http://schemas.microsoft.com/office/drawing/2014/main" id="{00000000-0008-0000-0500-0000150C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504825</xdr:rowOff>
    </xdr:from>
    <xdr:ext cx="95250" cy="442269"/>
    <xdr:sp macro="" textlink="">
      <xdr:nvSpPr>
        <xdr:cNvPr id="3094" name="Text Box 15">
          <a:extLst>
            <a:ext uri="{FF2B5EF4-FFF2-40B4-BE49-F238E27FC236}">
              <a16:creationId xmlns:a16="http://schemas.microsoft.com/office/drawing/2014/main" id="{00000000-0008-0000-0500-000016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3096" name="Text Box 15">
          <a:extLst>
            <a:ext uri="{FF2B5EF4-FFF2-40B4-BE49-F238E27FC236}">
              <a16:creationId xmlns:a16="http://schemas.microsoft.com/office/drawing/2014/main" id="{00000000-0008-0000-0500-000018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331"/>
    <xdr:sp macro="" textlink="">
      <xdr:nvSpPr>
        <xdr:cNvPr id="3097" name="Text Box 15">
          <a:extLst>
            <a:ext uri="{FF2B5EF4-FFF2-40B4-BE49-F238E27FC236}">
              <a16:creationId xmlns:a16="http://schemas.microsoft.com/office/drawing/2014/main" id="{00000000-0008-0000-0500-000019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504825</xdr:rowOff>
    </xdr:from>
    <xdr:ext cx="95250" cy="213632"/>
    <xdr:sp macro="" textlink="">
      <xdr:nvSpPr>
        <xdr:cNvPr id="3098" name="Text Box 15">
          <a:extLst>
            <a:ext uri="{FF2B5EF4-FFF2-40B4-BE49-F238E27FC236}">
              <a16:creationId xmlns:a16="http://schemas.microsoft.com/office/drawing/2014/main" id="{00000000-0008-0000-0500-00001A0C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99" name="Text Box 16">
          <a:extLst>
            <a:ext uri="{FF2B5EF4-FFF2-40B4-BE49-F238E27FC236}">
              <a16:creationId xmlns:a16="http://schemas.microsoft.com/office/drawing/2014/main" id="{00000000-0008-0000-0500-00001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00" name="Text Box 17">
          <a:extLst>
            <a:ext uri="{FF2B5EF4-FFF2-40B4-BE49-F238E27FC236}">
              <a16:creationId xmlns:a16="http://schemas.microsoft.com/office/drawing/2014/main" id="{00000000-0008-0000-0500-00001C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01" name="Text Box 18">
          <a:extLst>
            <a:ext uri="{FF2B5EF4-FFF2-40B4-BE49-F238E27FC236}">
              <a16:creationId xmlns:a16="http://schemas.microsoft.com/office/drawing/2014/main" id="{00000000-0008-0000-0500-00001D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02" name="Text Box 19">
          <a:extLst>
            <a:ext uri="{FF2B5EF4-FFF2-40B4-BE49-F238E27FC236}">
              <a16:creationId xmlns:a16="http://schemas.microsoft.com/office/drawing/2014/main" id="{00000000-0008-0000-0500-00001E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03" name="Text Box 16">
          <a:extLst>
            <a:ext uri="{FF2B5EF4-FFF2-40B4-BE49-F238E27FC236}">
              <a16:creationId xmlns:a16="http://schemas.microsoft.com/office/drawing/2014/main" id="{00000000-0008-0000-0500-00001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04" name="Text Box 17">
          <a:extLst>
            <a:ext uri="{FF2B5EF4-FFF2-40B4-BE49-F238E27FC236}">
              <a16:creationId xmlns:a16="http://schemas.microsoft.com/office/drawing/2014/main" id="{00000000-0008-0000-0500-00002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05" name="Text Box 18">
          <a:extLst>
            <a:ext uri="{FF2B5EF4-FFF2-40B4-BE49-F238E27FC236}">
              <a16:creationId xmlns:a16="http://schemas.microsoft.com/office/drawing/2014/main" id="{00000000-0008-0000-0500-000021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06" name="Text Box 19">
          <a:extLst>
            <a:ext uri="{FF2B5EF4-FFF2-40B4-BE49-F238E27FC236}">
              <a16:creationId xmlns:a16="http://schemas.microsoft.com/office/drawing/2014/main" id="{00000000-0008-0000-0500-000022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107" name="Text Box 16">
          <a:extLst>
            <a:ext uri="{FF2B5EF4-FFF2-40B4-BE49-F238E27FC236}">
              <a16:creationId xmlns:a16="http://schemas.microsoft.com/office/drawing/2014/main" id="{00000000-0008-0000-0500-00002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108" name="Text Box 17">
          <a:extLst>
            <a:ext uri="{FF2B5EF4-FFF2-40B4-BE49-F238E27FC236}">
              <a16:creationId xmlns:a16="http://schemas.microsoft.com/office/drawing/2014/main" id="{00000000-0008-0000-0500-00002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109" name="Text Box 18">
          <a:extLst>
            <a:ext uri="{FF2B5EF4-FFF2-40B4-BE49-F238E27FC236}">
              <a16:creationId xmlns:a16="http://schemas.microsoft.com/office/drawing/2014/main" id="{00000000-0008-0000-0500-000025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110" name="Text Box 19">
          <a:extLst>
            <a:ext uri="{FF2B5EF4-FFF2-40B4-BE49-F238E27FC236}">
              <a16:creationId xmlns:a16="http://schemas.microsoft.com/office/drawing/2014/main" id="{00000000-0008-0000-0500-000026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014"/>
    <xdr:sp macro="" textlink="">
      <xdr:nvSpPr>
        <xdr:cNvPr id="3111" name="Text Box 15">
          <a:extLst>
            <a:ext uri="{FF2B5EF4-FFF2-40B4-BE49-F238E27FC236}">
              <a16:creationId xmlns:a16="http://schemas.microsoft.com/office/drawing/2014/main" id="{00000000-0008-0000-0500-000027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12" name="Text Box 16">
          <a:extLst>
            <a:ext uri="{FF2B5EF4-FFF2-40B4-BE49-F238E27FC236}">
              <a16:creationId xmlns:a16="http://schemas.microsoft.com/office/drawing/2014/main" id="{00000000-0008-0000-0500-00002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13" name="Text Box 17">
          <a:extLst>
            <a:ext uri="{FF2B5EF4-FFF2-40B4-BE49-F238E27FC236}">
              <a16:creationId xmlns:a16="http://schemas.microsoft.com/office/drawing/2014/main" id="{00000000-0008-0000-0500-00002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14" name="Text Box 18">
          <a:extLst>
            <a:ext uri="{FF2B5EF4-FFF2-40B4-BE49-F238E27FC236}">
              <a16:creationId xmlns:a16="http://schemas.microsoft.com/office/drawing/2014/main" id="{00000000-0008-0000-0500-00002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15" name="Text Box 19">
          <a:extLst>
            <a:ext uri="{FF2B5EF4-FFF2-40B4-BE49-F238E27FC236}">
              <a16:creationId xmlns:a16="http://schemas.microsoft.com/office/drawing/2014/main" id="{00000000-0008-0000-0500-00002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82</xdr:row>
      <xdr:rowOff>504825</xdr:rowOff>
    </xdr:from>
    <xdr:ext cx="95250" cy="442269"/>
    <xdr:sp macro="" textlink="">
      <xdr:nvSpPr>
        <xdr:cNvPr id="3116" name="Text Box 15">
          <a:extLst>
            <a:ext uri="{FF2B5EF4-FFF2-40B4-BE49-F238E27FC236}">
              <a16:creationId xmlns:a16="http://schemas.microsoft.com/office/drawing/2014/main" id="{00000000-0008-0000-0500-00002C0C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17" name="Text Box 16">
          <a:extLst>
            <a:ext uri="{FF2B5EF4-FFF2-40B4-BE49-F238E27FC236}">
              <a16:creationId xmlns:a16="http://schemas.microsoft.com/office/drawing/2014/main" id="{00000000-0008-0000-0500-00002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18" name="Text Box 17">
          <a:extLst>
            <a:ext uri="{FF2B5EF4-FFF2-40B4-BE49-F238E27FC236}">
              <a16:creationId xmlns:a16="http://schemas.microsoft.com/office/drawing/2014/main" id="{00000000-0008-0000-0500-00002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19" name="Text Box 18">
          <a:extLst>
            <a:ext uri="{FF2B5EF4-FFF2-40B4-BE49-F238E27FC236}">
              <a16:creationId xmlns:a16="http://schemas.microsoft.com/office/drawing/2014/main" id="{00000000-0008-0000-0500-00002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0" name="Text Box 16">
          <a:extLst>
            <a:ext uri="{FF2B5EF4-FFF2-40B4-BE49-F238E27FC236}">
              <a16:creationId xmlns:a16="http://schemas.microsoft.com/office/drawing/2014/main" id="{00000000-0008-0000-0500-00003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1" name="Text Box 17">
          <a:extLst>
            <a:ext uri="{FF2B5EF4-FFF2-40B4-BE49-F238E27FC236}">
              <a16:creationId xmlns:a16="http://schemas.microsoft.com/office/drawing/2014/main" id="{00000000-0008-0000-0500-00003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2" name="Text Box 18">
          <a:extLst>
            <a:ext uri="{FF2B5EF4-FFF2-40B4-BE49-F238E27FC236}">
              <a16:creationId xmlns:a16="http://schemas.microsoft.com/office/drawing/2014/main" id="{00000000-0008-0000-0500-00003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3" name="Text Box 19">
          <a:extLst>
            <a:ext uri="{FF2B5EF4-FFF2-40B4-BE49-F238E27FC236}">
              <a16:creationId xmlns:a16="http://schemas.microsoft.com/office/drawing/2014/main" id="{00000000-0008-0000-0500-00003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4" name="Text Box 16">
          <a:extLst>
            <a:ext uri="{FF2B5EF4-FFF2-40B4-BE49-F238E27FC236}">
              <a16:creationId xmlns:a16="http://schemas.microsoft.com/office/drawing/2014/main" id="{00000000-0008-0000-0500-00003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5" name="Text Box 17">
          <a:extLst>
            <a:ext uri="{FF2B5EF4-FFF2-40B4-BE49-F238E27FC236}">
              <a16:creationId xmlns:a16="http://schemas.microsoft.com/office/drawing/2014/main" id="{00000000-0008-0000-0500-000035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6" name="Text Box 18">
          <a:extLst>
            <a:ext uri="{FF2B5EF4-FFF2-40B4-BE49-F238E27FC236}">
              <a16:creationId xmlns:a16="http://schemas.microsoft.com/office/drawing/2014/main" id="{00000000-0008-0000-0500-000036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86</xdr:row>
      <xdr:rowOff>170392</xdr:rowOff>
    </xdr:from>
    <xdr:ext cx="95250" cy="213632"/>
    <xdr:sp macro="" textlink="">
      <xdr:nvSpPr>
        <xdr:cNvPr id="3127" name="Text Box 15">
          <a:extLst>
            <a:ext uri="{FF2B5EF4-FFF2-40B4-BE49-F238E27FC236}">
              <a16:creationId xmlns:a16="http://schemas.microsoft.com/office/drawing/2014/main" id="{00000000-0008-0000-0500-000037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28" name="Text Box 16">
          <a:extLst>
            <a:ext uri="{FF2B5EF4-FFF2-40B4-BE49-F238E27FC236}">
              <a16:creationId xmlns:a16="http://schemas.microsoft.com/office/drawing/2014/main" id="{00000000-0008-0000-0500-00003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29" name="Text Box 17">
          <a:extLst>
            <a:ext uri="{FF2B5EF4-FFF2-40B4-BE49-F238E27FC236}">
              <a16:creationId xmlns:a16="http://schemas.microsoft.com/office/drawing/2014/main" id="{00000000-0008-0000-0500-00003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30" name="Text Box 18">
          <a:extLst>
            <a:ext uri="{FF2B5EF4-FFF2-40B4-BE49-F238E27FC236}">
              <a16:creationId xmlns:a16="http://schemas.microsoft.com/office/drawing/2014/main" id="{00000000-0008-0000-0500-00003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31" name="Text Box 19">
          <a:extLst>
            <a:ext uri="{FF2B5EF4-FFF2-40B4-BE49-F238E27FC236}">
              <a16:creationId xmlns:a16="http://schemas.microsoft.com/office/drawing/2014/main" id="{00000000-0008-0000-0500-00003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32" name="Text Box 16">
          <a:extLst>
            <a:ext uri="{FF2B5EF4-FFF2-40B4-BE49-F238E27FC236}">
              <a16:creationId xmlns:a16="http://schemas.microsoft.com/office/drawing/2014/main" id="{00000000-0008-0000-0500-00003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33" name="Text Box 17">
          <a:extLst>
            <a:ext uri="{FF2B5EF4-FFF2-40B4-BE49-F238E27FC236}">
              <a16:creationId xmlns:a16="http://schemas.microsoft.com/office/drawing/2014/main" id="{00000000-0008-0000-0500-00003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34" name="Text Box 18">
          <a:extLst>
            <a:ext uri="{FF2B5EF4-FFF2-40B4-BE49-F238E27FC236}">
              <a16:creationId xmlns:a16="http://schemas.microsoft.com/office/drawing/2014/main" id="{00000000-0008-0000-0500-00003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35" name="Text Box 19">
          <a:extLst>
            <a:ext uri="{FF2B5EF4-FFF2-40B4-BE49-F238E27FC236}">
              <a16:creationId xmlns:a16="http://schemas.microsoft.com/office/drawing/2014/main" id="{00000000-0008-0000-0500-00003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81</xdr:row>
      <xdr:rowOff>0</xdr:rowOff>
    </xdr:from>
    <xdr:ext cx="95250" cy="171450"/>
    <xdr:sp macro="" textlink="">
      <xdr:nvSpPr>
        <xdr:cNvPr id="3136" name="Text Box 16">
          <a:extLst>
            <a:ext uri="{FF2B5EF4-FFF2-40B4-BE49-F238E27FC236}">
              <a16:creationId xmlns:a16="http://schemas.microsoft.com/office/drawing/2014/main" id="{00000000-0008-0000-0500-000040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81</xdr:row>
      <xdr:rowOff>0</xdr:rowOff>
    </xdr:from>
    <xdr:ext cx="95250" cy="171450"/>
    <xdr:sp macro="" textlink="">
      <xdr:nvSpPr>
        <xdr:cNvPr id="3137" name="Text Box 17">
          <a:extLst>
            <a:ext uri="{FF2B5EF4-FFF2-40B4-BE49-F238E27FC236}">
              <a16:creationId xmlns:a16="http://schemas.microsoft.com/office/drawing/2014/main" id="{00000000-0008-0000-0500-000041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81</xdr:row>
      <xdr:rowOff>0</xdr:rowOff>
    </xdr:from>
    <xdr:ext cx="95250" cy="171450"/>
    <xdr:sp macro="" textlink="">
      <xdr:nvSpPr>
        <xdr:cNvPr id="3138" name="Text Box 18">
          <a:extLst>
            <a:ext uri="{FF2B5EF4-FFF2-40B4-BE49-F238E27FC236}">
              <a16:creationId xmlns:a16="http://schemas.microsoft.com/office/drawing/2014/main" id="{00000000-0008-0000-0500-000042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81</xdr:row>
      <xdr:rowOff>0</xdr:rowOff>
    </xdr:from>
    <xdr:ext cx="95250" cy="171450"/>
    <xdr:sp macro="" textlink="">
      <xdr:nvSpPr>
        <xdr:cNvPr id="3139" name="Text Box 19">
          <a:extLst>
            <a:ext uri="{FF2B5EF4-FFF2-40B4-BE49-F238E27FC236}">
              <a16:creationId xmlns:a16="http://schemas.microsoft.com/office/drawing/2014/main" id="{00000000-0008-0000-0500-000043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014"/>
    <xdr:sp macro="" textlink="">
      <xdr:nvSpPr>
        <xdr:cNvPr id="3140" name="Text Box 15">
          <a:extLst>
            <a:ext uri="{FF2B5EF4-FFF2-40B4-BE49-F238E27FC236}">
              <a16:creationId xmlns:a16="http://schemas.microsoft.com/office/drawing/2014/main" id="{00000000-0008-0000-0500-000044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41" name="Text Box 16">
          <a:extLst>
            <a:ext uri="{FF2B5EF4-FFF2-40B4-BE49-F238E27FC236}">
              <a16:creationId xmlns:a16="http://schemas.microsoft.com/office/drawing/2014/main" id="{00000000-0008-0000-0500-00004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42" name="Text Box 17">
          <a:extLst>
            <a:ext uri="{FF2B5EF4-FFF2-40B4-BE49-F238E27FC236}">
              <a16:creationId xmlns:a16="http://schemas.microsoft.com/office/drawing/2014/main" id="{00000000-0008-0000-0500-00004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43" name="Text Box 18">
          <a:extLst>
            <a:ext uri="{FF2B5EF4-FFF2-40B4-BE49-F238E27FC236}">
              <a16:creationId xmlns:a16="http://schemas.microsoft.com/office/drawing/2014/main" id="{00000000-0008-0000-0500-00004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44" name="Text Box 19">
          <a:extLst>
            <a:ext uri="{FF2B5EF4-FFF2-40B4-BE49-F238E27FC236}">
              <a16:creationId xmlns:a16="http://schemas.microsoft.com/office/drawing/2014/main" id="{00000000-0008-0000-0500-00004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45" name="Text Box 16">
          <a:extLst>
            <a:ext uri="{FF2B5EF4-FFF2-40B4-BE49-F238E27FC236}">
              <a16:creationId xmlns:a16="http://schemas.microsoft.com/office/drawing/2014/main" id="{00000000-0008-0000-0500-00004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46" name="Text Box 17">
          <a:extLst>
            <a:ext uri="{FF2B5EF4-FFF2-40B4-BE49-F238E27FC236}">
              <a16:creationId xmlns:a16="http://schemas.microsoft.com/office/drawing/2014/main" id="{00000000-0008-0000-0500-00004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86</xdr:row>
      <xdr:rowOff>15875</xdr:rowOff>
    </xdr:from>
    <xdr:ext cx="95250" cy="171450"/>
    <xdr:sp macro="" textlink="">
      <xdr:nvSpPr>
        <xdr:cNvPr id="3147" name="Text Box 18">
          <a:extLst>
            <a:ext uri="{FF2B5EF4-FFF2-40B4-BE49-F238E27FC236}">
              <a16:creationId xmlns:a16="http://schemas.microsoft.com/office/drawing/2014/main" id="{00000000-0008-0000-0500-00004B0C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48" name="Text Box 16">
          <a:extLst>
            <a:ext uri="{FF2B5EF4-FFF2-40B4-BE49-F238E27FC236}">
              <a16:creationId xmlns:a16="http://schemas.microsoft.com/office/drawing/2014/main" id="{00000000-0008-0000-0500-00004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49" name="Text Box 17">
          <a:extLst>
            <a:ext uri="{FF2B5EF4-FFF2-40B4-BE49-F238E27FC236}">
              <a16:creationId xmlns:a16="http://schemas.microsoft.com/office/drawing/2014/main" id="{00000000-0008-0000-0500-00004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50" name="Text Box 18">
          <a:extLst>
            <a:ext uri="{FF2B5EF4-FFF2-40B4-BE49-F238E27FC236}">
              <a16:creationId xmlns:a16="http://schemas.microsoft.com/office/drawing/2014/main" id="{00000000-0008-0000-0500-00004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51" name="Text Box 19">
          <a:extLst>
            <a:ext uri="{FF2B5EF4-FFF2-40B4-BE49-F238E27FC236}">
              <a16:creationId xmlns:a16="http://schemas.microsoft.com/office/drawing/2014/main" id="{00000000-0008-0000-0500-00004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52" name="Text Box 16">
          <a:extLst>
            <a:ext uri="{FF2B5EF4-FFF2-40B4-BE49-F238E27FC236}">
              <a16:creationId xmlns:a16="http://schemas.microsoft.com/office/drawing/2014/main" id="{00000000-0008-0000-0500-00005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86</xdr:row>
      <xdr:rowOff>170392</xdr:rowOff>
    </xdr:from>
    <xdr:ext cx="95250" cy="213632"/>
    <xdr:sp macro="" textlink="">
      <xdr:nvSpPr>
        <xdr:cNvPr id="3153" name="Text Box 15">
          <a:extLst>
            <a:ext uri="{FF2B5EF4-FFF2-40B4-BE49-F238E27FC236}">
              <a16:creationId xmlns:a16="http://schemas.microsoft.com/office/drawing/2014/main" id="{00000000-0008-0000-0500-000051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8496"/>
    <xdr:sp macro="" textlink="">
      <xdr:nvSpPr>
        <xdr:cNvPr id="3154" name="Text Box 15">
          <a:extLst>
            <a:ext uri="{FF2B5EF4-FFF2-40B4-BE49-F238E27FC236}">
              <a16:creationId xmlns:a16="http://schemas.microsoft.com/office/drawing/2014/main" id="{00000000-0008-0000-0500-0000520C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504825</xdr:rowOff>
    </xdr:from>
    <xdr:ext cx="95250" cy="442269"/>
    <xdr:sp macro="" textlink="">
      <xdr:nvSpPr>
        <xdr:cNvPr id="3155" name="Text Box 15">
          <a:extLst>
            <a:ext uri="{FF2B5EF4-FFF2-40B4-BE49-F238E27FC236}">
              <a16:creationId xmlns:a16="http://schemas.microsoft.com/office/drawing/2014/main" id="{00000000-0008-0000-0500-000053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3157" name="Text Box 15">
          <a:extLst>
            <a:ext uri="{FF2B5EF4-FFF2-40B4-BE49-F238E27FC236}">
              <a16:creationId xmlns:a16="http://schemas.microsoft.com/office/drawing/2014/main" id="{00000000-0008-0000-0500-000055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3158" name="Text Box 15">
          <a:extLst>
            <a:ext uri="{FF2B5EF4-FFF2-40B4-BE49-F238E27FC236}">
              <a16:creationId xmlns:a16="http://schemas.microsoft.com/office/drawing/2014/main" id="{00000000-0008-0000-0500-000056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86</xdr:row>
      <xdr:rowOff>170392</xdr:rowOff>
    </xdr:from>
    <xdr:ext cx="95250" cy="213632"/>
    <xdr:sp macro="" textlink="">
      <xdr:nvSpPr>
        <xdr:cNvPr id="3159" name="Text Box 15">
          <a:extLst>
            <a:ext uri="{FF2B5EF4-FFF2-40B4-BE49-F238E27FC236}">
              <a16:creationId xmlns:a16="http://schemas.microsoft.com/office/drawing/2014/main" id="{00000000-0008-0000-0500-0000570C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60" name="Text Box 16">
          <a:extLst>
            <a:ext uri="{FF2B5EF4-FFF2-40B4-BE49-F238E27FC236}">
              <a16:creationId xmlns:a16="http://schemas.microsoft.com/office/drawing/2014/main" id="{00000000-0008-0000-0500-00005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61" name="Text Box 17">
          <a:extLst>
            <a:ext uri="{FF2B5EF4-FFF2-40B4-BE49-F238E27FC236}">
              <a16:creationId xmlns:a16="http://schemas.microsoft.com/office/drawing/2014/main" id="{00000000-0008-0000-0500-00005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62" name="Text Box 18">
          <a:extLst>
            <a:ext uri="{FF2B5EF4-FFF2-40B4-BE49-F238E27FC236}">
              <a16:creationId xmlns:a16="http://schemas.microsoft.com/office/drawing/2014/main" id="{00000000-0008-0000-0500-00005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63" name="Text Box 19">
          <a:extLst>
            <a:ext uri="{FF2B5EF4-FFF2-40B4-BE49-F238E27FC236}">
              <a16:creationId xmlns:a16="http://schemas.microsoft.com/office/drawing/2014/main" id="{00000000-0008-0000-0500-00005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64" name="Text Box 16">
          <a:extLst>
            <a:ext uri="{FF2B5EF4-FFF2-40B4-BE49-F238E27FC236}">
              <a16:creationId xmlns:a16="http://schemas.microsoft.com/office/drawing/2014/main" id="{00000000-0008-0000-0500-00005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65" name="Text Box 17">
          <a:extLst>
            <a:ext uri="{FF2B5EF4-FFF2-40B4-BE49-F238E27FC236}">
              <a16:creationId xmlns:a16="http://schemas.microsoft.com/office/drawing/2014/main" id="{00000000-0008-0000-0500-00005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66" name="Text Box 18">
          <a:extLst>
            <a:ext uri="{FF2B5EF4-FFF2-40B4-BE49-F238E27FC236}">
              <a16:creationId xmlns:a16="http://schemas.microsoft.com/office/drawing/2014/main" id="{00000000-0008-0000-0500-00005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67" name="Text Box 19">
          <a:extLst>
            <a:ext uri="{FF2B5EF4-FFF2-40B4-BE49-F238E27FC236}">
              <a16:creationId xmlns:a16="http://schemas.microsoft.com/office/drawing/2014/main" id="{00000000-0008-0000-0500-00005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168" name="Text Box 16">
          <a:extLst>
            <a:ext uri="{FF2B5EF4-FFF2-40B4-BE49-F238E27FC236}">
              <a16:creationId xmlns:a16="http://schemas.microsoft.com/office/drawing/2014/main" id="{00000000-0008-0000-0500-000060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169" name="Text Box 17">
          <a:extLst>
            <a:ext uri="{FF2B5EF4-FFF2-40B4-BE49-F238E27FC236}">
              <a16:creationId xmlns:a16="http://schemas.microsoft.com/office/drawing/2014/main" id="{00000000-0008-0000-0500-00006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170" name="Text Box 18">
          <a:extLst>
            <a:ext uri="{FF2B5EF4-FFF2-40B4-BE49-F238E27FC236}">
              <a16:creationId xmlns:a16="http://schemas.microsoft.com/office/drawing/2014/main" id="{00000000-0008-0000-0500-00006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171" name="Text Box 19">
          <a:extLst>
            <a:ext uri="{FF2B5EF4-FFF2-40B4-BE49-F238E27FC236}">
              <a16:creationId xmlns:a16="http://schemas.microsoft.com/office/drawing/2014/main" id="{00000000-0008-0000-0500-00006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014"/>
    <xdr:sp macro="" textlink="">
      <xdr:nvSpPr>
        <xdr:cNvPr id="3172" name="Text Box 15">
          <a:extLst>
            <a:ext uri="{FF2B5EF4-FFF2-40B4-BE49-F238E27FC236}">
              <a16:creationId xmlns:a16="http://schemas.microsoft.com/office/drawing/2014/main" id="{00000000-0008-0000-0500-000064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73" name="Text Box 16">
          <a:extLst>
            <a:ext uri="{FF2B5EF4-FFF2-40B4-BE49-F238E27FC236}">
              <a16:creationId xmlns:a16="http://schemas.microsoft.com/office/drawing/2014/main" id="{00000000-0008-0000-0500-00006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74" name="Text Box 17">
          <a:extLst>
            <a:ext uri="{FF2B5EF4-FFF2-40B4-BE49-F238E27FC236}">
              <a16:creationId xmlns:a16="http://schemas.microsoft.com/office/drawing/2014/main" id="{00000000-0008-0000-0500-00006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75" name="Text Box 18">
          <a:extLst>
            <a:ext uri="{FF2B5EF4-FFF2-40B4-BE49-F238E27FC236}">
              <a16:creationId xmlns:a16="http://schemas.microsoft.com/office/drawing/2014/main" id="{00000000-0008-0000-0500-00006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76" name="Text Box 19">
          <a:extLst>
            <a:ext uri="{FF2B5EF4-FFF2-40B4-BE49-F238E27FC236}">
              <a16:creationId xmlns:a16="http://schemas.microsoft.com/office/drawing/2014/main" id="{00000000-0008-0000-0500-00006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77" name="Text Box 16">
          <a:extLst>
            <a:ext uri="{FF2B5EF4-FFF2-40B4-BE49-F238E27FC236}">
              <a16:creationId xmlns:a16="http://schemas.microsoft.com/office/drawing/2014/main" id="{00000000-0008-0000-0500-00006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78" name="Text Box 17">
          <a:extLst>
            <a:ext uri="{FF2B5EF4-FFF2-40B4-BE49-F238E27FC236}">
              <a16:creationId xmlns:a16="http://schemas.microsoft.com/office/drawing/2014/main" id="{00000000-0008-0000-0500-00006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79" name="Text Box 18">
          <a:extLst>
            <a:ext uri="{FF2B5EF4-FFF2-40B4-BE49-F238E27FC236}">
              <a16:creationId xmlns:a16="http://schemas.microsoft.com/office/drawing/2014/main" id="{00000000-0008-0000-0500-00006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0" name="Text Box 16">
          <a:extLst>
            <a:ext uri="{FF2B5EF4-FFF2-40B4-BE49-F238E27FC236}">
              <a16:creationId xmlns:a16="http://schemas.microsoft.com/office/drawing/2014/main" id="{00000000-0008-0000-0500-00006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1" name="Text Box 17">
          <a:extLst>
            <a:ext uri="{FF2B5EF4-FFF2-40B4-BE49-F238E27FC236}">
              <a16:creationId xmlns:a16="http://schemas.microsoft.com/office/drawing/2014/main" id="{00000000-0008-0000-0500-00006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2" name="Text Box 18">
          <a:extLst>
            <a:ext uri="{FF2B5EF4-FFF2-40B4-BE49-F238E27FC236}">
              <a16:creationId xmlns:a16="http://schemas.microsoft.com/office/drawing/2014/main" id="{00000000-0008-0000-0500-00006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3" name="Text Box 19">
          <a:extLst>
            <a:ext uri="{FF2B5EF4-FFF2-40B4-BE49-F238E27FC236}">
              <a16:creationId xmlns:a16="http://schemas.microsoft.com/office/drawing/2014/main" id="{00000000-0008-0000-0500-00006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4" name="Text Box 16">
          <a:extLst>
            <a:ext uri="{FF2B5EF4-FFF2-40B4-BE49-F238E27FC236}">
              <a16:creationId xmlns:a16="http://schemas.microsoft.com/office/drawing/2014/main" id="{00000000-0008-0000-0500-00007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5" name="Text Box 17">
          <a:extLst>
            <a:ext uri="{FF2B5EF4-FFF2-40B4-BE49-F238E27FC236}">
              <a16:creationId xmlns:a16="http://schemas.microsoft.com/office/drawing/2014/main" id="{00000000-0008-0000-0500-00007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6" name="Text Box 18">
          <a:extLst>
            <a:ext uri="{FF2B5EF4-FFF2-40B4-BE49-F238E27FC236}">
              <a16:creationId xmlns:a16="http://schemas.microsoft.com/office/drawing/2014/main" id="{00000000-0008-0000-0500-00007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7" name="Text Box 19">
          <a:extLst>
            <a:ext uri="{FF2B5EF4-FFF2-40B4-BE49-F238E27FC236}">
              <a16:creationId xmlns:a16="http://schemas.microsoft.com/office/drawing/2014/main" id="{00000000-0008-0000-0500-00007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56743"/>
    <xdr:sp macro="" textlink="">
      <xdr:nvSpPr>
        <xdr:cNvPr id="3188" name="Text Box 15">
          <a:extLst>
            <a:ext uri="{FF2B5EF4-FFF2-40B4-BE49-F238E27FC236}">
              <a16:creationId xmlns:a16="http://schemas.microsoft.com/office/drawing/2014/main" id="{00000000-0008-0000-0500-0000740C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504825</xdr:rowOff>
    </xdr:from>
    <xdr:ext cx="95250" cy="442269"/>
    <xdr:sp macro="" textlink="">
      <xdr:nvSpPr>
        <xdr:cNvPr id="3189" name="Text Box 15">
          <a:extLst>
            <a:ext uri="{FF2B5EF4-FFF2-40B4-BE49-F238E27FC236}">
              <a16:creationId xmlns:a16="http://schemas.microsoft.com/office/drawing/2014/main" id="{00000000-0008-0000-0500-000075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3191" name="Text Box 15">
          <a:extLst>
            <a:ext uri="{FF2B5EF4-FFF2-40B4-BE49-F238E27FC236}">
              <a16:creationId xmlns:a16="http://schemas.microsoft.com/office/drawing/2014/main" id="{00000000-0008-0000-0500-000077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3192" name="Text Box 15">
          <a:extLst>
            <a:ext uri="{FF2B5EF4-FFF2-40B4-BE49-F238E27FC236}">
              <a16:creationId xmlns:a16="http://schemas.microsoft.com/office/drawing/2014/main" id="{00000000-0008-0000-0500-000078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504825</xdr:rowOff>
    </xdr:from>
    <xdr:ext cx="95250" cy="213632"/>
    <xdr:sp macro="" textlink="">
      <xdr:nvSpPr>
        <xdr:cNvPr id="3193" name="Text Box 15">
          <a:extLst>
            <a:ext uri="{FF2B5EF4-FFF2-40B4-BE49-F238E27FC236}">
              <a16:creationId xmlns:a16="http://schemas.microsoft.com/office/drawing/2014/main" id="{00000000-0008-0000-0500-0000790C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94" name="Text Box 16">
          <a:extLst>
            <a:ext uri="{FF2B5EF4-FFF2-40B4-BE49-F238E27FC236}">
              <a16:creationId xmlns:a16="http://schemas.microsoft.com/office/drawing/2014/main" id="{00000000-0008-0000-0500-00007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95" name="Text Box 17">
          <a:extLst>
            <a:ext uri="{FF2B5EF4-FFF2-40B4-BE49-F238E27FC236}">
              <a16:creationId xmlns:a16="http://schemas.microsoft.com/office/drawing/2014/main" id="{00000000-0008-0000-0500-00007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96" name="Text Box 18">
          <a:extLst>
            <a:ext uri="{FF2B5EF4-FFF2-40B4-BE49-F238E27FC236}">
              <a16:creationId xmlns:a16="http://schemas.microsoft.com/office/drawing/2014/main" id="{00000000-0008-0000-0500-00007C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97" name="Text Box 19">
          <a:extLst>
            <a:ext uri="{FF2B5EF4-FFF2-40B4-BE49-F238E27FC236}">
              <a16:creationId xmlns:a16="http://schemas.microsoft.com/office/drawing/2014/main" id="{00000000-0008-0000-0500-00007D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98" name="Text Box 16">
          <a:extLst>
            <a:ext uri="{FF2B5EF4-FFF2-40B4-BE49-F238E27FC236}">
              <a16:creationId xmlns:a16="http://schemas.microsoft.com/office/drawing/2014/main" id="{00000000-0008-0000-0500-00007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99" name="Text Box 17">
          <a:extLst>
            <a:ext uri="{FF2B5EF4-FFF2-40B4-BE49-F238E27FC236}">
              <a16:creationId xmlns:a16="http://schemas.microsoft.com/office/drawing/2014/main" id="{00000000-0008-0000-0500-00007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00" name="Text Box 18">
          <a:extLst>
            <a:ext uri="{FF2B5EF4-FFF2-40B4-BE49-F238E27FC236}">
              <a16:creationId xmlns:a16="http://schemas.microsoft.com/office/drawing/2014/main" id="{00000000-0008-0000-0500-00008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01" name="Text Box 19">
          <a:extLst>
            <a:ext uri="{FF2B5EF4-FFF2-40B4-BE49-F238E27FC236}">
              <a16:creationId xmlns:a16="http://schemas.microsoft.com/office/drawing/2014/main" id="{00000000-0008-0000-0500-000081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202" name="Text Box 16">
          <a:extLst>
            <a:ext uri="{FF2B5EF4-FFF2-40B4-BE49-F238E27FC236}">
              <a16:creationId xmlns:a16="http://schemas.microsoft.com/office/drawing/2014/main" id="{00000000-0008-0000-0500-00008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203" name="Text Box 17">
          <a:extLst>
            <a:ext uri="{FF2B5EF4-FFF2-40B4-BE49-F238E27FC236}">
              <a16:creationId xmlns:a16="http://schemas.microsoft.com/office/drawing/2014/main" id="{00000000-0008-0000-0500-00008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204" name="Text Box 18">
          <a:extLst>
            <a:ext uri="{FF2B5EF4-FFF2-40B4-BE49-F238E27FC236}">
              <a16:creationId xmlns:a16="http://schemas.microsoft.com/office/drawing/2014/main" id="{00000000-0008-0000-0500-00008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205" name="Text Box 19">
          <a:extLst>
            <a:ext uri="{FF2B5EF4-FFF2-40B4-BE49-F238E27FC236}">
              <a16:creationId xmlns:a16="http://schemas.microsoft.com/office/drawing/2014/main" id="{00000000-0008-0000-0500-000085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014"/>
    <xdr:sp macro="" textlink="">
      <xdr:nvSpPr>
        <xdr:cNvPr id="3206" name="Text Box 15">
          <a:extLst>
            <a:ext uri="{FF2B5EF4-FFF2-40B4-BE49-F238E27FC236}">
              <a16:creationId xmlns:a16="http://schemas.microsoft.com/office/drawing/2014/main" id="{00000000-0008-0000-0500-000086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07" name="Text Box 16">
          <a:extLst>
            <a:ext uri="{FF2B5EF4-FFF2-40B4-BE49-F238E27FC236}">
              <a16:creationId xmlns:a16="http://schemas.microsoft.com/office/drawing/2014/main" id="{00000000-0008-0000-0500-00008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08" name="Text Box 17">
          <a:extLst>
            <a:ext uri="{FF2B5EF4-FFF2-40B4-BE49-F238E27FC236}">
              <a16:creationId xmlns:a16="http://schemas.microsoft.com/office/drawing/2014/main" id="{00000000-0008-0000-0500-00008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09" name="Text Box 18">
          <a:extLst>
            <a:ext uri="{FF2B5EF4-FFF2-40B4-BE49-F238E27FC236}">
              <a16:creationId xmlns:a16="http://schemas.microsoft.com/office/drawing/2014/main" id="{00000000-0008-0000-0500-00008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10" name="Text Box 19">
          <a:extLst>
            <a:ext uri="{FF2B5EF4-FFF2-40B4-BE49-F238E27FC236}">
              <a16:creationId xmlns:a16="http://schemas.microsoft.com/office/drawing/2014/main" id="{00000000-0008-0000-0500-00008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88</xdr:row>
      <xdr:rowOff>504825</xdr:rowOff>
    </xdr:from>
    <xdr:ext cx="95250" cy="442269"/>
    <xdr:sp macro="" textlink="">
      <xdr:nvSpPr>
        <xdr:cNvPr id="3211" name="Text Box 15">
          <a:extLst>
            <a:ext uri="{FF2B5EF4-FFF2-40B4-BE49-F238E27FC236}">
              <a16:creationId xmlns:a16="http://schemas.microsoft.com/office/drawing/2014/main" id="{00000000-0008-0000-0500-00008B0C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12" name="Text Box 16">
          <a:extLst>
            <a:ext uri="{FF2B5EF4-FFF2-40B4-BE49-F238E27FC236}">
              <a16:creationId xmlns:a16="http://schemas.microsoft.com/office/drawing/2014/main" id="{00000000-0008-0000-0500-00008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13" name="Text Box 17">
          <a:extLst>
            <a:ext uri="{FF2B5EF4-FFF2-40B4-BE49-F238E27FC236}">
              <a16:creationId xmlns:a16="http://schemas.microsoft.com/office/drawing/2014/main" id="{00000000-0008-0000-0500-00008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14" name="Text Box 18">
          <a:extLst>
            <a:ext uri="{FF2B5EF4-FFF2-40B4-BE49-F238E27FC236}">
              <a16:creationId xmlns:a16="http://schemas.microsoft.com/office/drawing/2014/main" id="{00000000-0008-0000-0500-00008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15" name="Text Box 16">
          <a:extLst>
            <a:ext uri="{FF2B5EF4-FFF2-40B4-BE49-F238E27FC236}">
              <a16:creationId xmlns:a16="http://schemas.microsoft.com/office/drawing/2014/main" id="{00000000-0008-0000-0500-00008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16" name="Text Box 17">
          <a:extLst>
            <a:ext uri="{FF2B5EF4-FFF2-40B4-BE49-F238E27FC236}">
              <a16:creationId xmlns:a16="http://schemas.microsoft.com/office/drawing/2014/main" id="{00000000-0008-0000-0500-00009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17" name="Text Box 18">
          <a:extLst>
            <a:ext uri="{FF2B5EF4-FFF2-40B4-BE49-F238E27FC236}">
              <a16:creationId xmlns:a16="http://schemas.microsoft.com/office/drawing/2014/main" id="{00000000-0008-0000-0500-00009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18" name="Text Box 19">
          <a:extLst>
            <a:ext uri="{FF2B5EF4-FFF2-40B4-BE49-F238E27FC236}">
              <a16:creationId xmlns:a16="http://schemas.microsoft.com/office/drawing/2014/main" id="{00000000-0008-0000-0500-00009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19" name="Text Box 16">
          <a:extLst>
            <a:ext uri="{FF2B5EF4-FFF2-40B4-BE49-F238E27FC236}">
              <a16:creationId xmlns:a16="http://schemas.microsoft.com/office/drawing/2014/main" id="{00000000-0008-0000-0500-00009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20" name="Text Box 17">
          <a:extLst>
            <a:ext uri="{FF2B5EF4-FFF2-40B4-BE49-F238E27FC236}">
              <a16:creationId xmlns:a16="http://schemas.microsoft.com/office/drawing/2014/main" id="{00000000-0008-0000-0500-00009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21" name="Text Box 18">
          <a:extLst>
            <a:ext uri="{FF2B5EF4-FFF2-40B4-BE49-F238E27FC236}">
              <a16:creationId xmlns:a16="http://schemas.microsoft.com/office/drawing/2014/main" id="{00000000-0008-0000-0500-000095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92</xdr:row>
      <xdr:rowOff>170392</xdr:rowOff>
    </xdr:from>
    <xdr:ext cx="95250" cy="213632"/>
    <xdr:sp macro="" textlink="">
      <xdr:nvSpPr>
        <xdr:cNvPr id="3222" name="Text Box 15">
          <a:extLst>
            <a:ext uri="{FF2B5EF4-FFF2-40B4-BE49-F238E27FC236}">
              <a16:creationId xmlns:a16="http://schemas.microsoft.com/office/drawing/2014/main" id="{00000000-0008-0000-0500-000096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23" name="Text Box 16">
          <a:extLst>
            <a:ext uri="{FF2B5EF4-FFF2-40B4-BE49-F238E27FC236}">
              <a16:creationId xmlns:a16="http://schemas.microsoft.com/office/drawing/2014/main" id="{00000000-0008-0000-0500-00009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24" name="Text Box 17">
          <a:extLst>
            <a:ext uri="{FF2B5EF4-FFF2-40B4-BE49-F238E27FC236}">
              <a16:creationId xmlns:a16="http://schemas.microsoft.com/office/drawing/2014/main" id="{00000000-0008-0000-0500-00009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25" name="Text Box 18">
          <a:extLst>
            <a:ext uri="{FF2B5EF4-FFF2-40B4-BE49-F238E27FC236}">
              <a16:creationId xmlns:a16="http://schemas.microsoft.com/office/drawing/2014/main" id="{00000000-0008-0000-0500-00009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26" name="Text Box 19">
          <a:extLst>
            <a:ext uri="{FF2B5EF4-FFF2-40B4-BE49-F238E27FC236}">
              <a16:creationId xmlns:a16="http://schemas.microsoft.com/office/drawing/2014/main" id="{00000000-0008-0000-0500-00009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27" name="Text Box 16">
          <a:extLst>
            <a:ext uri="{FF2B5EF4-FFF2-40B4-BE49-F238E27FC236}">
              <a16:creationId xmlns:a16="http://schemas.microsoft.com/office/drawing/2014/main" id="{00000000-0008-0000-0500-00009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28" name="Text Box 17">
          <a:extLst>
            <a:ext uri="{FF2B5EF4-FFF2-40B4-BE49-F238E27FC236}">
              <a16:creationId xmlns:a16="http://schemas.microsoft.com/office/drawing/2014/main" id="{00000000-0008-0000-0500-00009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29" name="Text Box 18">
          <a:extLst>
            <a:ext uri="{FF2B5EF4-FFF2-40B4-BE49-F238E27FC236}">
              <a16:creationId xmlns:a16="http://schemas.microsoft.com/office/drawing/2014/main" id="{00000000-0008-0000-0500-00009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30" name="Text Box 19">
          <a:extLst>
            <a:ext uri="{FF2B5EF4-FFF2-40B4-BE49-F238E27FC236}">
              <a16:creationId xmlns:a16="http://schemas.microsoft.com/office/drawing/2014/main" id="{00000000-0008-0000-0500-00009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87</xdr:row>
      <xdr:rowOff>0</xdr:rowOff>
    </xdr:from>
    <xdr:ext cx="95250" cy="171450"/>
    <xdr:sp macro="" textlink="">
      <xdr:nvSpPr>
        <xdr:cNvPr id="3231" name="Text Box 16">
          <a:extLst>
            <a:ext uri="{FF2B5EF4-FFF2-40B4-BE49-F238E27FC236}">
              <a16:creationId xmlns:a16="http://schemas.microsoft.com/office/drawing/2014/main" id="{00000000-0008-0000-0500-00009F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87</xdr:row>
      <xdr:rowOff>0</xdr:rowOff>
    </xdr:from>
    <xdr:ext cx="95250" cy="171450"/>
    <xdr:sp macro="" textlink="">
      <xdr:nvSpPr>
        <xdr:cNvPr id="3232" name="Text Box 17">
          <a:extLst>
            <a:ext uri="{FF2B5EF4-FFF2-40B4-BE49-F238E27FC236}">
              <a16:creationId xmlns:a16="http://schemas.microsoft.com/office/drawing/2014/main" id="{00000000-0008-0000-0500-0000A0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87</xdr:row>
      <xdr:rowOff>0</xdr:rowOff>
    </xdr:from>
    <xdr:ext cx="95250" cy="171450"/>
    <xdr:sp macro="" textlink="">
      <xdr:nvSpPr>
        <xdr:cNvPr id="3233" name="Text Box 18">
          <a:extLst>
            <a:ext uri="{FF2B5EF4-FFF2-40B4-BE49-F238E27FC236}">
              <a16:creationId xmlns:a16="http://schemas.microsoft.com/office/drawing/2014/main" id="{00000000-0008-0000-0500-0000A1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87</xdr:row>
      <xdr:rowOff>0</xdr:rowOff>
    </xdr:from>
    <xdr:ext cx="95250" cy="171450"/>
    <xdr:sp macro="" textlink="">
      <xdr:nvSpPr>
        <xdr:cNvPr id="3234" name="Text Box 19">
          <a:extLst>
            <a:ext uri="{FF2B5EF4-FFF2-40B4-BE49-F238E27FC236}">
              <a16:creationId xmlns:a16="http://schemas.microsoft.com/office/drawing/2014/main" id="{00000000-0008-0000-0500-0000A2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014"/>
    <xdr:sp macro="" textlink="">
      <xdr:nvSpPr>
        <xdr:cNvPr id="3235" name="Text Box 15">
          <a:extLst>
            <a:ext uri="{FF2B5EF4-FFF2-40B4-BE49-F238E27FC236}">
              <a16:creationId xmlns:a16="http://schemas.microsoft.com/office/drawing/2014/main" id="{00000000-0008-0000-0500-0000A3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36" name="Text Box 16">
          <a:extLst>
            <a:ext uri="{FF2B5EF4-FFF2-40B4-BE49-F238E27FC236}">
              <a16:creationId xmlns:a16="http://schemas.microsoft.com/office/drawing/2014/main" id="{00000000-0008-0000-0500-0000A4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37" name="Text Box 17">
          <a:extLst>
            <a:ext uri="{FF2B5EF4-FFF2-40B4-BE49-F238E27FC236}">
              <a16:creationId xmlns:a16="http://schemas.microsoft.com/office/drawing/2014/main" id="{00000000-0008-0000-0500-0000A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38" name="Text Box 18">
          <a:extLst>
            <a:ext uri="{FF2B5EF4-FFF2-40B4-BE49-F238E27FC236}">
              <a16:creationId xmlns:a16="http://schemas.microsoft.com/office/drawing/2014/main" id="{00000000-0008-0000-0500-0000A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39" name="Text Box 19">
          <a:extLst>
            <a:ext uri="{FF2B5EF4-FFF2-40B4-BE49-F238E27FC236}">
              <a16:creationId xmlns:a16="http://schemas.microsoft.com/office/drawing/2014/main" id="{00000000-0008-0000-0500-0000A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40" name="Text Box 16">
          <a:extLst>
            <a:ext uri="{FF2B5EF4-FFF2-40B4-BE49-F238E27FC236}">
              <a16:creationId xmlns:a16="http://schemas.microsoft.com/office/drawing/2014/main" id="{00000000-0008-0000-0500-0000A8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41" name="Text Box 17">
          <a:extLst>
            <a:ext uri="{FF2B5EF4-FFF2-40B4-BE49-F238E27FC236}">
              <a16:creationId xmlns:a16="http://schemas.microsoft.com/office/drawing/2014/main" id="{00000000-0008-0000-0500-0000A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92</xdr:row>
      <xdr:rowOff>15875</xdr:rowOff>
    </xdr:from>
    <xdr:ext cx="95250" cy="171450"/>
    <xdr:sp macro="" textlink="">
      <xdr:nvSpPr>
        <xdr:cNvPr id="3242" name="Text Box 18">
          <a:extLst>
            <a:ext uri="{FF2B5EF4-FFF2-40B4-BE49-F238E27FC236}">
              <a16:creationId xmlns:a16="http://schemas.microsoft.com/office/drawing/2014/main" id="{00000000-0008-0000-0500-0000AA0C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43" name="Text Box 16">
          <a:extLst>
            <a:ext uri="{FF2B5EF4-FFF2-40B4-BE49-F238E27FC236}">
              <a16:creationId xmlns:a16="http://schemas.microsoft.com/office/drawing/2014/main" id="{00000000-0008-0000-0500-0000AB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44" name="Text Box 17">
          <a:extLst>
            <a:ext uri="{FF2B5EF4-FFF2-40B4-BE49-F238E27FC236}">
              <a16:creationId xmlns:a16="http://schemas.microsoft.com/office/drawing/2014/main" id="{00000000-0008-0000-0500-0000A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45" name="Text Box 18">
          <a:extLst>
            <a:ext uri="{FF2B5EF4-FFF2-40B4-BE49-F238E27FC236}">
              <a16:creationId xmlns:a16="http://schemas.microsoft.com/office/drawing/2014/main" id="{00000000-0008-0000-0500-0000A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46" name="Text Box 19">
          <a:extLst>
            <a:ext uri="{FF2B5EF4-FFF2-40B4-BE49-F238E27FC236}">
              <a16:creationId xmlns:a16="http://schemas.microsoft.com/office/drawing/2014/main" id="{00000000-0008-0000-0500-0000A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47" name="Text Box 16">
          <a:extLst>
            <a:ext uri="{FF2B5EF4-FFF2-40B4-BE49-F238E27FC236}">
              <a16:creationId xmlns:a16="http://schemas.microsoft.com/office/drawing/2014/main" id="{00000000-0008-0000-0500-0000A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92</xdr:row>
      <xdr:rowOff>170392</xdr:rowOff>
    </xdr:from>
    <xdr:ext cx="95250" cy="213632"/>
    <xdr:sp macro="" textlink="">
      <xdr:nvSpPr>
        <xdr:cNvPr id="3248" name="Text Box 15">
          <a:extLst>
            <a:ext uri="{FF2B5EF4-FFF2-40B4-BE49-F238E27FC236}">
              <a16:creationId xmlns:a16="http://schemas.microsoft.com/office/drawing/2014/main" id="{00000000-0008-0000-0500-0000B0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8496"/>
    <xdr:sp macro="" textlink="">
      <xdr:nvSpPr>
        <xdr:cNvPr id="3249" name="Text Box 15">
          <a:extLst>
            <a:ext uri="{FF2B5EF4-FFF2-40B4-BE49-F238E27FC236}">
              <a16:creationId xmlns:a16="http://schemas.microsoft.com/office/drawing/2014/main" id="{00000000-0008-0000-0500-0000B10C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504825</xdr:rowOff>
    </xdr:from>
    <xdr:ext cx="95250" cy="442269"/>
    <xdr:sp macro="" textlink="">
      <xdr:nvSpPr>
        <xdr:cNvPr id="3250" name="Text Box 15">
          <a:extLst>
            <a:ext uri="{FF2B5EF4-FFF2-40B4-BE49-F238E27FC236}">
              <a16:creationId xmlns:a16="http://schemas.microsoft.com/office/drawing/2014/main" id="{00000000-0008-0000-0500-0000B2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504825</xdr:rowOff>
    </xdr:from>
    <xdr:ext cx="95250" cy="442269"/>
    <xdr:sp macro="" textlink="">
      <xdr:nvSpPr>
        <xdr:cNvPr id="3251" name="Text Box 15">
          <a:extLst>
            <a:ext uri="{FF2B5EF4-FFF2-40B4-BE49-F238E27FC236}">
              <a16:creationId xmlns:a16="http://schemas.microsoft.com/office/drawing/2014/main" id="{00000000-0008-0000-0500-0000B30C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3252" name="Text Box 15">
          <a:extLst>
            <a:ext uri="{FF2B5EF4-FFF2-40B4-BE49-F238E27FC236}">
              <a16:creationId xmlns:a16="http://schemas.microsoft.com/office/drawing/2014/main" id="{00000000-0008-0000-0500-0000B4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3253" name="Text Box 15">
          <a:extLst>
            <a:ext uri="{FF2B5EF4-FFF2-40B4-BE49-F238E27FC236}">
              <a16:creationId xmlns:a16="http://schemas.microsoft.com/office/drawing/2014/main" id="{00000000-0008-0000-0500-0000B5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92</xdr:row>
      <xdr:rowOff>170392</xdr:rowOff>
    </xdr:from>
    <xdr:ext cx="95250" cy="213632"/>
    <xdr:sp macro="" textlink="">
      <xdr:nvSpPr>
        <xdr:cNvPr id="3254" name="Text Box 15">
          <a:extLst>
            <a:ext uri="{FF2B5EF4-FFF2-40B4-BE49-F238E27FC236}">
              <a16:creationId xmlns:a16="http://schemas.microsoft.com/office/drawing/2014/main" id="{00000000-0008-0000-0500-0000B60C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55" name="Text Box 16">
          <a:extLst>
            <a:ext uri="{FF2B5EF4-FFF2-40B4-BE49-F238E27FC236}">
              <a16:creationId xmlns:a16="http://schemas.microsoft.com/office/drawing/2014/main" id="{00000000-0008-0000-0500-0000B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56" name="Text Box 17">
          <a:extLst>
            <a:ext uri="{FF2B5EF4-FFF2-40B4-BE49-F238E27FC236}">
              <a16:creationId xmlns:a16="http://schemas.microsoft.com/office/drawing/2014/main" id="{00000000-0008-0000-0500-0000B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57" name="Text Box 18">
          <a:extLst>
            <a:ext uri="{FF2B5EF4-FFF2-40B4-BE49-F238E27FC236}">
              <a16:creationId xmlns:a16="http://schemas.microsoft.com/office/drawing/2014/main" id="{00000000-0008-0000-0500-0000B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58" name="Text Box 19">
          <a:extLst>
            <a:ext uri="{FF2B5EF4-FFF2-40B4-BE49-F238E27FC236}">
              <a16:creationId xmlns:a16="http://schemas.microsoft.com/office/drawing/2014/main" id="{00000000-0008-0000-0500-0000B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59" name="Text Box 16">
          <a:extLst>
            <a:ext uri="{FF2B5EF4-FFF2-40B4-BE49-F238E27FC236}">
              <a16:creationId xmlns:a16="http://schemas.microsoft.com/office/drawing/2014/main" id="{00000000-0008-0000-0500-0000B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60" name="Text Box 17">
          <a:extLst>
            <a:ext uri="{FF2B5EF4-FFF2-40B4-BE49-F238E27FC236}">
              <a16:creationId xmlns:a16="http://schemas.microsoft.com/office/drawing/2014/main" id="{00000000-0008-0000-0500-0000B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61" name="Text Box 18">
          <a:extLst>
            <a:ext uri="{FF2B5EF4-FFF2-40B4-BE49-F238E27FC236}">
              <a16:creationId xmlns:a16="http://schemas.microsoft.com/office/drawing/2014/main" id="{00000000-0008-0000-0500-0000B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62" name="Text Box 19">
          <a:extLst>
            <a:ext uri="{FF2B5EF4-FFF2-40B4-BE49-F238E27FC236}">
              <a16:creationId xmlns:a16="http://schemas.microsoft.com/office/drawing/2014/main" id="{00000000-0008-0000-0500-0000B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63" name="Text Box 16">
          <a:extLst>
            <a:ext uri="{FF2B5EF4-FFF2-40B4-BE49-F238E27FC236}">
              <a16:creationId xmlns:a16="http://schemas.microsoft.com/office/drawing/2014/main" id="{00000000-0008-0000-0500-0000BF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64" name="Text Box 17">
          <a:extLst>
            <a:ext uri="{FF2B5EF4-FFF2-40B4-BE49-F238E27FC236}">
              <a16:creationId xmlns:a16="http://schemas.microsoft.com/office/drawing/2014/main" id="{00000000-0008-0000-0500-0000C0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65" name="Text Box 18">
          <a:extLst>
            <a:ext uri="{FF2B5EF4-FFF2-40B4-BE49-F238E27FC236}">
              <a16:creationId xmlns:a16="http://schemas.microsoft.com/office/drawing/2014/main" id="{00000000-0008-0000-0500-0000C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66" name="Text Box 19">
          <a:extLst>
            <a:ext uri="{FF2B5EF4-FFF2-40B4-BE49-F238E27FC236}">
              <a16:creationId xmlns:a16="http://schemas.microsoft.com/office/drawing/2014/main" id="{00000000-0008-0000-0500-0000C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014"/>
    <xdr:sp macro="" textlink="">
      <xdr:nvSpPr>
        <xdr:cNvPr id="3267" name="Text Box 15">
          <a:extLst>
            <a:ext uri="{FF2B5EF4-FFF2-40B4-BE49-F238E27FC236}">
              <a16:creationId xmlns:a16="http://schemas.microsoft.com/office/drawing/2014/main" id="{00000000-0008-0000-0500-0000C3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68" name="Text Box 16">
          <a:extLst>
            <a:ext uri="{FF2B5EF4-FFF2-40B4-BE49-F238E27FC236}">
              <a16:creationId xmlns:a16="http://schemas.microsoft.com/office/drawing/2014/main" id="{00000000-0008-0000-0500-0000C4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69" name="Text Box 17">
          <a:extLst>
            <a:ext uri="{FF2B5EF4-FFF2-40B4-BE49-F238E27FC236}">
              <a16:creationId xmlns:a16="http://schemas.microsoft.com/office/drawing/2014/main" id="{00000000-0008-0000-0500-0000C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70" name="Text Box 18">
          <a:extLst>
            <a:ext uri="{FF2B5EF4-FFF2-40B4-BE49-F238E27FC236}">
              <a16:creationId xmlns:a16="http://schemas.microsoft.com/office/drawing/2014/main" id="{00000000-0008-0000-0500-0000C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71" name="Text Box 19">
          <a:extLst>
            <a:ext uri="{FF2B5EF4-FFF2-40B4-BE49-F238E27FC236}">
              <a16:creationId xmlns:a16="http://schemas.microsoft.com/office/drawing/2014/main" id="{00000000-0008-0000-0500-0000C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72" name="Text Box 16">
          <a:extLst>
            <a:ext uri="{FF2B5EF4-FFF2-40B4-BE49-F238E27FC236}">
              <a16:creationId xmlns:a16="http://schemas.microsoft.com/office/drawing/2014/main" id="{00000000-0008-0000-0500-0000C8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73" name="Text Box 17">
          <a:extLst>
            <a:ext uri="{FF2B5EF4-FFF2-40B4-BE49-F238E27FC236}">
              <a16:creationId xmlns:a16="http://schemas.microsoft.com/office/drawing/2014/main" id="{00000000-0008-0000-0500-0000C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74" name="Text Box 18">
          <a:extLst>
            <a:ext uri="{FF2B5EF4-FFF2-40B4-BE49-F238E27FC236}">
              <a16:creationId xmlns:a16="http://schemas.microsoft.com/office/drawing/2014/main" id="{00000000-0008-0000-0500-0000C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75" name="Text Box 16">
          <a:extLst>
            <a:ext uri="{FF2B5EF4-FFF2-40B4-BE49-F238E27FC236}">
              <a16:creationId xmlns:a16="http://schemas.microsoft.com/office/drawing/2014/main" id="{00000000-0008-0000-0500-0000CB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76" name="Text Box 17">
          <a:extLst>
            <a:ext uri="{FF2B5EF4-FFF2-40B4-BE49-F238E27FC236}">
              <a16:creationId xmlns:a16="http://schemas.microsoft.com/office/drawing/2014/main" id="{00000000-0008-0000-0500-0000C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77" name="Text Box 18">
          <a:extLst>
            <a:ext uri="{FF2B5EF4-FFF2-40B4-BE49-F238E27FC236}">
              <a16:creationId xmlns:a16="http://schemas.microsoft.com/office/drawing/2014/main" id="{00000000-0008-0000-0500-0000C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78" name="Text Box 19">
          <a:extLst>
            <a:ext uri="{FF2B5EF4-FFF2-40B4-BE49-F238E27FC236}">
              <a16:creationId xmlns:a16="http://schemas.microsoft.com/office/drawing/2014/main" id="{00000000-0008-0000-0500-0000C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79" name="Text Box 16">
          <a:extLst>
            <a:ext uri="{FF2B5EF4-FFF2-40B4-BE49-F238E27FC236}">
              <a16:creationId xmlns:a16="http://schemas.microsoft.com/office/drawing/2014/main" id="{00000000-0008-0000-0500-0000C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80" name="Text Box 17">
          <a:extLst>
            <a:ext uri="{FF2B5EF4-FFF2-40B4-BE49-F238E27FC236}">
              <a16:creationId xmlns:a16="http://schemas.microsoft.com/office/drawing/2014/main" id="{00000000-0008-0000-0500-0000D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81" name="Text Box 18">
          <a:extLst>
            <a:ext uri="{FF2B5EF4-FFF2-40B4-BE49-F238E27FC236}">
              <a16:creationId xmlns:a16="http://schemas.microsoft.com/office/drawing/2014/main" id="{00000000-0008-0000-0500-0000D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82" name="Text Box 19">
          <a:extLst>
            <a:ext uri="{FF2B5EF4-FFF2-40B4-BE49-F238E27FC236}">
              <a16:creationId xmlns:a16="http://schemas.microsoft.com/office/drawing/2014/main" id="{00000000-0008-0000-0500-0000D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56743"/>
    <xdr:sp macro="" textlink="">
      <xdr:nvSpPr>
        <xdr:cNvPr id="3283" name="Text Box 15">
          <a:extLst>
            <a:ext uri="{FF2B5EF4-FFF2-40B4-BE49-F238E27FC236}">
              <a16:creationId xmlns:a16="http://schemas.microsoft.com/office/drawing/2014/main" id="{00000000-0008-0000-0500-0000D30C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504825</xdr:rowOff>
    </xdr:from>
    <xdr:ext cx="95250" cy="442269"/>
    <xdr:sp macro="" textlink="">
      <xdr:nvSpPr>
        <xdr:cNvPr id="3284" name="Text Box 15">
          <a:extLst>
            <a:ext uri="{FF2B5EF4-FFF2-40B4-BE49-F238E27FC236}">
              <a16:creationId xmlns:a16="http://schemas.microsoft.com/office/drawing/2014/main" id="{00000000-0008-0000-0500-0000D4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504825</xdr:rowOff>
    </xdr:from>
    <xdr:ext cx="95250" cy="442269"/>
    <xdr:sp macro="" textlink="">
      <xdr:nvSpPr>
        <xdr:cNvPr id="3285" name="Text Box 15">
          <a:extLst>
            <a:ext uri="{FF2B5EF4-FFF2-40B4-BE49-F238E27FC236}">
              <a16:creationId xmlns:a16="http://schemas.microsoft.com/office/drawing/2014/main" id="{00000000-0008-0000-0500-0000D50C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3286" name="Text Box 15">
          <a:extLst>
            <a:ext uri="{FF2B5EF4-FFF2-40B4-BE49-F238E27FC236}">
              <a16:creationId xmlns:a16="http://schemas.microsoft.com/office/drawing/2014/main" id="{00000000-0008-0000-0500-0000D6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3287" name="Text Box 15">
          <a:extLst>
            <a:ext uri="{FF2B5EF4-FFF2-40B4-BE49-F238E27FC236}">
              <a16:creationId xmlns:a16="http://schemas.microsoft.com/office/drawing/2014/main" id="{00000000-0008-0000-0500-0000D7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504825</xdr:rowOff>
    </xdr:from>
    <xdr:ext cx="95250" cy="213632"/>
    <xdr:sp macro="" textlink="">
      <xdr:nvSpPr>
        <xdr:cNvPr id="3288" name="Text Box 15">
          <a:extLst>
            <a:ext uri="{FF2B5EF4-FFF2-40B4-BE49-F238E27FC236}">
              <a16:creationId xmlns:a16="http://schemas.microsoft.com/office/drawing/2014/main" id="{00000000-0008-0000-0500-0000D80C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89" name="Text Box 16">
          <a:extLst>
            <a:ext uri="{FF2B5EF4-FFF2-40B4-BE49-F238E27FC236}">
              <a16:creationId xmlns:a16="http://schemas.microsoft.com/office/drawing/2014/main" id="{00000000-0008-0000-0500-0000D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90" name="Text Box 17">
          <a:extLst>
            <a:ext uri="{FF2B5EF4-FFF2-40B4-BE49-F238E27FC236}">
              <a16:creationId xmlns:a16="http://schemas.microsoft.com/office/drawing/2014/main" id="{00000000-0008-0000-0500-0000D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91" name="Text Box 18">
          <a:extLst>
            <a:ext uri="{FF2B5EF4-FFF2-40B4-BE49-F238E27FC236}">
              <a16:creationId xmlns:a16="http://schemas.microsoft.com/office/drawing/2014/main" id="{00000000-0008-0000-0500-0000D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92" name="Text Box 19">
          <a:extLst>
            <a:ext uri="{FF2B5EF4-FFF2-40B4-BE49-F238E27FC236}">
              <a16:creationId xmlns:a16="http://schemas.microsoft.com/office/drawing/2014/main" id="{00000000-0008-0000-0500-0000DC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93" name="Text Box 16">
          <a:extLst>
            <a:ext uri="{FF2B5EF4-FFF2-40B4-BE49-F238E27FC236}">
              <a16:creationId xmlns:a16="http://schemas.microsoft.com/office/drawing/2014/main" id="{00000000-0008-0000-0500-0000D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94" name="Text Box 17">
          <a:extLst>
            <a:ext uri="{FF2B5EF4-FFF2-40B4-BE49-F238E27FC236}">
              <a16:creationId xmlns:a16="http://schemas.microsoft.com/office/drawing/2014/main" id="{00000000-0008-0000-0500-0000D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95" name="Text Box 18">
          <a:extLst>
            <a:ext uri="{FF2B5EF4-FFF2-40B4-BE49-F238E27FC236}">
              <a16:creationId xmlns:a16="http://schemas.microsoft.com/office/drawing/2014/main" id="{00000000-0008-0000-0500-0000D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96" name="Text Box 19">
          <a:extLst>
            <a:ext uri="{FF2B5EF4-FFF2-40B4-BE49-F238E27FC236}">
              <a16:creationId xmlns:a16="http://schemas.microsoft.com/office/drawing/2014/main" id="{00000000-0008-0000-0500-0000E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97" name="Text Box 16">
          <a:extLst>
            <a:ext uri="{FF2B5EF4-FFF2-40B4-BE49-F238E27FC236}">
              <a16:creationId xmlns:a16="http://schemas.microsoft.com/office/drawing/2014/main" id="{00000000-0008-0000-0500-0000E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98" name="Text Box 17">
          <a:extLst>
            <a:ext uri="{FF2B5EF4-FFF2-40B4-BE49-F238E27FC236}">
              <a16:creationId xmlns:a16="http://schemas.microsoft.com/office/drawing/2014/main" id="{00000000-0008-0000-0500-0000E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99" name="Text Box 18">
          <a:extLst>
            <a:ext uri="{FF2B5EF4-FFF2-40B4-BE49-F238E27FC236}">
              <a16:creationId xmlns:a16="http://schemas.microsoft.com/office/drawing/2014/main" id="{00000000-0008-0000-0500-0000E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300" name="Text Box 19">
          <a:extLst>
            <a:ext uri="{FF2B5EF4-FFF2-40B4-BE49-F238E27FC236}">
              <a16:creationId xmlns:a16="http://schemas.microsoft.com/office/drawing/2014/main" id="{00000000-0008-0000-0500-0000E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014"/>
    <xdr:sp macro="" textlink="">
      <xdr:nvSpPr>
        <xdr:cNvPr id="3301" name="Text Box 15">
          <a:extLst>
            <a:ext uri="{FF2B5EF4-FFF2-40B4-BE49-F238E27FC236}">
              <a16:creationId xmlns:a16="http://schemas.microsoft.com/office/drawing/2014/main" id="{00000000-0008-0000-0500-0000E5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02" name="Text Box 16">
          <a:extLst>
            <a:ext uri="{FF2B5EF4-FFF2-40B4-BE49-F238E27FC236}">
              <a16:creationId xmlns:a16="http://schemas.microsoft.com/office/drawing/2014/main" id="{00000000-0008-0000-0500-0000E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03" name="Text Box 17">
          <a:extLst>
            <a:ext uri="{FF2B5EF4-FFF2-40B4-BE49-F238E27FC236}">
              <a16:creationId xmlns:a16="http://schemas.microsoft.com/office/drawing/2014/main" id="{00000000-0008-0000-0500-0000E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04" name="Text Box 18">
          <a:extLst>
            <a:ext uri="{FF2B5EF4-FFF2-40B4-BE49-F238E27FC236}">
              <a16:creationId xmlns:a16="http://schemas.microsoft.com/office/drawing/2014/main" id="{00000000-0008-0000-0500-0000E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05" name="Text Box 19">
          <a:extLst>
            <a:ext uri="{FF2B5EF4-FFF2-40B4-BE49-F238E27FC236}">
              <a16:creationId xmlns:a16="http://schemas.microsoft.com/office/drawing/2014/main" id="{00000000-0008-0000-0500-0000E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94</xdr:row>
      <xdr:rowOff>504825</xdr:rowOff>
    </xdr:from>
    <xdr:ext cx="95250" cy="442269"/>
    <xdr:sp macro="" textlink="">
      <xdr:nvSpPr>
        <xdr:cNvPr id="3306" name="Text Box 15">
          <a:extLst>
            <a:ext uri="{FF2B5EF4-FFF2-40B4-BE49-F238E27FC236}">
              <a16:creationId xmlns:a16="http://schemas.microsoft.com/office/drawing/2014/main" id="{00000000-0008-0000-0500-0000EA0C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07" name="Text Box 16">
          <a:extLst>
            <a:ext uri="{FF2B5EF4-FFF2-40B4-BE49-F238E27FC236}">
              <a16:creationId xmlns:a16="http://schemas.microsoft.com/office/drawing/2014/main" id="{00000000-0008-0000-0500-0000E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08" name="Text Box 17">
          <a:extLst>
            <a:ext uri="{FF2B5EF4-FFF2-40B4-BE49-F238E27FC236}">
              <a16:creationId xmlns:a16="http://schemas.microsoft.com/office/drawing/2014/main" id="{00000000-0008-0000-0500-0000E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09" name="Text Box 18">
          <a:extLst>
            <a:ext uri="{FF2B5EF4-FFF2-40B4-BE49-F238E27FC236}">
              <a16:creationId xmlns:a16="http://schemas.microsoft.com/office/drawing/2014/main" id="{00000000-0008-0000-0500-0000E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0" name="Text Box 16">
          <a:extLst>
            <a:ext uri="{FF2B5EF4-FFF2-40B4-BE49-F238E27FC236}">
              <a16:creationId xmlns:a16="http://schemas.microsoft.com/office/drawing/2014/main" id="{00000000-0008-0000-0500-0000E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1" name="Text Box 17">
          <a:extLst>
            <a:ext uri="{FF2B5EF4-FFF2-40B4-BE49-F238E27FC236}">
              <a16:creationId xmlns:a16="http://schemas.microsoft.com/office/drawing/2014/main" id="{00000000-0008-0000-0500-0000E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2" name="Text Box 18">
          <a:extLst>
            <a:ext uri="{FF2B5EF4-FFF2-40B4-BE49-F238E27FC236}">
              <a16:creationId xmlns:a16="http://schemas.microsoft.com/office/drawing/2014/main" id="{00000000-0008-0000-0500-0000F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3" name="Text Box 19">
          <a:extLst>
            <a:ext uri="{FF2B5EF4-FFF2-40B4-BE49-F238E27FC236}">
              <a16:creationId xmlns:a16="http://schemas.microsoft.com/office/drawing/2014/main" id="{00000000-0008-0000-0500-0000F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4" name="Text Box 16">
          <a:extLst>
            <a:ext uri="{FF2B5EF4-FFF2-40B4-BE49-F238E27FC236}">
              <a16:creationId xmlns:a16="http://schemas.microsoft.com/office/drawing/2014/main" id="{00000000-0008-0000-0500-0000F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5" name="Text Box 17">
          <a:extLst>
            <a:ext uri="{FF2B5EF4-FFF2-40B4-BE49-F238E27FC236}">
              <a16:creationId xmlns:a16="http://schemas.microsoft.com/office/drawing/2014/main" id="{00000000-0008-0000-0500-0000F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6" name="Text Box 18">
          <a:extLst>
            <a:ext uri="{FF2B5EF4-FFF2-40B4-BE49-F238E27FC236}">
              <a16:creationId xmlns:a16="http://schemas.microsoft.com/office/drawing/2014/main" id="{00000000-0008-0000-0500-0000F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98</xdr:row>
      <xdr:rowOff>170392</xdr:rowOff>
    </xdr:from>
    <xdr:ext cx="95250" cy="213632"/>
    <xdr:sp macro="" textlink="">
      <xdr:nvSpPr>
        <xdr:cNvPr id="3317" name="Text Box 15">
          <a:extLst>
            <a:ext uri="{FF2B5EF4-FFF2-40B4-BE49-F238E27FC236}">
              <a16:creationId xmlns:a16="http://schemas.microsoft.com/office/drawing/2014/main" id="{00000000-0008-0000-0500-0000F5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18" name="Text Box 16">
          <a:extLst>
            <a:ext uri="{FF2B5EF4-FFF2-40B4-BE49-F238E27FC236}">
              <a16:creationId xmlns:a16="http://schemas.microsoft.com/office/drawing/2014/main" id="{00000000-0008-0000-0500-0000F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19" name="Text Box 17">
          <a:extLst>
            <a:ext uri="{FF2B5EF4-FFF2-40B4-BE49-F238E27FC236}">
              <a16:creationId xmlns:a16="http://schemas.microsoft.com/office/drawing/2014/main" id="{00000000-0008-0000-0500-0000F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20" name="Text Box 18">
          <a:extLst>
            <a:ext uri="{FF2B5EF4-FFF2-40B4-BE49-F238E27FC236}">
              <a16:creationId xmlns:a16="http://schemas.microsoft.com/office/drawing/2014/main" id="{00000000-0008-0000-0500-0000F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21" name="Text Box 19">
          <a:extLst>
            <a:ext uri="{FF2B5EF4-FFF2-40B4-BE49-F238E27FC236}">
              <a16:creationId xmlns:a16="http://schemas.microsoft.com/office/drawing/2014/main" id="{00000000-0008-0000-0500-0000F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22" name="Text Box 16">
          <a:extLst>
            <a:ext uri="{FF2B5EF4-FFF2-40B4-BE49-F238E27FC236}">
              <a16:creationId xmlns:a16="http://schemas.microsoft.com/office/drawing/2014/main" id="{00000000-0008-0000-0500-0000F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23" name="Text Box 17">
          <a:extLst>
            <a:ext uri="{FF2B5EF4-FFF2-40B4-BE49-F238E27FC236}">
              <a16:creationId xmlns:a16="http://schemas.microsoft.com/office/drawing/2014/main" id="{00000000-0008-0000-0500-0000F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24" name="Text Box 18">
          <a:extLst>
            <a:ext uri="{FF2B5EF4-FFF2-40B4-BE49-F238E27FC236}">
              <a16:creationId xmlns:a16="http://schemas.microsoft.com/office/drawing/2014/main" id="{00000000-0008-0000-0500-0000F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25" name="Text Box 19">
          <a:extLst>
            <a:ext uri="{FF2B5EF4-FFF2-40B4-BE49-F238E27FC236}">
              <a16:creationId xmlns:a16="http://schemas.microsoft.com/office/drawing/2014/main" id="{00000000-0008-0000-0500-0000F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93</xdr:row>
      <xdr:rowOff>0</xdr:rowOff>
    </xdr:from>
    <xdr:ext cx="95250" cy="171450"/>
    <xdr:sp macro="" textlink="">
      <xdr:nvSpPr>
        <xdr:cNvPr id="3326" name="Text Box 16">
          <a:extLst>
            <a:ext uri="{FF2B5EF4-FFF2-40B4-BE49-F238E27FC236}">
              <a16:creationId xmlns:a16="http://schemas.microsoft.com/office/drawing/2014/main" id="{00000000-0008-0000-0500-0000FE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93</xdr:row>
      <xdr:rowOff>0</xdr:rowOff>
    </xdr:from>
    <xdr:ext cx="95250" cy="171450"/>
    <xdr:sp macro="" textlink="">
      <xdr:nvSpPr>
        <xdr:cNvPr id="3327" name="Text Box 17">
          <a:extLst>
            <a:ext uri="{FF2B5EF4-FFF2-40B4-BE49-F238E27FC236}">
              <a16:creationId xmlns:a16="http://schemas.microsoft.com/office/drawing/2014/main" id="{00000000-0008-0000-0500-0000FF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93</xdr:row>
      <xdr:rowOff>0</xdr:rowOff>
    </xdr:from>
    <xdr:ext cx="95250" cy="171450"/>
    <xdr:sp macro="" textlink="">
      <xdr:nvSpPr>
        <xdr:cNvPr id="3328" name="Text Box 18">
          <a:extLst>
            <a:ext uri="{FF2B5EF4-FFF2-40B4-BE49-F238E27FC236}">
              <a16:creationId xmlns:a16="http://schemas.microsoft.com/office/drawing/2014/main" id="{00000000-0008-0000-0500-000000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93</xdr:row>
      <xdr:rowOff>0</xdr:rowOff>
    </xdr:from>
    <xdr:ext cx="95250" cy="171450"/>
    <xdr:sp macro="" textlink="">
      <xdr:nvSpPr>
        <xdr:cNvPr id="3329" name="Text Box 19">
          <a:extLst>
            <a:ext uri="{FF2B5EF4-FFF2-40B4-BE49-F238E27FC236}">
              <a16:creationId xmlns:a16="http://schemas.microsoft.com/office/drawing/2014/main" id="{00000000-0008-0000-0500-000001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014"/>
    <xdr:sp macro="" textlink="">
      <xdr:nvSpPr>
        <xdr:cNvPr id="3330" name="Text Box 15">
          <a:extLst>
            <a:ext uri="{FF2B5EF4-FFF2-40B4-BE49-F238E27FC236}">
              <a16:creationId xmlns:a16="http://schemas.microsoft.com/office/drawing/2014/main" id="{00000000-0008-0000-0500-000002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31" name="Text Box 16">
          <a:extLst>
            <a:ext uri="{FF2B5EF4-FFF2-40B4-BE49-F238E27FC236}">
              <a16:creationId xmlns:a16="http://schemas.microsoft.com/office/drawing/2014/main" id="{00000000-0008-0000-0500-00000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32" name="Text Box 17">
          <a:extLst>
            <a:ext uri="{FF2B5EF4-FFF2-40B4-BE49-F238E27FC236}">
              <a16:creationId xmlns:a16="http://schemas.microsoft.com/office/drawing/2014/main" id="{00000000-0008-0000-0500-00000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33" name="Text Box 18">
          <a:extLst>
            <a:ext uri="{FF2B5EF4-FFF2-40B4-BE49-F238E27FC236}">
              <a16:creationId xmlns:a16="http://schemas.microsoft.com/office/drawing/2014/main" id="{00000000-0008-0000-0500-00000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34" name="Text Box 19">
          <a:extLst>
            <a:ext uri="{FF2B5EF4-FFF2-40B4-BE49-F238E27FC236}">
              <a16:creationId xmlns:a16="http://schemas.microsoft.com/office/drawing/2014/main" id="{00000000-0008-0000-0500-00000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35" name="Text Box 16">
          <a:extLst>
            <a:ext uri="{FF2B5EF4-FFF2-40B4-BE49-F238E27FC236}">
              <a16:creationId xmlns:a16="http://schemas.microsoft.com/office/drawing/2014/main" id="{00000000-0008-0000-0500-00000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36" name="Text Box 17">
          <a:extLst>
            <a:ext uri="{FF2B5EF4-FFF2-40B4-BE49-F238E27FC236}">
              <a16:creationId xmlns:a16="http://schemas.microsoft.com/office/drawing/2014/main" id="{00000000-0008-0000-0500-00000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98</xdr:row>
      <xdr:rowOff>15875</xdr:rowOff>
    </xdr:from>
    <xdr:ext cx="95250" cy="171450"/>
    <xdr:sp macro="" textlink="">
      <xdr:nvSpPr>
        <xdr:cNvPr id="3337" name="Text Box 18">
          <a:extLst>
            <a:ext uri="{FF2B5EF4-FFF2-40B4-BE49-F238E27FC236}">
              <a16:creationId xmlns:a16="http://schemas.microsoft.com/office/drawing/2014/main" id="{00000000-0008-0000-0500-0000090D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38" name="Text Box 16">
          <a:extLst>
            <a:ext uri="{FF2B5EF4-FFF2-40B4-BE49-F238E27FC236}">
              <a16:creationId xmlns:a16="http://schemas.microsoft.com/office/drawing/2014/main" id="{00000000-0008-0000-0500-00000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39" name="Text Box 17">
          <a:extLst>
            <a:ext uri="{FF2B5EF4-FFF2-40B4-BE49-F238E27FC236}">
              <a16:creationId xmlns:a16="http://schemas.microsoft.com/office/drawing/2014/main" id="{00000000-0008-0000-0500-00000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40" name="Text Box 18">
          <a:extLst>
            <a:ext uri="{FF2B5EF4-FFF2-40B4-BE49-F238E27FC236}">
              <a16:creationId xmlns:a16="http://schemas.microsoft.com/office/drawing/2014/main" id="{00000000-0008-0000-0500-00000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41" name="Text Box 19">
          <a:extLst>
            <a:ext uri="{FF2B5EF4-FFF2-40B4-BE49-F238E27FC236}">
              <a16:creationId xmlns:a16="http://schemas.microsoft.com/office/drawing/2014/main" id="{00000000-0008-0000-0500-00000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42" name="Text Box 16">
          <a:extLst>
            <a:ext uri="{FF2B5EF4-FFF2-40B4-BE49-F238E27FC236}">
              <a16:creationId xmlns:a16="http://schemas.microsoft.com/office/drawing/2014/main" id="{00000000-0008-0000-0500-00000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98</xdr:row>
      <xdr:rowOff>170392</xdr:rowOff>
    </xdr:from>
    <xdr:ext cx="95250" cy="213632"/>
    <xdr:sp macro="" textlink="">
      <xdr:nvSpPr>
        <xdr:cNvPr id="3343" name="Text Box 15">
          <a:extLst>
            <a:ext uri="{FF2B5EF4-FFF2-40B4-BE49-F238E27FC236}">
              <a16:creationId xmlns:a16="http://schemas.microsoft.com/office/drawing/2014/main" id="{00000000-0008-0000-0500-00000F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8496"/>
    <xdr:sp macro="" textlink="">
      <xdr:nvSpPr>
        <xdr:cNvPr id="3344" name="Text Box 15">
          <a:extLst>
            <a:ext uri="{FF2B5EF4-FFF2-40B4-BE49-F238E27FC236}">
              <a16:creationId xmlns:a16="http://schemas.microsoft.com/office/drawing/2014/main" id="{00000000-0008-0000-0500-0000100D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504825</xdr:rowOff>
    </xdr:from>
    <xdr:ext cx="95250" cy="442269"/>
    <xdr:sp macro="" textlink="">
      <xdr:nvSpPr>
        <xdr:cNvPr id="3345" name="Text Box 15">
          <a:extLst>
            <a:ext uri="{FF2B5EF4-FFF2-40B4-BE49-F238E27FC236}">
              <a16:creationId xmlns:a16="http://schemas.microsoft.com/office/drawing/2014/main" id="{00000000-0008-0000-0500-000011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504825</xdr:rowOff>
    </xdr:from>
    <xdr:ext cx="95250" cy="442269"/>
    <xdr:sp macro="" textlink="">
      <xdr:nvSpPr>
        <xdr:cNvPr id="3346" name="Text Box 15">
          <a:extLst>
            <a:ext uri="{FF2B5EF4-FFF2-40B4-BE49-F238E27FC236}">
              <a16:creationId xmlns:a16="http://schemas.microsoft.com/office/drawing/2014/main" id="{00000000-0008-0000-0500-000012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3347" name="Text Box 15">
          <a:extLst>
            <a:ext uri="{FF2B5EF4-FFF2-40B4-BE49-F238E27FC236}">
              <a16:creationId xmlns:a16="http://schemas.microsoft.com/office/drawing/2014/main" id="{00000000-0008-0000-0500-000013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331"/>
    <xdr:sp macro="" textlink="">
      <xdr:nvSpPr>
        <xdr:cNvPr id="3348" name="Text Box 15">
          <a:extLst>
            <a:ext uri="{FF2B5EF4-FFF2-40B4-BE49-F238E27FC236}">
              <a16:creationId xmlns:a16="http://schemas.microsoft.com/office/drawing/2014/main" id="{00000000-0008-0000-0500-000014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98</xdr:row>
      <xdr:rowOff>170392</xdr:rowOff>
    </xdr:from>
    <xdr:ext cx="95250" cy="213632"/>
    <xdr:sp macro="" textlink="">
      <xdr:nvSpPr>
        <xdr:cNvPr id="3349" name="Text Box 15">
          <a:extLst>
            <a:ext uri="{FF2B5EF4-FFF2-40B4-BE49-F238E27FC236}">
              <a16:creationId xmlns:a16="http://schemas.microsoft.com/office/drawing/2014/main" id="{00000000-0008-0000-0500-0000150D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50" name="Text Box 16">
          <a:extLst>
            <a:ext uri="{FF2B5EF4-FFF2-40B4-BE49-F238E27FC236}">
              <a16:creationId xmlns:a16="http://schemas.microsoft.com/office/drawing/2014/main" id="{00000000-0008-0000-0500-00001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51" name="Text Box 17">
          <a:extLst>
            <a:ext uri="{FF2B5EF4-FFF2-40B4-BE49-F238E27FC236}">
              <a16:creationId xmlns:a16="http://schemas.microsoft.com/office/drawing/2014/main" id="{00000000-0008-0000-0500-00001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52" name="Text Box 18">
          <a:extLst>
            <a:ext uri="{FF2B5EF4-FFF2-40B4-BE49-F238E27FC236}">
              <a16:creationId xmlns:a16="http://schemas.microsoft.com/office/drawing/2014/main" id="{00000000-0008-0000-0500-00001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53" name="Text Box 19">
          <a:extLst>
            <a:ext uri="{FF2B5EF4-FFF2-40B4-BE49-F238E27FC236}">
              <a16:creationId xmlns:a16="http://schemas.microsoft.com/office/drawing/2014/main" id="{00000000-0008-0000-0500-00001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54" name="Text Box 16">
          <a:extLst>
            <a:ext uri="{FF2B5EF4-FFF2-40B4-BE49-F238E27FC236}">
              <a16:creationId xmlns:a16="http://schemas.microsoft.com/office/drawing/2014/main" id="{00000000-0008-0000-0500-00001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55" name="Text Box 17">
          <a:extLst>
            <a:ext uri="{FF2B5EF4-FFF2-40B4-BE49-F238E27FC236}">
              <a16:creationId xmlns:a16="http://schemas.microsoft.com/office/drawing/2014/main" id="{00000000-0008-0000-0500-00001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56" name="Text Box 18">
          <a:extLst>
            <a:ext uri="{FF2B5EF4-FFF2-40B4-BE49-F238E27FC236}">
              <a16:creationId xmlns:a16="http://schemas.microsoft.com/office/drawing/2014/main" id="{00000000-0008-0000-0500-00001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57" name="Text Box 19">
          <a:extLst>
            <a:ext uri="{FF2B5EF4-FFF2-40B4-BE49-F238E27FC236}">
              <a16:creationId xmlns:a16="http://schemas.microsoft.com/office/drawing/2014/main" id="{00000000-0008-0000-0500-00001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58" name="Text Box 16">
          <a:extLst>
            <a:ext uri="{FF2B5EF4-FFF2-40B4-BE49-F238E27FC236}">
              <a16:creationId xmlns:a16="http://schemas.microsoft.com/office/drawing/2014/main" id="{00000000-0008-0000-0500-00001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59" name="Text Box 17">
          <a:extLst>
            <a:ext uri="{FF2B5EF4-FFF2-40B4-BE49-F238E27FC236}">
              <a16:creationId xmlns:a16="http://schemas.microsoft.com/office/drawing/2014/main" id="{00000000-0008-0000-0500-00001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60" name="Text Box 18">
          <a:extLst>
            <a:ext uri="{FF2B5EF4-FFF2-40B4-BE49-F238E27FC236}">
              <a16:creationId xmlns:a16="http://schemas.microsoft.com/office/drawing/2014/main" id="{00000000-0008-0000-0500-00002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61" name="Text Box 19">
          <a:extLst>
            <a:ext uri="{FF2B5EF4-FFF2-40B4-BE49-F238E27FC236}">
              <a16:creationId xmlns:a16="http://schemas.microsoft.com/office/drawing/2014/main" id="{00000000-0008-0000-0500-000021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44014"/>
    <xdr:sp macro="" textlink="">
      <xdr:nvSpPr>
        <xdr:cNvPr id="3362" name="Text Box 15">
          <a:extLst>
            <a:ext uri="{FF2B5EF4-FFF2-40B4-BE49-F238E27FC236}">
              <a16:creationId xmlns:a16="http://schemas.microsoft.com/office/drawing/2014/main" id="{00000000-0008-0000-0500-000022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63" name="Text Box 16">
          <a:extLst>
            <a:ext uri="{FF2B5EF4-FFF2-40B4-BE49-F238E27FC236}">
              <a16:creationId xmlns:a16="http://schemas.microsoft.com/office/drawing/2014/main" id="{00000000-0008-0000-0500-00002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64" name="Text Box 17">
          <a:extLst>
            <a:ext uri="{FF2B5EF4-FFF2-40B4-BE49-F238E27FC236}">
              <a16:creationId xmlns:a16="http://schemas.microsoft.com/office/drawing/2014/main" id="{00000000-0008-0000-0500-00002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65" name="Text Box 18">
          <a:extLst>
            <a:ext uri="{FF2B5EF4-FFF2-40B4-BE49-F238E27FC236}">
              <a16:creationId xmlns:a16="http://schemas.microsoft.com/office/drawing/2014/main" id="{00000000-0008-0000-0500-00002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66" name="Text Box 19">
          <a:extLst>
            <a:ext uri="{FF2B5EF4-FFF2-40B4-BE49-F238E27FC236}">
              <a16:creationId xmlns:a16="http://schemas.microsoft.com/office/drawing/2014/main" id="{00000000-0008-0000-0500-00002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67" name="Text Box 16">
          <a:extLst>
            <a:ext uri="{FF2B5EF4-FFF2-40B4-BE49-F238E27FC236}">
              <a16:creationId xmlns:a16="http://schemas.microsoft.com/office/drawing/2014/main" id="{00000000-0008-0000-0500-00002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68" name="Text Box 17">
          <a:extLst>
            <a:ext uri="{FF2B5EF4-FFF2-40B4-BE49-F238E27FC236}">
              <a16:creationId xmlns:a16="http://schemas.microsoft.com/office/drawing/2014/main" id="{00000000-0008-0000-0500-00002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69" name="Text Box 18">
          <a:extLst>
            <a:ext uri="{FF2B5EF4-FFF2-40B4-BE49-F238E27FC236}">
              <a16:creationId xmlns:a16="http://schemas.microsoft.com/office/drawing/2014/main" id="{00000000-0008-0000-0500-00002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0" name="Text Box 16">
          <a:extLst>
            <a:ext uri="{FF2B5EF4-FFF2-40B4-BE49-F238E27FC236}">
              <a16:creationId xmlns:a16="http://schemas.microsoft.com/office/drawing/2014/main" id="{00000000-0008-0000-0500-00002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1" name="Text Box 17">
          <a:extLst>
            <a:ext uri="{FF2B5EF4-FFF2-40B4-BE49-F238E27FC236}">
              <a16:creationId xmlns:a16="http://schemas.microsoft.com/office/drawing/2014/main" id="{00000000-0008-0000-0500-00002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2" name="Text Box 18">
          <a:extLst>
            <a:ext uri="{FF2B5EF4-FFF2-40B4-BE49-F238E27FC236}">
              <a16:creationId xmlns:a16="http://schemas.microsoft.com/office/drawing/2014/main" id="{00000000-0008-0000-0500-00002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3" name="Text Box 19">
          <a:extLst>
            <a:ext uri="{FF2B5EF4-FFF2-40B4-BE49-F238E27FC236}">
              <a16:creationId xmlns:a16="http://schemas.microsoft.com/office/drawing/2014/main" id="{00000000-0008-0000-0500-00002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4" name="Text Box 16">
          <a:extLst>
            <a:ext uri="{FF2B5EF4-FFF2-40B4-BE49-F238E27FC236}">
              <a16:creationId xmlns:a16="http://schemas.microsoft.com/office/drawing/2014/main" id="{00000000-0008-0000-0500-00002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5" name="Text Box 17">
          <a:extLst>
            <a:ext uri="{FF2B5EF4-FFF2-40B4-BE49-F238E27FC236}">
              <a16:creationId xmlns:a16="http://schemas.microsoft.com/office/drawing/2014/main" id="{00000000-0008-0000-0500-00002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6" name="Text Box 18">
          <a:extLst>
            <a:ext uri="{FF2B5EF4-FFF2-40B4-BE49-F238E27FC236}">
              <a16:creationId xmlns:a16="http://schemas.microsoft.com/office/drawing/2014/main" id="{00000000-0008-0000-0500-00003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7" name="Text Box 19">
          <a:extLst>
            <a:ext uri="{FF2B5EF4-FFF2-40B4-BE49-F238E27FC236}">
              <a16:creationId xmlns:a16="http://schemas.microsoft.com/office/drawing/2014/main" id="{00000000-0008-0000-0500-000031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56743"/>
    <xdr:sp macro="" textlink="">
      <xdr:nvSpPr>
        <xdr:cNvPr id="3378" name="Text Box 15">
          <a:extLst>
            <a:ext uri="{FF2B5EF4-FFF2-40B4-BE49-F238E27FC236}">
              <a16:creationId xmlns:a16="http://schemas.microsoft.com/office/drawing/2014/main" id="{00000000-0008-0000-0500-0000320D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504825</xdr:rowOff>
    </xdr:from>
    <xdr:ext cx="95250" cy="442269"/>
    <xdr:sp macro="" textlink="">
      <xdr:nvSpPr>
        <xdr:cNvPr id="3379" name="Text Box 15">
          <a:extLst>
            <a:ext uri="{FF2B5EF4-FFF2-40B4-BE49-F238E27FC236}">
              <a16:creationId xmlns:a16="http://schemas.microsoft.com/office/drawing/2014/main" id="{00000000-0008-0000-0500-000033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504825</xdr:rowOff>
    </xdr:from>
    <xdr:ext cx="95250" cy="442269"/>
    <xdr:sp macro="" textlink="">
      <xdr:nvSpPr>
        <xdr:cNvPr id="3380" name="Text Box 15">
          <a:extLst>
            <a:ext uri="{FF2B5EF4-FFF2-40B4-BE49-F238E27FC236}">
              <a16:creationId xmlns:a16="http://schemas.microsoft.com/office/drawing/2014/main" id="{00000000-0008-0000-0500-000034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3381" name="Text Box 15">
          <a:extLst>
            <a:ext uri="{FF2B5EF4-FFF2-40B4-BE49-F238E27FC236}">
              <a16:creationId xmlns:a16="http://schemas.microsoft.com/office/drawing/2014/main" id="{00000000-0008-0000-0500-000035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331"/>
    <xdr:sp macro="" textlink="">
      <xdr:nvSpPr>
        <xdr:cNvPr id="3382" name="Text Box 15">
          <a:extLst>
            <a:ext uri="{FF2B5EF4-FFF2-40B4-BE49-F238E27FC236}">
              <a16:creationId xmlns:a16="http://schemas.microsoft.com/office/drawing/2014/main" id="{00000000-0008-0000-0500-000036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504825</xdr:rowOff>
    </xdr:from>
    <xdr:ext cx="95250" cy="213632"/>
    <xdr:sp macro="" textlink="">
      <xdr:nvSpPr>
        <xdr:cNvPr id="3383" name="Text Box 15">
          <a:extLst>
            <a:ext uri="{FF2B5EF4-FFF2-40B4-BE49-F238E27FC236}">
              <a16:creationId xmlns:a16="http://schemas.microsoft.com/office/drawing/2014/main" id="{00000000-0008-0000-0500-0000370D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84" name="Text Box 16">
          <a:extLst>
            <a:ext uri="{FF2B5EF4-FFF2-40B4-BE49-F238E27FC236}">
              <a16:creationId xmlns:a16="http://schemas.microsoft.com/office/drawing/2014/main" id="{00000000-0008-0000-0500-00003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85" name="Text Box 17">
          <a:extLst>
            <a:ext uri="{FF2B5EF4-FFF2-40B4-BE49-F238E27FC236}">
              <a16:creationId xmlns:a16="http://schemas.microsoft.com/office/drawing/2014/main" id="{00000000-0008-0000-0500-00003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86" name="Text Box 18">
          <a:extLst>
            <a:ext uri="{FF2B5EF4-FFF2-40B4-BE49-F238E27FC236}">
              <a16:creationId xmlns:a16="http://schemas.microsoft.com/office/drawing/2014/main" id="{00000000-0008-0000-0500-00003A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87" name="Text Box 19">
          <a:extLst>
            <a:ext uri="{FF2B5EF4-FFF2-40B4-BE49-F238E27FC236}">
              <a16:creationId xmlns:a16="http://schemas.microsoft.com/office/drawing/2014/main" id="{00000000-0008-0000-0500-00003B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88" name="Text Box 16">
          <a:extLst>
            <a:ext uri="{FF2B5EF4-FFF2-40B4-BE49-F238E27FC236}">
              <a16:creationId xmlns:a16="http://schemas.microsoft.com/office/drawing/2014/main" id="{00000000-0008-0000-0500-00003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89" name="Text Box 17">
          <a:extLst>
            <a:ext uri="{FF2B5EF4-FFF2-40B4-BE49-F238E27FC236}">
              <a16:creationId xmlns:a16="http://schemas.microsoft.com/office/drawing/2014/main" id="{00000000-0008-0000-0500-00003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90" name="Text Box 18">
          <a:extLst>
            <a:ext uri="{FF2B5EF4-FFF2-40B4-BE49-F238E27FC236}">
              <a16:creationId xmlns:a16="http://schemas.microsoft.com/office/drawing/2014/main" id="{00000000-0008-0000-0500-00003E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91" name="Text Box 19">
          <a:extLst>
            <a:ext uri="{FF2B5EF4-FFF2-40B4-BE49-F238E27FC236}">
              <a16:creationId xmlns:a16="http://schemas.microsoft.com/office/drawing/2014/main" id="{00000000-0008-0000-0500-00003F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92" name="Text Box 16">
          <a:extLst>
            <a:ext uri="{FF2B5EF4-FFF2-40B4-BE49-F238E27FC236}">
              <a16:creationId xmlns:a16="http://schemas.microsoft.com/office/drawing/2014/main" id="{00000000-0008-0000-0500-00004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93" name="Text Box 17">
          <a:extLst>
            <a:ext uri="{FF2B5EF4-FFF2-40B4-BE49-F238E27FC236}">
              <a16:creationId xmlns:a16="http://schemas.microsoft.com/office/drawing/2014/main" id="{00000000-0008-0000-0500-000041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94" name="Text Box 18">
          <a:extLst>
            <a:ext uri="{FF2B5EF4-FFF2-40B4-BE49-F238E27FC236}">
              <a16:creationId xmlns:a16="http://schemas.microsoft.com/office/drawing/2014/main" id="{00000000-0008-0000-0500-000042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95" name="Text Box 19">
          <a:extLst>
            <a:ext uri="{FF2B5EF4-FFF2-40B4-BE49-F238E27FC236}">
              <a16:creationId xmlns:a16="http://schemas.microsoft.com/office/drawing/2014/main" id="{00000000-0008-0000-0500-000043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44014"/>
    <xdr:sp macro="" textlink="">
      <xdr:nvSpPr>
        <xdr:cNvPr id="3396" name="Text Box 15">
          <a:extLst>
            <a:ext uri="{FF2B5EF4-FFF2-40B4-BE49-F238E27FC236}">
              <a16:creationId xmlns:a16="http://schemas.microsoft.com/office/drawing/2014/main" id="{00000000-0008-0000-0500-000044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97" name="Text Box 16">
          <a:extLst>
            <a:ext uri="{FF2B5EF4-FFF2-40B4-BE49-F238E27FC236}">
              <a16:creationId xmlns:a16="http://schemas.microsoft.com/office/drawing/2014/main" id="{00000000-0008-0000-0500-00004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98" name="Text Box 17">
          <a:extLst>
            <a:ext uri="{FF2B5EF4-FFF2-40B4-BE49-F238E27FC236}">
              <a16:creationId xmlns:a16="http://schemas.microsoft.com/office/drawing/2014/main" id="{00000000-0008-0000-0500-00004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99" name="Text Box 18">
          <a:extLst>
            <a:ext uri="{FF2B5EF4-FFF2-40B4-BE49-F238E27FC236}">
              <a16:creationId xmlns:a16="http://schemas.microsoft.com/office/drawing/2014/main" id="{00000000-0008-0000-0500-00004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00" name="Text Box 19">
          <a:extLst>
            <a:ext uri="{FF2B5EF4-FFF2-40B4-BE49-F238E27FC236}">
              <a16:creationId xmlns:a16="http://schemas.microsoft.com/office/drawing/2014/main" id="{00000000-0008-0000-0500-00004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100</xdr:row>
      <xdr:rowOff>504825</xdr:rowOff>
    </xdr:from>
    <xdr:ext cx="95250" cy="442269"/>
    <xdr:sp macro="" textlink="">
      <xdr:nvSpPr>
        <xdr:cNvPr id="3401" name="Text Box 15">
          <a:extLst>
            <a:ext uri="{FF2B5EF4-FFF2-40B4-BE49-F238E27FC236}">
              <a16:creationId xmlns:a16="http://schemas.microsoft.com/office/drawing/2014/main" id="{00000000-0008-0000-0500-0000490D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02" name="Text Box 16">
          <a:extLst>
            <a:ext uri="{FF2B5EF4-FFF2-40B4-BE49-F238E27FC236}">
              <a16:creationId xmlns:a16="http://schemas.microsoft.com/office/drawing/2014/main" id="{00000000-0008-0000-0500-00004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03" name="Text Box 17">
          <a:extLst>
            <a:ext uri="{FF2B5EF4-FFF2-40B4-BE49-F238E27FC236}">
              <a16:creationId xmlns:a16="http://schemas.microsoft.com/office/drawing/2014/main" id="{00000000-0008-0000-0500-00004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04" name="Text Box 18">
          <a:extLst>
            <a:ext uri="{FF2B5EF4-FFF2-40B4-BE49-F238E27FC236}">
              <a16:creationId xmlns:a16="http://schemas.microsoft.com/office/drawing/2014/main" id="{00000000-0008-0000-0500-00004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05" name="Text Box 16">
          <a:extLst>
            <a:ext uri="{FF2B5EF4-FFF2-40B4-BE49-F238E27FC236}">
              <a16:creationId xmlns:a16="http://schemas.microsoft.com/office/drawing/2014/main" id="{00000000-0008-0000-0500-00004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06" name="Text Box 17">
          <a:extLst>
            <a:ext uri="{FF2B5EF4-FFF2-40B4-BE49-F238E27FC236}">
              <a16:creationId xmlns:a16="http://schemas.microsoft.com/office/drawing/2014/main" id="{00000000-0008-0000-0500-00004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07" name="Text Box 18">
          <a:extLst>
            <a:ext uri="{FF2B5EF4-FFF2-40B4-BE49-F238E27FC236}">
              <a16:creationId xmlns:a16="http://schemas.microsoft.com/office/drawing/2014/main" id="{00000000-0008-0000-0500-00004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08" name="Text Box 19">
          <a:extLst>
            <a:ext uri="{FF2B5EF4-FFF2-40B4-BE49-F238E27FC236}">
              <a16:creationId xmlns:a16="http://schemas.microsoft.com/office/drawing/2014/main" id="{00000000-0008-0000-0500-00005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09" name="Text Box 16">
          <a:extLst>
            <a:ext uri="{FF2B5EF4-FFF2-40B4-BE49-F238E27FC236}">
              <a16:creationId xmlns:a16="http://schemas.microsoft.com/office/drawing/2014/main" id="{00000000-0008-0000-0500-000051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10" name="Text Box 17">
          <a:extLst>
            <a:ext uri="{FF2B5EF4-FFF2-40B4-BE49-F238E27FC236}">
              <a16:creationId xmlns:a16="http://schemas.microsoft.com/office/drawing/2014/main" id="{00000000-0008-0000-0500-000052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11" name="Text Box 18">
          <a:extLst>
            <a:ext uri="{FF2B5EF4-FFF2-40B4-BE49-F238E27FC236}">
              <a16:creationId xmlns:a16="http://schemas.microsoft.com/office/drawing/2014/main" id="{00000000-0008-0000-0500-000053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104</xdr:row>
      <xdr:rowOff>170392</xdr:rowOff>
    </xdr:from>
    <xdr:ext cx="95250" cy="213632"/>
    <xdr:sp macro="" textlink="">
      <xdr:nvSpPr>
        <xdr:cNvPr id="3412" name="Text Box 15">
          <a:extLst>
            <a:ext uri="{FF2B5EF4-FFF2-40B4-BE49-F238E27FC236}">
              <a16:creationId xmlns:a16="http://schemas.microsoft.com/office/drawing/2014/main" id="{00000000-0008-0000-0500-000054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13" name="Text Box 16">
          <a:extLst>
            <a:ext uri="{FF2B5EF4-FFF2-40B4-BE49-F238E27FC236}">
              <a16:creationId xmlns:a16="http://schemas.microsoft.com/office/drawing/2014/main" id="{00000000-0008-0000-0500-00005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14" name="Text Box 17">
          <a:extLst>
            <a:ext uri="{FF2B5EF4-FFF2-40B4-BE49-F238E27FC236}">
              <a16:creationId xmlns:a16="http://schemas.microsoft.com/office/drawing/2014/main" id="{00000000-0008-0000-0500-00005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15" name="Text Box 18">
          <a:extLst>
            <a:ext uri="{FF2B5EF4-FFF2-40B4-BE49-F238E27FC236}">
              <a16:creationId xmlns:a16="http://schemas.microsoft.com/office/drawing/2014/main" id="{00000000-0008-0000-0500-00005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16" name="Text Box 19">
          <a:extLst>
            <a:ext uri="{FF2B5EF4-FFF2-40B4-BE49-F238E27FC236}">
              <a16:creationId xmlns:a16="http://schemas.microsoft.com/office/drawing/2014/main" id="{00000000-0008-0000-0500-00005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17" name="Text Box 16">
          <a:extLst>
            <a:ext uri="{FF2B5EF4-FFF2-40B4-BE49-F238E27FC236}">
              <a16:creationId xmlns:a16="http://schemas.microsoft.com/office/drawing/2014/main" id="{00000000-0008-0000-0500-00005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18" name="Text Box 17">
          <a:extLst>
            <a:ext uri="{FF2B5EF4-FFF2-40B4-BE49-F238E27FC236}">
              <a16:creationId xmlns:a16="http://schemas.microsoft.com/office/drawing/2014/main" id="{00000000-0008-0000-0500-00005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19" name="Text Box 18">
          <a:extLst>
            <a:ext uri="{FF2B5EF4-FFF2-40B4-BE49-F238E27FC236}">
              <a16:creationId xmlns:a16="http://schemas.microsoft.com/office/drawing/2014/main" id="{00000000-0008-0000-0500-00005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20" name="Text Box 19">
          <a:extLst>
            <a:ext uri="{FF2B5EF4-FFF2-40B4-BE49-F238E27FC236}">
              <a16:creationId xmlns:a16="http://schemas.microsoft.com/office/drawing/2014/main" id="{00000000-0008-0000-0500-00005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99</xdr:row>
      <xdr:rowOff>0</xdr:rowOff>
    </xdr:from>
    <xdr:ext cx="95250" cy="171450"/>
    <xdr:sp macro="" textlink="">
      <xdr:nvSpPr>
        <xdr:cNvPr id="3421" name="Text Box 16">
          <a:extLst>
            <a:ext uri="{FF2B5EF4-FFF2-40B4-BE49-F238E27FC236}">
              <a16:creationId xmlns:a16="http://schemas.microsoft.com/office/drawing/2014/main" id="{00000000-0008-0000-0500-00005D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99</xdr:row>
      <xdr:rowOff>0</xdr:rowOff>
    </xdr:from>
    <xdr:ext cx="95250" cy="171450"/>
    <xdr:sp macro="" textlink="">
      <xdr:nvSpPr>
        <xdr:cNvPr id="3422" name="Text Box 17">
          <a:extLst>
            <a:ext uri="{FF2B5EF4-FFF2-40B4-BE49-F238E27FC236}">
              <a16:creationId xmlns:a16="http://schemas.microsoft.com/office/drawing/2014/main" id="{00000000-0008-0000-0500-00005E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99</xdr:row>
      <xdr:rowOff>0</xdr:rowOff>
    </xdr:from>
    <xdr:ext cx="95250" cy="171450"/>
    <xdr:sp macro="" textlink="">
      <xdr:nvSpPr>
        <xdr:cNvPr id="3423" name="Text Box 18">
          <a:extLst>
            <a:ext uri="{FF2B5EF4-FFF2-40B4-BE49-F238E27FC236}">
              <a16:creationId xmlns:a16="http://schemas.microsoft.com/office/drawing/2014/main" id="{00000000-0008-0000-0500-00005F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99</xdr:row>
      <xdr:rowOff>0</xdr:rowOff>
    </xdr:from>
    <xdr:ext cx="95250" cy="171450"/>
    <xdr:sp macro="" textlink="">
      <xdr:nvSpPr>
        <xdr:cNvPr id="3424" name="Text Box 19">
          <a:extLst>
            <a:ext uri="{FF2B5EF4-FFF2-40B4-BE49-F238E27FC236}">
              <a16:creationId xmlns:a16="http://schemas.microsoft.com/office/drawing/2014/main" id="{00000000-0008-0000-0500-000060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44014"/>
    <xdr:sp macro="" textlink="">
      <xdr:nvSpPr>
        <xdr:cNvPr id="3425" name="Text Box 15">
          <a:extLst>
            <a:ext uri="{FF2B5EF4-FFF2-40B4-BE49-F238E27FC236}">
              <a16:creationId xmlns:a16="http://schemas.microsoft.com/office/drawing/2014/main" id="{00000000-0008-0000-0500-000061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26" name="Text Box 16">
          <a:extLst>
            <a:ext uri="{FF2B5EF4-FFF2-40B4-BE49-F238E27FC236}">
              <a16:creationId xmlns:a16="http://schemas.microsoft.com/office/drawing/2014/main" id="{00000000-0008-0000-0500-00006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27" name="Text Box 17">
          <a:extLst>
            <a:ext uri="{FF2B5EF4-FFF2-40B4-BE49-F238E27FC236}">
              <a16:creationId xmlns:a16="http://schemas.microsoft.com/office/drawing/2014/main" id="{00000000-0008-0000-0500-00006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28" name="Text Box 18">
          <a:extLst>
            <a:ext uri="{FF2B5EF4-FFF2-40B4-BE49-F238E27FC236}">
              <a16:creationId xmlns:a16="http://schemas.microsoft.com/office/drawing/2014/main" id="{00000000-0008-0000-0500-00006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29" name="Text Box 19">
          <a:extLst>
            <a:ext uri="{FF2B5EF4-FFF2-40B4-BE49-F238E27FC236}">
              <a16:creationId xmlns:a16="http://schemas.microsoft.com/office/drawing/2014/main" id="{00000000-0008-0000-0500-00006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30" name="Text Box 16">
          <a:extLst>
            <a:ext uri="{FF2B5EF4-FFF2-40B4-BE49-F238E27FC236}">
              <a16:creationId xmlns:a16="http://schemas.microsoft.com/office/drawing/2014/main" id="{00000000-0008-0000-0500-00006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31" name="Text Box 17">
          <a:extLst>
            <a:ext uri="{FF2B5EF4-FFF2-40B4-BE49-F238E27FC236}">
              <a16:creationId xmlns:a16="http://schemas.microsoft.com/office/drawing/2014/main" id="{00000000-0008-0000-0500-00006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104</xdr:row>
      <xdr:rowOff>15875</xdr:rowOff>
    </xdr:from>
    <xdr:ext cx="95250" cy="171450"/>
    <xdr:sp macro="" textlink="">
      <xdr:nvSpPr>
        <xdr:cNvPr id="3432" name="Text Box 18">
          <a:extLst>
            <a:ext uri="{FF2B5EF4-FFF2-40B4-BE49-F238E27FC236}">
              <a16:creationId xmlns:a16="http://schemas.microsoft.com/office/drawing/2014/main" id="{00000000-0008-0000-0500-0000680D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33" name="Text Box 16">
          <a:extLst>
            <a:ext uri="{FF2B5EF4-FFF2-40B4-BE49-F238E27FC236}">
              <a16:creationId xmlns:a16="http://schemas.microsoft.com/office/drawing/2014/main" id="{00000000-0008-0000-0500-00006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34" name="Text Box 17">
          <a:extLst>
            <a:ext uri="{FF2B5EF4-FFF2-40B4-BE49-F238E27FC236}">
              <a16:creationId xmlns:a16="http://schemas.microsoft.com/office/drawing/2014/main" id="{00000000-0008-0000-0500-00006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35" name="Text Box 18">
          <a:extLst>
            <a:ext uri="{FF2B5EF4-FFF2-40B4-BE49-F238E27FC236}">
              <a16:creationId xmlns:a16="http://schemas.microsoft.com/office/drawing/2014/main" id="{00000000-0008-0000-0500-00006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36" name="Text Box 19">
          <a:extLst>
            <a:ext uri="{FF2B5EF4-FFF2-40B4-BE49-F238E27FC236}">
              <a16:creationId xmlns:a16="http://schemas.microsoft.com/office/drawing/2014/main" id="{00000000-0008-0000-0500-00006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37" name="Text Box 16">
          <a:extLst>
            <a:ext uri="{FF2B5EF4-FFF2-40B4-BE49-F238E27FC236}">
              <a16:creationId xmlns:a16="http://schemas.microsoft.com/office/drawing/2014/main" id="{00000000-0008-0000-0500-00006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104</xdr:row>
      <xdr:rowOff>170392</xdr:rowOff>
    </xdr:from>
    <xdr:ext cx="95250" cy="213632"/>
    <xdr:sp macro="" textlink="">
      <xdr:nvSpPr>
        <xdr:cNvPr id="3438" name="Text Box 15">
          <a:extLst>
            <a:ext uri="{FF2B5EF4-FFF2-40B4-BE49-F238E27FC236}">
              <a16:creationId xmlns:a16="http://schemas.microsoft.com/office/drawing/2014/main" id="{00000000-0008-0000-0500-00006E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8496"/>
    <xdr:sp macro="" textlink="">
      <xdr:nvSpPr>
        <xdr:cNvPr id="3439" name="Text Box 15">
          <a:extLst>
            <a:ext uri="{FF2B5EF4-FFF2-40B4-BE49-F238E27FC236}">
              <a16:creationId xmlns:a16="http://schemas.microsoft.com/office/drawing/2014/main" id="{00000000-0008-0000-0500-00006F0D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504825</xdr:rowOff>
    </xdr:from>
    <xdr:ext cx="95250" cy="442269"/>
    <xdr:sp macro="" textlink="">
      <xdr:nvSpPr>
        <xdr:cNvPr id="3440" name="Text Box 15">
          <a:extLst>
            <a:ext uri="{FF2B5EF4-FFF2-40B4-BE49-F238E27FC236}">
              <a16:creationId xmlns:a16="http://schemas.microsoft.com/office/drawing/2014/main" id="{00000000-0008-0000-0500-000070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504825</xdr:rowOff>
    </xdr:from>
    <xdr:ext cx="95250" cy="442269"/>
    <xdr:sp macro="" textlink="">
      <xdr:nvSpPr>
        <xdr:cNvPr id="3441" name="Text Box 15">
          <a:extLst>
            <a:ext uri="{FF2B5EF4-FFF2-40B4-BE49-F238E27FC236}">
              <a16:creationId xmlns:a16="http://schemas.microsoft.com/office/drawing/2014/main" id="{00000000-0008-0000-0500-000071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3442" name="Text Box 15">
          <a:extLst>
            <a:ext uri="{FF2B5EF4-FFF2-40B4-BE49-F238E27FC236}">
              <a16:creationId xmlns:a16="http://schemas.microsoft.com/office/drawing/2014/main" id="{00000000-0008-0000-0500-000072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3443" name="Text Box 15">
          <a:extLst>
            <a:ext uri="{FF2B5EF4-FFF2-40B4-BE49-F238E27FC236}">
              <a16:creationId xmlns:a16="http://schemas.microsoft.com/office/drawing/2014/main" id="{00000000-0008-0000-0500-000073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104</xdr:row>
      <xdr:rowOff>170392</xdr:rowOff>
    </xdr:from>
    <xdr:ext cx="95250" cy="213632"/>
    <xdr:sp macro="" textlink="">
      <xdr:nvSpPr>
        <xdr:cNvPr id="3444" name="Text Box 15">
          <a:extLst>
            <a:ext uri="{FF2B5EF4-FFF2-40B4-BE49-F238E27FC236}">
              <a16:creationId xmlns:a16="http://schemas.microsoft.com/office/drawing/2014/main" id="{00000000-0008-0000-0500-0000740D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45" name="Text Box 16">
          <a:extLst>
            <a:ext uri="{FF2B5EF4-FFF2-40B4-BE49-F238E27FC236}">
              <a16:creationId xmlns:a16="http://schemas.microsoft.com/office/drawing/2014/main" id="{00000000-0008-0000-0500-00007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46" name="Text Box 17">
          <a:extLst>
            <a:ext uri="{FF2B5EF4-FFF2-40B4-BE49-F238E27FC236}">
              <a16:creationId xmlns:a16="http://schemas.microsoft.com/office/drawing/2014/main" id="{00000000-0008-0000-0500-00007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47" name="Text Box 18">
          <a:extLst>
            <a:ext uri="{FF2B5EF4-FFF2-40B4-BE49-F238E27FC236}">
              <a16:creationId xmlns:a16="http://schemas.microsoft.com/office/drawing/2014/main" id="{00000000-0008-0000-0500-00007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48" name="Text Box 19">
          <a:extLst>
            <a:ext uri="{FF2B5EF4-FFF2-40B4-BE49-F238E27FC236}">
              <a16:creationId xmlns:a16="http://schemas.microsoft.com/office/drawing/2014/main" id="{00000000-0008-0000-0500-00007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49" name="Text Box 16">
          <a:extLst>
            <a:ext uri="{FF2B5EF4-FFF2-40B4-BE49-F238E27FC236}">
              <a16:creationId xmlns:a16="http://schemas.microsoft.com/office/drawing/2014/main" id="{00000000-0008-0000-0500-00007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50" name="Text Box 17">
          <a:extLst>
            <a:ext uri="{FF2B5EF4-FFF2-40B4-BE49-F238E27FC236}">
              <a16:creationId xmlns:a16="http://schemas.microsoft.com/office/drawing/2014/main" id="{00000000-0008-0000-0500-00007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51" name="Text Box 18">
          <a:extLst>
            <a:ext uri="{FF2B5EF4-FFF2-40B4-BE49-F238E27FC236}">
              <a16:creationId xmlns:a16="http://schemas.microsoft.com/office/drawing/2014/main" id="{00000000-0008-0000-0500-00007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52" name="Text Box 19">
          <a:extLst>
            <a:ext uri="{FF2B5EF4-FFF2-40B4-BE49-F238E27FC236}">
              <a16:creationId xmlns:a16="http://schemas.microsoft.com/office/drawing/2014/main" id="{00000000-0008-0000-0500-00007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53" name="Text Box 16">
          <a:extLst>
            <a:ext uri="{FF2B5EF4-FFF2-40B4-BE49-F238E27FC236}">
              <a16:creationId xmlns:a16="http://schemas.microsoft.com/office/drawing/2014/main" id="{00000000-0008-0000-0500-00007D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54" name="Text Box 17">
          <a:extLst>
            <a:ext uri="{FF2B5EF4-FFF2-40B4-BE49-F238E27FC236}">
              <a16:creationId xmlns:a16="http://schemas.microsoft.com/office/drawing/2014/main" id="{00000000-0008-0000-0500-00007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55" name="Text Box 18">
          <a:extLst>
            <a:ext uri="{FF2B5EF4-FFF2-40B4-BE49-F238E27FC236}">
              <a16:creationId xmlns:a16="http://schemas.microsoft.com/office/drawing/2014/main" id="{00000000-0008-0000-0500-00007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56" name="Text Box 19">
          <a:extLst>
            <a:ext uri="{FF2B5EF4-FFF2-40B4-BE49-F238E27FC236}">
              <a16:creationId xmlns:a16="http://schemas.microsoft.com/office/drawing/2014/main" id="{00000000-0008-0000-0500-00008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014"/>
    <xdr:sp macro="" textlink="">
      <xdr:nvSpPr>
        <xdr:cNvPr id="3457" name="Text Box 15">
          <a:extLst>
            <a:ext uri="{FF2B5EF4-FFF2-40B4-BE49-F238E27FC236}">
              <a16:creationId xmlns:a16="http://schemas.microsoft.com/office/drawing/2014/main" id="{00000000-0008-0000-0500-000081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58" name="Text Box 16">
          <a:extLst>
            <a:ext uri="{FF2B5EF4-FFF2-40B4-BE49-F238E27FC236}">
              <a16:creationId xmlns:a16="http://schemas.microsoft.com/office/drawing/2014/main" id="{00000000-0008-0000-0500-00008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59" name="Text Box 17">
          <a:extLst>
            <a:ext uri="{FF2B5EF4-FFF2-40B4-BE49-F238E27FC236}">
              <a16:creationId xmlns:a16="http://schemas.microsoft.com/office/drawing/2014/main" id="{00000000-0008-0000-0500-00008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60" name="Text Box 18">
          <a:extLst>
            <a:ext uri="{FF2B5EF4-FFF2-40B4-BE49-F238E27FC236}">
              <a16:creationId xmlns:a16="http://schemas.microsoft.com/office/drawing/2014/main" id="{00000000-0008-0000-0500-00008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61" name="Text Box 19">
          <a:extLst>
            <a:ext uri="{FF2B5EF4-FFF2-40B4-BE49-F238E27FC236}">
              <a16:creationId xmlns:a16="http://schemas.microsoft.com/office/drawing/2014/main" id="{00000000-0008-0000-0500-00008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62" name="Text Box 16">
          <a:extLst>
            <a:ext uri="{FF2B5EF4-FFF2-40B4-BE49-F238E27FC236}">
              <a16:creationId xmlns:a16="http://schemas.microsoft.com/office/drawing/2014/main" id="{00000000-0008-0000-0500-00008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63" name="Text Box 17">
          <a:extLst>
            <a:ext uri="{FF2B5EF4-FFF2-40B4-BE49-F238E27FC236}">
              <a16:creationId xmlns:a16="http://schemas.microsoft.com/office/drawing/2014/main" id="{00000000-0008-0000-0500-00008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64" name="Text Box 18">
          <a:extLst>
            <a:ext uri="{FF2B5EF4-FFF2-40B4-BE49-F238E27FC236}">
              <a16:creationId xmlns:a16="http://schemas.microsoft.com/office/drawing/2014/main" id="{00000000-0008-0000-0500-00008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65" name="Text Box 16">
          <a:extLst>
            <a:ext uri="{FF2B5EF4-FFF2-40B4-BE49-F238E27FC236}">
              <a16:creationId xmlns:a16="http://schemas.microsoft.com/office/drawing/2014/main" id="{00000000-0008-0000-0500-00008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66" name="Text Box 17">
          <a:extLst>
            <a:ext uri="{FF2B5EF4-FFF2-40B4-BE49-F238E27FC236}">
              <a16:creationId xmlns:a16="http://schemas.microsoft.com/office/drawing/2014/main" id="{00000000-0008-0000-0500-00008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67" name="Text Box 18">
          <a:extLst>
            <a:ext uri="{FF2B5EF4-FFF2-40B4-BE49-F238E27FC236}">
              <a16:creationId xmlns:a16="http://schemas.microsoft.com/office/drawing/2014/main" id="{00000000-0008-0000-0500-00008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68" name="Text Box 19">
          <a:extLst>
            <a:ext uri="{FF2B5EF4-FFF2-40B4-BE49-F238E27FC236}">
              <a16:creationId xmlns:a16="http://schemas.microsoft.com/office/drawing/2014/main" id="{00000000-0008-0000-0500-00008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69" name="Text Box 16">
          <a:extLst>
            <a:ext uri="{FF2B5EF4-FFF2-40B4-BE49-F238E27FC236}">
              <a16:creationId xmlns:a16="http://schemas.microsoft.com/office/drawing/2014/main" id="{00000000-0008-0000-0500-00008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70" name="Text Box 17">
          <a:extLst>
            <a:ext uri="{FF2B5EF4-FFF2-40B4-BE49-F238E27FC236}">
              <a16:creationId xmlns:a16="http://schemas.microsoft.com/office/drawing/2014/main" id="{00000000-0008-0000-0500-00008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71" name="Text Box 18">
          <a:extLst>
            <a:ext uri="{FF2B5EF4-FFF2-40B4-BE49-F238E27FC236}">
              <a16:creationId xmlns:a16="http://schemas.microsoft.com/office/drawing/2014/main" id="{00000000-0008-0000-0500-00008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72" name="Text Box 19">
          <a:extLst>
            <a:ext uri="{FF2B5EF4-FFF2-40B4-BE49-F238E27FC236}">
              <a16:creationId xmlns:a16="http://schemas.microsoft.com/office/drawing/2014/main" id="{00000000-0008-0000-0500-00009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504825</xdr:rowOff>
    </xdr:from>
    <xdr:ext cx="95250" cy="442269"/>
    <xdr:sp macro="" textlink="">
      <xdr:nvSpPr>
        <xdr:cNvPr id="3474" name="Text Box 15">
          <a:extLst>
            <a:ext uri="{FF2B5EF4-FFF2-40B4-BE49-F238E27FC236}">
              <a16:creationId xmlns:a16="http://schemas.microsoft.com/office/drawing/2014/main" id="{00000000-0008-0000-0500-000092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504825</xdr:rowOff>
    </xdr:from>
    <xdr:ext cx="95250" cy="442269"/>
    <xdr:sp macro="" textlink="">
      <xdr:nvSpPr>
        <xdr:cNvPr id="3475" name="Text Box 15">
          <a:extLst>
            <a:ext uri="{FF2B5EF4-FFF2-40B4-BE49-F238E27FC236}">
              <a16:creationId xmlns:a16="http://schemas.microsoft.com/office/drawing/2014/main" id="{00000000-0008-0000-0500-000093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504825</xdr:rowOff>
    </xdr:from>
    <xdr:ext cx="95250" cy="213632"/>
    <xdr:sp macro="" textlink="">
      <xdr:nvSpPr>
        <xdr:cNvPr id="3478" name="Text Box 15">
          <a:extLst>
            <a:ext uri="{FF2B5EF4-FFF2-40B4-BE49-F238E27FC236}">
              <a16:creationId xmlns:a16="http://schemas.microsoft.com/office/drawing/2014/main" id="{00000000-0008-0000-0500-0000960D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79" name="Text Box 16">
          <a:extLst>
            <a:ext uri="{FF2B5EF4-FFF2-40B4-BE49-F238E27FC236}">
              <a16:creationId xmlns:a16="http://schemas.microsoft.com/office/drawing/2014/main" id="{00000000-0008-0000-0500-00009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80" name="Text Box 17">
          <a:extLst>
            <a:ext uri="{FF2B5EF4-FFF2-40B4-BE49-F238E27FC236}">
              <a16:creationId xmlns:a16="http://schemas.microsoft.com/office/drawing/2014/main" id="{00000000-0008-0000-0500-00009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81" name="Text Box 18">
          <a:extLst>
            <a:ext uri="{FF2B5EF4-FFF2-40B4-BE49-F238E27FC236}">
              <a16:creationId xmlns:a16="http://schemas.microsoft.com/office/drawing/2014/main" id="{00000000-0008-0000-0500-00009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82" name="Text Box 19">
          <a:extLst>
            <a:ext uri="{FF2B5EF4-FFF2-40B4-BE49-F238E27FC236}">
              <a16:creationId xmlns:a16="http://schemas.microsoft.com/office/drawing/2014/main" id="{00000000-0008-0000-0500-00009A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83" name="Text Box 16">
          <a:extLst>
            <a:ext uri="{FF2B5EF4-FFF2-40B4-BE49-F238E27FC236}">
              <a16:creationId xmlns:a16="http://schemas.microsoft.com/office/drawing/2014/main" id="{00000000-0008-0000-0500-00009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84" name="Text Box 17">
          <a:extLst>
            <a:ext uri="{FF2B5EF4-FFF2-40B4-BE49-F238E27FC236}">
              <a16:creationId xmlns:a16="http://schemas.microsoft.com/office/drawing/2014/main" id="{00000000-0008-0000-0500-00009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85" name="Text Box 18">
          <a:extLst>
            <a:ext uri="{FF2B5EF4-FFF2-40B4-BE49-F238E27FC236}">
              <a16:creationId xmlns:a16="http://schemas.microsoft.com/office/drawing/2014/main" id="{00000000-0008-0000-0500-00009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86" name="Text Box 19">
          <a:extLst>
            <a:ext uri="{FF2B5EF4-FFF2-40B4-BE49-F238E27FC236}">
              <a16:creationId xmlns:a16="http://schemas.microsoft.com/office/drawing/2014/main" id="{00000000-0008-0000-0500-00009E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87" name="Text Box 16">
          <a:extLst>
            <a:ext uri="{FF2B5EF4-FFF2-40B4-BE49-F238E27FC236}">
              <a16:creationId xmlns:a16="http://schemas.microsoft.com/office/drawing/2014/main" id="{00000000-0008-0000-0500-00009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88" name="Text Box 17">
          <a:extLst>
            <a:ext uri="{FF2B5EF4-FFF2-40B4-BE49-F238E27FC236}">
              <a16:creationId xmlns:a16="http://schemas.microsoft.com/office/drawing/2014/main" id="{00000000-0008-0000-0500-0000A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89" name="Text Box 18">
          <a:extLst>
            <a:ext uri="{FF2B5EF4-FFF2-40B4-BE49-F238E27FC236}">
              <a16:creationId xmlns:a16="http://schemas.microsoft.com/office/drawing/2014/main" id="{00000000-0008-0000-0500-0000A1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90" name="Text Box 19">
          <a:extLst>
            <a:ext uri="{FF2B5EF4-FFF2-40B4-BE49-F238E27FC236}">
              <a16:creationId xmlns:a16="http://schemas.microsoft.com/office/drawing/2014/main" id="{00000000-0008-0000-0500-0000A2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014"/>
    <xdr:sp macro="" textlink="">
      <xdr:nvSpPr>
        <xdr:cNvPr id="3491" name="Text Box 15">
          <a:extLst>
            <a:ext uri="{FF2B5EF4-FFF2-40B4-BE49-F238E27FC236}">
              <a16:creationId xmlns:a16="http://schemas.microsoft.com/office/drawing/2014/main" id="{00000000-0008-0000-0500-0000A3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92" name="Text Box 16">
          <a:extLst>
            <a:ext uri="{FF2B5EF4-FFF2-40B4-BE49-F238E27FC236}">
              <a16:creationId xmlns:a16="http://schemas.microsoft.com/office/drawing/2014/main" id="{00000000-0008-0000-0500-0000A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93" name="Text Box 17">
          <a:extLst>
            <a:ext uri="{FF2B5EF4-FFF2-40B4-BE49-F238E27FC236}">
              <a16:creationId xmlns:a16="http://schemas.microsoft.com/office/drawing/2014/main" id="{00000000-0008-0000-0500-0000A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94" name="Text Box 18">
          <a:extLst>
            <a:ext uri="{FF2B5EF4-FFF2-40B4-BE49-F238E27FC236}">
              <a16:creationId xmlns:a16="http://schemas.microsoft.com/office/drawing/2014/main" id="{00000000-0008-0000-0500-0000A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95" name="Text Box 19">
          <a:extLst>
            <a:ext uri="{FF2B5EF4-FFF2-40B4-BE49-F238E27FC236}">
              <a16:creationId xmlns:a16="http://schemas.microsoft.com/office/drawing/2014/main" id="{00000000-0008-0000-0500-0000A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504825</xdr:rowOff>
    </xdr:from>
    <xdr:ext cx="95250" cy="442269"/>
    <xdr:sp macro="" textlink="">
      <xdr:nvSpPr>
        <xdr:cNvPr id="3496" name="Text Box 15">
          <a:extLst>
            <a:ext uri="{FF2B5EF4-FFF2-40B4-BE49-F238E27FC236}">
              <a16:creationId xmlns:a16="http://schemas.microsoft.com/office/drawing/2014/main" id="{00000000-0008-0000-0500-0000A80D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97" name="Text Box 16">
          <a:extLst>
            <a:ext uri="{FF2B5EF4-FFF2-40B4-BE49-F238E27FC236}">
              <a16:creationId xmlns:a16="http://schemas.microsoft.com/office/drawing/2014/main" id="{00000000-0008-0000-0500-0000A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98" name="Text Box 17">
          <a:extLst>
            <a:ext uri="{FF2B5EF4-FFF2-40B4-BE49-F238E27FC236}">
              <a16:creationId xmlns:a16="http://schemas.microsoft.com/office/drawing/2014/main" id="{00000000-0008-0000-0500-0000A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99" name="Text Box 18">
          <a:extLst>
            <a:ext uri="{FF2B5EF4-FFF2-40B4-BE49-F238E27FC236}">
              <a16:creationId xmlns:a16="http://schemas.microsoft.com/office/drawing/2014/main" id="{00000000-0008-0000-0500-0000A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0" name="Text Box 16">
          <a:extLst>
            <a:ext uri="{FF2B5EF4-FFF2-40B4-BE49-F238E27FC236}">
              <a16:creationId xmlns:a16="http://schemas.microsoft.com/office/drawing/2014/main" id="{00000000-0008-0000-0500-0000A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1" name="Text Box 17">
          <a:extLst>
            <a:ext uri="{FF2B5EF4-FFF2-40B4-BE49-F238E27FC236}">
              <a16:creationId xmlns:a16="http://schemas.microsoft.com/office/drawing/2014/main" id="{00000000-0008-0000-0500-0000A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2" name="Text Box 18">
          <a:extLst>
            <a:ext uri="{FF2B5EF4-FFF2-40B4-BE49-F238E27FC236}">
              <a16:creationId xmlns:a16="http://schemas.microsoft.com/office/drawing/2014/main" id="{00000000-0008-0000-0500-0000A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3" name="Text Box 19">
          <a:extLst>
            <a:ext uri="{FF2B5EF4-FFF2-40B4-BE49-F238E27FC236}">
              <a16:creationId xmlns:a16="http://schemas.microsoft.com/office/drawing/2014/main" id="{00000000-0008-0000-0500-0000A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4" name="Text Box 16">
          <a:extLst>
            <a:ext uri="{FF2B5EF4-FFF2-40B4-BE49-F238E27FC236}">
              <a16:creationId xmlns:a16="http://schemas.microsoft.com/office/drawing/2014/main" id="{00000000-0008-0000-0500-0000B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5" name="Text Box 17">
          <a:extLst>
            <a:ext uri="{FF2B5EF4-FFF2-40B4-BE49-F238E27FC236}">
              <a16:creationId xmlns:a16="http://schemas.microsoft.com/office/drawing/2014/main" id="{00000000-0008-0000-0500-0000B1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6" name="Text Box 18">
          <a:extLst>
            <a:ext uri="{FF2B5EF4-FFF2-40B4-BE49-F238E27FC236}">
              <a16:creationId xmlns:a16="http://schemas.microsoft.com/office/drawing/2014/main" id="{00000000-0008-0000-0500-0000B2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110</xdr:row>
      <xdr:rowOff>170392</xdr:rowOff>
    </xdr:from>
    <xdr:ext cx="95250" cy="213632"/>
    <xdr:sp macro="" textlink="">
      <xdr:nvSpPr>
        <xdr:cNvPr id="3507" name="Text Box 15">
          <a:extLst>
            <a:ext uri="{FF2B5EF4-FFF2-40B4-BE49-F238E27FC236}">
              <a16:creationId xmlns:a16="http://schemas.microsoft.com/office/drawing/2014/main" id="{00000000-0008-0000-0500-0000B3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08" name="Text Box 16">
          <a:extLst>
            <a:ext uri="{FF2B5EF4-FFF2-40B4-BE49-F238E27FC236}">
              <a16:creationId xmlns:a16="http://schemas.microsoft.com/office/drawing/2014/main" id="{00000000-0008-0000-0500-0000B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09" name="Text Box 17">
          <a:extLst>
            <a:ext uri="{FF2B5EF4-FFF2-40B4-BE49-F238E27FC236}">
              <a16:creationId xmlns:a16="http://schemas.microsoft.com/office/drawing/2014/main" id="{00000000-0008-0000-0500-0000B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10" name="Text Box 18">
          <a:extLst>
            <a:ext uri="{FF2B5EF4-FFF2-40B4-BE49-F238E27FC236}">
              <a16:creationId xmlns:a16="http://schemas.microsoft.com/office/drawing/2014/main" id="{00000000-0008-0000-0500-0000B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11" name="Text Box 19">
          <a:extLst>
            <a:ext uri="{FF2B5EF4-FFF2-40B4-BE49-F238E27FC236}">
              <a16:creationId xmlns:a16="http://schemas.microsoft.com/office/drawing/2014/main" id="{00000000-0008-0000-0500-0000B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512" name="Text Box 16">
          <a:extLst>
            <a:ext uri="{FF2B5EF4-FFF2-40B4-BE49-F238E27FC236}">
              <a16:creationId xmlns:a16="http://schemas.microsoft.com/office/drawing/2014/main" id="{00000000-0008-0000-0500-0000B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513" name="Text Box 17">
          <a:extLst>
            <a:ext uri="{FF2B5EF4-FFF2-40B4-BE49-F238E27FC236}">
              <a16:creationId xmlns:a16="http://schemas.microsoft.com/office/drawing/2014/main" id="{00000000-0008-0000-0500-0000B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514" name="Text Box 18">
          <a:extLst>
            <a:ext uri="{FF2B5EF4-FFF2-40B4-BE49-F238E27FC236}">
              <a16:creationId xmlns:a16="http://schemas.microsoft.com/office/drawing/2014/main" id="{00000000-0008-0000-0500-0000B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515" name="Text Box 19">
          <a:extLst>
            <a:ext uri="{FF2B5EF4-FFF2-40B4-BE49-F238E27FC236}">
              <a16:creationId xmlns:a16="http://schemas.microsoft.com/office/drawing/2014/main" id="{00000000-0008-0000-0500-0000B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105</xdr:row>
      <xdr:rowOff>0</xdr:rowOff>
    </xdr:from>
    <xdr:ext cx="95250" cy="171450"/>
    <xdr:sp macro="" textlink="">
      <xdr:nvSpPr>
        <xdr:cNvPr id="3516" name="Text Box 16">
          <a:extLst>
            <a:ext uri="{FF2B5EF4-FFF2-40B4-BE49-F238E27FC236}">
              <a16:creationId xmlns:a16="http://schemas.microsoft.com/office/drawing/2014/main" id="{00000000-0008-0000-0500-0000BC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105</xdr:row>
      <xdr:rowOff>0</xdr:rowOff>
    </xdr:from>
    <xdr:ext cx="95250" cy="171450"/>
    <xdr:sp macro="" textlink="">
      <xdr:nvSpPr>
        <xdr:cNvPr id="3517" name="Text Box 17">
          <a:extLst>
            <a:ext uri="{FF2B5EF4-FFF2-40B4-BE49-F238E27FC236}">
              <a16:creationId xmlns:a16="http://schemas.microsoft.com/office/drawing/2014/main" id="{00000000-0008-0000-0500-0000BD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105</xdr:row>
      <xdr:rowOff>0</xdr:rowOff>
    </xdr:from>
    <xdr:ext cx="95250" cy="171450"/>
    <xdr:sp macro="" textlink="">
      <xdr:nvSpPr>
        <xdr:cNvPr id="3518" name="Text Box 18">
          <a:extLst>
            <a:ext uri="{FF2B5EF4-FFF2-40B4-BE49-F238E27FC236}">
              <a16:creationId xmlns:a16="http://schemas.microsoft.com/office/drawing/2014/main" id="{00000000-0008-0000-0500-0000BE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105</xdr:row>
      <xdr:rowOff>0</xdr:rowOff>
    </xdr:from>
    <xdr:ext cx="95250" cy="171450"/>
    <xdr:sp macro="" textlink="">
      <xdr:nvSpPr>
        <xdr:cNvPr id="3519" name="Text Box 19">
          <a:extLst>
            <a:ext uri="{FF2B5EF4-FFF2-40B4-BE49-F238E27FC236}">
              <a16:creationId xmlns:a16="http://schemas.microsoft.com/office/drawing/2014/main" id="{00000000-0008-0000-0500-0000BF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014"/>
    <xdr:sp macro="" textlink="">
      <xdr:nvSpPr>
        <xdr:cNvPr id="3520" name="Text Box 15">
          <a:extLst>
            <a:ext uri="{FF2B5EF4-FFF2-40B4-BE49-F238E27FC236}">
              <a16:creationId xmlns:a16="http://schemas.microsoft.com/office/drawing/2014/main" id="{00000000-0008-0000-0500-0000C0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21" name="Text Box 16">
          <a:extLst>
            <a:ext uri="{FF2B5EF4-FFF2-40B4-BE49-F238E27FC236}">
              <a16:creationId xmlns:a16="http://schemas.microsoft.com/office/drawing/2014/main" id="{00000000-0008-0000-0500-0000C1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22" name="Text Box 17">
          <a:extLst>
            <a:ext uri="{FF2B5EF4-FFF2-40B4-BE49-F238E27FC236}">
              <a16:creationId xmlns:a16="http://schemas.microsoft.com/office/drawing/2014/main" id="{00000000-0008-0000-0500-0000C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23" name="Text Box 18">
          <a:extLst>
            <a:ext uri="{FF2B5EF4-FFF2-40B4-BE49-F238E27FC236}">
              <a16:creationId xmlns:a16="http://schemas.microsoft.com/office/drawing/2014/main" id="{00000000-0008-0000-0500-0000C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24" name="Text Box 19">
          <a:extLst>
            <a:ext uri="{FF2B5EF4-FFF2-40B4-BE49-F238E27FC236}">
              <a16:creationId xmlns:a16="http://schemas.microsoft.com/office/drawing/2014/main" id="{00000000-0008-0000-0500-0000C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525" name="Text Box 16">
          <a:extLst>
            <a:ext uri="{FF2B5EF4-FFF2-40B4-BE49-F238E27FC236}">
              <a16:creationId xmlns:a16="http://schemas.microsoft.com/office/drawing/2014/main" id="{00000000-0008-0000-0500-0000C5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526" name="Text Box 17">
          <a:extLst>
            <a:ext uri="{FF2B5EF4-FFF2-40B4-BE49-F238E27FC236}">
              <a16:creationId xmlns:a16="http://schemas.microsoft.com/office/drawing/2014/main" id="{00000000-0008-0000-0500-0000C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110</xdr:row>
      <xdr:rowOff>15875</xdr:rowOff>
    </xdr:from>
    <xdr:ext cx="95250" cy="171450"/>
    <xdr:sp macro="" textlink="">
      <xdr:nvSpPr>
        <xdr:cNvPr id="3527" name="Text Box 18">
          <a:extLst>
            <a:ext uri="{FF2B5EF4-FFF2-40B4-BE49-F238E27FC236}">
              <a16:creationId xmlns:a16="http://schemas.microsoft.com/office/drawing/2014/main" id="{00000000-0008-0000-0500-0000C70D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28" name="Text Box 16">
          <a:extLst>
            <a:ext uri="{FF2B5EF4-FFF2-40B4-BE49-F238E27FC236}">
              <a16:creationId xmlns:a16="http://schemas.microsoft.com/office/drawing/2014/main" id="{00000000-0008-0000-0500-0000C8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29" name="Text Box 17">
          <a:extLst>
            <a:ext uri="{FF2B5EF4-FFF2-40B4-BE49-F238E27FC236}">
              <a16:creationId xmlns:a16="http://schemas.microsoft.com/office/drawing/2014/main" id="{00000000-0008-0000-0500-0000C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30" name="Text Box 18">
          <a:extLst>
            <a:ext uri="{FF2B5EF4-FFF2-40B4-BE49-F238E27FC236}">
              <a16:creationId xmlns:a16="http://schemas.microsoft.com/office/drawing/2014/main" id="{00000000-0008-0000-0500-0000C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31" name="Text Box 19">
          <a:extLst>
            <a:ext uri="{FF2B5EF4-FFF2-40B4-BE49-F238E27FC236}">
              <a16:creationId xmlns:a16="http://schemas.microsoft.com/office/drawing/2014/main" id="{00000000-0008-0000-0500-0000C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32" name="Text Box 16">
          <a:extLst>
            <a:ext uri="{FF2B5EF4-FFF2-40B4-BE49-F238E27FC236}">
              <a16:creationId xmlns:a16="http://schemas.microsoft.com/office/drawing/2014/main" id="{00000000-0008-0000-0500-0000C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110</xdr:row>
      <xdr:rowOff>170392</xdr:rowOff>
    </xdr:from>
    <xdr:ext cx="95250" cy="213632"/>
    <xdr:sp macro="" textlink="">
      <xdr:nvSpPr>
        <xdr:cNvPr id="3533" name="Text Box 15">
          <a:extLst>
            <a:ext uri="{FF2B5EF4-FFF2-40B4-BE49-F238E27FC236}">
              <a16:creationId xmlns:a16="http://schemas.microsoft.com/office/drawing/2014/main" id="{00000000-0008-0000-0500-0000CD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8496"/>
    <xdr:sp macro="" textlink="">
      <xdr:nvSpPr>
        <xdr:cNvPr id="3534" name="Text Box 15">
          <a:extLst>
            <a:ext uri="{FF2B5EF4-FFF2-40B4-BE49-F238E27FC236}">
              <a16:creationId xmlns:a16="http://schemas.microsoft.com/office/drawing/2014/main" id="{00000000-0008-0000-0500-0000CE0D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504825</xdr:rowOff>
    </xdr:from>
    <xdr:ext cx="95250" cy="442269"/>
    <xdr:sp macro="" textlink="">
      <xdr:nvSpPr>
        <xdr:cNvPr id="3535" name="Text Box 15">
          <a:extLst>
            <a:ext uri="{FF2B5EF4-FFF2-40B4-BE49-F238E27FC236}">
              <a16:creationId xmlns:a16="http://schemas.microsoft.com/office/drawing/2014/main" id="{00000000-0008-0000-0500-0000CF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504825</xdr:rowOff>
    </xdr:from>
    <xdr:ext cx="95250" cy="442269"/>
    <xdr:sp macro="" textlink="">
      <xdr:nvSpPr>
        <xdr:cNvPr id="3536" name="Text Box 15">
          <a:extLst>
            <a:ext uri="{FF2B5EF4-FFF2-40B4-BE49-F238E27FC236}">
              <a16:creationId xmlns:a16="http://schemas.microsoft.com/office/drawing/2014/main" id="{00000000-0008-0000-0500-0000D0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3537" name="Text Box 15">
          <a:extLst>
            <a:ext uri="{FF2B5EF4-FFF2-40B4-BE49-F238E27FC236}">
              <a16:creationId xmlns:a16="http://schemas.microsoft.com/office/drawing/2014/main" id="{00000000-0008-0000-0500-0000D1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3538" name="Text Box 15">
          <a:extLst>
            <a:ext uri="{FF2B5EF4-FFF2-40B4-BE49-F238E27FC236}">
              <a16:creationId xmlns:a16="http://schemas.microsoft.com/office/drawing/2014/main" id="{00000000-0008-0000-0500-0000D2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110</xdr:row>
      <xdr:rowOff>170392</xdr:rowOff>
    </xdr:from>
    <xdr:ext cx="95250" cy="213632"/>
    <xdr:sp macro="" textlink="">
      <xdr:nvSpPr>
        <xdr:cNvPr id="3539" name="Text Box 15">
          <a:extLst>
            <a:ext uri="{FF2B5EF4-FFF2-40B4-BE49-F238E27FC236}">
              <a16:creationId xmlns:a16="http://schemas.microsoft.com/office/drawing/2014/main" id="{00000000-0008-0000-0500-0000D30D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40" name="Text Box 16">
          <a:extLst>
            <a:ext uri="{FF2B5EF4-FFF2-40B4-BE49-F238E27FC236}">
              <a16:creationId xmlns:a16="http://schemas.microsoft.com/office/drawing/2014/main" id="{00000000-0008-0000-0500-0000D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41" name="Text Box 17">
          <a:extLst>
            <a:ext uri="{FF2B5EF4-FFF2-40B4-BE49-F238E27FC236}">
              <a16:creationId xmlns:a16="http://schemas.microsoft.com/office/drawing/2014/main" id="{00000000-0008-0000-0500-0000D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42" name="Text Box 18">
          <a:extLst>
            <a:ext uri="{FF2B5EF4-FFF2-40B4-BE49-F238E27FC236}">
              <a16:creationId xmlns:a16="http://schemas.microsoft.com/office/drawing/2014/main" id="{00000000-0008-0000-0500-0000D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43" name="Text Box 19">
          <a:extLst>
            <a:ext uri="{FF2B5EF4-FFF2-40B4-BE49-F238E27FC236}">
              <a16:creationId xmlns:a16="http://schemas.microsoft.com/office/drawing/2014/main" id="{00000000-0008-0000-0500-0000D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44" name="Text Box 16">
          <a:extLst>
            <a:ext uri="{FF2B5EF4-FFF2-40B4-BE49-F238E27FC236}">
              <a16:creationId xmlns:a16="http://schemas.microsoft.com/office/drawing/2014/main" id="{00000000-0008-0000-0500-0000D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45" name="Text Box 17">
          <a:extLst>
            <a:ext uri="{FF2B5EF4-FFF2-40B4-BE49-F238E27FC236}">
              <a16:creationId xmlns:a16="http://schemas.microsoft.com/office/drawing/2014/main" id="{00000000-0008-0000-0500-0000D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46" name="Text Box 18">
          <a:extLst>
            <a:ext uri="{FF2B5EF4-FFF2-40B4-BE49-F238E27FC236}">
              <a16:creationId xmlns:a16="http://schemas.microsoft.com/office/drawing/2014/main" id="{00000000-0008-0000-0500-0000D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47" name="Text Box 19">
          <a:extLst>
            <a:ext uri="{FF2B5EF4-FFF2-40B4-BE49-F238E27FC236}">
              <a16:creationId xmlns:a16="http://schemas.microsoft.com/office/drawing/2014/main" id="{00000000-0008-0000-0500-0000D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48" name="Text Box 16">
          <a:extLst>
            <a:ext uri="{FF2B5EF4-FFF2-40B4-BE49-F238E27FC236}">
              <a16:creationId xmlns:a16="http://schemas.microsoft.com/office/drawing/2014/main" id="{00000000-0008-0000-0500-0000DC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49" name="Text Box 17">
          <a:extLst>
            <a:ext uri="{FF2B5EF4-FFF2-40B4-BE49-F238E27FC236}">
              <a16:creationId xmlns:a16="http://schemas.microsoft.com/office/drawing/2014/main" id="{00000000-0008-0000-0500-0000DD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50" name="Text Box 18">
          <a:extLst>
            <a:ext uri="{FF2B5EF4-FFF2-40B4-BE49-F238E27FC236}">
              <a16:creationId xmlns:a16="http://schemas.microsoft.com/office/drawing/2014/main" id="{00000000-0008-0000-0500-0000D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51" name="Text Box 19">
          <a:extLst>
            <a:ext uri="{FF2B5EF4-FFF2-40B4-BE49-F238E27FC236}">
              <a16:creationId xmlns:a16="http://schemas.microsoft.com/office/drawing/2014/main" id="{00000000-0008-0000-0500-0000D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014"/>
    <xdr:sp macro="" textlink="">
      <xdr:nvSpPr>
        <xdr:cNvPr id="3552" name="Text Box 15">
          <a:extLst>
            <a:ext uri="{FF2B5EF4-FFF2-40B4-BE49-F238E27FC236}">
              <a16:creationId xmlns:a16="http://schemas.microsoft.com/office/drawing/2014/main" id="{00000000-0008-0000-0500-0000E0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53" name="Text Box 16">
          <a:extLst>
            <a:ext uri="{FF2B5EF4-FFF2-40B4-BE49-F238E27FC236}">
              <a16:creationId xmlns:a16="http://schemas.microsoft.com/office/drawing/2014/main" id="{00000000-0008-0000-0500-0000E1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54" name="Text Box 17">
          <a:extLst>
            <a:ext uri="{FF2B5EF4-FFF2-40B4-BE49-F238E27FC236}">
              <a16:creationId xmlns:a16="http://schemas.microsoft.com/office/drawing/2014/main" id="{00000000-0008-0000-0500-0000E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55" name="Text Box 18">
          <a:extLst>
            <a:ext uri="{FF2B5EF4-FFF2-40B4-BE49-F238E27FC236}">
              <a16:creationId xmlns:a16="http://schemas.microsoft.com/office/drawing/2014/main" id="{00000000-0008-0000-0500-0000E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56" name="Text Box 19">
          <a:extLst>
            <a:ext uri="{FF2B5EF4-FFF2-40B4-BE49-F238E27FC236}">
              <a16:creationId xmlns:a16="http://schemas.microsoft.com/office/drawing/2014/main" id="{00000000-0008-0000-0500-0000E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57" name="Text Box 16">
          <a:extLst>
            <a:ext uri="{FF2B5EF4-FFF2-40B4-BE49-F238E27FC236}">
              <a16:creationId xmlns:a16="http://schemas.microsoft.com/office/drawing/2014/main" id="{00000000-0008-0000-0500-0000E5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58" name="Text Box 17">
          <a:extLst>
            <a:ext uri="{FF2B5EF4-FFF2-40B4-BE49-F238E27FC236}">
              <a16:creationId xmlns:a16="http://schemas.microsoft.com/office/drawing/2014/main" id="{00000000-0008-0000-0500-0000E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59" name="Text Box 18">
          <a:extLst>
            <a:ext uri="{FF2B5EF4-FFF2-40B4-BE49-F238E27FC236}">
              <a16:creationId xmlns:a16="http://schemas.microsoft.com/office/drawing/2014/main" id="{00000000-0008-0000-0500-0000E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0" name="Text Box 16">
          <a:extLst>
            <a:ext uri="{FF2B5EF4-FFF2-40B4-BE49-F238E27FC236}">
              <a16:creationId xmlns:a16="http://schemas.microsoft.com/office/drawing/2014/main" id="{00000000-0008-0000-0500-0000E8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1" name="Text Box 17">
          <a:extLst>
            <a:ext uri="{FF2B5EF4-FFF2-40B4-BE49-F238E27FC236}">
              <a16:creationId xmlns:a16="http://schemas.microsoft.com/office/drawing/2014/main" id="{00000000-0008-0000-0500-0000E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2" name="Text Box 18">
          <a:extLst>
            <a:ext uri="{FF2B5EF4-FFF2-40B4-BE49-F238E27FC236}">
              <a16:creationId xmlns:a16="http://schemas.microsoft.com/office/drawing/2014/main" id="{00000000-0008-0000-0500-0000E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3" name="Text Box 19">
          <a:extLst>
            <a:ext uri="{FF2B5EF4-FFF2-40B4-BE49-F238E27FC236}">
              <a16:creationId xmlns:a16="http://schemas.microsoft.com/office/drawing/2014/main" id="{00000000-0008-0000-0500-0000E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4" name="Text Box 16">
          <a:extLst>
            <a:ext uri="{FF2B5EF4-FFF2-40B4-BE49-F238E27FC236}">
              <a16:creationId xmlns:a16="http://schemas.microsoft.com/office/drawing/2014/main" id="{00000000-0008-0000-0500-0000E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5" name="Text Box 17">
          <a:extLst>
            <a:ext uri="{FF2B5EF4-FFF2-40B4-BE49-F238E27FC236}">
              <a16:creationId xmlns:a16="http://schemas.microsoft.com/office/drawing/2014/main" id="{00000000-0008-0000-0500-0000E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6" name="Text Box 18">
          <a:extLst>
            <a:ext uri="{FF2B5EF4-FFF2-40B4-BE49-F238E27FC236}">
              <a16:creationId xmlns:a16="http://schemas.microsoft.com/office/drawing/2014/main" id="{00000000-0008-0000-0500-0000E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7" name="Text Box 19">
          <a:extLst>
            <a:ext uri="{FF2B5EF4-FFF2-40B4-BE49-F238E27FC236}">
              <a16:creationId xmlns:a16="http://schemas.microsoft.com/office/drawing/2014/main" id="{00000000-0008-0000-0500-0000E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56743"/>
    <xdr:sp macro="" textlink="">
      <xdr:nvSpPr>
        <xdr:cNvPr id="3568" name="Text Box 15">
          <a:extLst>
            <a:ext uri="{FF2B5EF4-FFF2-40B4-BE49-F238E27FC236}">
              <a16:creationId xmlns:a16="http://schemas.microsoft.com/office/drawing/2014/main" id="{00000000-0008-0000-0500-0000F00D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504825</xdr:rowOff>
    </xdr:from>
    <xdr:ext cx="95250" cy="442269"/>
    <xdr:sp macro="" textlink="">
      <xdr:nvSpPr>
        <xdr:cNvPr id="3569" name="Text Box 15">
          <a:extLst>
            <a:ext uri="{FF2B5EF4-FFF2-40B4-BE49-F238E27FC236}">
              <a16:creationId xmlns:a16="http://schemas.microsoft.com/office/drawing/2014/main" id="{00000000-0008-0000-0500-0000F1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504825</xdr:rowOff>
    </xdr:from>
    <xdr:ext cx="95250" cy="442269"/>
    <xdr:sp macro="" textlink="">
      <xdr:nvSpPr>
        <xdr:cNvPr id="3570" name="Text Box 15">
          <a:extLst>
            <a:ext uri="{FF2B5EF4-FFF2-40B4-BE49-F238E27FC236}">
              <a16:creationId xmlns:a16="http://schemas.microsoft.com/office/drawing/2014/main" id="{00000000-0008-0000-0500-0000F2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3571" name="Text Box 15">
          <a:extLst>
            <a:ext uri="{FF2B5EF4-FFF2-40B4-BE49-F238E27FC236}">
              <a16:creationId xmlns:a16="http://schemas.microsoft.com/office/drawing/2014/main" id="{00000000-0008-0000-0500-0000F3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3572" name="Text Box 15">
          <a:extLst>
            <a:ext uri="{FF2B5EF4-FFF2-40B4-BE49-F238E27FC236}">
              <a16:creationId xmlns:a16="http://schemas.microsoft.com/office/drawing/2014/main" id="{00000000-0008-0000-0500-0000F4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504825</xdr:rowOff>
    </xdr:from>
    <xdr:ext cx="95250" cy="213632"/>
    <xdr:sp macro="" textlink="">
      <xdr:nvSpPr>
        <xdr:cNvPr id="3573" name="Text Box 15">
          <a:extLst>
            <a:ext uri="{FF2B5EF4-FFF2-40B4-BE49-F238E27FC236}">
              <a16:creationId xmlns:a16="http://schemas.microsoft.com/office/drawing/2014/main" id="{00000000-0008-0000-0500-0000F50D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74" name="Text Box 16">
          <a:extLst>
            <a:ext uri="{FF2B5EF4-FFF2-40B4-BE49-F238E27FC236}">
              <a16:creationId xmlns:a16="http://schemas.microsoft.com/office/drawing/2014/main" id="{00000000-0008-0000-0500-0000F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75" name="Text Box 17">
          <a:extLst>
            <a:ext uri="{FF2B5EF4-FFF2-40B4-BE49-F238E27FC236}">
              <a16:creationId xmlns:a16="http://schemas.microsoft.com/office/drawing/2014/main" id="{00000000-0008-0000-0500-0000F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76" name="Text Box 18">
          <a:extLst>
            <a:ext uri="{FF2B5EF4-FFF2-40B4-BE49-F238E27FC236}">
              <a16:creationId xmlns:a16="http://schemas.microsoft.com/office/drawing/2014/main" id="{00000000-0008-0000-0500-0000F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77" name="Text Box 19">
          <a:extLst>
            <a:ext uri="{FF2B5EF4-FFF2-40B4-BE49-F238E27FC236}">
              <a16:creationId xmlns:a16="http://schemas.microsoft.com/office/drawing/2014/main" id="{00000000-0008-0000-0500-0000F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78" name="Text Box 16">
          <a:extLst>
            <a:ext uri="{FF2B5EF4-FFF2-40B4-BE49-F238E27FC236}">
              <a16:creationId xmlns:a16="http://schemas.microsoft.com/office/drawing/2014/main" id="{00000000-0008-0000-0500-0000F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79" name="Text Box 17">
          <a:extLst>
            <a:ext uri="{FF2B5EF4-FFF2-40B4-BE49-F238E27FC236}">
              <a16:creationId xmlns:a16="http://schemas.microsoft.com/office/drawing/2014/main" id="{00000000-0008-0000-0500-0000F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80" name="Text Box 18">
          <a:extLst>
            <a:ext uri="{FF2B5EF4-FFF2-40B4-BE49-F238E27FC236}">
              <a16:creationId xmlns:a16="http://schemas.microsoft.com/office/drawing/2014/main" id="{00000000-0008-0000-0500-0000F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81" name="Text Box 19">
          <a:extLst>
            <a:ext uri="{FF2B5EF4-FFF2-40B4-BE49-F238E27FC236}">
              <a16:creationId xmlns:a16="http://schemas.microsoft.com/office/drawing/2014/main" id="{00000000-0008-0000-0500-0000F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82" name="Text Box 16">
          <a:extLst>
            <a:ext uri="{FF2B5EF4-FFF2-40B4-BE49-F238E27FC236}">
              <a16:creationId xmlns:a16="http://schemas.microsoft.com/office/drawing/2014/main" id="{00000000-0008-0000-0500-0000F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83" name="Text Box 17">
          <a:extLst>
            <a:ext uri="{FF2B5EF4-FFF2-40B4-BE49-F238E27FC236}">
              <a16:creationId xmlns:a16="http://schemas.microsoft.com/office/drawing/2014/main" id="{00000000-0008-0000-0500-0000F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84" name="Text Box 18">
          <a:extLst>
            <a:ext uri="{FF2B5EF4-FFF2-40B4-BE49-F238E27FC236}">
              <a16:creationId xmlns:a16="http://schemas.microsoft.com/office/drawing/2014/main" id="{00000000-0008-0000-0500-000000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85" name="Text Box 19">
          <a:extLst>
            <a:ext uri="{FF2B5EF4-FFF2-40B4-BE49-F238E27FC236}">
              <a16:creationId xmlns:a16="http://schemas.microsoft.com/office/drawing/2014/main" id="{00000000-0008-0000-0500-000001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014"/>
    <xdr:sp macro="" textlink="">
      <xdr:nvSpPr>
        <xdr:cNvPr id="3586" name="Text Box 15">
          <a:extLst>
            <a:ext uri="{FF2B5EF4-FFF2-40B4-BE49-F238E27FC236}">
              <a16:creationId xmlns:a16="http://schemas.microsoft.com/office/drawing/2014/main" id="{00000000-0008-0000-0500-000002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87" name="Text Box 16">
          <a:extLst>
            <a:ext uri="{FF2B5EF4-FFF2-40B4-BE49-F238E27FC236}">
              <a16:creationId xmlns:a16="http://schemas.microsoft.com/office/drawing/2014/main" id="{00000000-0008-0000-0500-00000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88" name="Text Box 17">
          <a:extLst>
            <a:ext uri="{FF2B5EF4-FFF2-40B4-BE49-F238E27FC236}">
              <a16:creationId xmlns:a16="http://schemas.microsoft.com/office/drawing/2014/main" id="{00000000-0008-0000-0500-00000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89" name="Text Box 18">
          <a:extLst>
            <a:ext uri="{FF2B5EF4-FFF2-40B4-BE49-F238E27FC236}">
              <a16:creationId xmlns:a16="http://schemas.microsoft.com/office/drawing/2014/main" id="{00000000-0008-0000-0500-00000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90" name="Text Box 19">
          <a:extLst>
            <a:ext uri="{FF2B5EF4-FFF2-40B4-BE49-F238E27FC236}">
              <a16:creationId xmlns:a16="http://schemas.microsoft.com/office/drawing/2014/main" id="{00000000-0008-0000-0500-00000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504825</xdr:rowOff>
    </xdr:from>
    <xdr:ext cx="95250" cy="442269"/>
    <xdr:sp macro="" textlink="">
      <xdr:nvSpPr>
        <xdr:cNvPr id="3591" name="Text Box 15">
          <a:extLst>
            <a:ext uri="{FF2B5EF4-FFF2-40B4-BE49-F238E27FC236}">
              <a16:creationId xmlns:a16="http://schemas.microsoft.com/office/drawing/2014/main" id="{00000000-0008-0000-0500-0000070E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92" name="Text Box 16">
          <a:extLst>
            <a:ext uri="{FF2B5EF4-FFF2-40B4-BE49-F238E27FC236}">
              <a16:creationId xmlns:a16="http://schemas.microsoft.com/office/drawing/2014/main" id="{00000000-0008-0000-0500-00000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93" name="Text Box 17">
          <a:extLst>
            <a:ext uri="{FF2B5EF4-FFF2-40B4-BE49-F238E27FC236}">
              <a16:creationId xmlns:a16="http://schemas.microsoft.com/office/drawing/2014/main" id="{00000000-0008-0000-0500-00000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94" name="Text Box 18">
          <a:extLst>
            <a:ext uri="{FF2B5EF4-FFF2-40B4-BE49-F238E27FC236}">
              <a16:creationId xmlns:a16="http://schemas.microsoft.com/office/drawing/2014/main" id="{00000000-0008-0000-0500-00000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95" name="Text Box 16">
          <a:extLst>
            <a:ext uri="{FF2B5EF4-FFF2-40B4-BE49-F238E27FC236}">
              <a16:creationId xmlns:a16="http://schemas.microsoft.com/office/drawing/2014/main" id="{00000000-0008-0000-0500-00000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96" name="Text Box 17">
          <a:extLst>
            <a:ext uri="{FF2B5EF4-FFF2-40B4-BE49-F238E27FC236}">
              <a16:creationId xmlns:a16="http://schemas.microsoft.com/office/drawing/2014/main" id="{00000000-0008-0000-0500-00000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97" name="Text Box 18">
          <a:extLst>
            <a:ext uri="{FF2B5EF4-FFF2-40B4-BE49-F238E27FC236}">
              <a16:creationId xmlns:a16="http://schemas.microsoft.com/office/drawing/2014/main" id="{00000000-0008-0000-0500-00000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98" name="Text Box 19">
          <a:extLst>
            <a:ext uri="{FF2B5EF4-FFF2-40B4-BE49-F238E27FC236}">
              <a16:creationId xmlns:a16="http://schemas.microsoft.com/office/drawing/2014/main" id="{00000000-0008-0000-0500-00000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99" name="Text Box 16">
          <a:extLst>
            <a:ext uri="{FF2B5EF4-FFF2-40B4-BE49-F238E27FC236}">
              <a16:creationId xmlns:a16="http://schemas.microsoft.com/office/drawing/2014/main" id="{00000000-0008-0000-0500-00000F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00" name="Text Box 17">
          <a:extLst>
            <a:ext uri="{FF2B5EF4-FFF2-40B4-BE49-F238E27FC236}">
              <a16:creationId xmlns:a16="http://schemas.microsoft.com/office/drawing/2014/main" id="{00000000-0008-0000-0500-000010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01" name="Text Box 18">
          <a:extLst>
            <a:ext uri="{FF2B5EF4-FFF2-40B4-BE49-F238E27FC236}">
              <a16:creationId xmlns:a16="http://schemas.microsoft.com/office/drawing/2014/main" id="{00000000-0008-0000-0500-000011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116</xdr:row>
      <xdr:rowOff>170392</xdr:rowOff>
    </xdr:from>
    <xdr:ext cx="95250" cy="213632"/>
    <xdr:sp macro="" textlink="">
      <xdr:nvSpPr>
        <xdr:cNvPr id="3602" name="Text Box 15">
          <a:extLst>
            <a:ext uri="{FF2B5EF4-FFF2-40B4-BE49-F238E27FC236}">
              <a16:creationId xmlns:a16="http://schemas.microsoft.com/office/drawing/2014/main" id="{00000000-0008-0000-0500-000012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03" name="Text Box 16">
          <a:extLst>
            <a:ext uri="{FF2B5EF4-FFF2-40B4-BE49-F238E27FC236}">
              <a16:creationId xmlns:a16="http://schemas.microsoft.com/office/drawing/2014/main" id="{00000000-0008-0000-0500-00001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04" name="Text Box 17">
          <a:extLst>
            <a:ext uri="{FF2B5EF4-FFF2-40B4-BE49-F238E27FC236}">
              <a16:creationId xmlns:a16="http://schemas.microsoft.com/office/drawing/2014/main" id="{00000000-0008-0000-0500-00001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05" name="Text Box 18">
          <a:extLst>
            <a:ext uri="{FF2B5EF4-FFF2-40B4-BE49-F238E27FC236}">
              <a16:creationId xmlns:a16="http://schemas.microsoft.com/office/drawing/2014/main" id="{00000000-0008-0000-0500-00001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06" name="Text Box 19">
          <a:extLst>
            <a:ext uri="{FF2B5EF4-FFF2-40B4-BE49-F238E27FC236}">
              <a16:creationId xmlns:a16="http://schemas.microsoft.com/office/drawing/2014/main" id="{00000000-0008-0000-0500-00001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607" name="Text Box 16">
          <a:extLst>
            <a:ext uri="{FF2B5EF4-FFF2-40B4-BE49-F238E27FC236}">
              <a16:creationId xmlns:a16="http://schemas.microsoft.com/office/drawing/2014/main" id="{00000000-0008-0000-0500-00001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608" name="Text Box 17">
          <a:extLst>
            <a:ext uri="{FF2B5EF4-FFF2-40B4-BE49-F238E27FC236}">
              <a16:creationId xmlns:a16="http://schemas.microsoft.com/office/drawing/2014/main" id="{00000000-0008-0000-0500-00001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609" name="Text Box 18">
          <a:extLst>
            <a:ext uri="{FF2B5EF4-FFF2-40B4-BE49-F238E27FC236}">
              <a16:creationId xmlns:a16="http://schemas.microsoft.com/office/drawing/2014/main" id="{00000000-0008-0000-0500-00001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610" name="Text Box 19">
          <a:extLst>
            <a:ext uri="{FF2B5EF4-FFF2-40B4-BE49-F238E27FC236}">
              <a16:creationId xmlns:a16="http://schemas.microsoft.com/office/drawing/2014/main" id="{00000000-0008-0000-0500-00001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111</xdr:row>
      <xdr:rowOff>0</xdr:rowOff>
    </xdr:from>
    <xdr:ext cx="95250" cy="171450"/>
    <xdr:sp macro="" textlink="">
      <xdr:nvSpPr>
        <xdr:cNvPr id="3611" name="Text Box 16">
          <a:extLst>
            <a:ext uri="{FF2B5EF4-FFF2-40B4-BE49-F238E27FC236}">
              <a16:creationId xmlns:a16="http://schemas.microsoft.com/office/drawing/2014/main" id="{00000000-0008-0000-0500-00001B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111</xdr:row>
      <xdr:rowOff>0</xdr:rowOff>
    </xdr:from>
    <xdr:ext cx="95250" cy="171450"/>
    <xdr:sp macro="" textlink="">
      <xdr:nvSpPr>
        <xdr:cNvPr id="3612" name="Text Box 17">
          <a:extLst>
            <a:ext uri="{FF2B5EF4-FFF2-40B4-BE49-F238E27FC236}">
              <a16:creationId xmlns:a16="http://schemas.microsoft.com/office/drawing/2014/main" id="{00000000-0008-0000-0500-00001C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111</xdr:row>
      <xdr:rowOff>0</xdr:rowOff>
    </xdr:from>
    <xdr:ext cx="95250" cy="171450"/>
    <xdr:sp macro="" textlink="">
      <xdr:nvSpPr>
        <xdr:cNvPr id="3613" name="Text Box 18">
          <a:extLst>
            <a:ext uri="{FF2B5EF4-FFF2-40B4-BE49-F238E27FC236}">
              <a16:creationId xmlns:a16="http://schemas.microsoft.com/office/drawing/2014/main" id="{00000000-0008-0000-0500-00001D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111</xdr:row>
      <xdr:rowOff>0</xdr:rowOff>
    </xdr:from>
    <xdr:ext cx="95250" cy="171450"/>
    <xdr:sp macro="" textlink="">
      <xdr:nvSpPr>
        <xdr:cNvPr id="3614" name="Text Box 19">
          <a:extLst>
            <a:ext uri="{FF2B5EF4-FFF2-40B4-BE49-F238E27FC236}">
              <a16:creationId xmlns:a16="http://schemas.microsoft.com/office/drawing/2014/main" id="{00000000-0008-0000-0500-00001E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014"/>
    <xdr:sp macro="" textlink="">
      <xdr:nvSpPr>
        <xdr:cNvPr id="3615" name="Text Box 15">
          <a:extLst>
            <a:ext uri="{FF2B5EF4-FFF2-40B4-BE49-F238E27FC236}">
              <a16:creationId xmlns:a16="http://schemas.microsoft.com/office/drawing/2014/main" id="{00000000-0008-0000-0500-00001F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16" name="Text Box 16">
          <a:extLst>
            <a:ext uri="{FF2B5EF4-FFF2-40B4-BE49-F238E27FC236}">
              <a16:creationId xmlns:a16="http://schemas.microsoft.com/office/drawing/2014/main" id="{00000000-0008-0000-0500-00002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17" name="Text Box 17">
          <a:extLst>
            <a:ext uri="{FF2B5EF4-FFF2-40B4-BE49-F238E27FC236}">
              <a16:creationId xmlns:a16="http://schemas.microsoft.com/office/drawing/2014/main" id="{00000000-0008-0000-0500-00002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18" name="Text Box 18">
          <a:extLst>
            <a:ext uri="{FF2B5EF4-FFF2-40B4-BE49-F238E27FC236}">
              <a16:creationId xmlns:a16="http://schemas.microsoft.com/office/drawing/2014/main" id="{00000000-0008-0000-0500-00002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19" name="Text Box 19">
          <a:extLst>
            <a:ext uri="{FF2B5EF4-FFF2-40B4-BE49-F238E27FC236}">
              <a16:creationId xmlns:a16="http://schemas.microsoft.com/office/drawing/2014/main" id="{00000000-0008-0000-0500-00002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620" name="Text Box 16">
          <a:extLst>
            <a:ext uri="{FF2B5EF4-FFF2-40B4-BE49-F238E27FC236}">
              <a16:creationId xmlns:a16="http://schemas.microsoft.com/office/drawing/2014/main" id="{00000000-0008-0000-0500-00002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621" name="Text Box 17">
          <a:extLst>
            <a:ext uri="{FF2B5EF4-FFF2-40B4-BE49-F238E27FC236}">
              <a16:creationId xmlns:a16="http://schemas.microsoft.com/office/drawing/2014/main" id="{00000000-0008-0000-0500-00002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116</xdr:row>
      <xdr:rowOff>15875</xdr:rowOff>
    </xdr:from>
    <xdr:ext cx="95250" cy="171450"/>
    <xdr:sp macro="" textlink="">
      <xdr:nvSpPr>
        <xdr:cNvPr id="3622" name="Text Box 18">
          <a:extLst>
            <a:ext uri="{FF2B5EF4-FFF2-40B4-BE49-F238E27FC236}">
              <a16:creationId xmlns:a16="http://schemas.microsoft.com/office/drawing/2014/main" id="{00000000-0008-0000-0500-0000260E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23" name="Text Box 16">
          <a:extLst>
            <a:ext uri="{FF2B5EF4-FFF2-40B4-BE49-F238E27FC236}">
              <a16:creationId xmlns:a16="http://schemas.microsoft.com/office/drawing/2014/main" id="{00000000-0008-0000-0500-00002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24" name="Text Box 17">
          <a:extLst>
            <a:ext uri="{FF2B5EF4-FFF2-40B4-BE49-F238E27FC236}">
              <a16:creationId xmlns:a16="http://schemas.microsoft.com/office/drawing/2014/main" id="{00000000-0008-0000-0500-00002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25" name="Text Box 18">
          <a:extLst>
            <a:ext uri="{FF2B5EF4-FFF2-40B4-BE49-F238E27FC236}">
              <a16:creationId xmlns:a16="http://schemas.microsoft.com/office/drawing/2014/main" id="{00000000-0008-0000-0500-00002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26" name="Text Box 19">
          <a:extLst>
            <a:ext uri="{FF2B5EF4-FFF2-40B4-BE49-F238E27FC236}">
              <a16:creationId xmlns:a16="http://schemas.microsoft.com/office/drawing/2014/main" id="{00000000-0008-0000-0500-00002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27" name="Text Box 16">
          <a:extLst>
            <a:ext uri="{FF2B5EF4-FFF2-40B4-BE49-F238E27FC236}">
              <a16:creationId xmlns:a16="http://schemas.microsoft.com/office/drawing/2014/main" id="{00000000-0008-0000-0500-00002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116</xdr:row>
      <xdr:rowOff>170392</xdr:rowOff>
    </xdr:from>
    <xdr:ext cx="95250" cy="213632"/>
    <xdr:sp macro="" textlink="">
      <xdr:nvSpPr>
        <xdr:cNvPr id="3628" name="Text Box 15">
          <a:extLst>
            <a:ext uri="{FF2B5EF4-FFF2-40B4-BE49-F238E27FC236}">
              <a16:creationId xmlns:a16="http://schemas.microsoft.com/office/drawing/2014/main" id="{00000000-0008-0000-0500-00002C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8496"/>
    <xdr:sp macro="" textlink="">
      <xdr:nvSpPr>
        <xdr:cNvPr id="3629" name="Text Box 15">
          <a:extLst>
            <a:ext uri="{FF2B5EF4-FFF2-40B4-BE49-F238E27FC236}">
              <a16:creationId xmlns:a16="http://schemas.microsoft.com/office/drawing/2014/main" id="{00000000-0008-0000-0500-00002D0E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504825</xdr:rowOff>
    </xdr:from>
    <xdr:ext cx="95250" cy="442269"/>
    <xdr:sp macro="" textlink="">
      <xdr:nvSpPr>
        <xdr:cNvPr id="3630" name="Text Box 15">
          <a:extLst>
            <a:ext uri="{FF2B5EF4-FFF2-40B4-BE49-F238E27FC236}">
              <a16:creationId xmlns:a16="http://schemas.microsoft.com/office/drawing/2014/main" id="{00000000-0008-0000-0500-00002E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504825</xdr:rowOff>
    </xdr:from>
    <xdr:ext cx="95250" cy="442269"/>
    <xdr:sp macro="" textlink="">
      <xdr:nvSpPr>
        <xdr:cNvPr id="3631" name="Text Box 15">
          <a:extLst>
            <a:ext uri="{FF2B5EF4-FFF2-40B4-BE49-F238E27FC236}">
              <a16:creationId xmlns:a16="http://schemas.microsoft.com/office/drawing/2014/main" id="{00000000-0008-0000-0500-00002F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3632" name="Text Box 15">
          <a:extLst>
            <a:ext uri="{FF2B5EF4-FFF2-40B4-BE49-F238E27FC236}">
              <a16:creationId xmlns:a16="http://schemas.microsoft.com/office/drawing/2014/main" id="{00000000-0008-0000-0500-000030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4331"/>
    <xdr:sp macro="" textlink="">
      <xdr:nvSpPr>
        <xdr:cNvPr id="3633" name="Text Box 15">
          <a:extLst>
            <a:ext uri="{FF2B5EF4-FFF2-40B4-BE49-F238E27FC236}">
              <a16:creationId xmlns:a16="http://schemas.microsoft.com/office/drawing/2014/main" id="{00000000-0008-0000-0500-0000310E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116</xdr:row>
      <xdr:rowOff>170392</xdr:rowOff>
    </xdr:from>
    <xdr:ext cx="95250" cy="213632"/>
    <xdr:sp macro="" textlink="">
      <xdr:nvSpPr>
        <xdr:cNvPr id="3634" name="Text Box 15">
          <a:extLst>
            <a:ext uri="{FF2B5EF4-FFF2-40B4-BE49-F238E27FC236}">
              <a16:creationId xmlns:a16="http://schemas.microsoft.com/office/drawing/2014/main" id="{00000000-0008-0000-0500-0000320E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35" name="Text Box 16">
          <a:extLst>
            <a:ext uri="{FF2B5EF4-FFF2-40B4-BE49-F238E27FC236}">
              <a16:creationId xmlns:a16="http://schemas.microsoft.com/office/drawing/2014/main" id="{00000000-0008-0000-0500-00003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36" name="Text Box 17">
          <a:extLst>
            <a:ext uri="{FF2B5EF4-FFF2-40B4-BE49-F238E27FC236}">
              <a16:creationId xmlns:a16="http://schemas.microsoft.com/office/drawing/2014/main" id="{00000000-0008-0000-0500-00003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37" name="Text Box 18">
          <a:extLst>
            <a:ext uri="{FF2B5EF4-FFF2-40B4-BE49-F238E27FC236}">
              <a16:creationId xmlns:a16="http://schemas.microsoft.com/office/drawing/2014/main" id="{00000000-0008-0000-0500-00003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38" name="Text Box 19">
          <a:extLst>
            <a:ext uri="{FF2B5EF4-FFF2-40B4-BE49-F238E27FC236}">
              <a16:creationId xmlns:a16="http://schemas.microsoft.com/office/drawing/2014/main" id="{00000000-0008-0000-0500-00003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39" name="Text Box 16">
          <a:extLst>
            <a:ext uri="{FF2B5EF4-FFF2-40B4-BE49-F238E27FC236}">
              <a16:creationId xmlns:a16="http://schemas.microsoft.com/office/drawing/2014/main" id="{00000000-0008-0000-0500-00003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40" name="Text Box 17">
          <a:extLst>
            <a:ext uri="{FF2B5EF4-FFF2-40B4-BE49-F238E27FC236}">
              <a16:creationId xmlns:a16="http://schemas.microsoft.com/office/drawing/2014/main" id="{00000000-0008-0000-0500-00003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41" name="Text Box 18">
          <a:extLst>
            <a:ext uri="{FF2B5EF4-FFF2-40B4-BE49-F238E27FC236}">
              <a16:creationId xmlns:a16="http://schemas.microsoft.com/office/drawing/2014/main" id="{00000000-0008-0000-0500-00003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42" name="Text Box 19">
          <a:extLst>
            <a:ext uri="{FF2B5EF4-FFF2-40B4-BE49-F238E27FC236}">
              <a16:creationId xmlns:a16="http://schemas.microsoft.com/office/drawing/2014/main" id="{00000000-0008-0000-0500-00003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43" name="Text Box 16">
          <a:extLst>
            <a:ext uri="{FF2B5EF4-FFF2-40B4-BE49-F238E27FC236}">
              <a16:creationId xmlns:a16="http://schemas.microsoft.com/office/drawing/2014/main" id="{00000000-0008-0000-0500-00003B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44" name="Text Box 17">
          <a:extLst>
            <a:ext uri="{FF2B5EF4-FFF2-40B4-BE49-F238E27FC236}">
              <a16:creationId xmlns:a16="http://schemas.microsoft.com/office/drawing/2014/main" id="{00000000-0008-0000-0500-00003C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45" name="Text Box 18">
          <a:extLst>
            <a:ext uri="{FF2B5EF4-FFF2-40B4-BE49-F238E27FC236}">
              <a16:creationId xmlns:a16="http://schemas.microsoft.com/office/drawing/2014/main" id="{00000000-0008-0000-0500-00003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46" name="Text Box 19">
          <a:extLst>
            <a:ext uri="{FF2B5EF4-FFF2-40B4-BE49-F238E27FC236}">
              <a16:creationId xmlns:a16="http://schemas.microsoft.com/office/drawing/2014/main" id="{00000000-0008-0000-0500-00003E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014"/>
    <xdr:sp macro="" textlink="">
      <xdr:nvSpPr>
        <xdr:cNvPr id="3647" name="Text Box 15">
          <a:extLst>
            <a:ext uri="{FF2B5EF4-FFF2-40B4-BE49-F238E27FC236}">
              <a16:creationId xmlns:a16="http://schemas.microsoft.com/office/drawing/2014/main" id="{00000000-0008-0000-0500-00003F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48" name="Text Box 16">
          <a:extLst>
            <a:ext uri="{FF2B5EF4-FFF2-40B4-BE49-F238E27FC236}">
              <a16:creationId xmlns:a16="http://schemas.microsoft.com/office/drawing/2014/main" id="{00000000-0008-0000-0500-00004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49" name="Text Box 17">
          <a:extLst>
            <a:ext uri="{FF2B5EF4-FFF2-40B4-BE49-F238E27FC236}">
              <a16:creationId xmlns:a16="http://schemas.microsoft.com/office/drawing/2014/main" id="{00000000-0008-0000-0500-00004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50" name="Text Box 18">
          <a:extLst>
            <a:ext uri="{FF2B5EF4-FFF2-40B4-BE49-F238E27FC236}">
              <a16:creationId xmlns:a16="http://schemas.microsoft.com/office/drawing/2014/main" id="{00000000-0008-0000-0500-00004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51" name="Text Box 19">
          <a:extLst>
            <a:ext uri="{FF2B5EF4-FFF2-40B4-BE49-F238E27FC236}">
              <a16:creationId xmlns:a16="http://schemas.microsoft.com/office/drawing/2014/main" id="{00000000-0008-0000-0500-00004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52" name="Text Box 16">
          <a:extLst>
            <a:ext uri="{FF2B5EF4-FFF2-40B4-BE49-F238E27FC236}">
              <a16:creationId xmlns:a16="http://schemas.microsoft.com/office/drawing/2014/main" id="{00000000-0008-0000-0500-00004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53" name="Text Box 17">
          <a:extLst>
            <a:ext uri="{FF2B5EF4-FFF2-40B4-BE49-F238E27FC236}">
              <a16:creationId xmlns:a16="http://schemas.microsoft.com/office/drawing/2014/main" id="{00000000-0008-0000-0500-00004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54" name="Text Box 18">
          <a:extLst>
            <a:ext uri="{FF2B5EF4-FFF2-40B4-BE49-F238E27FC236}">
              <a16:creationId xmlns:a16="http://schemas.microsoft.com/office/drawing/2014/main" id="{00000000-0008-0000-0500-00004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55" name="Text Box 16">
          <a:extLst>
            <a:ext uri="{FF2B5EF4-FFF2-40B4-BE49-F238E27FC236}">
              <a16:creationId xmlns:a16="http://schemas.microsoft.com/office/drawing/2014/main" id="{00000000-0008-0000-0500-00004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56" name="Text Box 17">
          <a:extLst>
            <a:ext uri="{FF2B5EF4-FFF2-40B4-BE49-F238E27FC236}">
              <a16:creationId xmlns:a16="http://schemas.microsoft.com/office/drawing/2014/main" id="{00000000-0008-0000-0500-00004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57" name="Text Box 18">
          <a:extLst>
            <a:ext uri="{FF2B5EF4-FFF2-40B4-BE49-F238E27FC236}">
              <a16:creationId xmlns:a16="http://schemas.microsoft.com/office/drawing/2014/main" id="{00000000-0008-0000-0500-00004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58" name="Text Box 19">
          <a:extLst>
            <a:ext uri="{FF2B5EF4-FFF2-40B4-BE49-F238E27FC236}">
              <a16:creationId xmlns:a16="http://schemas.microsoft.com/office/drawing/2014/main" id="{00000000-0008-0000-0500-00004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59" name="Text Box 16">
          <a:extLst>
            <a:ext uri="{FF2B5EF4-FFF2-40B4-BE49-F238E27FC236}">
              <a16:creationId xmlns:a16="http://schemas.microsoft.com/office/drawing/2014/main" id="{00000000-0008-0000-0500-00004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60" name="Text Box 17">
          <a:extLst>
            <a:ext uri="{FF2B5EF4-FFF2-40B4-BE49-F238E27FC236}">
              <a16:creationId xmlns:a16="http://schemas.microsoft.com/office/drawing/2014/main" id="{00000000-0008-0000-0500-00004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61" name="Text Box 18">
          <a:extLst>
            <a:ext uri="{FF2B5EF4-FFF2-40B4-BE49-F238E27FC236}">
              <a16:creationId xmlns:a16="http://schemas.microsoft.com/office/drawing/2014/main" id="{00000000-0008-0000-0500-00004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62" name="Text Box 19">
          <a:extLst>
            <a:ext uri="{FF2B5EF4-FFF2-40B4-BE49-F238E27FC236}">
              <a16:creationId xmlns:a16="http://schemas.microsoft.com/office/drawing/2014/main" id="{00000000-0008-0000-0500-00004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56743"/>
    <xdr:sp macro="" textlink="">
      <xdr:nvSpPr>
        <xdr:cNvPr id="3663" name="Text Box 15">
          <a:extLst>
            <a:ext uri="{FF2B5EF4-FFF2-40B4-BE49-F238E27FC236}">
              <a16:creationId xmlns:a16="http://schemas.microsoft.com/office/drawing/2014/main" id="{00000000-0008-0000-0500-00004F0E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504825</xdr:rowOff>
    </xdr:from>
    <xdr:ext cx="95250" cy="442269"/>
    <xdr:sp macro="" textlink="">
      <xdr:nvSpPr>
        <xdr:cNvPr id="3664" name="Text Box 15">
          <a:extLst>
            <a:ext uri="{FF2B5EF4-FFF2-40B4-BE49-F238E27FC236}">
              <a16:creationId xmlns:a16="http://schemas.microsoft.com/office/drawing/2014/main" id="{00000000-0008-0000-0500-000050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504825</xdr:rowOff>
    </xdr:from>
    <xdr:ext cx="95250" cy="442269"/>
    <xdr:sp macro="" textlink="">
      <xdr:nvSpPr>
        <xdr:cNvPr id="3665" name="Text Box 15">
          <a:extLst>
            <a:ext uri="{FF2B5EF4-FFF2-40B4-BE49-F238E27FC236}">
              <a16:creationId xmlns:a16="http://schemas.microsoft.com/office/drawing/2014/main" id="{00000000-0008-0000-0500-000051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3666" name="Text Box 15">
          <a:extLst>
            <a:ext uri="{FF2B5EF4-FFF2-40B4-BE49-F238E27FC236}">
              <a16:creationId xmlns:a16="http://schemas.microsoft.com/office/drawing/2014/main" id="{00000000-0008-0000-0500-000052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4331"/>
    <xdr:sp macro="" textlink="">
      <xdr:nvSpPr>
        <xdr:cNvPr id="3667" name="Text Box 15">
          <a:extLst>
            <a:ext uri="{FF2B5EF4-FFF2-40B4-BE49-F238E27FC236}">
              <a16:creationId xmlns:a16="http://schemas.microsoft.com/office/drawing/2014/main" id="{00000000-0008-0000-0500-0000530E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504825</xdr:rowOff>
    </xdr:from>
    <xdr:ext cx="95250" cy="213632"/>
    <xdr:sp macro="" textlink="">
      <xdr:nvSpPr>
        <xdr:cNvPr id="3668" name="Text Box 15">
          <a:extLst>
            <a:ext uri="{FF2B5EF4-FFF2-40B4-BE49-F238E27FC236}">
              <a16:creationId xmlns:a16="http://schemas.microsoft.com/office/drawing/2014/main" id="{00000000-0008-0000-0500-0000540E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69" name="Text Box 16">
          <a:extLst>
            <a:ext uri="{FF2B5EF4-FFF2-40B4-BE49-F238E27FC236}">
              <a16:creationId xmlns:a16="http://schemas.microsoft.com/office/drawing/2014/main" id="{00000000-0008-0000-0500-00005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70" name="Text Box 17">
          <a:extLst>
            <a:ext uri="{FF2B5EF4-FFF2-40B4-BE49-F238E27FC236}">
              <a16:creationId xmlns:a16="http://schemas.microsoft.com/office/drawing/2014/main" id="{00000000-0008-0000-0500-00005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71" name="Text Box 18">
          <a:extLst>
            <a:ext uri="{FF2B5EF4-FFF2-40B4-BE49-F238E27FC236}">
              <a16:creationId xmlns:a16="http://schemas.microsoft.com/office/drawing/2014/main" id="{00000000-0008-0000-0500-000057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72" name="Text Box 19">
          <a:extLst>
            <a:ext uri="{FF2B5EF4-FFF2-40B4-BE49-F238E27FC236}">
              <a16:creationId xmlns:a16="http://schemas.microsoft.com/office/drawing/2014/main" id="{00000000-0008-0000-0500-000058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73" name="Text Box 16">
          <a:extLst>
            <a:ext uri="{FF2B5EF4-FFF2-40B4-BE49-F238E27FC236}">
              <a16:creationId xmlns:a16="http://schemas.microsoft.com/office/drawing/2014/main" id="{00000000-0008-0000-0500-00005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74" name="Text Box 17">
          <a:extLst>
            <a:ext uri="{FF2B5EF4-FFF2-40B4-BE49-F238E27FC236}">
              <a16:creationId xmlns:a16="http://schemas.microsoft.com/office/drawing/2014/main" id="{00000000-0008-0000-0500-00005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75" name="Text Box 18">
          <a:extLst>
            <a:ext uri="{FF2B5EF4-FFF2-40B4-BE49-F238E27FC236}">
              <a16:creationId xmlns:a16="http://schemas.microsoft.com/office/drawing/2014/main" id="{00000000-0008-0000-0500-00005B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76" name="Text Box 19">
          <a:extLst>
            <a:ext uri="{FF2B5EF4-FFF2-40B4-BE49-F238E27FC236}">
              <a16:creationId xmlns:a16="http://schemas.microsoft.com/office/drawing/2014/main" id="{00000000-0008-0000-0500-00005C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77" name="Text Box 16">
          <a:extLst>
            <a:ext uri="{FF2B5EF4-FFF2-40B4-BE49-F238E27FC236}">
              <a16:creationId xmlns:a16="http://schemas.microsoft.com/office/drawing/2014/main" id="{00000000-0008-0000-0500-00005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78" name="Text Box 17">
          <a:extLst>
            <a:ext uri="{FF2B5EF4-FFF2-40B4-BE49-F238E27FC236}">
              <a16:creationId xmlns:a16="http://schemas.microsoft.com/office/drawing/2014/main" id="{00000000-0008-0000-0500-00005E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79" name="Text Box 18">
          <a:extLst>
            <a:ext uri="{FF2B5EF4-FFF2-40B4-BE49-F238E27FC236}">
              <a16:creationId xmlns:a16="http://schemas.microsoft.com/office/drawing/2014/main" id="{00000000-0008-0000-0500-00005F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80" name="Text Box 19">
          <a:extLst>
            <a:ext uri="{FF2B5EF4-FFF2-40B4-BE49-F238E27FC236}">
              <a16:creationId xmlns:a16="http://schemas.microsoft.com/office/drawing/2014/main" id="{00000000-0008-0000-0500-000060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014"/>
    <xdr:sp macro="" textlink="">
      <xdr:nvSpPr>
        <xdr:cNvPr id="3681" name="Text Box 15">
          <a:extLst>
            <a:ext uri="{FF2B5EF4-FFF2-40B4-BE49-F238E27FC236}">
              <a16:creationId xmlns:a16="http://schemas.microsoft.com/office/drawing/2014/main" id="{00000000-0008-0000-0500-000061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82" name="Text Box 16">
          <a:extLst>
            <a:ext uri="{FF2B5EF4-FFF2-40B4-BE49-F238E27FC236}">
              <a16:creationId xmlns:a16="http://schemas.microsoft.com/office/drawing/2014/main" id="{00000000-0008-0000-0500-00006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83" name="Text Box 17">
          <a:extLst>
            <a:ext uri="{FF2B5EF4-FFF2-40B4-BE49-F238E27FC236}">
              <a16:creationId xmlns:a16="http://schemas.microsoft.com/office/drawing/2014/main" id="{00000000-0008-0000-0500-00006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84" name="Text Box 18">
          <a:extLst>
            <a:ext uri="{FF2B5EF4-FFF2-40B4-BE49-F238E27FC236}">
              <a16:creationId xmlns:a16="http://schemas.microsoft.com/office/drawing/2014/main" id="{00000000-0008-0000-0500-00006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85" name="Text Box 19">
          <a:extLst>
            <a:ext uri="{FF2B5EF4-FFF2-40B4-BE49-F238E27FC236}">
              <a16:creationId xmlns:a16="http://schemas.microsoft.com/office/drawing/2014/main" id="{00000000-0008-0000-0500-00006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504825</xdr:rowOff>
    </xdr:from>
    <xdr:ext cx="95250" cy="442269"/>
    <xdr:sp macro="" textlink="">
      <xdr:nvSpPr>
        <xdr:cNvPr id="3686" name="Text Box 15">
          <a:extLst>
            <a:ext uri="{FF2B5EF4-FFF2-40B4-BE49-F238E27FC236}">
              <a16:creationId xmlns:a16="http://schemas.microsoft.com/office/drawing/2014/main" id="{00000000-0008-0000-0500-0000660E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87" name="Text Box 16">
          <a:extLst>
            <a:ext uri="{FF2B5EF4-FFF2-40B4-BE49-F238E27FC236}">
              <a16:creationId xmlns:a16="http://schemas.microsoft.com/office/drawing/2014/main" id="{00000000-0008-0000-0500-00006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88" name="Text Box 17">
          <a:extLst>
            <a:ext uri="{FF2B5EF4-FFF2-40B4-BE49-F238E27FC236}">
              <a16:creationId xmlns:a16="http://schemas.microsoft.com/office/drawing/2014/main" id="{00000000-0008-0000-0500-00006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89" name="Text Box 18">
          <a:extLst>
            <a:ext uri="{FF2B5EF4-FFF2-40B4-BE49-F238E27FC236}">
              <a16:creationId xmlns:a16="http://schemas.microsoft.com/office/drawing/2014/main" id="{00000000-0008-0000-0500-00006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0" name="Text Box 16">
          <a:extLst>
            <a:ext uri="{FF2B5EF4-FFF2-40B4-BE49-F238E27FC236}">
              <a16:creationId xmlns:a16="http://schemas.microsoft.com/office/drawing/2014/main" id="{00000000-0008-0000-0500-00006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1" name="Text Box 17">
          <a:extLst>
            <a:ext uri="{FF2B5EF4-FFF2-40B4-BE49-F238E27FC236}">
              <a16:creationId xmlns:a16="http://schemas.microsoft.com/office/drawing/2014/main" id="{00000000-0008-0000-0500-00006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2" name="Text Box 18">
          <a:extLst>
            <a:ext uri="{FF2B5EF4-FFF2-40B4-BE49-F238E27FC236}">
              <a16:creationId xmlns:a16="http://schemas.microsoft.com/office/drawing/2014/main" id="{00000000-0008-0000-0500-00006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3" name="Text Box 19">
          <a:extLst>
            <a:ext uri="{FF2B5EF4-FFF2-40B4-BE49-F238E27FC236}">
              <a16:creationId xmlns:a16="http://schemas.microsoft.com/office/drawing/2014/main" id="{00000000-0008-0000-0500-00006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4" name="Text Box 16">
          <a:extLst>
            <a:ext uri="{FF2B5EF4-FFF2-40B4-BE49-F238E27FC236}">
              <a16:creationId xmlns:a16="http://schemas.microsoft.com/office/drawing/2014/main" id="{00000000-0008-0000-0500-00006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5" name="Text Box 17">
          <a:extLst>
            <a:ext uri="{FF2B5EF4-FFF2-40B4-BE49-F238E27FC236}">
              <a16:creationId xmlns:a16="http://schemas.microsoft.com/office/drawing/2014/main" id="{00000000-0008-0000-0500-00006F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6" name="Text Box 18">
          <a:extLst>
            <a:ext uri="{FF2B5EF4-FFF2-40B4-BE49-F238E27FC236}">
              <a16:creationId xmlns:a16="http://schemas.microsoft.com/office/drawing/2014/main" id="{00000000-0008-0000-0500-000070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122</xdr:row>
      <xdr:rowOff>170392</xdr:rowOff>
    </xdr:from>
    <xdr:ext cx="95250" cy="213632"/>
    <xdr:sp macro="" textlink="">
      <xdr:nvSpPr>
        <xdr:cNvPr id="3697" name="Text Box 15">
          <a:extLst>
            <a:ext uri="{FF2B5EF4-FFF2-40B4-BE49-F238E27FC236}">
              <a16:creationId xmlns:a16="http://schemas.microsoft.com/office/drawing/2014/main" id="{00000000-0008-0000-0500-000071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98" name="Text Box 16">
          <a:extLst>
            <a:ext uri="{FF2B5EF4-FFF2-40B4-BE49-F238E27FC236}">
              <a16:creationId xmlns:a16="http://schemas.microsoft.com/office/drawing/2014/main" id="{00000000-0008-0000-0500-00007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99" name="Text Box 17">
          <a:extLst>
            <a:ext uri="{FF2B5EF4-FFF2-40B4-BE49-F238E27FC236}">
              <a16:creationId xmlns:a16="http://schemas.microsoft.com/office/drawing/2014/main" id="{00000000-0008-0000-0500-00007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700" name="Text Box 18">
          <a:extLst>
            <a:ext uri="{FF2B5EF4-FFF2-40B4-BE49-F238E27FC236}">
              <a16:creationId xmlns:a16="http://schemas.microsoft.com/office/drawing/2014/main" id="{00000000-0008-0000-0500-00007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701" name="Text Box 19">
          <a:extLst>
            <a:ext uri="{FF2B5EF4-FFF2-40B4-BE49-F238E27FC236}">
              <a16:creationId xmlns:a16="http://schemas.microsoft.com/office/drawing/2014/main" id="{00000000-0008-0000-0500-00007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702" name="Text Box 16">
          <a:extLst>
            <a:ext uri="{FF2B5EF4-FFF2-40B4-BE49-F238E27FC236}">
              <a16:creationId xmlns:a16="http://schemas.microsoft.com/office/drawing/2014/main" id="{00000000-0008-0000-0500-00007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703" name="Text Box 17">
          <a:extLst>
            <a:ext uri="{FF2B5EF4-FFF2-40B4-BE49-F238E27FC236}">
              <a16:creationId xmlns:a16="http://schemas.microsoft.com/office/drawing/2014/main" id="{00000000-0008-0000-0500-00007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704" name="Text Box 18">
          <a:extLst>
            <a:ext uri="{FF2B5EF4-FFF2-40B4-BE49-F238E27FC236}">
              <a16:creationId xmlns:a16="http://schemas.microsoft.com/office/drawing/2014/main" id="{00000000-0008-0000-0500-00007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705" name="Text Box 19">
          <a:extLst>
            <a:ext uri="{FF2B5EF4-FFF2-40B4-BE49-F238E27FC236}">
              <a16:creationId xmlns:a16="http://schemas.microsoft.com/office/drawing/2014/main" id="{00000000-0008-0000-0500-00007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117</xdr:row>
      <xdr:rowOff>0</xdr:rowOff>
    </xdr:from>
    <xdr:ext cx="95250" cy="171450"/>
    <xdr:sp macro="" textlink="">
      <xdr:nvSpPr>
        <xdr:cNvPr id="3706" name="Text Box 16">
          <a:extLst>
            <a:ext uri="{FF2B5EF4-FFF2-40B4-BE49-F238E27FC236}">
              <a16:creationId xmlns:a16="http://schemas.microsoft.com/office/drawing/2014/main" id="{00000000-0008-0000-0500-00007A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117</xdr:row>
      <xdr:rowOff>0</xdr:rowOff>
    </xdr:from>
    <xdr:ext cx="95250" cy="171450"/>
    <xdr:sp macro="" textlink="">
      <xdr:nvSpPr>
        <xdr:cNvPr id="3707" name="Text Box 17">
          <a:extLst>
            <a:ext uri="{FF2B5EF4-FFF2-40B4-BE49-F238E27FC236}">
              <a16:creationId xmlns:a16="http://schemas.microsoft.com/office/drawing/2014/main" id="{00000000-0008-0000-0500-00007B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117</xdr:row>
      <xdr:rowOff>0</xdr:rowOff>
    </xdr:from>
    <xdr:ext cx="95250" cy="171450"/>
    <xdr:sp macro="" textlink="">
      <xdr:nvSpPr>
        <xdr:cNvPr id="3708" name="Text Box 18">
          <a:extLst>
            <a:ext uri="{FF2B5EF4-FFF2-40B4-BE49-F238E27FC236}">
              <a16:creationId xmlns:a16="http://schemas.microsoft.com/office/drawing/2014/main" id="{00000000-0008-0000-0500-00007C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117</xdr:row>
      <xdr:rowOff>0</xdr:rowOff>
    </xdr:from>
    <xdr:ext cx="95250" cy="171450"/>
    <xdr:sp macro="" textlink="">
      <xdr:nvSpPr>
        <xdr:cNvPr id="3709" name="Text Box 19">
          <a:extLst>
            <a:ext uri="{FF2B5EF4-FFF2-40B4-BE49-F238E27FC236}">
              <a16:creationId xmlns:a16="http://schemas.microsoft.com/office/drawing/2014/main" id="{00000000-0008-0000-0500-00007D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014"/>
    <xdr:sp macro="" textlink="">
      <xdr:nvSpPr>
        <xdr:cNvPr id="3710" name="Text Box 15">
          <a:extLst>
            <a:ext uri="{FF2B5EF4-FFF2-40B4-BE49-F238E27FC236}">
              <a16:creationId xmlns:a16="http://schemas.microsoft.com/office/drawing/2014/main" id="{00000000-0008-0000-0500-00007E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711" name="Text Box 16">
          <a:extLst>
            <a:ext uri="{FF2B5EF4-FFF2-40B4-BE49-F238E27FC236}">
              <a16:creationId xmlns:a16="http://schemas.microsoft.com/office/drawing/2014/main" id="{00000000-0008-0000-0500-00007F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712" name="Text Box 17">
          <a:extLst>
            <a:ext uri="{FF2B5EF4-FFF2-40B4-BE49-F238E27FC236}">
              <a16:creationId xmlns:a16="http://schemas.microsoft.com/office/drawing/2014/main" id="{00000000-0008-0000-0500-00008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713" name="Text Box 18">
          <a:extLst>
            <a:ext uri="{FF2B5EF4-FFF2-40B4-BE49-F238E27FC236}">
              <a16:creationId xmlns:a16="http://schemas.microsoft.com/office/drawing/2014/main" id="{00000000-0008-0000-0500-00008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714" name="Text Box 19">
          <a:extLst>
            <a:ext uri="{FF2B5EF4-FFF2-40B4-BE49-F238E27FC236}">
              <a16:creationId xmlns:a16="http://schemas.microsoft.com/office/drawing/2014/main" id="{00000000-0008-0000-0500-00008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715" name="Text Box 16">
          <a:extLst>
            <a:ext uri="{FF2B5EF4-FFF2-40B4-BE49-F238E27FC236}">
              <a16:creationId xmlns:a16="http://schemas.microsoft.com/office/drawing/2014/main" id="{00000000-0008-0000-0500-000083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716" name="Text Box 17">
          <a:extLst>
            <a:ext uri="{FF2B5EF4-FFF2-40B4-BE49-F238E27FC236}">
              <a16:creationId xmlns:a16="http://schemas.microsoft.com/office/drawing/2014/main" id="{00000000-0008-0000-0500-00008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122</xdr:row>
      <xdr:rowOff>15875</xdr:rowOff>
    </xdr:from>
    <xdr:ext cx="95250" cy="171450"/>
    <xdr:sp macro="" textlink="">
      <xdr:nvSpPr>
        <xdr:cNvPr id="3717" name="Text Box 18">
          <a:extLst>
            <a:ext uri="{FF2B5EF4-FFF2-40B4-BE49-F238E27FC236}">
              <a16:creationId xmlns:a16="http://schemas.microsoft.com/office/drawing/2014/main" id="{00000000-0008-0000-0500-0000850E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718" name="Text Box 16">
          <a:extLst>
            <a:ext uri="{FF2B5EF4-FFF2-40B4-BE49-F238E27FC236}">
              <a16:creationId xmlns:a16="http://schemas.microsoft.com/office/drawing/2014/main" id="{00000000-0008-0000-0500-000086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719" name="Text Box 17">
          <a:extLst>
            <a:ext uri="{FF2B5EF4-FFF2-40B4-BE49-F238E27FC236}">
              <a16:creationId xmlns:a16="http://schemas.microsoft.com/office/drawing/2014/main" id="{00000000-0008-0000-0500-00008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720" name="Text Box 18">
          <a:extLst>
            <a:ext uri="{FF2B5EF4-FFF2-40B4-BE49-F238E27FC236}">
              <a16:creationId xmlns:a16="http://schemas.microsoft.com/office/drawing/2014/main" id="{00000000-0008-0000-0500-00008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721" name="Text Box 19">
          <a:extLst>
            <a:ext uri="{FF2B5EF4-FFF2-40B4-BE49-F238E27FC236}">
              <a16:creationId xmlns:a16="http://schemas.microsoft.com/office/drawing/2014/main" id="{00000000-0008-0000-0500-00008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722" name="Text Box 16">
          <a:extLst>
            <a:ext uri="{FF2B5EF4-FFF2-40B4-BE49-F238E27FC236}">
              <a16:creationId xmlns:a16="http://schemas.microsoft.com/office/drawing/2014/main" id="{00000000-0008-0000-0500-00008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122</xdr:row>
      <xdr:rowOff>170392</xdr:rowOff>
    </xdr:from>
    <xdr:ext cx="95250" cy="213632"/>
    <xdr:sp macro="" textlink="">
      <xdr:nvSpPr>
        <xdr:cNvPr id="3723" name="Text Box 15">
          <a:extLst>
            <a:ext uri="{FF2B5EF4-FFF2-40B4-BE49-F238E27FC236}">
              <a16:creationId xmlns:a16="http://schemas.microsoft.com/office/drawing/2014/main" id="{00000000-0008-0000-0500-00008B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8496"/>
    <xdr:sp macro="" textlink="">
      <xdr:nvSpPr>
        <xdr:cNvPr id="3724" name="Text Box 15">
          <a:extLst>
            <a:ext uri="{FF2B5EF4-FFF2-40B4-BE49-F238E27FC236}">
              <a16:creationId xmlns:a16="http://schemas.microsoft.com/office/drawing/2014/main" id="{00000000-0008-0000-0500-00008C0E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442269"/>
    <xdr:sp macro="" textlink="">
      <xdr:nvSpPr>
        <xdr:cNvPr id="3725" name="Text Box 15">
          <a:extLst>
            <a:ext uri="{FF2B5EF4-FFF2-40B4-BE49-F238E27FC236}">
              <a16:creationId xmlns:a16="http://schemas.microsoft.com/office/drawing/2014/main" id="{00000000-0008-0000-0500-00008D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504825</xdr:rowOff>
    </xdr:from>
    <xdr:ext cx="95250" cy="442269"/>
    <xdr:sp macro="" textlink="">
      <xdr:nvSpPr>
        <xdr:cNvPr id="3726" name="Text Box 15">
          <a:extLst>
            <a:ext uri="{FF2B5EF4-FFF2-40B4-BE49-F238E27FC236}">
              <a16:creationId xmlns:a16="http://schemas.microsoft.com/office/drawing/2014/main" id="{00000000-0008-0000-0500-00008E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3727" name="Text Box 15">
          <a:extLst>
            <a:ext uri="{FF2B5EF4-FFF2-40B4-BE49-F238E27FC236}">
              <a16:creationId xmlns:a16="http://schemas.microsoft.com/office/drawing/2014/main" id="{00000000-0008-0000-0500-00008F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3728" name="Text Box 15">
          <a:extLst>
            <a:ext uri="{FF2B5EF4-FFF2-40B4-BE49-F238E27FC236}">
              <a16:creationId xmlns:a16="http://schemas.microsoft.com/office/drawing/2014/main" id="{00000000-0008-0000-0500-0000900E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122</xdr:row>
      <xdr:rowOff>170392</xdr:rowOff>
    </xdr:from>
    <xdr:ext cx="95250" cy="213632"/>
    <xdr:sp macro="" textlink="">
      <xdr:nvSpPr>
        <xdr:cNvPr id="3729" name="Text Box 15">
          <a:extLst>
            <a:ext uri="{FF2B5EF4-FFF2-40B4-BE49-F238E27FC236}">
              <a16:creationId xmlns:a16="http://schemas.microsoft.com/office/drawing/2014/main" id="{00000000-0008-0000-0500-0000910E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30" name="Text Box 16">
          <a:extLst>
            <a:ext uri="{FF2B5EF4-FFF2-40B4-BE49-F238E27FC236}">
              <a16:creationId xmlns:a16="http://schemas.microsoft.com/office/drawing/2014/main" id="{00000000-0008-0000-0500-00009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31" name="Text Box 17">
          <a:extLst>
            <a:ext uri="{FF2B5EF4-FFF2-40B4-BE49-F238E27FC236}">
              <a16:creationId xmlns:a16="http://schemas.microsoft.com/office/drawing/2014/main" id="{00000000-0008-0000-0500-00009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32" name="Text Box 18">
          <a:extLst>
            <a:ext uri="{FF2B5EF4-FFF2-40B4-BE49-F238E27FC236}">
              <a16:creationId xmlns:a16="http://schemas.microsoft.com/office/drawing/2014/main" id="{00000000-0008-0000-0500-00009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33" name="Text Box 19">
          <a:extLst>
            <a:ext uri="{FF2B5EF4-FFF2-40B4-BE49-F238E27FC236}">
              <a16:creationId xmlns:a16="http://schemas.microsoft.com/office/drawing/2014/main" id="{00000000-0008-0000-0500-00009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34" name="Text Box 16">
          <a:extLst>
            <a:ext uri="{FF2B5EF4-FFF2-40B4-BE49-F238E27FC236}">
              <a16:creationId xmlns:a16="http://schemas.microsoft.com/office/drawing/2014/main" id="{00000000-0008-0000-0500-00009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35" name="Text Box 17">
          <a:extLst>
            <a:ext uri="{FF2B5EF4-FFF2-40B4-BE49-F238E27FC236}">
              <a16:creationId xmlns:a16="http://schemas.microsoft.com/office/drawing/2014/main" id="{00000000-0008-0000-0500-00009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36" name="Text Box 18">
          <a:extLst>
            <a:ext uri="{FF2B5EF4-FFF2-40B4-BE49-F238E27FC236}">
              <a16:creationId xmlns:a16="http://schemas.microsoft.com/office/drawing/2014/main" id="{00000000-0008-0000-0500-00009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37" name="Text Box 19">
          <a:extLst>
            <a:ext uri="{FF2B5EF4-FFF2-40B4-BE49-F238E27FC236}">
              <a16:creationId xmlns:a16="http://schemas.microsoft.com/office/drawing/2014/main" id="{00000000-0008-0000-0500-00009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38" name="Text Box 16">
          <a:extLst>
            <a:ext uri="{FF2B5EF4-FFF2-40B4-BE49-F238E27FC236}">
              <a16:creationId xmlns:a16="http://schemas.microsoft.com/office/drawing/2014/main" id="{00000000-0008-0000-0500-00009A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39" name="Text Box 17">
          <a:extLst>
            <a:ext uri="{FF2B5EF4-FFF2-40B4-BE49-F238E27FC236}">
              <a16:creationId xmlns:a16="http://schemas.microsoft.com/office/drawing/2014/main" id="{00000000-0008-0000-0500-00009B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40" name="Text Box 18">
          <a:extLst>
            <a:ext uri="{FF2B5EF4-FFF2-40B4-BE49-F238E27FC236}">
              <a16:creationId xmlns:a16="http://schemas.microsoft.com/office/drawing/2014/main" id="{00000000-0008-0000-0500-00009C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41" name="Text Box 19">
          <a:extLst>
            <a:ext uri="{FF2B5EF4-FFF2-40B4-BE49-F238E27FC236}">
              <a16:creationId xmlns:a16="http://schemas.microsoft.com/office/drawing/2014/main" id="{00000000-0008-0000-0500-00009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4014"/>
    <xdr:sp macro="" textlink="">
      <xdr:nvSpPr>
        <xdr:cNvPr id="3742" name="Text Box 15">
          <a:extLst>
            <a:ext uri="{FF2B5EF4-FFF2-40B4-BE49-F238E27FC236}">
              <a16:creationId xmlns:a16="http://schemas.microsoft.com/office/drawing/2014/main" id="{00000000-0008-0000-0500-00009E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43" name="Text Box 16">
          <a:extLst>
            <a:ext uri="{FF2B5EF4-FFF2-40B4-BE49-F238E27FC236}">
              <a16:creationId xmlns:a16="http://schemas.microsoft.com/office/drawing/2014/main" id="{00000000-0008-0000-0500-00009F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44" name="Text Box 17">
          <a:extLst>
            <a:ext uri="{FF2B5EF4-FFF2-40B4-BE49-F238E27FC236}">
              <a16:creationId xmlns:a16="http://schemas.microsoft.com/office/drawing/2014/main" id="{00000000-0008-0000-0500-0000A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45" name="Text Box 18">
          <a:extLst>
            <a:ext uri="{FF2B5EF4-FFF2-40B4-BE49-F238E27FC236}">
              <a16:creationId xmlns:a16="http://schemas.microsoft.com/office/drawing/2014/main" id="{00000000-0008-0000-0500-0000A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46" name="Text Box 19">
          <a:extLst>
            <a:ext uri="{FF2B5EF4-FFF2-40B4-BE49-F238E27FC236}">
              <a16:creationId xmlns:a16="http://schemas.microsoft.com/office/drawing/2014/main" id="{00000000-0008-0000-0500-0000A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47" name="Text Box 16">
          <a:extLst>
            <a:ext uri="{FF2B5EF4-FFF2-40B4-BE49-F238E27FC236}">
              <a16:creationId xmlns:a16="http://schemas.microsoft.com/office/drawing/2014/main" id="{00000000-0008-0000-0500-0000A3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48" name="Text Box 17">
          <a:extLst>
            <a:ext uri="{FF2B5EF4-FFF2-40B4-BE49-F238E27FC236}">
              <a16:creationId xmlns:a16="http://schemas.microsoft.com/office/drawing/2014/main" id="{00000000-0008-0000-0500-0000A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49" name="Text Box 18">
          <a:extLst>
            <a:ext uri="{FF2B5EF4-FFF2-40B4-BE49-F238E27FC236}">
              <a16:creationId xmlns:a16="http://schemas.microsoft.com/office/drawing/2014/main" id="{00000000-0008-0000-0500-0000A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0" name="Text Box 16">
          <a:extLst>
            <a:ext uri="{FF2B5EF4-FFF2-40B4-BE49-F238E27FC236}">
              <a16:creationId xmlns:a16="http://schemas.microsoft.com/office/drawing/2014/main" id="{00000000-0008-0000-0500-0000A6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1" name="Text Box 17">
          <a:extLst>
            <a:ext uri="{FF2B5EF4-FFF2-40B4-BE49-F238E27FC236}">
              <a16:creationId xmlns:a16="http://schemas.microsoft.com/office/drawing/2014/main" id="{00000000-0008-0000-0500-0000A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2" name="Text Box 18">
          <a:extLst>
            <a:ext uri="{FF2B5EF4-FFF2-40B4-BE49-F238E27FC236}">
              <a16:creationId xmlns:a16="http://schemas.microsoft.com/office/drawing/2014/main" id="{00000000-0008-0000-0500-0000A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3" name="Text Box 19">
          <a:extLst>
            <a:ext uri="{FF2B5EF4-FFF2-40B4-BE49-F238E27FC236}">
              <a16:creationId xmlns:a16="http://schemas.microsoft.com/office/drawing/2014/main" id="{00000000-0008-0000-0500-0000A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4" name="Text Box 16">
          <a:extLst>
            <a:ext uri="{FF2B5EF4-FFF2-40B4-BE49-F238E27FC236}">
              <a16:creationId xmlns:a16="http://schemas.microsoft.com/office/drawing/2014/main" id="{00000000-0008-0000-0500-0000A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5" name="Text Box 17">
          <a:extLst>
            <a:ext uri="{FF2B5EF4-FFF2-40B4-BE49-F238E27FC236}">
              <a16:creationId xmlns:a16="http://schemas.microsoft.com/office/drawing/2014/main" id="{00000000-0008-0000-0500-0000A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6" name="Text Box 18">
          <a:extLst>
            <a:ext uri="{FF2B5EF4-FFF2-40B4-BE49-F238E27FC236}">
              <a16:creationId xmlns:a16="http://schemas.microsoft.com/office/drawing/2014/main" id="{00000000-0008-0000-0500-0000A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7" name="Text Box 19">
          <a:extLst>
            <a:ext uri="{FF2B5EF4-FFF2-40B4-BE49-F238E27FC236}">
              <a16:creationId xmlns:a16="http://schemas.microsoft.com/office/drawing/2014/main" id="{00000000-0008-0000-0500-0000A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56743"/>
    <xdr:sp macro="" textlink="">
      <xdr:nvSpPr>
        <xdr:cNvPr id="3758" name="Text Box 15">
          <a:extLst>
            <a:ext uri="{FF2B5EF4-FFF2-40B4-BE49-F238E27FC236}">
              <a16:creationId xmlns:a16="http://schemas.microsoft.com/office/drawing/2014/main" id="{00000000-0008-0000-0500-0000AE0E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442269"/>
    <xdr:sp macro="" textlink="">
      <xdr:nvSpPr>
        <xdr:cNvPr id="3759" name="Text Box 15">
          <a:extLst>
            <a:ext uri="{FF2B5EF4-FFF2-40B4-BE49-F238E27FC236}">
              <a16:creationId xmlns:a16="http://schemas.microsoft.com/office/drawing/2014/main" id="{00000000-0008-0000-0500-0000AF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504825</xdr:rowOff>
    </xdr:from>
    <xdr:ext cx="95250" cy="442269"/>
    <xdr:sp macro="" textlink="">
      <xdr:nvSpPr>
        <xdr:cNvPr id="3760" name="Text Box 15">
          <a:extLst>
            <a:ext uri="{FF2B5EF4-FFF2-40B4-BE49-F238E27FC236}">
              <a16:creationId xmlns:a16="http://schemas.microsoft.com/office/drawing/2014/main" id="{00000000-0008-0000-0500-0000B0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3761" name="Text Box 15">
          <a:extLst>
            <a:ext uri="{FF2B5EF4-FFF2-40B4-BE49-F238E27FC236}">
              <a16:creationId xmlns:a16="http://schemas.microsoft.com/office/drawing/2014/main" id="{00000000-0008-0000-0500-0000B1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122</xdr:row>
      <xdr:rowOff>346075</xdr:rowOff>
    </xdr:from>
    <xdr:ext cx="95250" cy="444331"/>
    <xdr:sp macro="" textlink="">
      <xdr:nvSpPr>
        <xdr:cNvPr id="3762" name="Text Box 15">
          <a:extLst>
            <a:ext uri="{FF2B5EF4-FFF2-40B4-BE49-F238E27FC236}">
              <a16:creationId xmlns:a16="http://schemas.microsoft.com/office/drawing/2014/main" id="{00000000-0008-0000-0500-0000B20E0000}"/>
            </a:ext>
          </a:extLst>
        </xdr:cNvPr>
        <xdr:cNvSpPr txBox="1">
          <a:spLocks noChangeArrowheads="1"/>
        </xdr:cNvSpPr>
      </xdr:nvSpPr>
      <xdr:spPr bwMode="auto">
        <a:xfrm>
          <a:off x="4927600" y="44764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213632"/>
    <xdr:sp macro="" textlink="">
      <xdr:nvSpPr>
        <xdr:cNvPr id="3763" name="Text Box 15">
          <a:extLst>
            <a:ext uri="{FF2B5EF4-FFF2-40B4-BE49-F238E27FC236}">
              <a16:creationId xmlns:a16="http://schemas.microsoft.com/office/drawing/2014/main" id="{00000000-0008-0000-0500-0000B30E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64" name="Text Box 16">
          <a:extLst>
            <a:ext uri="{FF2B5EF4-FFF2-40B4-BE49-F238E27FC236}">
              <a16:creationId xmlns:a16="http://schemas.microsoft.com/office/drawing/2014/main" id="{00000000-0008-0000-0500-0000B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65" name="Text Box 17">
          <a:extLst>
            <a:ext uri="{FF2B5EF4-FFF2-40B4-BE49-F238E27FC236}">
              <a16:creationId xmlns:a16="http://schemas.microsoft.com/office/drawing/2014/main" id="{00000000-0008-0000-0500-0000B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66" name="Text Box 18">
          <a:extLst>
            <a:ext uri="{FF2B5EF4-FFF2-40B4-BE49-F238E27FC236}">
              <a16:creationId xmlns:a16="http://schemas.microsoft.com/office/drawing/2014/main" id="{00000000-0008-0000-0500-0000B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67" name="Text Box 19">
          <a:extLst>
            <a:ext uri="{FF2B5EF4-FFF2-40B4-BE49-F238E27FC236}">
              <a16:creationId xmlns:a16="http://schemas.microsoft.com/office/drawing/2014/main" id="{00000000-0008-0000-0500-0000B7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68" name="Text Box 16">
          <a:extLst>
            <a:ext uri="{FF2B5EF4-FFF2-40B4-BE49-F238E27FC236}">
              <a16:creationId xmlns:a16="http://schemas.microsoft.com/office/drawing/2014/main" id="{00000000-0008-0000-0500-0000B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69" name="Text Box 17">
          <a:extLst>
            <a:ext uri="{FF2B5EF4-FFF2-40B4-BE49-F238E27FC236}">
              <a16:creationId xmlns:a16="http://schemas.microsoft.com/office/drawing/2014/main" id="{00000000-0008-0000-0500-0000B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70" name="Text Box 18">
          <a:extLst>
            <a:ext uri="{FF2B5EF4-FFF2-40B4-BE49-F238E27FC236}">
              <a16:creationId xmlns:a16="http://schemas.microsoft.com/office/drawing/2014/main" id="{00000000-0008-0000-0500-0000B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71" name="Text Box 19">
          <a:extLst>
            <a:ext uri="{FF2B5EF4-FFF2-40B4-BE49-F238E27FC236}">
              <a16:creationId xmlns:a16="http://schemas.microsoft.com/office/drawing/2014/main" id="{00000000-0008-0000-0500-0000BB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72" name="Text Box 16">
          <a:extLst>
            <a:ext uri="{FF2B5EF4-FFF2-40B4-BE49-F238E27FC236}">
              <a16:creationId xmlns:a16="http://schemas.microsoft.com/office/drawing/2014/main" id="{00000000-0008-0000-0500-0000BC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73" name="Text Box 17">
          <a:extLst>
            <a:ext uri="{FF2B5EF4-FFF2-40B4-BE49-F238E27FC236}">
              <a16:creationId xmlns:a16="http://schemas.microsoft.com/office/drawing/2014/main" id="{00000000-0008-0000-0500-0000B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74" name="Text Box 18">
          <a:extLst>
            <a:ext uri="{FF2B5EF4-FFF2-40B4-BE49-F238E27FC236}">
              <a16:creationId xmlns:a16="http://schemas.microsoft.com/office/drawing/2014/main" id="{00000000-0008-0000-0500-0000BE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75" name="Text Box 19">
          <a:extLst>
            <a:ext uri="{FF2B5EF4-FFF2-40B4-BE49-F238E27FC236}">
              <a16:creationId xmlns:a16="http://schemas.microsoft.com/office/drawing/2014/main" id="{00000000-0008-0000-0500-0000BF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4014"/>
    <xdr:sp macro="" textlink="">
      <xdr:nvSpPr>
        <xdr:cNvPr id="3776" name="Text Box 15">
          <a:extLst>
            <a:ext uri="{FF2B5EF4-FFF2-40B4-BE49-F238E27FC236}">
              <a16:creationId xmlns:a16="http://schemas.microsoft.com/office/drawing/2014/main" id="{00000000-0008-0000-0500-0000C0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77" name="Text Box 16">
          <a:extLst>
            <a:ext uri="{FF2B5EF4-FFF2-40B4-BE49-F238E27FC236}">
              <a16:creationId xmlns:a16="http://schemas.microsoft.com/office/drawing/2014/main" id="{00000000-0008-0000-0500-0000C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78" name="Text Box 17">
          <a:extLst>
            <a:ext uri="{FF2B5EF4-FFF2-40B4-BE49-F238E27FC236}">
              <a16:creationId xmlns:a16="http://schemas.microsoft.com/office/drawing/2014/main" id="{00000000-0008-0000-0500-0000C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79" name="Text Box 18">
          <a:extLst>
            <a:ext uri="{FF2B5EF4-FFF2-40B4-BE49-F238E27FC236}">
              <a16:creationId xmlns:a16="http://schemas.microsoft.com/office/drawing/2014/main" id="{00000000-0008-0000-0500-0000C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80" name="Text Box 19">
          <a:extLst>
            <a:ext uri="{FF2B5EF4-FFF2-40B4-BE49-F238E27FC236}">
              <a16:creationId xmlns:a16="http://schemas.microsoft.com/office/drawing/2014/main" id="{00000000-0008-0000-0500-0000C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186</xdr:row>
      <xdr:rowOff>504825</xdr:rowOff>
    </xdr:from>
    <xdr:ext cx="95250" cy="442269"/>
    <xdr:sp macro="" textlink="">
      <xdr:nvSpPr>
        <xdr:cNvPr id="3781" name="Text Box 15">
          <a:extLst>
            <a:ext uri="{FF2B5EF4-FFF2-40B4-BE49-F238E27FC236}">
              <a16:creationId xmlns:a16="http://schemas.microsoft.com/office/drawing/2014/main" id="{00000000-0008-0000-0500-0000C50E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82" name="Text Box 16">
          <a:extLst>
            <a:ext uri="{FF2B5EF4-FFF2-40B4-BE49-F238E27FC236}">
              <a16:creationId xmlns:a16="http://schemas.microsoft.com/office/drawing/2014/main" id="{00000000-0008-0000-0500-0000C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83" name="Text Box 17">
          <a:extLst>
            <a:ext uri="{FF2B5EF4-FFF2-40B4-BE49-F238E27FC236}">
              <a16:creationId xmlns:a16="http://schemas.microsoft.com/office/drawing/2014/main" id="{00000000-0008-0000-0500-0000C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84" name="Text Box 18">
          <a:extLst>
            <a:ext uri="{FF2B5EF4-FFF2-40B4-BE49-F238E27FC236}">
              <a16:creationId xmlns:a16="http://schemas.microsoft.com/office/drawing/2014/main" id="{00000000-0008-0000-0500-0000C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85" name="Text Box 16">
          <a:extLst>
            <a:ext uri="{FF2B5EF4-FFF2-40B4-BE49-F238E27FC236}">
              <a16:creationId xmlns:a16="http://schemas.microsoft.com/office/drawing/2014/main" id="{00000000-0008-0000-0500-0000C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86" name="Text Box 17">
          <a:extLst>
            <a:ext uri="{FF2B5EF4-FFF2-40B4-BE49-F238E27FC236}">
              <a16:creationId xmlns:a16="http://schemas.microsoft.com/office/drawing/2014/main" id="{00000000-0008-0000-0500-0000C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87" name="Text Box 18">
          <a:extLst>
            <a:ext uri="{FF2B5EF4-FFF2-40B4-BE49-F238E27FC236}">
              <a16:creationId xmlns:a16="http://schemas.microsoft.com/office/drawing/2014/main" id="{00000000-0008-0000-0500-0000C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88" name="Text Box 19">
          <a:extLst>
            <a:ext uri="{FF2B5EF4-FFF2-40B4-BE49-F238E27FC236}">
              <a16:creationId xmlns:a16="http://schemas.microsoft.com/office/drawing/2014/main" id="{00000000-0008-0000-0500-0000C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89" name="Text Box 16">
          <a:extLst>
            <a:ext uri="{FF2B5EF4-FFF2-40B4-BE49-F238E27FC236}">
              <a16:creationId xmlns:a16="http://schemas.microsoft.com/office/drawing/2014/main" id="{00000000-0008-0000-0500-0000C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90" name="Text Box 17">
          <a:extLst>
            <a:ext uri="{FF2B5EF4-FFF2-40B4-BE49-F238E27FC236}">
              <a16:creationId xmlns:a16="http://schemas.microsoft.com/office/drawing/2014/main" id="{00000000-0008-0000-0500-0000C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91" name="Text Box 18">
          <a:extLst>
            <a:ext uri="{FF2B5EF4-FFF2-40B4-BE49-F238E27FC236}">
              <a16:creationId xmlns:a16="http://schemas.microsoft.com/office/drawing/2014/main" id="{00000000-0008-0000-0500-0000CF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188</xdr:row>
      <xdr:rowOff>170392</xdr:rowOff>
    </xdr:from>
    <xdr:ext cx="95250" cy="213632"/>
    <xdr:sp macro="" textlink="">
      <xdr:nvSpPr>
        <xdr:cNvPr id="3792" name="Text Box 15">
          <a:extLst>
            <a:ext uri="{FF2B5EF4-FFF2-40B4-BE49-F238E27FC236}">
              <a16:creationId xmlns:a16="http://schemas.microsoft.com/office/drawing/2014/main" id="{00000000-0008-0000-0500-0000D0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93" name="Text Box 16">
          <a:extLst>
            <a:ext uri="{FF2B5EF4-FFF2-40B4-BE49-F238E27FC236}">
              <a16:creationId xmlns:a16="http://schemas.microsoft.com/office/drawing/2014/main" id="{00000000-0008-0000-0500-0000D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94" name="Text Box 17">
          <a:extLst>
            <a:ext uri="{FF2B5EF4-FFF2-40B4-BE49-F238E27FC236}">
              <a16:creationId xmlns:a16="http://schemas.microsoft.com/office/drawing/2014/main" id="{00000000-0008-0000-0500-0000D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95" name="Text Box 18">
          <a:extLst>
            <a:ext uri="{FF2B5EF4-FFF2-40B4-BE49-F238E27FC236}">
              <a16:creationId xmlns:a16="http://schemas.microsoft.com/office/drawing/2014/main" id="{00000000-0008-0000-0500-0000D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96" name="Text Box 19">
          <a:extLst>
            <a:ext uri="{FF2B5EF4-FFF2-40B4-BE49-F238E27FC236}">
              <a16:creationId xmlns:a16="http://schemas.microsoft.com/office/drawing/2014/main" id="{00000000-0008-0000-0500-0000D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97" name="Text Box 16">
          <a:extLst>
            <a:ext uri="{FF2B5EF4-FFF2-40B4-BE49-F238E27FC236}">
              <a16:creationId xmlns:a16="http://schemas.microsoft.com/office/drawing/2014/main" id="{00000000-0008-0000-0500-0000D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98" name="Text Box 17">
          <a:extLst>
            <a:ext uri="{FF2B5EF4-FFF2-40B4-BE49-F238E27FC236}">
              <a16:creationId xmlns:a16="http://schemas.microsoft.com/office/drawing/2014/main" id="{00000000-0008-0000-0500-0000D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99" name="Text Box 18">
          <a:extLst>
            <a:ext uri="{FF2B5EF4-FFF2-40B4-BE49-F238E27FC236}">
              <a16:creationId xmlns:a16="http://schemas.microsoft.com/office/drawing/2014/main" id="{00000000-0008-0000-0500-0000D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800" name="Text Box 19">
          <a:extLst>
            <a:ext uri="{FF2B5EF4-FFF2-40B4-BE49-F238E27FC236}">
              <a16:creationId xmlns:a16="http://schemas.microsoft.com/office/drawing/2014/main" id="{00000000-0008-0000-0500-0000D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183</xdr:row>
      <xdr:rowOff>0</xdr:rowOff>
    </xdr:from>
    <xdr:ext cx="95250" cy="171450"/>
    <xdr:sp macro="" textlink="">
      <xdr:nvSpPr>
        <xdr:cNvPr id="3801" name="Text Box 16">
          <a:extLst>
            <a:ext uri="{FF2B5EF4-FFF2-40B4-BE49-F238E27FC236}">
              <a16:creationId xmlns:a16="http://schemas.microsoft.com/office/drawing/2014/main" id="{00000000-0008-0000-0500-0000D9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183</xdr:row>
      <xdr:rowOff>0</xdr:rowOff>
    </xdr:from>
    <xdr:ext cx="95250" cy="171450"/>
    <xdr:sp macro="" textlink="">
      <xdr:nvSpPr>
        <xdr:cNvPr id="3802" name="Text Box 17">
          <a:extLst>
            <a:ext uri="{FF2B5EF4-FFF2-40B4-BE49-F238E27FC236}">
              <a16:creationId xmlns:a16="http://schemas.microsoft.com/office/drawing/2014/main" id="{00000000-0008-0000-0500-0000DA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183</xdr:row>
      <xdr:rowOff>0</xdr:rowOff>
    </xdr:from>
    <xdr:ext cx="95250" cy="171450"/>
    <xdr:sp macro="" textlink="">
      <xdr:nvSpPr>
        <xdr:cNvPr id="3803" name="Text Box 18">
          <a:extLst>
            <a:ext uri="{FF2B5EF4-FFF2-40B4-BE49-F238E27FC236}">
              <a16:creationId xmlns:a16="http://schemas.microsoft.com/office/drawing/2014/main" id="{00000000-0008-0000-0500-0000DB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183</xdr:row>
      <xdr:rowOff>0</xdr:rowOff>
    </xdr:from>
    <xdr:ext cx="95250" cy="171450"/>
    <xdr:sp macro="" textlink="">
      <xdr:nvSpPr>
        <xdr:cNvPr id="3804" name="Text Box 19">
          <a:extLst>
            <a:ext uri="{FF2B5EF4-FFF2-40B4-BE49-F238E27FC236}">
              <a16:creationId xmlns:a16="http://schemas.microsoft.com/office/drawing/2014/main" id="{00000000-0008-0000-0500-0000DC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4014"/>
    <xdr:sp macro="" textlink="">
      <xdr:nvSpPr>
        <xdr:cNvPr id="3805" name="Text Box 15">
          <a:extLst>
            <a:ext uri="{FF2B5EF4-FFF2-40B4-BE49-F238E27FC236}">
              <a16:creationId xmlns:a16="http://schemas.microsoft.com/office/drawing/2014/main" id="{00000000-0008-0000-0500-0000DD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806" name="Text Box 16">
          <a:extLst>
            <a:ext uri="{FF2B5EF4-FFF2-40B4-BE49-F238E27FC236}">
              <a16:creationId xmlns:a16="http://schemas.microsoft.com/office/drawing/2014/main" id="{00000000-0008-0000-0500-0000DE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807" name="Text Box 17">
          <a:extLst>
            <a:ext uri="{FF2B5EF4-FFF2-40B4-BE49-F238E27FC236}">
              <a16:creationId xmlns:a16="http://schemas.microsoft.com/office/drawing/2014/main" id="{00000000-0008-0000-0500-0000DF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808" name="Text Box 18">
          <a:extLst>
            <a:ext uri="{FF2B5EF4-FFF2-40B4-BE49-F238E27FC236}">
              <a16:creationId xmlns:a16="http://schemas.microsoft.com/office/drawing/2014/main" id="{00000000-0008-0000-0500-0000E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809" name="Text Box 19">
          <a:extLst>
            <a:ext uri="{FF2B5EF4-FFF2-40B4-BE49-F238E27FC236}">
              <a16:creationId xmlns:a16="http://schemas.microsoft.com/office/drawing/2014/main" id="{00000000-0008-0000-0500-0000E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810" name="Text Box 16">
          <a:extLst>
            <a:ext uri="{FF2B5EF4-FFF2-40B4-BE49-F238E27FC236}">
              <a16:creationId xmlns:a16="http://schemas.microsoft.com/office/drawing/2014/main" id="{00000000-0008-0000-0500-0000E2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811" name="Text Box 17">
          <a:extLst>
            <a:ext uri="{FF2B5EF4-FFF2-40B4-BE49-F238E27FC236}">
              <a16:creationId xmlns:a16="http://schemas.microsoft.com/office/drawing/2014/main" id="{00000000-0008-0000-0500-0000E3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188</xdr:row>
      <xdr:rowOff>15875</xdr:rowOff>
    </xdr:from>
    <xdr:ext cx="95250" cy="171450"/>
    <xdr:sp macro="" textlink="">
      <xdr:nvSpPr>
        <xdr:cNvPr id="3812" name="Text Box 18">
          <a:extLst>
            <a:ext uri="{FF2B5EF4-FFF2-40B4-BE49-F238E27FC236}">
              <a16:creationId xmlns:a16="http://schemas.microsoft.com/office/drawing/2014/main" id="{00000000-0008-0000-0500-0000E40E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813" name="Text Box 16">
          <a:extLst>
            <a:ext uri="{FF2B5EF4-FFF2-40B4-BE49-F238E27FC236}">
              <a16:creationId xmlns:a16="http://schemas.microsoft.com/office/drawing/2014/main" id="{00000000-0008-0000-0500-0000E5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814" name="Text Box 17">
          <a:extLst>
            <a:ext uri="{FF2B5EF4-FFF2-40B4-BE49-F238E27FC236}">
              <a16:creationId xmlns:a16="http://schemas.microsoft.com/office/drawing/2014/main" id="{00000000-0008-0000-0500-0000E6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815" name="Text Box 18">
          <a:extLst>
            <a:ext uri="{FF2B5EF4-FFF2-40B4-BE49-F238E27FC236}">
              <a16:creationId xmlns:a16="http://schemas.microsoft.com/office/drawing/2014/main" id="{00000000-0008-0000-0500-0000E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816" name="Text Box 19">
          <a:extLst>
            <a:ext uri="{FF2B5EF4-FFF2-40B4-BE49-F238E27FC236}">
              <a16:creationId xmlns:a16="http://schemas.microsoft.com/office/drawing/2014/main" id="{00000000-0008-0000-0500-0000E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817" name="Text Box 16">
          <a:extLst>
            <a:ext uri="{FF2B5EF4-FFF2-40B4-BE49-F238E27FC236}">
              <a16:creationId xmlns:a16="http://schemas.microsoft.com/office/drawing/2014/main" id="{00000000-0008-0000-0500-0000E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188</xdr:row>
      <xdr:rowOff>170392</xdr:rowOff>
    </xdr:from>
    <xdr:ext cx="95250" cy="213632"/>
    <xdr:sp macro="" textlink="">
      <xdr:nvSpPr>
        <xdr:cNvPr id="3818" name="Text Box 15">
          <a:extLst>
            <a:ext uri="{FF2B5EF4-FFF2-40B4-BE49-F238E27FC236}">
              <a16:creationId xmlns:a16="http://schemas.microsoft.com/office/drawing/2014/main" id="{00000000-0008-0000-0500-0000EA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467134"/>
    <xdr:sp macro="" textlink="">
      <xdr:nvSpPr>
        <xdr:cNvPr id="3819" name="Text Box 15">
          <a:extLst>
            <a:ext uri="{FF2B5EF4-FFF2-40B4-BE49-F238E27FC236}">
              <a16:creationId xmlns:a16="http://schemas.microsoft.com/office/drawing/2014/main" id="{00000000-0008-0000-0500-0000EB0E0000}"/>
            </a:ext>
          </a:extLst>
        </xdr:cNvPr>
        <xdr:cNvSpPr txBox="1">
          <a:spLocks noChangeArrowheads="1"/>
        </xdr:cNvSpPr>
      </xdr:nvSpPr>
      <xdr:spPr bwMode="auto">
        <a:xfrm>
          <a:off x="4972050" y="5076825"/>
          <a:ext cx="95250" cy="46713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213632"/>
    <xdr:sp macro="" textlink="">
      <xdr:nvSpPr>
        <xdr:cNvPr id="3820" name="Text Box 15">
          <a:extLst>
            <a:ext uri="{FF2B5EF4-FFF2-40B4-BE49-F238E27FC236}">
              <a16:creationId xmlns:a16="http://schemas.microsoft.com/office/drawing/2014/main" id="{00000000-0008-0000-0500-0000EC0E0000}"/>
            </a:ext>
          </a:extLst>
        </xdr:cNvPr>
        <xdr:cNvSpPr txBox="1">
          <a:spLocks noChangeArrowheads="1"/>
        </xdr:cNvSpPr>
      </xdr:nvSpPr>
      <xdr:spPr bwMode="auto">
        <a:xfrm>
          <a:off x="4972050" y="5076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444331"/>
    <xdr:sp macro="" textlink="">
      <xdr:nvSpPr>
        <xdr:cNvPr id="3821" name="Text Box 15">
          <a:extLst>
            <a:ext uri="{FF2B5EF4-FFF2-40B4-BE49-F238E27FC236}">
              <a16:creationId xmlns:a16="http://schemas.microsoft.com/office/drawing/2014/main" id="{00000000-0008-0000-0500-0000ED0E0000}"/>
            </a:ext>
          </a:extLst>
        </xdr:cNvPr>
        <xdr:cNvSpPr txBox="1">
          <a:spLocks noChangeArrowheads="1"/>
        </xdr:cNvSpPr>
      </xdr:nvSpPr>
      <xdr:spPr bwMode="auto">
        <a:xfrm>
          <a:off x="4972050" y="5076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19</xdr:row>
      <xdr:rowOff>504825</xdr:rowOff>
    </xdr:from>
    <xdr:ext cx="95250" cy="444014"/>
    <xdr:sp macro="" textlink="">
      <xdr:nvSpPr>
        <xdr:cNvPr id="3822" name="Text Box 15">
          <a:extLst>
            <a:ext uri="{FF2B5EF4-FFF2-40B4-BE49-F238E27FC236}">
              <a16:creationId xmlns:a16="http://schemas.microsoft.com/office/drawing/2014/main" id="{00000000-0008-0000-0500-0000EE0E0000}"/>
            </a:ext>
          </a:extLst>
        </xdr:cNvPr>
        <xdr:cNvSpPr txBox="1">
          <a:spLocks noChangeArrowheads="1"/>
        </xdr:cNvSpPr>
      </xdr:nvSpPr>
      <xdr:spPr bwMode="auto">
        <a:xfrm>
          <a:off x="4972050" y="58261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19</xdr:row>
      <xdr:rowOff>504825</xdr:rowOff>
    </xdr:from>
    <xdr:ext cx="95250" cy="444014"/>
    <xdr:sp macro="" textlink="">
      <xdr:nvSpPr>
        <xdr:cNvPr id="3823" name="Text Box 15">
          <a:extLst>
            <a:ext uri="{FF2B5EF4-FFF2-40B4-BE49-F238E27FC236}">
              <a16:creationId xmlns:a16="http://schemas.microsoft.com/office/drawing/2014/main" id="{00000000-0008-0000-0500-0000EF0E0000}"/>
            </a:ext>
          </a:extLst>
        </xdr:cNvPr>
        <xdr:cNvSpPr txBox="1">
          <a:spLocks noChangeArrowheads="1"/>
        </xdr:cNvSpPr>
      </xdr:nvSpPr>
      <xdr:spPr bwMode="auto">
        <a:xfrm>
          <a:off x="4972050" y="58261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8496"/>
    <xdr:sp macro="" textlink="">
      <xdr:nvSpPr>
        <xdr:cNvPr id="3824" name="Text Box 15">
          <a:extLst>
            <a:ext uri="{FF2B5EF4-FFF2-40B4-BE49-F238E27FC236}">
              <a16:creationId xmlns:a16="http://schemas.microsoft.com/office/drawing/2014/main" id="{00000000-0008-0000-0500-0000F00E0000}"/>
            </a:ext>
          </a:extLst>
        </xdr:cNvPr>
        <xdr:cNvSpPr txBox="1">
          <a:spLocks noChangeArrowheads="1"/>
        </xdr:cNvSpPr>
      </xdr:nvSpPr>
      <xdr:spPr bwMode="auto">
        <a:xfrm>
          <a:off x="4972050" y="7324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213632"/>
    <xdr:sp macro="" textlink="">
      <xdr:nvSpPr>
        <xdr:cNvPr id="3825" name="Text Box 15">
          <a:extLst>
            <a:ext uri="{FF2B5EF4-FFF2-40B4-BE49-F238E27FC236}">
              <a16:creationId xmlns:a16="http://schemas.microsoft.com/office/drawing/2014/main" id="{00000000-0008-0000-0500-0000F1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331"/>
    <xdr:sp macro="" textlink="">
      <xdr:nvSpPr>
        <xdr:cNvPr id="3826" name="Text Box 15">
          <a:extLst>
            <a:ext uri="{FF2B5EF4-FFF2-40B4-BE49-F238E27FC236}">
              <a16:creationId xmlns:a16="http://schemas.microsoft.com/office/drawing/2014/main" id="{00000000-0008-0000-0500-0000F2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56743"/>
    <xdr:sp macro="" textlink="">
      <xdr:nvSpPr>
        <xdr:cNvPr id="3827" name="Text Box 15">
          <a:extLst>
            <a:ext uri="{FF2B5EF4-FFF2-40B4-BE49-F238E27FC236}">
              <a16:creationId xmlns:a16="http://schemas.microsoft.com/office/drawing/2014/main" id="{00000000-0008-0000-0500-0000F30E0000}"/>
            </a:ext>
          </a:extLst>
        </xdr:cNvPr>
        <xdr:cNvSpPr txBox="1">
          <a:spLocks noChangeArrowheads="1"/>
        </xdr:cNvSpPr>
      </xdr:nvSpPr>
      <xdr:spPr bwMode="auto">
        <a:xfrm>
          <a:off x="4972050" y="7324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213632"/>
    <xdr:sp macro="" textlink="">
      <xdr:nvSpPr>
        <xdr:cNvPr id="3828" name="Text Box 15">
          <a:extLst>
            <a:ext uri="{FF2B5EF4-FFF2-40B4-BE49-F238E27FC236}">
              <a16:creationId xmlns:a16="http://schemas.microsoft.com/office/drawing/2014/main" id="{00000000-0008-0000-0500-0000F4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331"/>
    <xdr:sp macro="" textlink="">
      <xdr:nvSpPr>
        <xdr:cNvPr id="3829" name="Text Box 15">
          <a:extLst>
            <a:ext uri="{FF2B5EF4-FFF2-40B4-BE49-F238E27FC236}">
              <a16:creationId xmlns:a16="http://schemas.microsoft.com/office/drawing/2014/main" id="{00000000-0008-0000-0500-0000F5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8496"/>
    <xdr:sp macro="" textlink="">
      <xdr:nvSpPr>
        <xdr:cNvPr id="3830" name="Text Box 15">
          <a:extLst>
            <a:ext uri="{FF2B5EF4-FFF2-40B4-BE49-F238E27FC236}">
              <a16:creationId xmlns:a16="http://schemas.microsoft.com/office/drawing/2014/main" id="{00000000-0008-0000-0500-0000F60E0000}"/>
            </a:ext>
          </a:extLst>
        </xdr:cNvPr>
        <xdr:cNvSpPr txBox="1">
          <a:spLocks noChangeArrowheads="1"/>
        </xdr:cNvSpPr>
      </xdr:nvSpPr>
      <xdr:spPr bwMode="auto">
        <a:xfrm>
          <a:off x="4972050" y="7324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3831" name="Text Box 15">
          <a:extLst>
            <a:ext uri="{FF2B5EF4-FFF2-40B4-BE49-F238E27FC236}">
              <a16:creationId xmlns:a16="http://schemas.microsoft.com/office/drawing/2014/main" id="{00000000-0008-0000-0500-0000F7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4331"/>
    <xdr:sp macro="" textlink="">
      <xdr:nvSpPr>
        <xdr:cNvPr id="3832" name="Text Box 15">
          <a:extLst>
            <a:ext uri="{FF2B5EF4-FFF2-40B4-BE49-F238E27FC236}">
              <a16:creationId xmlns:a16="http://schemas.microsoft.com/office/drawing/2014/main" id="{00000000-0008-0000-0500-0000F8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56743"/>
    <xdr:sp macro="" textlink="">
      <xdr:nvSpPr>
        <xdr:cNvPr id="3833" name="Text Box 15">
          <a:extLst>
            <a:ext uri="{FF2B5EF4-FFF2-40B4-BE49-F238E27FC236}">
              <a16:creationId xmlns:a16="http://schemas.microsoft.com/office/drawing/2014/main" id="{00000000-0008-0000-0500-0000F90E0000}"/>
            </a:ext>
          </a:extLst>
        </xdr:cNvPr>
        <xdr:cNvSpPr txBox="1">
          <a:spLocks noChangeArrowheads="1"/>
        </xdr:cNvSpPr>
      </xdr:nvSpPr>
      <xdr:spPr bwMode="auto">
        <a:xfrm>
          <a:off x="4972050" y="7324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3834" name="Text Box 15">
          <a:extLst>
            <a:ext uri="{FF2B5EF4-FFF2-40B4-BE49-F238E27FC236}">
              <a16:creationId xmlns:a16="http://schemas.microsoft.com/office/drawing/2014/main" id="{00000000-0008-0000-0500-0000FA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4331"/>
    <xdr:sp macro="" textlink="">
      <xdr:nvSpPr>
        <xdr:cNvPr id="3835" name="Text Box 15">
          <a:extLst>
            <a:ext uri="{FF2B5EF4-FFF2-40B4-BE49-F238E27FC236}">
              <a16:creationId xmlns:a16="http://schemas.microsoft.com/office/drawing/2014/main" id="{00000000-0008-0000-0500-0000FB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836" name="Text Box 15">
          <a:extLst>
            <a:ext uri="{FF2B5EF4-FFF2-40B4-BE49-F238E27FC236}">
              <a16:creationId xmlns:a16="http://schemas.microsoft.com/office/drawing/2014/main" id="{00000000-0008-0000-0500-0000FC0E0000}"/>
            </a:ext>
          </a:extLst>
        </xdr:cNvPr>
        <xdr:cNvSpPr txBox="1">
          <a:spLocks noChangeArrowheads="1"/>
        </xdr:cNvSpPr>
      </xdr:nvSpPr>
      <xdr:spPr bwMode="auto">
        <a:xfrm>
          <a:off x="4972050" y="8074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837" name="Text Box 15">
          <a:extLst>
            <a:ext uri="{FF2B5EF4-FFF2-40B4-BE49-F238E27FC236}">
              <a16:creationId xmlns:a16="http://schemas.microsoft.com/office/drawing/2014/main" id="{00000000-0008-0000-0500-0000FD0E0000}"/>
            </a:ext>
          </a:extLst>
        </xdr:cNvPr>
        <xdr:cNvSpPr txBox="1">
          <a:spLocks noChangeArrowheads="1"/>
        </xdr:cNvSpPr>
      </xdr:nvSpPr>
      <xdr:spPr bwMode="auto">
        <a:xfrm>
          <a:off x="4972050" y="8074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8496"/>
    <xdr:sp macro="" textlink="">
      <xdr:nvSpPr>
        <xdr:cNvPr id="3838" name="Text Box 15">
          <a:extLst>
            <a:ext uri="{FF2B5EF4-FFF2-40B4-BE49-F238E27FC236}">
              <a16:creationId xmlns:a16="http://schemas.microsoft.com/office/drawing/2014/main" id="{00000000-0008-0000-0500-0000FE0E0000}"/>
            </a:ext>
          </a:extLst>
        </xdr:cNvPr>
        <xdr:cNvSpPr txBox="1">
          <a:spLocks noChangeArrowheads="1"/>
        </xdr:cNvSpPr>
      </xdr:nvSpPr>
      <xdr:spPr bwMode="auto">
        <a:xfrm>
          <a:off x="4972050" y="9572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39" name="Text Box 15">
          <a:extLst>
            <a:ext uri="{FF2B5EF4-FFF2-40B4-BE49-F238E27FC236}">
              <a16:creationId xmlns:a16="http://schemas.microsoft.com/office/drawing/2014/main" id="{00000000-0008-0000-0500-0000FF0E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331"/>
    <xdr:sp macro="" textlink="">
      <xdr:nvSpPr>
        <xdr:cNvPr id="3840" name="Text Box 15">
          <a:extLst>
            <a:ext uri="{FF2B5EF4-FFF2-40B4-BE49-F238E27FC236}">
              <a16:creationId xmlns:a16="http://schemas.microsoft.com/office/drawing/2014/main" id="{00000000-0008-0000-0500-000000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56743"/>
    <xdr:sp macro="" textlink="">
      <xdr:nvSpPr>
        <xdr:cNvPr id="3841" name="Text Box 15">
          <a:extLst>
            <a:ext uri="{FF2B5EF4-FFF2-40B4-BE49-F238E27FC236}">
              <a16:creationId xmlns:a16="http://schemas.microsoft.com/office/drawing/2014/main" id="{00000000-0008-0000-0500-0000010F0000}"/>
            </a:ext>
          </a:extLst>
        </xdr:cNvPr>
        <xdr:cNvSpPr txBox="1">
          <a:spLocks noChangeArrowheads="1"/>
        </xdr:cNvSpPr>
      </xdr:nvSpPr>
      <xdr:spPr bwMode="auto">
        <a:xfrm>
          <a:off x="4972050" y="9572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42" name="Text Box 15">
          <a:extLst>
            <a:ext uri="{FF2B5EF4-FFF2-40B4-BE49-F238E27FC236}">
              <a16:creationId xmlns:a16="http://schemas.microsoft.com/office/drawing/2014/main" id="{00000000-0008-0000-0500-000002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331"/>
    <xdr:sp macro="" textlink="">
      <xdr:nvSpPr>
        <xdr:cNvPr id="3843" name="Text Box 15">
          <a:extLst>
            <a:ext uri="{FF2B5EF4-FFF2-40B4-BE49-F238E27FC236}">
              <a16:creationId xmlns:a16="http://schemas.microsoft.com/office/drawing/2014/main" id="{00000000-0008-0000-0500-000003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44" name="Text Box 15">
          <a:extLst>
            <a:ext uri="{FF2B5EF4-FFF2-40B4-BE49-F238E27FC236}">
              <a16:creationId xmlns:a16="http://schemas.microsoft.com/office/drawing/2014/main" id="{00000000-0008-0000-0500-000004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45" name="Text Box 15">
          <a:extLst>
            <a:ext uri="{FF2B5EF4-FFF2-40B4-BE49-F238E27FC236}">
              <a16:creationId xmlns:a16="http://schemas.microsoft.com/office/drawing/2014/main" id="{00000000-0008-0000-0500-000005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8496"/>
    <xdr:sp macro="" textlink="">
      <xdr:nvSpPr>
        <xdr:cNvPr id="3846" name="Text Box 15">
          <a:extLst>
            <a:ext uri="{FF2B5EF4-FFF2-40B4-BE49-F238E27FC236}">
              <a16:creationId xmlns:a16="http://schemas.microsoft.com/office/drawing/2014/main" id="{00000000-0008-0000-0500-0000060F0000}"/>
            </a:ext>
          </a:extLst>
        </xdr:cNvPr>
        <xdr:cNvSpPr txBox="1">
          <a:spLocks noChangeArrowheads="1"/>
        </xdr:cNvSpPr>
      </xdr:nvSpPr>
      <xdr:spPr bwMode="auto">
        <a:xfrm>
          <a:off x="4972050" y="9572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47" name="Text Box 15">
          <a:extLst>
            <a:ext uri="{FF2B5EF4-FFF2-40B4-BE49-F238E27FC236}">
              <a16:creationId xmlns:a16="http://schemas.microsoft.com/office/drawing/2014/main" id="{00000000-0008-0000-0500-000007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3848" name="Text Box 15">
          <a:extLst>
            <a:ext uri="{FF2B5EF4-FFF2-40B4-BE49-F238E27FC236}">
              <a16:creationId xmlns:a16="http://schemas.microsoft.com/office/drawing/2014/main" id="{00000000-0008-0000-0500-000008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56743"/>
    <xdr:sp macro="" textlink="">
      <xdr:nvSpPr>
        <xdr:cNvPr id="3849" name="Text Box 15">
          <a:extLst>
            <a:ext uri="{FF2B5EF4-FFF2-40B4-BE49-F238E27FC236}">
              <a16:creationId xmlns:a16="http://schemas.microsoft.com/office/drawing/2014/main" id="{00000000-0008-0000-0500-0000090F0000}"/>
            </a:ext>
          </a:extLst>
        </xdr:cNvPr>
        <xdr:cNvSpPr txBox="1">
          <a:spLocks noChangeArrowheads="1"/>
        </xdr:cNvSpPr>
      </xdr:nvSpPr>
      <xdr:spPr bwMode="auto">
        <a:xfrm>
          <a:off x="4972050" y="9572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0" name="Text Box 15">
          <a:extLst>
            <a:ext uri="{FF2B5EF4-FFF2-40B4-BE49-F238E27FC236}">
              <a16:creationId xmlns:a16="http://schemas.microsoft.com/office/drawing/2014/main" id="{00000000-0008-0000-0500-00000A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3851" name="Text Box 15">
          <a:extLst>
            <a:ext uri="{FF2B5EF4-FFF2-40B4-BE49-F238E27FC236}">
              <a16:creationId xmlns:a16="http://schemas.microsoft.com/office/drawing/2014/main" id="{00000000-0008-0000-0500-00000B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2" name="Text Box 15">
          <a:extLst>
            <a:ext uri="{FF2B5EF4-FFF2-40B4-BE49-F238E27FC236}">
              <a16:creationId xmlns:a16="http://schemas.microsoft.com/office/drawing/2014/main" id="{00000000-0008-0000-0500-00000C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3" name="Text Box 15">
          <a:extLst>
            <a:ext uri="{FF2B5EF4-FFF2-40B4-BE49-F238E27FC236}">
              <a16:creationId xmlns:a16="http://schemas.microsoft.com/office/drawing/2014/main" id="{00000000-0008-0000-0500-00000D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54" name="Text Box 15">
          <a:extLst>
            <a:ext uri="{FF2B5EF4-FFF2-40B4-BE49-F238E27FC236}">
              <a16:creationId xmlns:a16="http://schemas.microsoft.com/office/drawing/2014/main" id="{00000000-0008-0000-0500-00000E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55" name="Text Box 15">
          <a:extLst>
            <a:ext uri="{FF2B5EF4-FFF2-40B4-BE49-F238E27FC236}">
              <a16:creationId xmlns:a16="http://schemas.microsoft.com/office/drawing/2014/main" id="{00000000-0008-0000-0500-00000F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56" name="Text Box 15">
          <a:extLst>
            <a:ext uri="{FF2B5EF4-FFF2-40B4-BE49-F238E27FC236}">
              <a16:creationId xmlns:a16="http://schemas.microsoft.com/office/drawing/2014/main" id="{00000000-0008-0000-0500-000010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57" name="Text Box 15">
          <a:extLst>
            <a:ext uri="{FF2B5EF4-FFF2-40B4-BE49-F238E27FC236}">
              <a16:creationId xmlns:a16="http://schemas.microsoft.com/office/drawing/2014/main" id="{00000000-0008-0000-0500-000011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858" name="Text Box 15">
          <a:extLst>
            <a:ext uri="{FF2B5EF4-FFF2-40B4-BE49-F238E27FC236}">
              <a16:creationId xmlns:a16="http://schemas.microsoft.com/office/drawing/2014/main" id="{00000000-0008-0000-0500-000012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59" name="Text Box 15">
          <a:extLst>
            <a:ext uri="{FF2B5EF4-FFF2-40B4-BE49-F238E27FC236}">
              <a16:creationId xmlns:a16="http://schemas.microsoft.com/office/drawing/2014/main" id="{00000000-0008-0000-0500-00001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60" name="Text Box 15">
          <a:extLst>
            <a:ext uri="{FF2B5EF4-FFF2-40B4-BE49-F238E27FC236}">
              <a16:creationId xmlns:a16="http://schemas.microsoft.com/office/drawing/2014/main" id="{00000000-0008-0000-0500-000014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861" name="Text Box 15">
          <a:extLst>
            <a:ext uri="{FF2B5EF4-FFF2-40B4-BE49-F238E27FC236}">
              <a16:creationId xmlns:a16="http://schemas.microsoft.com/office/drawing/2014/main" id="{00000000-0008-0000-0500-000015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62" name="Text Box 15">
          <a:extLst>
            <a:ext uri="{FF2B5EF4-FFF2-40B4-BE49-F238E27FC236}">
              <a16:creationId xmlns:a16="http://schemas.microsoft.com/office/drawing/2014/main" id="{00000000-0008-0000-0500-00001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63" name="Text Box 15">
          <a:extLst>
            <a:ext uri="{FF2B5EF4-FFF2-40B4-BE49-F238E27FC236}">
              <a16:creationId xmlns:a16="http://schemas.microsoft.com/office/drawing/2014/main" id="{00000000-0008-0000-0500-000017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56743"/>
    <xdr:sp macro="" textlink="">
      <xdr:nvSpPr>
        <xdr:cNvPr id="3864" name="Text Box 15">
          <a:extLst>
            <a:ext uri="{FF2B5EF4-FFF2-40B4-BE49-F238E27FC236}">
              <a16:creationId xmlns:a16="http://schemas.microsoft.com/office/drawing/2014/main" id="{00000000-0008-0000-0500-000018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65" name="Text Box 15">
          <a:extLst>
            <a:ext uri="{FF2B5EF4-FFF2-40B4-BE49-F238E27FC236}">
              <a16:creationId xmlns:a16="http://schemas.microsoft.com/office/drawing/2014/main" id="{00000000-0008-0000-0500-00001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66" name="Text Box 15">
          <a:extLst>
            <a:ext uri="{FF2B5EF4-FFF2-40B4-BE49-F238E27FC236}">
              <a16:creationId xmlns:a16="http://schemas.microsoft.com/office/drawing/2014/main" id="{00000000-0008-0000-0500-00001A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67" name="Text Box 15">
          <a:extLst>
            <a:ext uri="{FF2B5EF4-FFF2-40B4-BE49-F238E27FC236}">
              <a16:creationId xmlns:a16="http://schemas.microsoft.com/office/drawing/2014/main" id="{00000000-0008-0000-0500-00001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68" name="Text Box 15">
          <a:extLst>
            <a:ext uri="{FF2B5EF4-FFF2-40B4-BE49-F238E27FC236}">
              <a16:creationId xmlns:a16="http://schemas.microsoft.com/office/drawing/2014/main" id="{00000000-0008-0000-0500-00001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69" name="Text Box 15">
          <a:extLst>
            <a:ext uri="{FF2B5EF4-FFF2-40B4-BE49-F238E27FC236}">
              <a16:creationId xmlns:a16="http://schemas.microsoft.com/office/drawing/2014/main" id="{00000000-0008-0000-0500-00001D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70" name="Text Box 15">
          <a:extLst>
            <a:ext uri="{FF2B5EF4-FFF2-40B4-BE49-F238E27FC236}">
              <a16:creationId xmlns:a16="http://schemas.microsoft.com/office/drawing/2014/main" id="{00000000-0008-0000-0500-00001E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871" name="Text Box 15">
          <a:extLst>
            <a:ext uri="{FF2B5EF4-FFF2-40B4-BE49-F238E27FC236}">
              <a16:creationId xmlns:a16="http://schemas.microsoft.com/office/drawing/2014/main" id="{00000000-0008-0000-0500-00001F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72" name="Text Box 15">
          <a:extLst>
            <a:ext uri="{FF2B5EF4-FFF2-40B4-BE49-F238E27FC236}">
              <a16:creationId xmlns:a16="http://schemas.microsoft.com/office/drawing/2014/main" id="{00000000-0008-0000-0500-000020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873" name="Text Box 15">
          <a:extLst>
            <a:ext uri="{FF2B5EF4-FFF2-40B4-BE49-F238E27FC236}">
              <a16:creationId xmlns:a16="http://schemas.microsoft.com/office/drawing/2014/main" id="{00000000-0008-0000-0500-000021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874" name="Text Box 15">
          <a:extLst>
            <a:ext uri="{FF2B5EF4-FFF2-40B4-BE49-F238E27FC236}">
              <a16:creationId xmlns:a16="http://schemas.microsoft.com/office/drawing/2014/main" id="{00000000-0008-0000-0500-000022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75" name="Text Box 15">
          <a:extLst>
            <a:ext uri="{FF2B5EF4-FFF2-40B4-BE49-F238E27FC236}">
              <a16:creationId xmlns:a16="http://schemas.microsoft.com/office/drawing/2014/main" id="{00000000-0008-0000-0500-00002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876" name="Text Box 15">
          <a:extLst>
            <a:ext uri="{FF2B5EF4-FFF2-40B4-BE49-F238E27FC236}">
              <a16:creationId xmlns:a16="http://schemas.microsoft.com/office/drawing/2014/main" id="{00000000-0008-0000-0500-000024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56743"/>
    <xdr:sp macro="" textlink="">
      <xdr:nvSpPr>
        <xdr:cNvPr id="3877" name="Text Box 15">
          <a:extLst>
            <a:ext uri="{FF2B5EF4-FFF2-40B4-BE49-F238E27FC236}">
              <a16:creationId xmlns:a16="http://schemas.microsoft.com/office/drawing/2014/main" id="{00000000-0008-0000-0500-000025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78" name="Text Box 15">
          <a:extLst>
            <a:ext uri="{FF2B5EF4-FFF2-40B4-BE49-F238E27FC236}">
              <a16:creationId xmlns:a16="http://schemas.microsoft.com/office/drawing/2014/main" id="{00000000-0008-0000-0500-00002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879" name="Text Box 15">
          <a:extLst>
            <a:ext uri="{FF2B5EF4-FFF2-40B4-BE49-F238E27FC236}">
              <a16:creationId xmlns:a16="http://schemas.microsoft.com/office/drawing/2014/main" id="{00000000-0008-0000-0500-000027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80" name="Text Box 15">
          <a:extLst>
            <a:ext uri="{FF2B5EF4-FFF2-40B4-BE49-F238E27FC236}">
              <a16:creationId xmlns:a16="http://schemas.microsoft.com/office/drawing/2014/main" id="{00000000-0008-0000-0500-000028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81" name="Text Box 15">
          <a:extLst>
            <a:ext uri="{FF2B5EF4-FFF2-40B4-BE49-F238E27FC236}">
              <a16:creationId xmlns:a16="http://schemas.microsoft.com/office/drawing/2014/main" id="{00000000-0008-0000-0500-00002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82" name="Text Box 15">
          <a:extLst>
            <a:ext uri="{FF2B5EF4-FFF2-40B4-BE49-F238E27FC236}">
              <a16:creationId xmlns:a16="http://schemas.microsoft.com/office/drawing/2014/main" id="{00000000-0008-0000-0500-00002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83" name="Text Box 15">
          <a:extLst>
            <a:ext uri="{FF2B5EF4-FFF2-40B4-BE49-F238E27FC236}">
              <a16:creationId xmlns:a16="http://schemas.microsoft.com/office/drawing/2014/main" id="{00000000-0008-0000-0500-00002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4" name="Text Box 15">
          <a:extLst>
            <a:ext uri="{FF2B5EF4-FFF2-40B4-BE49-F238E27FC236}">
              <a16:creationId xmlns:a16="http://schemas.microsoft.com/office/drawing/2014/main" id="{00000000-0008-0000-0500-00002C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5" name="Text Box 15">
          <a:extLst>
            <a:ext uri="{FF2B5EF4-FFF2-40B4-BE49-F238E27FC236}">
              <a16:creationId xmlns:a16="http://schemas.microsoft.com/office/drawing/2014/main" id="{00000000-0008-0000-0500-00002D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6" name="Text Box 15">
          <a:extLst>
            <a:ext uri="{FF2B5EF4-FFF2-40B4-BE49-F238E27FC236}">
              <a16:creationId xmlns:a16="http://schemas.microsoft.com/office/drawing/2014/main" id="{00000000-0008-0000-0500-00002E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7" name="Text Box 15">
          <a:extLst>
            <a:ext uri="{FF2B5EF4-FFF2-40B4-BE49-F238E27FC236}">
              <a16:creationId xmlns:a16="http://schemas.microsoft.com/office/drawing/2014/main" id="{00000000-0008-0000-0500-00002F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8" name="Text Box 15">
          <a:extLst>
            <a:ext uri="{FF2B5EF4-FFF2-40B4-BE49-F238E27FC236}">
              <a16:creationId xmlns:a16="http://schemas.microsoft.com/office/drawing/2014/main" id="{00000000-0008-0000-0500-000030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9" name="Text Box 15">
          <a:extLst>
            <a:ext uri="{FF2B5EF4-FFF2-40B4-BE49-F238E27FC236}">
              <a16:creationId xmlns:a16="http://schemas.microsoft.com/office/drawing/2014/main" id="{00000000-0008-0000-0500-000031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90" name="Text Box 15">
          <a:extLst>
            <a:ext uri="{FF2B5EF4-FFF2-40B4-BE49-F238E27FC236}">
              <a16:creationId xmlns:a16="http://schemas.microsoft.com/office/drawing/2014/main" id="{00000000-0008-0000-0500-000032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891" name="Text Box 15">
          <a:extLst>
            <a:ext uri="{FF2B5EF4-FFF2-40B4-BE49-F238E27FC236}">
              <a16:creationId xmlns:a16="http://schemas.microsoft.com/office/drawing/2014/main" id="{00000000-0008-0000-0500-000033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92" name="Text Box 15">
          <a:extLst>
            <a:ext uri="{FF2B5EF4-FFF2-40B4-BE49-F238E27FC236}">
              <a16:creationId xmlns:a16="http://schemas.microsoft.com/office/drawing/2014/main" id="{00000000-0008-0000-0500-000034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93" name="Text Box 15">
          <a:extLst>
            <a:ext uri="{FF2B5EF4-FFF2-40B4-BE49-F238E27FC236}">
              <a16:creationId xmlns:a16="http://schemas.microsoft.com/office/drawing/2014/main" id="{00000000-0008-0000-0500-000035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894" name="Text Box 15">
          <a:extLst>
            <a:ext uri="{FF2B5EF4-FFF2-40B4-BE49-F238E27FC236}">
              <a16:creationId xmlns:a16="http://schemas.microsoft.com/office/drawing/2014/main" id="{00000000-0008-0000-0500-000036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95" name="Text Box 15">
          <a:extLst>
            <a:ext uri="{FF2B5EF4-FFF2-40B4-BE49-F238E27FC236}">
              <a16:creationId xmlns:a16="http://schemas.microsoft.com/office/drawing/2014/main" id="{00000000-0008-0000-0500-000037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96" name="Text Box 15">
          <a:extLst>
            <a:ext uri="{FF2B5EF4-FFF2-40B4-BE49-F238E27FC236}">
              <a16:creationId xmlns:a16="http://schemas.microsoft.com/office/drawing/2014/main" id="{00000000-0008-0000-0500-000038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56743"/>
    <xdr:sp macro="" textlink="">
      <xdr:nvSpPr>
        <xdr:cNvPr id="3897" name="Text Box 15">
          <a:extLst>
            <a:ext uri="{FF2B5EF4-FFF2-40B4-BE49-F238E27FC236}">
              <a16:creationId xmlns:a16="http://schemas.microsoft.com/office/drawing/2014/main" id="{00000000-0008-0000-0500-000039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98" name="Text Box 15">
          <a:extLst>
            <a:ext uri="{FF2B5EF4-FFF2-40B4-BE49-F238E27FC236}">
              <a16:creationId xmlns:a16="http://schemas.microsoft.com/office/drawing/2014/main" id="{00000000-0008-0000-0500-00003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99" name="Text Box 15">
          <a:extLst>
            <a:ext uri="{FF2B5EF4-FFF2-40B4-BE49-F238E27FC236}">
              <a16:creationId xmlns:a16="http://schemas.microsoft.com/office/drawing/2014/main" id="{00000000-0008-0000-0500-00003B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00" name="Text Box 15">
          <a:extLst>
            <a:ext uri="{FF2B5EF4-FFF2-40B4-BE49-F238E27FC236}">
              <a16:creationId xmlns:a16="http://schemas.microsoft.com/office/drawing/2014/main" id="{00000000-0008-0000-0500-00003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01" name="Text Box 15">
          <a:extLst>
            <a:ext uri="{FF2B5EF4-FFF2-40B4-BE49-F238E27FC236}">
              <a16:creationId xmlns:a16="http://schemas.microsoft.com/office/drawing/2014/main" id="{00000000-0008-0000-0500-00003D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02" name="Text Box 15">
          <a:extLst>
            <a:ext uri="{FF2B5EF4-FFF2-40B4-BE49-F238E27FC236}">
              <a16:creationId xmlns:a16="http://schemas.microsoft.com/office/drawing/2014/main" id="{00000000-0008-0000-0500-00003E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03" name="Text Box 15">
          <a:extLst>
            <a:ext uri="{FF2B5EF4-FFF2-40B4-BE49-F238E27FC236}">
              <a16:creationId xmlns:a16="http://schemas.microsoft.com/office/drawing/2014/main" id="{00000000-0008-0000-0500-00003F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04" name="Text Box 15">
          <a:extLst>
            <a:ext uri="{FF2B5EF4-FFF2-40B4-BE49-F238E27FC236}">
              <a16:creationId xmlns:a16="http://schemas.microsoft.com/office/drawing/2014/main" id="{00000000-0008-0000-0500-000040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05" name="Text Box 15">
          <a:extLst>
            <a:ext uri="{FF2B5EF4-FFF2-40B4-BE49-F238E27FC236}">
              <a16:creationId xmlns:a16="http://schemas.microsoft.com/office/drawing/2014/main" id="{00000000-0008-0000-0500-000041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06" name="Text Box 15">
          <a:extLst>
            <a:ext uri="{FF2B5EF4-FFF2-40B4-BE49-F238E27FC236}">
              <a16:creationId xmlns:a16="http://schemas.microsoft.com/office/drawing/2014/main" id="{00000000-0008-0000-0500-000042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07" name="Text Box 15">
          <a:extLst>
            <a:ext uri="{FF2B5EF4-FFF2-40B4-BE49-F238E27FC236}">
              <a16:creationId xmlns:a16="http://schemas.microsoft.com/office/drawing/2014/main" id="{00000000-0008-0000-0500-000043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08" name="Text Box 15">
          <a:extLst>
            <a:ext uri="{FF2B5EF4-FFF2-40B4-BE49-F238E27FC236}">
              <a16:creationId xmlns:a16="http://schemas.microsoft.com/office/drawing/2014/main" id="{00000000-0008-0000-0500-000044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09" name="Text Box 15">
          <a:extLst>
            <a:ext uri="{FF2B5EF4-FFF2-40B4-BE49-F238E27FC236}">
              <a16:creationId xmlns:a16="http://schemas.microsoft.com/office/drawing/2014/main" id="{00000000-0008-0000-0500-000045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10" name="Text Box 15">
          <a:extLst>
            <a:ext uri="{FF2B5EF4-FFF2-40B4-BE49-F238E27FC236}">
              <a16:creationId xmlns:a16="http://schemas.microsoft.com/office/drawing/2014/main" id="{00000000-0008-0000-0500-00004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3911" name="Text Box 15">
          <a:extLst>
            <a:ext uri="{FF2B5EF4-FFF2-40B4-BE49-F238E27FC236}">
              <a16:creationId xmlns:a16="http://schemas.microsoft.com/office/drawing/2014/main" id="{00000000-0008-0000-0500-000047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12" name="Text Box 15">
          <a:extLst>
            <a:ext uri="{FF2B5EF4-FFF2-40B4-BE49-F238E27FC236}">
              <a16:creationId xmlns:a16="http://schemas.microsoft.com/office/drawing/2014/main" id="{00000000-0008-0000-0500-000048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3913" name="Text Box 15">
          <a:extLst>
            <a:ext uri="{FF2B5EF4-FFF2-40B4-BE49-F238E27FC236}">
              <a16:creationId xmlns:a16="http://schemas.microsoft.com/office/drawing/2014/main" id="{00000000-0008-0000-0500-000049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3914" name="Text Box 15">
          <a:extLst>
            <a:ext uri="{FF2B5EF4-FFF2-40B4-BE49-F238E27FC236}">
              <a16:creationId xmlns:a16="http://schemas.microsoft.com/office/drawing/2014/main" id="{00000000-0008-0000-0500-00004A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15" name="Text Box 15">
          <a:extLst>
            <a:ext uri="{FF2B5EF4-FFF2-40B4-BE49-F238E27FC236}">
              <a16:creationId xmlns:a16="http://schemas.microsoft.com/office/drawing/2014/main" id="{00000000-0008-0000-0500-00004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3916" name="Text Box 15">
          <a:extLst>
            <a:ext uri="{FF2B5EF4-FFF2-40B4-BE49-F238E27FC236}">
              <a16:creationId xmlns:a16="http://schemas.microsoft.com/office/drawing/2014/main" id="{00000000-0008-0000-0500-00004C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56743"/>
    <xdr:sp macro="" textlink="">
      <xdr:nvSpPr>
        <xdr:cNvPr id="3917" name="Text Box 15">
          <a:extLst>
            <a:ext uri="{FF2B5EF4-FFF2-40B4-BE49-F238E27FC236}">
              <a16:creationId xmlns:a16="http://schemas.microsoft.com/office/drawing/2014/main" id="{00000000-0008-0000-0500-00004D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18" name="Text Box 15">
          <a:extLst>
            <a:ext uri="{FF2B5EF4-FFF2-40B4-BE49-F238E27FC236}">
              <a16:creationId xmlns:a16="http://schemas.microsoft.com/office/drawing/2014/main" id="{00000000-0008-0000-0500-00004E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3919" name="Text Box 15">
          <a:extLst>
            <a:ext uri="{FF2B5EF4-FFF2-40B4-BE49-F238E27FC236}">
              <a16:creationId xmlns:a16="http://schemas.microsoft.com/office/drawing/2014/main" id="{00000000-0008-0000-0500-00004F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20" name="Text Box 15">
          <a:extLst>
            <a:ext uri="{FF2B5EF4-FFF2-40B4-BE49-F238E27FC236}">
              <a16:creationId xmlns:a16="http://schemas.microsoft.com/office/drawing/2014/main" id="{00000000-0008-0000-0500-000050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21" name="Text Box 15">
          <a:extLst>
            <a:ext uri="{FF2B5EF4-FFF2-40B4-BE49-F238E27FC236}">
              <a16:creationId xmlns:a16="http://schemas.microsoft.com/office/drawing/2014/main" id="{00000000-0008-0000-0500-000051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22" name="Text Box 15">
          <a:extLst>
            <a:ext uri="{FF2B5EF4-FFF2-40B4-BE49-F238E27FC236}">
              <a16:creationId xmlns:a16="http://schemas.microsoft.com/office/drawing/2014/main" id="{00000000-0008-0000-0500-000052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23" name="Text Box 15">
          <a:extLst>
            <a:ext uri="{FF2B5EF4-FFF2-40B4-BE49-F238E27FC236}">
              <a16:creationId xmlns:a16="http://schemas.microsoft.com/office/drawing/2014/main" id="{00000000-0008-0000-0500-00005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24" name="Text Box 15">
          <a:extLst>
            <a:ext uri="{FF2B5EF4-FFF2-40B4-BE49-F238E27FC236}">
              <a16:creationId xmlns:a16="http://schemas.microsoft.com/office/drawing/2014/main" id="{00000000-0008-0000-0500-000054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25" name="Text Box 15">
          <a:extLst>
            <a:ext uri="{FF2B5EF4-FFF2-40B4-BE49-F238E27FC236}">
              <a16:creationId xmlns:a16="http://schemas.microsoft.com/office/drawing/2014/main" id="{00000000-0008-0000-0500-000055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26" name="Text Box 15">
          <a:extLst>
            <a:ext uri="{FF2B5EF4-FFF2-40B4-BE49-F238E27FC236}">
              <a16:creationId xmlns:a16="http://schemas.microsoft.com/office/drawing/2014/main" id="{00000000-0008-0000-0500-00005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27" name="Text Box 15">
          <a:extLst>
            <a:ext uri="{FF2B5EF4-FFF2-40B4-BE49-F238E27FC236}">
              <a16:creationId xmlns:a16="http://schemas.microsoft.com/office/drawing/2014/main" id="{00000000-0008-0000-0500-000057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28" name="Text Box 15">
          <a:extLst>
            <a:ext uri="{FF2B5EF4-FFF2-40B4-BE49-F238E27FC236}">
              <a16:creationId xmlns:a16="http://schemas.microsoft.com/office/drawing/2014/main" id="{00000000-0008-0000-0500-00005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29" name="Text Box 15">
          <a:extLst>
            <a:ext uri="{FF2B5EF4-FFF2-40B4-BE49-F238E27FC236}">
              <a16:creationId xmlns:a16="http://schemas.microsoft.com/office/drawing/2014/main" id="{00000000-0008-0000-0500-000059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30" name="Text Box 15">
          <a:extLst>
            <a:ext uri="{FF2B5EF4-FFF2-40B4-BE49-F238E27FC236}">
              <a16:creationId xmlns:a16="http://schemas.microsoft.com/office/drawing/2014/main" id="{00000000-0008-0000-0500-00005A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8496"/>
    <xdr:sp macro="" textlink="">
      <xdr:nvSpPr>
        <xdr:cNvPr id="3931" name="Text Box 15">
          <a:extLst>
            <a:ext uri="{FF2B5EF4-FFF2-40B4-BE49-F238E27FC236}">
              <a16:creationId xmlns:a16="http://schemas.microsoft.com/office/drawing/2014/main" id="{00000000-0008-0000-0500-00005B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32" name="Text Box 15">
          <a:extLst>
            <a:ext uri="{FF2B5EF4-FFF2-40B4-BE49-F238E27FC236}">
              <a16:creationId xmlns:a16="http://schemas.microsoft.com/office/drawing/2014/main" id="{00000000-0008-0000-0500-00005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331"/>
    <xdr:sp macro="" textlink="">
      <xdr:nvSpPr>
        <xdr:cNvPr id="3933" name="Text Box 15">
          <a:extLst>
            <a:ext uri="{FF2B5EF4-FFF2-40B4-BE49-F238E27FC236}">
              <a16:creationId xmlns:a16="http://schemas.microsoft.com/office/drawing/2014/main" id="{00000000-0008-0000-0500-00005D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8496"/>
    <xdr:sp macro="" textlink="">
      <xdr:nvSpPr>
        <xdr:cNvPr id="3934" name="Text Box 15">
          <a:extLst>
            <a:ext uri="{FF2B5EF4-FFF2-40B4-BE49-F238E27FC236}">
              <a16:creationId xmlns:a16="http://schemas.microsoft.com/office/drawing/2014/main" id="{00000000-0008-0000-0500-00005E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35" name="Text Box 15">
          <a:extLst>
            <a:ext uri="{FF2B5EF4-FFF2-40B4-BE49-F238E27FC236}">
              <a16:creationId xmlns:a16="http://schemas.microsoft.com/office/drawing/2014/main" id="{00000000-0008-0000-0500-00005F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331"/>
    <xdr:sp macro="" textlink="">
      <xdr:nvSpPr>
        <xdr:cNvPr id="3936" name="Text Box 15">
          <a:extLst>
            <a:ext uri="{FF2B5EF4-FFF2-40B4-BE49-F238E27FC236}">
              <a16:creationId xmlns:a16="http://schemas.microsoft.com/office/drawing/2014/main" id="{00000000-0008-0000-0500-000060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56743"/>
    <xdr:sp macro="" textlink="">
      <xdr:nvSpPr>
        <xdr:cNvPr id="3937" name="Text Box 15">
          <a:extLst>
            <a:ext uri="{FF2B5EF4-FFF2-40B4-BE49-F238E27FC236}">
              <a16:creationId xmlns:a16="http://schemas.microsoft.com/office/drawing/2014/main" id="{00000000-0008-0000-0500-000061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38" name="Text Box 15">
          <a:extLst>
            <a:ext uri="{FF2B5EF4-FFF2-40B4-BE49-F238E27FC236}">
              <a16:creationId xmlns:a16="http://schemas.microsoft.com/office/drawing/2014/main" id="{00000000-0008-0000-0500-000062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331"/>
    <xdr:sp macro="" textlink="">
      <xdr:nvSpPr>
        <xdr:cNvPr id="3939" name="Text Box 15">
          <a:extLst>
            <a:ext uri="{FF2B5EF4-FFF2-40B4-BE49-F238E27FC236}">
              <a16:creationId xmlns:a16="http://schemas.microsoft.com/office/drawing/2014/main" id="{00000000-0008-0000-0500-000063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40" name="Text Box 15">
          <a:extLst>
            <a:ext uri="{FF2B5EF4-FFF2-40B4-BE49-F238E27FC236}">
              <a16:creationId xmlns:a16="http://schemas.microsoft.com/office/drawing/2014/main" id="{00000000-0008-0000-0500-000064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41" name="Text Box 15">
          <a:extLst>
            <a:ext uri="{FF2B5EF4-FFF2-40B4-BE49-F238E27FC236}">
              <a16:creationId xmlns:a16="http://schemas.microsoft.com/office/drawing/2014/main" id="{00000000-0008-0000-0500-000065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42" name="Text Box 15">
          <a:extLst>
            <a:ext uri="{FF2B5EF4-FFF2-40B4-BE49-F238E27FC236}">
              <a16:creationId xmlns:a16="http://schemas.microsoft.com/office/drawing/2014/main" id="{00000000-0008-0000-0500-00006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43" name="Text Box 15">
          <a:extLst>
            <a:ext uri="{FF2B5EF4-FFF2-40B4-BE49-F238E27FC236}">
              <a16:creationId xmlns:a16="http://schemas.microsoft.com/office/drawing/2014/main" id="{00000000-0008-0000-0500-000067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44" name="Text Box 15">
          <a:extLst>
            <a:ext uri="{FF2B5EF4-FFF2-40B4-BE49-F238E27FC236}">
              <a16:creationId xmlns:a16="http://schemas.microsoft.com/office/drawing/2014/main" id="{00000000-0008-0000-0500-00006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45" name="Text Box 15">
          <a:extLst>
            <a:ext uri="{FF2B5EF4-FFF2-40B4-BE49-F238E27FC236}">
              <a16:creationId xmlns:a16="http://schemas.microsoft.com/office/drawing/2014/main" id="{00000000-0008-0000-0500-000069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46" name="Text Box 15">
          <a:extLst>
            <a:ext uri="{FF2B5EF4-FFF2-40B4-BE49-F238E27FC236}">
              <a16:creationId xmlns:a16="http://schemas.microsoft.com/office/drawing/2014/main" id="{00000000-0008-0000-0500-00006A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47" name="Text Box 15">
          <a:extLst>
            <a:ext uri="{FF2B5EF4-FFF2-40B4-BE49-F238E27FC236}">
              <a16:creationId xmlns:a16="http://schemas.microsoft.com/office/drawing/2014/main" id="{00000000-0008-0000-0500-00006B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48" name="Text Box 15">
          <a:extLst>
            <a:ext uri="{FF2B5EF4-FFF2-40B4-BE49-F238E27FC236}">
              <a16:creationId xmlns:a16="http://schemas.microsoft.com/office/drawing/2014/main" id="{00000000-0008-0000-0500-00006C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49" name="Text Box 15">
          <a:extLst>
            <a:ext uri="{FF2B5EF4-FFF2-40B4-BE49-F238E27FC236}">
              <a16:creationId xmlns:a16="http://schemas.microsoft.com/office/drawing/2014/main" id="{00000000-0008-0000-0500-00006D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50" name="Text Box 15">
          <a:extLst>
            <a:ext uri="{FF2B5EF4-FFF2-40B4-BE49-F238E27FC236}">
              <a16:creationId xmlns:a16="http://schemas.microsoft.com/office/drawing/2014/main" id="{00000000-0008-0000-0500-00006E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951" name="Text Box 15">
          <a:extLst>
            <a:ext uri="{FF2B5EF4-FFF2-40B4-BE49-F238E27FC236}">
              <a16:creationId xmlns:a16="http://schemas.microsoft.com/office/drawing/2014/main" id="{00000000-0008-0000-0500-00006F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52" name="Text Box 15">
          <a:extLst>
            <a:ext uri="{FF2B5EF4-FFF2-40B4-BE49-F238E27FC236}">
              <a16:creationId xmlns:a16="http://schemas.microsoft.com/office/drawing/2014/main" id="{00000000-0008-0000-0500-000070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53" name="Text Box 15">
          <a:extLst>
            <a:ext uri="{FF2B5EF4-FFF2-40B4-BE49-F238E27FC236}">
              <a16:creationId xmlns:a16="http://schemas.microsoft.com/office/drawing/2014/main" id="{00000000-0008-0000-0500-000071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954" name="Text Box 15">
          <a:extLst>
            <a:ext uri="{FF2B5EF4-FFF2-40B4-BE49-F238E27FC236}">
              <a16:creationId xmlns:a16="http://schemas.microsoft.com/office/drawing/2014/main" id="{00000000-0008-0000-0500-000072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55" name="Text Box 15">
          <a:extLst>
            <a:ext uri="{FF2B5EF4-FFF2-40B4-BE49-F238E27FC236}">
              <a16:creationId xmlns:a16="http://schemas.microsoft.com/office/drawing/2014/main" id="{00000000-0008-0000-0500-00007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56" name="Text Box 15">
          <a:extLst>
            <a:ext uri="{FF2B5EF4-FFF2-40B4-BE49-F238E27FC236}">
              <a16:creationId xmlns:a16="http://schemas.microsoft.com/office/drawing/2014/main" id="{00000000-0008-0000-0500-000074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56743"/>
    <xdr:sp macro="" textlink="">
      <xdr:nvSpPr>
        <xdr:cNvPr id="3957" name="Text Box 15">
          <a:extLst>
            <a:ext uri="{FF2B5EF4-FFF2-40B4-BE49-F238E27FC236}">
              <a16:creationId xmlns:a16="http://schemas.microsoft.com/office/drawing/2014/main" id="{00000000-0008-0000-0500-000075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58" name="Text Box 15">
          <a:extLst>
            <a:ext uri="{FF2B5EF4-FFF2-40B4-BE49-F238E27FC236}">
              <a16:creationId xmlns:a16="http://schemas.microsoft.com/office/drawing/2014/main" id="{00000000-0008-0000-0500-00007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59" name="Text Box 15">
          <a:extLst>
            <a:ext uri="{FF2B5EF4-FFF2-40B4-BE49-F238E27FC236}">
              <a16:creationId xmlns:a16="http://schemas.microsoft.com/office/drawing/2014/main" id="{00000000-0008-0000-0500-000077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60" name="Text Box 15">
          <a:extLst>
            <a:ext uri="{FF2B5EF4-FFF2-40B4-BE49-F238E27FC236}">
              <a16:creationId xmlns:a16="http://schemas.microsoft.com/office/drawing/2014/main" id="{00000000-0008-0000-0500-000078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61" name="Text Box 15">
          <a:extLst>
            <a:ext uri="{FF2B5EF4-FFF2-40B4-BE49-F238E27FC236}">
              <a16:creationId xmlns:a16="http://schemas.microsoft.com/office/drawing/2014/main" id="{00000000-0008-0000-0500-00007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62" name="Text Box 15">
          <a:extLst>
            <a:ext uri="{FF2B5EF4-FFF2-40B4-BE49-F238E27FC236}">
              <a16:creationId xmlns:a16="http://schemas.microsoft.com/office/drawing/2014/main" id="{00000000-0008-0000-0500-00007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63" name="Text Box 15">
          <a:extLst>
            <a:ext uri="{FF2B5EF4-FFF2-40B4-BE49-F238E27FC236}">
              <a16:creationId xmlns:a16="http://schemas.microsoft.com/office/drawing/2014/main" id="{00000000-0008-0000-0500-00007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964" name="Text Box 15">
          <a:extLst>
            <a:ext uri="{FF2B5EF4-FFF2-40B4-BE49-F238E27FC236}">
              <a16:creationId xmlns:a16="http://schemas.microsoft.com/office/drawing/2014/main" id="{00000000-0008-0000-0500-00007C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65" name="Text Box 15">
          <a:extLst>
            <a:ext uri="{FF2B5EF4-FFF2-40B4-BE49-F238E27FC236}">
              <a16:creationId xmlns:a16="http://schemas.microsoft.com/office/drawing/2014/main" id="{00000000-0008-0000-0500-00007D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66" name="Text Box 15">
          <a:extLst>
            <a:ext uri="{FF2B5EF4-FFF2-40B4-BE49-F238E27FC236}">
              <a16:creationId xmlns:a16="http://schemas.microsoft.com/office/drawing/2014/main" id="{00000000-0008-0000-0500-00007E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967" name="Text Box 15">
          <a:extLst>
            <a:ext uri="{FF2B5EF4-FFF2-40B4-BE49-F238E27FC236}">
              <a16:creationId xmlns:a16="http://schemas.microsoft.com/office/drawing/2014/main" id="{00000000-0008-0000-0500-00007F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68" name="Text Box 15">
          <a:extLst>
            <a:ext uri="{FF2B5EF4-FFF2-40B4-BE49-F238E27FC236}">
              <a16:creationId xmlns:a16="http://schemas.microsoft.com/office/drawing/2014/main" id="{00000000-0008-0000-0500-000080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69" name="Text Box 15">
          <a:extLst>
            <a:ext uri="{FF2B5EF4-FFF2-40B4-BE49-F238E27FC236}">
              <a16:creationId xmlns:a16="http://schemas.microsoft.com/office/drawing/2014/main" id="{00000000-0008-0000-0500-000081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56743"/>
    <xdr:sp macro="" textlink="">
      <xdr:nvSpPr>
        <xdr:cNvPr id="3970" name="Text Box 15">
          <a:extLst>
            <a:ext uri="{FF2B5EF4-FFF2-40B4-BE49-F238E27FC236}">
              <a16:creationId xmlns:a16="http://schemas.microsoft.com/office/drawing/2014/main" id="{00000000-0008-0000-0500-0000820F0000}"/>
            </a:ext>
          </a:extLst>
        </xdr:cNvPr>
        <xdr:cNvSpPr txBox="1">
          <a:spLocks noChangeArrowheads="1"/>
        </xdr:cNvSpPr>
      </xdr:nvSpPr>
      <xdr:spPr bwMode="auto">
        <a:xfrm>
          <a:off x="4972050" y="121951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71" name="Text Box 15">
          <a:extLst>
            <a:ext uri="{FF2B5EF4-FFF2-40B4-BE49-F238E27FC236}">
              <a16:creationId xmlns:a16="http://schemas.microsoft.com/office/drawing/2014/main" id="{00000000-0008-0000-0500-000083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72" name="Text Box 15">
          <a:extLst>
            <a:ext uri="{FF2B5EF4-FFF2-40B4-BE49-F238E27FC236}">
              <a16:creationId xmlns:a16="http://schemas.microsoft.com/office/drawing/2014/main" id="{00000000-0008-0000-0500-000084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73" name="Text Box 15">
          <a:extLst>
            <a:ext uri="{FF2B5EF4-FFF2-40B4-BE49-F238E27FC236}">
              <a16:creationId xmlns:a16="http://schemas.microsoft.com/office/drawing/2014/main" id="{00000000-0008-0000-0500-000085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74" name="Text Box 15">
          <a:extLst>
            <a:ext uri="{FF2B5EF4-FFF2-40B4-BE49-F238E27FC236}">
              <a16:creationId xmlns:a16="http://schemas.microsoft.com/office/drawing/2014/main" id="{00000000-0008-0000-0500-00008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75" name="Text Box 15">
          <a:extLst>
            <a:ext uri="{FF2B5EF4-FFF2-40B4-BE49-F238E27FC236}">
              <a16:creationId xmlns:a16="http://schemas.microsoft.com/office/drawing/2014/main" id="{00000000-0008-0000-0500-000087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76" name="Text Box 15">
          <a:extLst>
            <a:ext uri="{FF2B5EF4-FFF2-40B4-BE49-F238E27FC236}">
              <a16:creationId xmlns:a16="http://schemas.microsoft.com/office/drawing/2014/main" id="{00000000-0008-0000-0500-00008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77" name="Text Box 15">
          <a:extLst>
            <a:ext uri="{FF2B5EF4-FFF2-40B4-BE49-F238E27FC236}">
              <a16:creationId xmlns:a16="http://schemas.microsoft.com/office/drawing/2014/main" id="{00000000-0008-0000-0500-000089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78" name="Text Box 15">
          <a:extLst>
            <a:ext uri="{FF2B5EF4-FFF2-40B4-BE49-F238E27FC236}">
              <a16:creationId xmlns:a16="http://schemas.microsoft.com/office/drawing/2014/main" id="{00000000-0008-0000-0500-00008A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79" name="Text Box 15">
          <a:extLst>
            <a:ext uri="{FF2B5EF4-FFF2-40B4-BE49-F238E27FC236}">
              <a16:creationId xmlns:a16="http://schemas.microsoft.com/office/drawing/2014/main" id="{00000000-0008-0000-0500-00008B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80" name="Text Box 15">
          <a:extLst>
            <a:ext uri="{FF2B5EF4-FFF2-40B4-BE49-F238E27FC236}">
              <a16:creationId xmlns:a16="http://schemas.microsoft.com/office/drawing/2014/main" id="{00000000-0008-0000-0500-00008C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81" name="Text Box 15">
          <a:extLst>
            <a:ext uri="{FF2B5EF4-FFF2-40B4-BE49-F238E27FC236}">
              <a16:creationId xmlns:a16="http://schemas.microsoft.com/office/drawing/2014/main" id="{00000000-0008-0000-0500-00008D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82" name="Text Box 15">
          <a:extLst>
            <a:ext uri="{FF2B5EF4-FFF2-40B4-BE49-F238E27FC236}">
              <a16:creationId xmlns:a16="http://schemas.microsoft.com/office/drawing/2014/main" id="{00000000-0008-0000-0500-00008E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83" name="Text Box 15">
          <a:extLst>
            <a:ext uri="{FF2B5EF4-FFF2-40B4-BE49-F238E27FC236}">
              <a16:creationId xmlns:a16="http://schemas.microsoft.com/office/drawing/2014/main" id="{00000000-0008-0000-0500-00008F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3984" name="Text Box 15">
          <a:extLst>
            <a:ext uri="{FF2B5EF4-FFF2-40B4-BE49-F238E27FC236}">
              <a16:creationId xmlns:a16="http://schemas.microsoft.com/office/drawing/2014/main" id="{00000000-0008-0000-0500-000090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85" name="Text Box 15">
          <a:extLst>
            <a:ext uri="{FF2B5EF4-FFF2-40B4-BE49-F238E27FC236}">
              <a16:creationId xmlns:a16="http://schemas.microsoft.com/office/drawing/2014/main" id="{00000000-0008-0000-0500-000091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3986" name="Text Box 15">
          <a:extLst>
            <a:ext uri="{FF2B5EF4-FFF2-40B4-BE49-F238E27FC236}">
              <a16:creationId xmlns:a16="http://schemas.microsoft.com/office/drawing/2014/main" id="{00000000-0008-0000-0500-000092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3987" name="Text Box 15">
          <a:extLst>
            <a:ext uri="{FF2B5EF4-FFF2-40B4-BE49-F238E27FC236}">
              <a16:creationId xmlns:a16="http://schemas.microsoft.com/office/drawing/2014/main" id="{00000000-0008-0000-0500-000093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88" name="Text Box 15">
          <a:extLst>
            <a:ext uri="{FF2B5EF4-FFF2-40B4-BE49-F238E27FC236}">
              <a16:creationId xmlns:a16="http://schemas.microsoft.com/office/drawing/2014/main" id="{00000000-0008-0000-0500-000094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3989" name="Text Box 15">
          <a:extLst>
            <a:ext uri="{FF2B5EF4-FFF2-40B4-BE49-F238E27FC236}">
              <a16:creationId xmlns:a16="http://schemas.microsoft.com/office/drawing/2014/main" id="{00000000-0008-0000-0500-000095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56743"/>
    <xdr:sp macro="" textlink="">
      <xdr:nvSpPr>
        <xdr:cNvPr id="3990" name="Text Box 15">
          <a:extLst>
            <a:ext uri="{FF2B5EF4-FFF2-40B4-BE49-F238E27FC236}">
              <a16:creationId xmlns:a16="http://schemas.microsoft.com/office/drawing/2014/main" id="{00000000-0008-0000-0500-000096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91" name="Text Box 15">
          <a:extLst>
            <a:ext uri="{FF2B5EF4-FFF2-40B4-BE49-F238E27FC236}">
              <a16:creationId xmlns:a16="http://schemas.microsoft.com/office/drawing/2014/main" id="{00000000-0008-0000-0500-000097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3992" name="Text Box 15">
          <a:extLst>
            <a:ext uri="{FF2B5EF4-FFF2-40B4-BE49-F238E27FC236}">
              <a16:creationId xmlns:a16="http://schemas.microsoft.com/office/drawing/2014/main" id="{00000000-0008-0000-0500-000098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93" name="Text Box 15">
          <a:extLst>
            <a:ext uri="{FF2B5EF4-FFF2-40B4-BE49-F238E27FC236}">
              <a16:creationId xmlns:a16="http://schemas.microsoft.com/office/drawing/2014/main" id="{00000000-0008-0000-0500-00009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94" name="Text Box 15">
          <a:extLst>
            <a:ext uri="{FF2B5EF4-FFF2-40B4-BE49-F238E27FC236}">
              <a16:creationId xmlns:a16="http://schemas.microsoft.com/office/drawing/2014/main" id="{00000000-0008-0000-0500-00009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95" name="Text Box 15">
          <a:extLst>
            <a:ext uri="{FF2B5EF4-FFF2-40B4-BE49-F238E27FC236}">
              <a16:creationId xmlns:a16="http://schemas.microsoft.com/office/drawing/2014/main" id="{00000000-0008-0000-0500-00009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96" name="Text Box 15">
          <a:extLst>
            <a:ext uri="{FF2B5EF4-FFF2-40B4-BE49-F238E27FC236}">
              <a16:creationId xmlns:a16="http://schemas.microsoft.com/office/drawing/2014/main" id="{00000000-0008-0000-0500-00009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8496"/>
    <xdr:sp macro="" textlink="">
      <xdr:nvSpPr>
        <xdr:cNvPr id="3997" name="Text Box 15">
          <a:extLst>
            <a:ext uri="{FF2B5EF4-FFF2-40B4-BE49-F238E27FC236}">
              <a16:creationId xmlns:a16="http://schemas.microsoft.com/office/drawing/2014/main" id="{00000000-0008-0000-0500-00009D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98" name="Text Box 15">
          <a:extLst>
            <a:ext uri="{FF2B5EF4-FFF2-40B4-BE49-F238E27FC236}">
              <a16:creationId xmlns:a16="http://schemas.microsoft.com/office/drawing/2014/main" id="{00000000-0008-0000-0500-00009E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331"/>
    <xdr:sp macro="" textlink="">
      <xdr:nvSpPr>
        <xdr:cNvPr id="3999" name="Text Box 15">
          <a:extLst>
            <a:ext uri="{FF2B5EF4-FFF2-40B4-BE49-F238E27FC236}">
              <a16:creationId xmlns:a16="http://schemas.microsoft.com/office/drawing/2014/main" id="{00000000-0008-0000-0500-00009F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8496"/>
    <xdr:sp macro="" textlink="">
      <xdr:nvSpPr>
        <xdr:cNvPr id="4000" name="Text Box 15">
          <a:extLst>
            <a:ext uri="{FF2B5EF4-FFF2-40B4-BE49-F238E27FC236}">
              <a16:creationId xmlns:a16="http://schemas.microsoft.com/office/drawing/2014/main" id="{00000000-0008-0000-0500-0000A0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4001" name="Text Box 15">
          <a:extLst>
            <a:ext uri="{FF2B5EF4-FFF2-40B4-BE49-F238E27FC236}">
              <a16:creationId xmlns:a16="http://schemas.microsoft.com/office/drawing/2014/main" id="{00000000-0008-0000-0500-0000A1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331"/>
    <xdr:sp macro="" textlink="">
      <xdr:nvSpPr>
        <xdr:cNvPr id="4002" name="Text Box 15">
          <a:extLst>
            <a:ext uri="{FF2B5EF4-FFF2-40B4-BE49-F238E27FC236}">
              <a16:creationId xmlns:a16="http://schemas.microsoft.com/office/drawing/2014/main" id="{00000000-0008-0000-0500-0000A2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56743"/>
    <xdr:sp macro="" textlink="">
      <xdr:nvSpPr>
        <xdr:cNvPr id="4003" name="Text Box 15">
          <a:extLst>
            <a:ext uri="{FF2B5EF4-FFF2-40B4-BE49-F238E27FC236}">
              <a16:creationId xmlns:a16="http://schemas.microsoft.com/office/drawing/2014/main" id="{00000000-0008-0000-0500-0000A30F0000}"/>
            </a:ext>
          </a:extLst>
        </xdr:cNvPr>
        <xdr:cNvSpPr txBox="1">
          <a:spLocks noChangeArrowheads="1"/>
        </xdr:cNvSpPr>
      </xdr:nvSpPr>
      <xdr:spPr bwMode="auto">
        <a:xfrm>
          <a:off x="4972050" y="121951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4004" name="Text Box 15">
          <a:extLst>
            <a:ext uri="{FF2B5EF4-FFF2-40B4-BE49-F238E27FC236}">
              <a16:creationId xmlns:a16="http://schemas.microsoft.com/office/drawing/2014/main" id="{00000000-0008-0000-0500-0000A4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331"/>
    <xdr:sp macro="" textlink="">
      <xdr:nvSpPr>
        <xdr:cNvPr id="4005" name="Text Box 15">
          <a:extLst>
            <a:ext uri="{FF2B5EF4-FFF2-40B4-BE49-F238E27FC236}">
              <a16:creationId xmlns:a16="http://schemas.microsoft.com/office/drawing/2014/main" id="{00000000-0008-0000-0500-0000A5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4006" name="Text Box 15">
          <a:extLst>
            <a:ext uri="{FF2B5EF4-FFF2-40B4-BE49-F238E27FC236}">
              <a16:creationId xmlns:a16="http://schemas.microsoft.com/office/drawing/2014/main" id="{00000000-0008-0000-0500-0000A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4007" name="Text Box 15">
          <a:extLst>
            <a:ext uri="{FF2B5EF4-FFF2-40B4-BE49-F238E27FC236}">
              <a16:creationId xmlns:a16="http://schemas.microsoft.com/office/drawing/2014/main" id="{00000000-0008-0000-0500-0000A7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4008" name="Text Box 15">
          <a:extLst>
            <a:ext uri="{FF2B5EF4-FFF2-40B4-BE49-F238E27FC236}">
              <a16:creationId xmlns:a16="http://schemas.microsoft.com/office/drawing/2014/main" id="{00000000-0008-0000-0500-0000A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4009" name="Text Box 15">
          <a:extLst>
            <a:ext uri="{FF2B5EF4-FFF2-40B4-BE49-F238E27FC236}">
              <a16:creationId xmlns:a16="http://schemas.microsoft.com/office/drawing/2014/main" id="{00000000-0008-0000-0500-0000A9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0" name="Text Box 15">
          <a:extLst>
            <a:ext uri="{FF2B5EF4-FFF2-40B4-BE49-F238E27FC236}">
              <a16:creationId xmlns:a16="http://schemas.microsoft.com/office/drawing/2014/main" id="{00000000-0008-0000-0500-0000AA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1" name="Text Box 15">
          <a:extLst>
            <a:ext uri="{FF2B5EF4-FFF2-40B4-BE49-F238E27FC236}">
              <a16:creationId xmlns:a16="http://schemas.microsoft.com/office/drawing/2014/main" id="{00000000-0008-0000-0500-0000AB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2" name="Text Box 15">
          <a:extLst>
            <a:ext uri="{FF2B5EF4-FFF2-40B4-BE49-F238E27FC236}">
              <a16:creationId xmlns:a16="http://schemas.microsoft.com/office/drawing/2014/main" id="{00000000-0008-0000-0500-0000AC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3" name="Text Box 15">
          <a:extLst>
            <a:ext uri="{FF2B5EF4-FFF2-40B4-BE49-F238E27FC236}">
              <a16:creationId xmlns:a16="http://schemas.microsoft.com/office/drawing/2014/main" id="{00000000-0008-0000-0500-0000AD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4" name="Text Box 15">
          <a:extLst>
            <a:ext uri="{FF2B5EF4-FFF2-40B4-BE49-F238E27FC236}">
              <a16:creationId xmlns:a16="http://schemas.microsoft.com/office/drawing/2014/main" id="{00000000-0008-0000-0500-0000AE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5" name="Text Box 15">
          <a:extLst>
            <a:ext uri="{FF2B5EF4-FFF2-40B4-BE49-F238E27FC236}">
              <a16:creationId xmlns:a16="http://schemas.microsoft.com/office/drawing/2014/main" id="{00000000-0008-0000-0500-0000AF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6" name="Text Box 15">
          <a:extLst>
            <a:ext uri="{FF2B5EF4-FFF2-40B4-BE49-F238E27FC236}">
              <a16:creationId xmlns:a16="http://schemas.microsoft.com/office/drawing/2014/main" id="{00000000-0008-0000-0500-0000B0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7" name="Text Box 15">
          <a:extLst>
            <a:ext uri="{FF2B5EF4-FFF2-40B4-BE49-F238E27FC236}">
              <a16:creationId xmlns:a16="http://schemas.microsoft.com/office/drawing/2014/main" id="{00000000-0008-0000-0500-0000B1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8" name="Text Box 15">
          <a:extLst>
            <a:ext uri="{FF2B5EF4-FFF2-40B4-BE49-F238E27FC236}">
              <a16:creationId xmlns:a16="http://schemas.microsoft.com/office/drawing/2014/main" id="{00000000-0008-0000-0500-0000B2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9" name="Text Box 15">
          <a:extLst>
            <a:ext uri="{FF2B5EF4-FFF2-40B4-BE49-F238E27FC236}">
              <a16:creationId xmlns:a16="http://schemas.microsoft.com/office/drawing/2014/main" id="{00000000-0008-0000-0500-0000B3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20" name="Text Box 15">
          <a:extLst>
            <a:ext uri="{FF2B5EF4-FFF2-40B4-BE49-F238E27FC236}">
              <a16:creationId xmlns:a16="http://schemas.microsoft.com/office/drawing/2014/main" id="{00000000-0008-0000-0500-0000B4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21" name="Text Box 15">
          <a:extLst>
            <a:ext uri="{FF2B5EF4-FFF2-40B4-BE49-F238E27FC236}">
              <a16:creationId xmlns:a16="http://schemas.microsoft.com/office/drawing/2014/main" id="{00000000-0008-0000-0500-0000B5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22" name="Text Box 15">
          <a:extLst>
            <a:ext uri="{FF2B5EF4-FFF2-40B4-BE49-F238E27FC236}">
              <a16:creationId xmlns:a16="http://schemas.microsoft.com/office/drawing/2014/main" id="{00000000-0008-0000-0500-0000B6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23" name="Text Box 15">
          <a:extLst>
            <a:ext uri="{FF2B5EF4-FFF2-40B4-BE49-F238E27FC236}">
              <a16:creationId xmlns:a16="http://schemas.microsoft.com/office/drawing/2014/main" id="{00000000-0008-0000-0500-0000B7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8496"/>
    <xdr:sp macro="" textlink="">
      <xdr:nvSpPr>
        <xdr:cNvPr id="4024" name="Text Box 15">
          <a:extLst>
            <a:ext uri="{FF2B5EF4-FFF2-40B4-BE49-F238E27FC236}">
              <a16:creationId xmlns:a16="http://schemas.microsoft.com/office/drawing/2014/main" id="{00000000-0008-0000-0500-0000B80F0000}"/>
            </a:ext>
          </a:extLst>
        </xdr:cNvPr>
        <xdr:cNvSpPr txBox="1">
          <a:spLocks noChangeArrowheads="1"/>
        </xdr:cNvSpPr>
      </xdr:nvSpPr>
      <xdr:spPr bwMode="auto">
        <a:xfrm>
          <a:off x="4972050" y="15567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4025" name="Text Box 15">
          <a:extLst>
            <a:ext uri="{FF2B5EF4-FFF2-40B4-BE49-F238E27FC236}">
              <a16:creationId xmlns:a16="http://schemas.microsoft.com/office/drawing/2014/main" id="{00000000-0008-0000-0500-0000B9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4026" name="Text Box 15">
          <a:extLst>
            <a:ext uri="{FF2B5EF4-FFF2-40B4-BE49-F238E27FC236}">
              <a16:creationId xmlns:a16="http://schemas.microsoft.com/office/drawing/2014/main" id="{00000000-0008-0000-0500-0000BA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56743"/>
    <xdr:sp macro="" textlink="">
      <xdr:nvSpPr>
        <xdr:cNvPr id="4027" name="Text Box 15">
          <a:extLst>
            <a:ext uri="{FF2B5EF4-FFF2-40B4-BE49-F238E27FC236}">
              <a16:creationId xmlns:a16="http://schemas.microsoft.com/office/drawing/2014/main" id="{00000000-0008-0000-0500-0000BB0F0000}"/>
            </a:ext>
          </a:extLst>
        </xdr:cNvPr>
        <xdr:cNvSpPr txBox="1">
          <a:spLocks noChangeArrowheads="1"/>
        </xdr:cNvSpPr>
      </xdr:nvSpPr>
      <xdr:spPr bwMode="auto">
        <a:xfrm>
          <a:off x="4972050" y="15567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4028" name="Text Box 15">
          <a:extLst>
            <a:ext uri="{FF2B5EF4-FFF2-40B4-BE49-F238E27FC236}">
              <a16:creationId xmlns:a16="http://schemas.microsoft.com/office/drawing/2014/main" id="{00000000-0008-0000-0500-0000BC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4029" name="Text Box 15">
          <a:extLst>
            <a:ext uri="{FF2B5EF4-FFF2-40B4-BE49-F238E27FC236}">
              <a16:creationId xmlns:a16="http://schemas.microsoft.com/office/drawing/2014/main" id="{00000000-0008-0000-0500-0000BD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8496"/>
    <xdr:sp macro="" textlink="">
      <xdr:nvSpPr>
        <xdr:cNvPr id="4030" name="Text Box 15">
          <a:extLst>
            <a:ext uri="{FF2B5EF4-FFF2-40B4-BE49-F238E27FC236}">
              <a16:creationId xmlns:a16="http://schemas.microsoft.com/office/drawing/2014/main" id="{00000000-0008-0000-0500-0000BE0F0000}"/>
            </a:ext>
          </a:extLst>
        </xdr:cNvPr>
        <xdr:cNvSpPr txBox="1">
          <a:spLocks noChangeArrowheads="1"/>
        </xdr:cNvSpPr>
      </xdr:nvSpPr>
      <xdr:spPr bwMode="auto">
        <a:xfrm>
          <a:off x="4972050" y="15567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4031" name="Text Box 15">
          <a:extLst>
            <a:ext uri="{FF2B5EF4-FFF2-40B4-BE49-F238E27FC236}">
              <a16:creationId xmlns:a16="http://schemas.microsoft.com/office/drawing/2014/main" id="{00000000-0008-0000-0500-0000BF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4032" name="Text Box 15">
          <a:extLst>
            <a:ext uri="{FF2B5EF4-FFF2-40B4-BE49-F238E27FC236}">
              <a16:creationId xmlns:a16="http://schemas.microsoft.com/office/drawing/2014/main" id="{00000000-0008-0000-0500-0000C0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56743"/>
    <xdr:sp macro="" textlink="">
      <xdr:nvSpPr>
        <xdr:cNvPr id="4033" name="Text Box 15">
          <a:extLst>
            <a:ext uri="{FF2B5EF4-FFF2-40B4-BE49-F238E27FC236}">
              <a16:creationId xmlns:a16="http://schemas.microsoft.com/office/drawing/2014/main" id="{00000000-0008-0000-0500-0000C10F0000}"/>
            </a:ext>
          </a:extLst>
        </xdr:cNvPr>
        <xdr:cNvSpPr txBox="1">
          <a:spLocks noChangeArrowheads="1"/>
        </xdr:cNvSpPr>
      </xdr:nvSpPr>
      <xdr:spPr bwMode="auto">
        <a:xfrm>
          <a:off x="4972050" y="15567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4034" name="Text Box 15">
          <a:extLst>
            <a:ext uri="{FF2B5EF4-FFF2-40B4-BE49-F238E27FC236}">
              <a16:creationId xmlns:a16="http://schemas.microsoft.com/office/drawing/2014/main" id="{00000000-0008-0000-0500-0000C2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4035" name="Text Box 15">
          <a:extLst>
            <a:ext uri="{FF2B5EF4-FFF2-40B4-BE49-F238E27FC236}">
              <a16:creationId xmlns:a16="http://schemas.microsoft.com/office/drawing/2014/main" id="{00000000-0008-0000-0500-0000C3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36" name="Text Box 15">
          <a:extLst>
            <a:ext uri="{FF2B5EF4-FFF2-40B4-BE49-F238E27FC236}">
              <a16:creationId xmlns:a16="http://schemas.microsoft.com/office/drawing/2014/main" id="{00000000-0008-0000-0500-0000C40F0000}"/>
            </a:ext>
          </a:extLst>
        </xdr:cNvPr>
        <xdr:cNvSpPr txBox="1">
          <a:spLocks noChangeArrowheads="1"/>
        </xdr:cNvSpPr>
      </xdr:nvSpPr>
      <xdr:spPr bwMode="auto">
        <a:xfrm>
          <a:off x="4972050" y="16316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37" name="Text Box 15">
          <a:extLst>
            <a:ext uri="{FF2B5EF4-FFF2-40B4-BE49-F238E27FC236}">
              <a16:creationId xmlns:a16="http://schemas.microsoft.com/office/drawing/2014/main" id="{00000000-0008-0000-0500-0000C50F0000}"/>
            </a:ext>
          </a:extLst>
        </xdr:cNvPr>
        <xdr:cNvSpPr txBox="1">
          <a:spLocks noChangeArrowheads="1"/>
        </xdr:cNvSpPr>
      </xdr:nvSpPr>
      <xdr:spPr bwMode="auto">
        <a:xfrm>
          <a:off x="4972050" y="16316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61691"/>
    <xdr:sp macro="" textlink="">
      <xdr:nvSpPr>
        <xdr:cNvPr id="4038" name="Text Box 15">
          <a:extLst>
            <a:ext uri="{FF2B5EF4-FFF2-40B4-BE49-F238E27FC236}">
              <a16:creationId xmlns:a16="http://schemas.microsoft.com/office/drawing/2014/main" id="{00000000-0008-0000-0500-0000C60F0000}"/>
            </a:ext>
          </a:extLst>
        </xdr:cNvPr>
        <xdr:cNvSpPr txBox="1">
          <a:spLocks noChangeArrowheads="1"/>
        </xdr:cNvSpPr>
      </xdr:nvSpPr>
      <xdr:spPr bwMode="auto">
        <a:xfrm>
          <a:off x="4972050" y="178149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39" name="Text Box 15">
          <a:extLst>
            <a:ext uri="{FF2B5EF4-FFF2-40B4-BE49-F238E27FC236}">
              <a16:creationId xmlns:a16="http://schemas.microsoft.com/office/drawing/2014/main" id="{00000000-0008-0000-0500-0000C7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4040" name="Text Box 15">
          <a:extLst>
            <a:ext uri="{FF2B5EF4-FFF2-40B4-BE49-F238E27FC236}">
              <a16:creationId xmlns:a16="http://schemas.microsoft.com/office/drawing/2014/main" id="{00000000-0008-0000-0500-0000C8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8496"/>
    <xdr:sp macro="" textlink="">
      <xdr:nvSpPr>
        <xdr:cNvPr id="4041" name="Text Box 15">
          <a:extLst>
            <a:ext uri="{FF2B5EF4-FFF2-40B4-BE49-F238E27FC236}">
              <a16:creationId xmlns:a16="http://schemas.microsoft.com/office/drawing/2014/main" id="{00000000-0008-0000-0500-0000C90F0000}"/>
            </a:ext>
          </a:extLst>
        </xdr:cNvPr>
        <xdr:cNvSpPr txBox="1">
          <a:spLocks noChangeArrowheads="1"/>
        </xdr:cNvSpPr>
      </xdr:nvSpPr>
      <xdr:spPr bwMode="auto">
        <a:xfrm>
          <a:off x="4972050" y="17814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42" name="Text Box 15">
          <a:extLst>
            <a:ext uri="{FF2B5EF4-FFF2-40B4-BE49-F238E27FC236}">
              <a16:creationId xmlns:a16="http://schemas.microsoft.com/office/drawing/2014/main" id="{00000000-0008-0000-0500-0000CA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4043" name="Text Box 15">
          <a:extLst>
            <a:ext uri="{FF2B5EF4-FFF2-40B4-BE49-F238E27FC236}">
              <a16:creationId xmlns:a16="http://schemas.microsoft.com/office/drawing/2014/main" id="{00000000-0008-0000-0500-0000CB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56743"/>
    <xdr:sp macro="" textlink="">
      <xdr:nvSpPr>
        <xdr:cNvPr id="4044" name="Text Box 15">
          <a:extLst>
            <a:ext uri="{FF2B5EF4-FFF2-40B4-BE49-F238E27FC236}">
              <a16:creationId xmlns:a16="http://schemas.microsoft.com/office/drawing/2014/main" id="{00000000-0008-0000-0500-0000CC0F0000}"/>
            </a:ext>
          </a:extLst>
        </xdr:cNvPr>
        <xdr:cNvSpPr txBox="1">
          <a:spLocks noChangeArrowheads="1"/>
        </xdr:cNvSpPr>
      </xdr:nvSpPr>
      <xdr:spPr bwMode="auto">
        <a:xfrm>
          <a:off x="4972050" y="17814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45" name="Text Box 15">
          <a:extLst>
            <a:ext uri="{FF2B5EF4-FFF2-40B4-BE49-F238E27FC236}">
              <a16:creationId xmlns:a16="http://schemas.microsoft.com/office/drawing/2014/main" id="{00000000-0008-0000-0500-0000CD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4046" name="Text Box 15">
          <a:extLst>
            <a:ext uri="{FF2B5EF4-FFF2-40B4-BE49-F238E27FC236}">
              <a16:creationId xmlns:a16="http://schemas.microsoft.com/office/drawing/2014/main" id="{00000000-0008-0000-0500-0000CE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47" name="Text Box 15">
          <a:extLst>
            <a:ext uri="{FF2B5EF4-FFF2-40B4-BE49-F238E27FC236}">
              <a16:creationId xmlns:a16="http://schemas.microsoft.com/office/drawing/2014/main" id="{00000000-0008-0000-0500-0000CF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48" name="Text Box 15">
          <a:extLst>
            <a:ext uri="{FF2B5EF4-FFF2-40B4-BE49-F238E27FC236}">
              <a16:creationId xmlns:a16="http://schemas.microsoft.com/office/drawing/2014/main" id="{00000000-0008-0000-0500-0000D0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61691"/>
    <xdr:sp macro="" textlink="">
      <xdr:nvSpPr>
        <xdr:cNvPr id="4049" name="Text Box 15">
          <a:extLst>
            <a:ext uri="{FF2B5EF4-FFF2-40B4-BE49-F238E27FC236}">
              <a16:creationId xmlns:a16="http://schemas.microsoft.com/office/drawing/2014/main" id="{00000000-0008-0000-0500-0000D10F0000}"/>
            </a:ext>
          </a:extLst>
        </xdr:cNvPr>
        <xdr:cNvSpPr txBox="1">
          <a:spLocks noChangeArrowheads="1"/>
        </xdr:cNvSpPr>
      </xdr:nvSpPr>
      <xdr:spPr bwMode="auto">
        <a:xfrm>
          <a:off x="4972050" y="178149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50" name="Text Box 15">
          <a:extLst>
            <a:ext uri="{FF2B5EF4-FFF2-40B4-BE49-F238E27FC236}">
              <a16:creationId xmlns:a16="http://schemas.microsoft.com/office/drawing/2014/main" id="{00000000-0008-0000-0500-0000D2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4051" name="Text Box 15">
          <a:extLst>
            <a:ext uri="{FF2B5EF4-FFF2-40B4-BE49-F238E27FC236}">
              <a16:creationId xmlns:a16="http://schemas.microsoft.com/office/drawing/2014/main" id="{00000000-0008-0000-0500-0000D3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8496"/>
    <xdr:sp macro="" textlink="">
      <xdr:nvSpPr>
        <xdr:cNvPr id="4052" name="Text Box 15">
          <a:extLst>
            <a:ext uri="{FF2B5EF4-FFF2-40B4-BE49-F238E27FC236}">
              <a16:creationId xmlns:a16="http://schemas.microsoft.com/office/drawing/2014/main" id="{00000000-0008-0000-0500-0000D40F0000}"/>
            </a:ext>
          </a:extLst>
        </xdr:cNvPr>
        <xdr:cNvSpPr txBox="1">
          <a:spLocks noChangeArrowheads="1"/>
        </xdr:cNvSpPr>
      </xdr:nvSpPr>
      <xdr:spPr bwMode="auto">
        <a:xfrm>
          <a:off x="4972050" y="17814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53" name="Text Box 15">
          <a:extLst>
            <a:ext uri="{FF2B5EF4-FFF2-40B4-BE49-F238E27FC236}">
              <a16:creationId xmlns:a16="http://schemas.microsoft.com/office/drawing/2014/main" id="{00000000-0008-0000-0500-0000D5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4054" name="Text Box 15">
          <a:extLst>
            <a:ext uri="{FF2B5EF4-FFF2-40B4-BE49-F238E27FC236}">
              <a16:creationId xmlns:a16="http://schemas.microsoft.com/office/drawing/2014/main" id="{00000000-0008-0000-0500-0000D6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56743"/>
    <xdr:sp macro="" textlink="">
      <xdr:nvSpPr>
        <xdr:cNvPr id="4055" name="Text Box 15">
          <a:extLst>
            <a:ext uri="{FF2B5EF4-FFF2-40B4-BE49-F238E27FC236}">
              <a16:creationId xmlns:a16="http://schemas.microsoft.com/office/drawing/2014/main" id="{00000000-0008-0000-0500-0000D70F0000}"/>
            </a:ext>
          </a:extLst>
        </xdr:cNvPr>
        <xdr:cNvSpPr txBox="1">
          <a:spLocks noChangeArrowheads="1"/>
        </xdr:cNvSpPr>
      </xdr:nvSpPr>
      <xdr:spPr bwMode="auto">
        <a:xfrm>
          <a:off x="4972050" y="17814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56" name="Text Box 15">
          <a:extLst>
            <a:ext uri="{FF2B5EF4-FFF2-40B4-BE49-F238E27FC236}">
              <a16:creationId xmlns:a16="http://schemas.microsoft.com/office/drawing/2014/main" id="{00000000-0008-0000-0500-0000D8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4057" name="Text Box 15">
          <a:extLst>
            <a:ext uri="{FF2B5EF4-FFF2-40B4-BE49-F238E27FC236}">
              <a16:creationId xmlns:a16="http://schemas.microsoft.com/office/drawing/2014/main" id="{00000000-0008-0000-0500-0000D9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58" name="Text Box 15">
          <a:extLst>
            <a:ext uri="{FF2B5EF4-FFF2-40B4-BE49-F238E27FC236}">
              <a16:creationId xmlns:a16="http://schemas.microsoft.com/office/drawing/2014/main" id="{00000000-0008-0000-0500-0000DA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59" name="Text Box 15">
          <a:extLst>
            <a:ext uri="{FF2B5EF4-FFF2-40B4-BE49-F238E27FC236}">
              <a16:creationId xmlns:a16="http://schemas.microsoft.com/office/drawing/2014/main" id="{00000000-0008-0000-0500-0000DB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0" name="Text Box 15">
          <a:extLst>
            <a:ext uri="{FF2B5EF4-FFF2-40B4-BE49-F238E27FC236}">
              <a16:creationId xmlns:a16="http://schemas.microsoft.com/office/drawing/2014/main" id="{00000000-0008-0000-0500-0000DC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1" name="Text Box 15">
          <a:extLst>
            <a:ext uri="{FF2B5EF4-FFF2-40B4-BE49-F238E27FC236}">
              <a16:creationId xmlns:a16="http://schemas.microsoft.com/office/drawing/2014/main" id="{00000000-0008-0000-0500-0000DD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2" name="Text Box 15">
          <a:extLst>
            <a:ext uri="{FF2B5EF4-FFF2-40B4-BE49-F238E27FC236}">
              <a16:creationId xmlns:a16="http://schemas.microsoft.com/office/drawing/2014/main" id="{00000000-0008-0000-0500-0000DE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3" name="Text Box 15">
          <a:extLst>
            <a:ext uri="{FF2B5EF4-FFF2-40B4-BE49-F238E27FC236}">
              <a16:creationId xmlns:a16="http://schemas.microsoft.com/office/drawing/2014/main" id="{00000000-0008-0000-0500-0000DF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4" name="Text Box 15">
          <a:extLst>
            <a:ext uri="{FF2B5EF4-FFF2-40B4-BE49-F238E27FC236}">
              <a16:creationId xmlns:a16="http://schemas.microsoft.com/office/drawing/2014/main" id="{00000000-0008-0000-0500-0000E0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8496"/>
    <xdr:sp macro="" textlink="">
      <xdr:nvSpPr>
        <xdr:cNvPr id="4065" name="Text Box 15">
          <a:extLst>
            <a:ext uri="{FF2B5EF4-FFF2-40B4-BE49-F238E27FC236}">
              <a16:creationId xmlns:a16="http://schemas.microsoft.com/office/drawing/2014/main" id="{00000000-0008-0000-0500-0000E1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66" name="Text Box 15">
          <a:extLst>
            <a:ext uri="{FF2B5EF4-FFF2-40B4-BE49-F238E27FC236}">
              <a16:creationId xmlns:a16="http://schemas.microsoft.com/office/drawing/2014/main" id="{00000000-0008-0000-0500-0000E2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4067" name="Text Box 15">
          <a:extLst>
            <a:ext uri="{FF2B5EF4-FFF2-40B4-BE49-F238E27FC236}">
              <a16:creationId xmlns:a16="http://schemas.microsoft.com/office/drawing/2014/main" id="{00000000-0008-0000-0500-0000E3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8496"/>
    <xdr:sp macro="" textlink="">
      <xdr:nvSpPr>
        <xdr:cNvPr id="4068" name="Text Box 15">
          <a:extLst>
            <a:ext uri="{FF2B5EF4-FFF2-40B4-BE49-F238E27FC236}">
              <a16:creationId xmlns:a16="http://schemas.microsoft.com/office/drawing/2014/main" id="{00000000-0008-0000-0500-0000E4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69" name="Text Box 15">
          <a:extLst>
            <a:ext uri="{FF2B5EF4-FFF2-40B4-BE49-F238E27FC236}">
              <a16:creationId xmlns:a16="http://schemas.microsoft.com/office/drawing/2014/main" id="{00000000-0008-0000-0500-0000E5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4070" name="Text Box 15">
          <a:extLst>
            <a:ext uri="{FF2B5EF4-FFF2-40B4-BE49-F238E27FC236}">
              <a16:creationId xmlns:a16="http://schemas.microsoft.com/office/drawing/2014/main" id="{00000000-0008-0000-0500-0000E6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56743"/>
    <xdr:sp macro="" textlink="">
      <xdr:nvSpPr>
        <xdr:cNvPr id="4071" name="Text Box 15">
          <a:extLst>
            <a:ext uri="{FF2B5EF4-FFF2-40B4-BE49-F238E27FC236}">
              <a16:creationId xmlns:a16="http://schemas.microsoft.com/office/drawing/2014/main" id="{00000000-0008-0000-0500-0000E70F0000}"/>
            </a:ext>
          </a:extLst>
        </xdr:cNvPr>
        <xdr:cNvSpPr txBox="1">
          <a:spLocks noChangeArrowheads="1"/>
        </xdr:cNvSpPr>
      </xdr:nvSpPr>
      <xdr:spPr bwMode="auto">
        <a:xfrm>
          <a:off x="4972050" y="20062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72" name="Text Box 15">
          <a:extLst>
            <a:ext uri="{FF2B5EF4-FFF2-40B4-BE49-F238E27FC236}">
              <a16:creationId xmlns:a16="http://schemas.microsoft.com/office/drawing/2014/main" id="{00000000-0008-0000-0500-0000E8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4073" name="Text Box 15">
          <a:extLst>
            <a:ext uri="{FF2B5EF4-FFF2-40B4-BE49-F238E27FC236}">
              <a16:creationId xmlns:a16="http://schemas.microsoft.com/office/drawing/2014/main" id="{00000000-0008-0000-0500-0000E9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74" name="Text Box 15">
          <a:extLst>
            <a:ext uri="{FF2B5EF4-FFF2-40B4-BE49-F238E27FC236}">
              <a16:creationId xmlns:a16="http://schemas.microsoft.com/office/drawing/2014/main" id="{00000000-0008-0000-0500-0000EA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75" name="Text Box 15">
          <a:extLst>
            <a:ext uri="{FF2B5EF4-FFF2-40B4-BE49-F238E27FC236}">
              <a16:creationId xmlns:a16="http://schemas.microsoft.com/office/drawing/2014/main" id="{00000000-0008-0000-0500-0000EB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76" name="Text Box 15">
          <a:extLst>
            <a:ext uri="{FF2B5EF4-FFF2-40B4-BE49-F238E27FC236}">
              <a16:creationId xmlns:a16="http://schemas.microsoft.com/office/drawing/2014/main" id="{00000000-0008-0000-0500-0000EC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77" name="Text Box 15">
          <a:extLst>
            <a:ext uri="{FF2B5EF4-FFF2-40B4-BE49-F238E27FC236}">
              <a16:creationId xmlns:a16="http://schemas.microsoft.com/office/drawing/2014/main" id="{00000000-0008-0000-0500-0000ED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78" name="Text Box 15">
          <a:extLst>
            <a:ext uri="{FF2B5EF4-FFF2-40B4-BE49-F238E27FC236}">
              <a16:creationId xmlns:a16="http://schemas.microsoft.com/office/drawing/2014/main" id="{00000000-0008-0000-0500-0000EE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8496"/>
    <xdr:sp macro="" textlink="">
      <xdr:nvSpPr>
        <xdr:cNvPr id="4079" name="Text Box 15">
          <a:extLst>
            <a:ext uri="{FF2B5EF4-FFF2-40B4-BE49-F238E27FC236}">
              <a16:creationId xmlns:a16="http://schemas.microsoft.com/office/drawing/2014/main" id="{00000000-0008-0000-0500-0000EF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80" name="Text Box 15">
          <a:extLst>
            <a:ext uri="{FF2B5EF4-FFF2-40B4-BE49-F238E27FC236}">
              <a16:creationId xmlns:a16="http://schemas.microsoft.com/office/drawing/2014/main" id="{00000000-0008-0000-0500-0000F0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4081" name="Text Box 15">
          <a:extLst>
            <a:ext uri="{FF2B5EF4-FFF2-40B4-BE49-F238E27FC236}">
              <a16:creationId xmlns:a16="http://schemas.microsoft.com/office/drawing/2014/main" id="{00000000-0008-0000-0500-0000F1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8496"/>
    <xdr:sp macro="" textlink="">
      <xdr:nvSpPr>
        <xdr:cNvPr id="4082" name="Text Box 15">
          <a:extLst>
            <a:ext uri="{FF2B5EF4-FFF2-40B4-BE49-F238E27FC236}">
              <a16:creationId xmlns:a16="http://schemas.microsoft.com/office/drawing/2014/main" id="{00000000-0008-0000-0500-0000F2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83" name="Text Box 15">
          <a:extLst>
            <a:ext uri="{FF2B5EF4-FFF2-40B4-BE49-F238E27FC236}">
              <a16:creationId xmlns:a16="http://schemas.microsoft.com/office/drawing/2014/main" id="{00000000-0008-0000-0500-0000F3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4084" name="Text Box 15">
          <a:extLst>
            <a:ext uri="{FF2B5EF4-FFF2-40B4-BE49-F238E27FC236}">
              <a16:creationId xmlns:a16="http://schemas.microsoft.com/office/drawing/2014/main" id="{00000000-0008-0000-0500-0000F4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56743"/>
    <xdr:sp macro="" textlink="">
      <xdr:nvSpPr>
        <xdr:cNvPr id="4085" name="Text Box 15">
          <a:extLst>
            <a:ext uri="{FF2B5EF4-FFF2-40B4-BE49-F238E27FC236}">
              <a16:creationId xmlns:a16="http://schemas.microsoft.com/office/drawing/2014/main" id="{00000000-0008-0000-0500-0000F50F0000}"/>
            </a:ext>
          </a:extLst>
        </xdr:cNvPr>
        <xdr:cNvSpPr txBox="1">
          <a:spLocks noChangeArrowheads="1"/>
        </xdr:cNvSpPr>
      </xdr:nvSpPr>
      <xdr:spPr bwMode="auto">
        <a:xfrm>
          <a:off x="4972050" y="20062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86" name="Text Box 15">
          <a:extLst>
            <a:ext uri="{FF2B5EF4-FFF2-40B4-BE49-F238E27FC236}">
              <a16:creationId xmlns:a16="http://schemas.microsoft.com/office/drawing/2014/main" id="{00000000-0008-0000-0500-0000F6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4087" name="Text Box 15">
          <a:extLst>
            <a:ext uri="{FF2B5EF4-FFF2-40B4-BE49-F238E27FC236}">
              <a16:creationId xmlns:a16="http://schemas.microsoft.com/office/drawing/2014/main" id="{00000000-0008-0000-0500-0000F7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88" name="Text Box 15">
          <a:extLst>
            <a:ext uri="{FF2B5EF4-FFF2-40B4-BE49-F238E27FC236}">
              <a16:creationId xmlns:a16="http://schemas.microsoft.com/office/drawing/2014/main" id="{00000000-0008-0000-0500-0000F8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89" name="Text Box 15">
          <a:extLst>
            <a:ext uri="{FF2B5EF4-FFF2-40B4-BE49-F238E27FC236}">
              <a16:creationId xmlns:a16="http://schemas.microsoft.com/office/drawing/2014/main" id="{00000000-0008-0000-0500-0000F9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0" name="Text Box 15">
          <a:extLst>
            <a:ext uri="{FF2B5EF4-FFF2-40B4-BE49-F238E27FC236}">
              <a16:creationId xmlns:a16="http://schemas.microsoft.com/office/drawing/2014/main" id="{00000000-0008-0000-0500-0000FA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1" name="Text Box 15">
          <a:extLst>
            <a:ext uri="{FF2B5EF4-FFF2-40B4-BE49-F238E27FC236}">
              <a16:creationId xmlns:a16="http://schemas.microsoft.com/office/drawing/2014/main" id="{00000000-0008-0000-0500-0000FB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2" name="Text Box 15">
          <a:extLst>
            <a:ext uri="{FF2B5EF4-FFF2-40B4-BE49-F238E27FC236}">
              <a16:creationId xmlns:a16="http://schemas.microsoft.com/office/drawing/2014/main" id="{00000000-0008-0000-0500-0000FC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3" name="Text Box 15">
          <a:extLst>
            <a:ext uri="{FF2B5EF4-FFF2-40B4-BE49-F238E27FC236}">
              <a16:creationId xmlns:a16="http://schemas.microsoft.com/office/drawing/2014/main" id="{00000000-0008-0000-0500-0000FD0F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4" name="Text Box 15">
          <a:extLst>
            <a:ext uri="{FF2B5EF4-FFF2-40B4-BE49-F238E27FC236}">
              <a16:creationId xmlns:a16="http://schemas.microsoft.com/office/drawing/2014/main" id="{00000000-0008-0000-0500-0000FE0F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5" name="Text Box 15">
          <a:extLst>
            <a:ext uri="{FF2B5EF4-FFF2-40B4-BE49-F238E27FC236}">
              <a16:creationId xmlns:a16="http://schemas.microsoft.com/office/drawing/2014/main" id="{00000000-0008-0000-0500-0000FF0F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6" name="Text Box 15">
          <a:extLst>
            <a:ext uri="{FF2B5EF4-FFF2-40B4-BE49-F238E27FC236}">
              <a16:creationId xmlns:a16="http://schemas.microsoft.com/office/drawing/2014/main" id="{00000000-0008-0000-0500-000000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7" name="Text Box 15">
          <a:extLst>
            <a:ext uri="{FF2B5EF4-FFF2-40B4-BE49-F238E27FC236}">
              <a16:creationId xmlns:a16="http://schemas.microsoft.com/office/drawing/2014/main" id="{00000000-0008-0000-0500-000001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8" name="Text Box 15">
          <a:extLst>
            <a:ext uri="{FF2B5EF4-FFF2-40B4-BE49-F238E27FC236}">
              <a16:creationId xmlns:a16="http://schemas.microsoft.com/office/drawing/2014/main" id="{00000000-0008-0000-0500-000002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9" name="Text Box 15">
          <a:extLst>
            <a:ext uri="{FF2B5EF4-FFF2-40B4-BE49-F238E27FC236}">
              <a16:creationId xmlns:a16="http://schemas.microsoft.com/office/drawing/2014/main" id="{00000000-0008-0000-0500-000003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00" name="Text Box 15">
          <a:extLst>
            <a:ext uri="{FF2B5EF4-FFF2-40B4-BE49-F238E27FC236}">
              <a16:creationId xmlns:a16="http://schemas.microsoft.com/office/drawing/2014/main" id="{00000000-0008-0000-0500-000004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8496"/>
    <xdr:sp macro="" textlink="">
      <xdr:nvSpPr>
        <xdr:cNvPr id="4101" name="Text Box 15">
          <a:extLst>
            <a:ext uri="{FF2B5EF4-FFF2-40B4-BE49-F238E27FC236}">
              <a16:creationId xmlns:a16="http://schemas.microsoft.com/office/drawing/2014/main" id="{00000000-0008-0000-0500-000005100000}"/>
            </a:ext>
          </a:extLst>
        </xdr:cNvPr>
        <xdr:cNvSpPr txBox="1">
          <a:spLocks noChangeArrowheads="1"/>
        </xdr:cNvSpPr>
      </xdr:nvSpPr>
      <xdr:spPr bwMode="auto">
        <a:xfrm>
          <a:off x="4972050" y="22310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02" name="Text Box 15">
          <a:extLst>
            <a:ext uri="{FF2B5EF4-FFF2-40B4-BE49-F238E27FC236}">
              <a16:creationId xmlns:a16="http://schemas.microsoft.com/office/drawing/2014/main" id="{00000000-0008-0000-0500-000006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331"/>
    <xdr:sp macro="" textlink="">
      <xdr:nvSpPr>
        <xdr:cNvPr id="4103" name="Text Box 15">
          <a:extLst>
            <a:ext uri="{FF2B5EF4-FFF2-40B4-BE49-F238E27FC236}">
              <a16:creationId xmlns:a16="http://schemas.microsoft.com/office/drawing/2014/main" id="{00000000-0008-0000-0500-000007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56743"/>
    <xdr:sp macro="" textlink="">
      <xdr:nvSpPr>
        <xdr:cNvPr id="4104" name="Text Box 15">
          <a:extLst>
            <a:ext uri="{FF2B5EF4-FFF2-40B4-BE49-F238E27FC236}">
              <a16:creationId xmlns:a16="http://schemas.microsoft.com/office/drawing/2014/main" id="{00000000-0008-0000-0500-000008100000}"/>
            </a:ext>
          </a:extLst>
        </xdr:cNvPr>
        <xdr:cNvSpPr txBox="1">
          <a:spLocks noChangeArrowheads="1"/>
        </xdr:cNvSpPr>
      </xdr:nvSpPr>
      <xdr:spPr bwMode="auto">
        <a:xfrm>
          <a:off x="4972050" y="22310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05" name="Text Box 15">
          <a:extLst>
            <a:ext uri="{FF2B5EF4-FFF2-40B4-BE49-F238E27FC236}">
              <a16:creationId xmlns:a16="http://schemas.microsoft.com/office/drawing/2014/main" id="{00000000-0008-0000-0500-000009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331"/>
    <xdr:sp macro="" textlink="">
      <xdr:nvSpPr>
        <xdr:cNvPr id="4106" name="Text Box 15">
          <a:extLst>
            <a:ext uri="{FF2B5EF4-FFF2-40B4-BE49-F238E27FC236}">
              <a16:creationId xmlns:a16="http://schemas.microsoft.com/office/drawing/2014/main" id="{00000000-0008-0000-0500-00000A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07" name="Text Box 15">
          <a:extLst>
            <a:ext uri="{FF2B5EF4-FFF2-40B4-BE49-F238E27FC236}">
              <a16:creationId xmlns:a16="http://schemas.microsoft.com/office/drawing/2014/main" id="{00000000-0008-0000-0500-00000B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08" name="Text Box 15">
          <a:extLst>
            <a:ext uri="{FF2B5EF4-FFF2-40B4-BE49-F238E27FC236}">
              <a16:creationId xmlns:a16="http://schemas.microsoft.com/office/drawing/2014/main" id="{00000000-0008-0000-0500-00000C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09" name="Text Box 15">
          <a:extLst>
            <a:ext uri="{FF2B5EF4-FFF2-40B4-BE49-F238E27FC236}">
              <a16:creationId xmlns:a16="http://schemas.microsoft.com/office/drawing/2014/main" id="{00000000-0008-0000-0500-00000D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0" name="Text Box 15">
          <a:extLst>
            <a:ext uri="{FF2B5EF4-FFF2-40B4-BE49-F238E27FC236}">
              <a16:creationId xmlns:a16="http://schemas.microsoft.com/office/drawing/2014/main" id="{00000000-0008-0000-0500-00000E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1" name="Text Box 15">
          <a:extLst>
            <a:ext uri="{FF2B5EF4-FFF2-40B4-BE49-F238E27FC236}">
              <a16:creationId xmlns:a16="http://schemas.microsoft.com/office/drawing/2014/main" id="{00000000-0008-0000-0500-00000F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2" name="Text Box 15">
          <a:extLst>
            <a:ext uri="{FF2B5EF4-FFF2-40B4-BE49-F238E27FC236}">
              <a16:creationId xmlns:a16="http://schemas.microsoft.com/office/drawing/2014/main" id="{00000000-0008-0000-0500-000010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3" name="Text Box 15">
          <a:extLst>
            <a:ext uri="{FF2B5EF4-FFF2-40B4-BE49-F238E27FC236}">
              <a16:creationId xmlns:a16="http://schemas.microsoft.com/office/drawing/2014/main" id="{00000000-0008-0000-0500-000011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4" name="Text Box 15">
          <a:extLst>
            <a:ext uri="{FF2B5EF4-FFF2-40B4-BE49-F238E27FC236}">
              <a16:creationId xmlns:a16="http://schemas.microsoft.com/office/drawing/2014/main" id="{00000000-0008-0000-0500-000012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8496"/>
    <xdr:sp macro="" textlink="">
      <xdr:nvSpPr>
        <xdr:cNvPr id="4115" name="Text Box 15">
          <a:extLst>
            <a:ext uri="{FF2B5EF4-FFF2-40B4-BE49-F238E27FC236}">
              <a16:creationId xmlns:a16="http://schemas.microsoft.com/office/drawing/2014/main" id="{00000000-0008-0000-0500-000013100000}"/>
            </a:ext>
          </a:extLst>
        </xdr:cNvPr>
        <xdr:cNvSpPr txBox="1">
          <a:spLocks noChangeArrowheads="1"/>
        </xdr:cNvSpPr>
      </xdr:nvSpPr>
      <xdr:spPr bwMode="auto">
        <a:xfrm>
          <a:off x="4972050" y="22310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16" name="Text Box 15">
          <a:extLst>
            <a:ext uri="{FF2B5EF4-FFF2-40B4-BE49-F238E27FC236}">
              <a16:creationId xmlns:a16="http://schemas.microsoft.com/office/drawing/2014/main" id="{00000000-0008-0000-0500-000014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4117" name="Text Box 15">
          <a:extLst>
            <a:ext uri="{FF2B5EF4-FFF2-40B4-BE49-F238E27FC236}">
              <a16:creationId xmlns:a16="http://schemas.microsoft.com/office/drawing/2014/main" id="{00000000-0008-0000-0500-000015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56743"/>
    <xdr:sp macro="" textlink="">
      <xdr:nvSpPr>
        <xdr:cNvPr id="4118" name="Text Box 15">
          <a:extLst>
            <a:ext uri="{FF2B5EF4-FFF2-40B4-BE49-F238E27FC236}">
              <a16:creationId xmlns:a16="http://schemas.microsoft.com/office/drawing/2014/main" id="{00000000-0008-0000-0500-000016100000}"/>
            </a:ext>
          </a:extLst>
        </xdr:cNvPr>
        <xdr:cNvSpPr txBox="1">
          <a:spLocks noChangeArrowheads="1"/>
        </xdr:cNvSpPr>
      </xdr:nvSpPr>
      <xdr:spPr bwMode="auto">
        <a:xfrm>
          <a:off x="4972050" y="22310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19" name="Text Box 15">
          <a:extLst>
            <a:ext uri="{FF2B5EF4-FFF2-40B4-BE49-F238E27FC236}">
              <a16:creationId xmlns:a16="http://schemas.microsoft.com/office/drawing/2014/main" id="{00000000-0008-0000-0500-000017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4120" name="Text Box 15">
          <a:extLst>
            <a:ext uri="{FF2B5EF4-FFF2-40B4-BE49-F238E27FC236}">
              <a16:creationId xmlns:a16="http://schemas.microsoft.com/office/drawing/2014/main" id="{00000000-0008-0000-0500-000018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1" name="Text Box 15">
          <a:extLst>
            <a:ext uri="{FF2B5EF4-FFF2-40B4-BE49-F238E27FC236}">
              <a16:creationId xmlns:a16="http://schemas.microsoft.com/office/drawing/2014/main" id="{00000000-0008-0000-0500-000019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2" name="Text Box 15">
          <a:extLst>
            <a:ext uri="{FF2B5EF4-FFF2-40B4-BE49-F238E27FC236}">
              <a16:creationId xmlns:a16="http://schemas.microsoft.com/office/drawing/2014/main" id="{00000000-0008-0000-0500-00001A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3" name="Text Box 15">
          <a:extLst>
            <a:ext uri="{FF2B5EF4-FFF2-40B4-BE49-F238E27FC236}">
              <a16:creationId xmlns:a16="http://schemas.microsoft.com/office/drawing/2014/main" id="{00000000-0008-0000-0500-00001B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4" name="Text Box 15">
          <a:extLst>
            <a:ext uri="{FF2B5EF4-FFF2-40B4-BE49-F238E27FC236}">
              <a16:creationId xmlns:a16="http://schemas.microsoft.com/office/drawing/2014/main" id="{00000000-0008-0000-0500-00001C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5" name="Text Box 15">
          <a:extLst>
            <a:ext uri="{FF2B5EF4-FFF2-40B4-BE49-F238E27FC236}">
              <a16:creationId xmlns:a16="http://schemas.microsoft.com/office/drawing/2014/main" id="{00000000-0008-0000-0500-00001D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6" name="Text Box 15">
          <a:extLst>
            <a:ext uri="{FF2B5EF4-FFF2-40B4-BE49-F238E27FC236}">
              <a16:creationId xmlns:a16="http://schemas.microsoft.com/office/drawing/2014/main" id="{00000000-0008-0000-0500-00001E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7" name="Text Box 15">
          <a:extLst>
            <a:ext uri="{FF2B5EF4-FFF2-40B4-BE49-F238E27FC236}">
              <a16:creationId xmlns:a16="http://schemas.microsoft.com/office/drawing/2014/main" id="{00000000-0008-0000-0500-00001F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8" name="Text Box 15">
          <a:extLst>
            <a:ext uri="{FF2B5EF4-FFF2-40B4-BE49-F238E27FC236}">
              <a16:creationId xmlns:a16="http://schemas.microsoft.com/office/drawing/2014/main" id="{00000000-0008-0000-0500-000020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29" name="Text Box 15">
          <a:extLst>
            <a:ext uri="{FF2B5EF4-FFF2-40B4-BE49-F238E27FC236}">
              <a16:creationId xmlns:a16="http://schemas.microsoft.com/office/drawing/2014/main" id="{00000000-0008-0000-0500-000021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0" name="Text Box 15">
          <a:extLst>
            <a:ext uri="{FF2B5EF4-FFF2-40B4-BE49-F238E27FC236}">
              <a16:creationId xmlns:a16="http://schemas.microsoft.com/office/drawing/2014/main" id="{00000000-0008-0000-0500-000022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1" name="Text Box 15">
          <a:extLst>
            <a:ext uri="{FF2B5EF4-FFF2-40B4-BE49-F238E27FC236}">
              <a16:creationId xmlns:a16="http://schemas.microsoft.com/office/drawing/2014/main" id="{00000000-0008-0000-0500-000023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2" name="Text Box 15">
          <a:extLst>
            <a:ext uri="{FF2B5EF4-FFF2-40B4-BE49-F238E27FC236}">
              <a16:creationId xmlns:a16="http://schemas.microsoft.com/office/drawing/2014/main" id="{00000000-0008-0000-0500-000024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3" name="Text Box 15">
          <a:extLst>
            <a:ext uri="{FF2B5EF4-FFF2-40B4-BE49-F238E27FC236}">
              <a16:creationId xmlns:a16="http://schemas.microsoft.com/office/drawing/2014/main" id="{00000000-0008-0000-0500-000025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4" name="Text Box 15">
          <a:extLst>
            <a:ext uri="{FF2B5EF4-FFF2-40B4-BE49-F238E27FC236}">
              <a16:creationId xmlns:a16="http://schemas.microsoft.com/office/drawing/2014/main" id="{00000000-0008-0000-0500-000026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5" name="Text Box 15">
          <a:extLst>
            <a:ext uri="{FF2B5EF4-FFF2-40B4-BE49-F238E27FC236}">
              <a16:creationId xmlns:a16="http://schemas.microsoft.com/office/drawing/2014/main" id="{00000000-0008-0000-0500-000027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6" name="Text Box 15">
          <a:extLst>
            <a:ext uri="{FF2B5EF4-FFF2-40B4-BE49-F238E27FC236}">
              <a16:creationId xmlns:a16="http://schemas.microsoft.com/office/drawing/2014/main" id="{00000000-0008-0000-0500-000028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7" name="Text Box 15">
          <a:extLst>
            <a:ext uri="{FF2B5EF4-FFF2-40B4-BE49-F238E27FC236}">
              <a16:creationId xmlns:a16="http://schemas.microsoft.com/office/drawing/2014/main" id="{00000000-0008-0000-0500-000029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8" name="Text Box 15">
          <a:extLst>
            <a:ext uri="{FF2B5EF4-FFF2-40B4-BE49-F238E27FC236}">
              <a16:creationId xmlns:a16="http://schemas.microsoft.com/office/drawing/2014/main" id="{00000000-0008-0000-0500-00002A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8496"/>
    <xdr:sp macro="" textlink="">
      <xdr:nvSpPr>
        <xdr:cNvPr id="4139" name="Text Box 15">
          <a:extLst>
            <a:ext uri="{FF2B5EF4-FFF2-40B4-BE49-F238E27FC236}">
              <a16:creationId xmlns:a16="http://schemas.microsoft.com/office/drawing/2014/main" id="{00000000-0008-0000-0500-00002B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40" name="Text Box 15">
          <a:extLst>
            <a:ext uri="{FF2B5EF4-FFF2-40B4-BE49-F238E27FC236}">
              <a16:creationId xmlns:a16="http://schemas.microsoft.com/office/drawing/2014/main" id="{00000000-0008-0000-0500-00002C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141" name="Text Box 15">
          <a:extLst>
            <a:ext uri="{FF2B5EF4-FFF2-40B4-BE49-F238E27FC236}">
              <a16:creationId xmlns:a16="http://schemas.microsoft.com/office/drawing/2014/main" id="{00000000-0008-0000-0500-00002D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8496"/>
    <xdr:sp macro="" textlink="">
      <xdr:nvSpPr>
        <xdr:cNvPr id="4142" name="Text Box 15">
          <a:extLst>
            <a:ext uri="{FF2B5EF4-FFF2-40B4-BE49-F238E27FC236}">
              <a16:creationId xmlns:a16="http://schemas.microsoft.com/office/drawing/2014/main" id="{00000000-0008-0000-0500-00002E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43" name="Text Box 15">
          <a:extLst>
            <a:ext uri="{FF2B5EF4-FFF2-40B4-BE49-F238E27FC236}">
              <a16:creationId xmlns:a16="http://schemas.microsoft.com/office/drawing/2014/main" id="{00000000-0008-0000-0500-00002F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144" name="Text Box 15">
          <a:extLst>
            <a:ext uri="{FF2B5EF4-FFF2-40B4-BE49-F238E27FC236}">
              <a16:creationId xmlns:a16="http://schemas.microsoft.com/office/drawing/2014/main" id="{00000000-0008-0000-0500-000030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56743"/>
    <xdr:sp macro="" textlink="">
      <xdr:nvSpPr>
        <xdr:cNvPr id="4145" name="Text Box 15">
          <a:extLst>
            <a:ext uri="{FF2B5EF4-FFF2-40B4-BE49-F238E27FC236}">
              <a16:creationId xmlns:a16="http://schemas.microsoft.com/office/drawing/2014/main" id="{00000000-0008-0000-0500-000031100000}"/>
            </a:ext>
          </a:extLst>
        </xdr:cNvPr>
        <xdr:cNvSpPr txBox="1">
          <a:spLocks noChangeArrowheads="1"/>
        </xdr:cNvSpPr>
      </xdr:nvSpPr>
      <xdr:spPr bwMode="auto">
        <a:xfrm>
          <a:off x="4972050" y="24558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46" name="Text Box 15">
          <a:extLst>
            <a:ext uri="{FF2B5EF4-FFF2-40B4-BE49-F238E27FC236}">
              <a16:creationId xmlns:a16="http://schemas.microsoft.com/office/drawing/2014/main" id="{00000000-0008-0000-0500-000032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147" name="Text Box 15">
          <a:extLst>
            <a:ext uri="{FF2B5EF4-FFF2-40B4-BE49-F238E27FC236}">
              <a16:creationId xmlns:a16="http://schemas.microsoft.com/office/drawing/2014/main" id="{00000000-0008-0000-0500-000033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48" name="Text Box 15">
          <a:extLst>
            <a:ext uri="{FF2B5EF4-FFF2-40B4-BE49-F238E27FC236}">
              <a16:creationId xmlns:a16="http://schemas.microsoft.com/office/drawing/2014/main" id="{00000000-0008-0000-0500-000034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49" name="Text Box 15">
          <a:extLst>
            <a:ext uri="{FF2B5EF4-FFF2-40B4-BE49-F238E27FC236}">
              <a16:creationId xmlns:a16="http://schemas.microsoft.com/office/drawing/2014/main" id="{00000000-0008-0000-0500-000035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0" name="Text Box 15">
          <a:extLst>
            <a:ext uri="{FF2B5EF4-FFF2-40B4-BE49-F238E27FC236}">
              <a16:creationId xmlns:a16="http://schemas.microsoft.com/office/drawing/2014/main" id="{00000000-0008-0000-0500-000036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1" name="Text Box 15">
          <a:extLst>
            <a:ext uri="{FF2B5EF4-FFF2-40B4-BE49-F238E27FC236}">
              <a16:creationId xmlns:a16="http://schemas.microsoft.com/office/drawing/2014/main" id="{00000000-0008-0000-0500-000037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2" name="Text Box 15">
          <a:extLst>
            <a:ext uri="{FF2B5EF4-FFF2-40B4-BE49-F238E27FC236}">
              <a16:creationId xmlns:a16="http://schemas.microsoft.com/office/drawing/2014/main" id="{00000000-0008-0000-0500-000038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3" name="Text Box 15">
          <a:extLst>
            <a:ext uri="{FF2B5EF4-FFF2-40B4-BE49-F238E27FC236}">
              <a16:creationId xmlns:a16="http://schemas.microsoft.com/office/drawing/2014/main" id="{00000000-0008-0000-0500-000039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4" name="Text Box 15">
          <a:extLst>
            <a:ext uri="{FF2B5EF4-FFF2-40B4-BE49-F238E27FC236}">
              <a16:creationId xmlns:a16="http://schemas.microsoft.com/office/drawing/2014/main" id="{00000000-0008-0000-0500-00003A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5" name="Text Box 15">
          <a:extLst>
            <a:ext uri="{FF2B5EF4-FFF2-40B4-BE49-F238E27FC236}">
              <a16:creationId xmlns:a16="http://schemas.microsoft.com/office/drawing/2014/main" id="{00000000-0008-0000-0500-00003B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6" name="Text Box 15">
          <a:extLst>
            <a:ext uri="{FF2B5EF4-FFF2-40B4-BE49-F238E27FC236}">
              <a16:creationId xmlns:a16="http://schemas.microsoft.com/office/drawing/2014/main" id="{00000000-0008-0000-0500-00003C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7" name="Text Box 15">
          <a:extLst>
            <a:ext uri="{FF2B5EF4-FFF2-40B4-BE49-F238E27FC236}">
              <a16:creationId xmlns:a16="http://schemas.microsoft.com/office/drawing/2014/main" id="{00000000-0008-0000-0500-00003D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8496"/>
    <xdr:sp macro="" textlink="">
      <xdr:nvSpPr>
        <xdr:cNvPr id="4158" name="Text Box 15">
          <a:extLst>
            <a:ext uri="{FF2B5EF4-FFF2-40B4-BE49-F238E27FC236}">
              <a16:creationId xmlns:a16="http://schemas.microsoft.com/office/drawing/2014/main" id="{00000000-0008-0000-0500-00003E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59" name="Text Box 15">
          <a:extLst>
            <a:ext uri="{FF2B5EF4-FFF2-40B4-BE49-F238E27FC236}">
              <a16:creationId xmlns:a16="http://schemas.microsoft.com/office/drawing/2014/main" id="{00000000-0008-0000-0500-00003F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4160" name="Text Box 15">
          <a:extLst>
            <a:ext uri="{FF2B5EF4-FFF2-40B4-BE49-F238E27FC236}">
              <a16:creationId xmlns:a16="http://schemas.microsoft.com/office/drawing/2014/main" id="{00000000-0008-0000-0500-000040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8496"/>
    <xdr:sp macro="" textlink="">
      <xdr:nvSpPr>
        <xdr:cNvPr id="4161" name="Text Box 15">
          <a:extLst>
            <a:ext uri="{FF2B5EF4-FFF2-40B4-BE49-F238E27FC236}">
              <a16:creationId xmlns:a16="http://schemas.microsoft.com/office/drawing/2014/main" id="{00000000-0008-0000-0500-000041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62" name="Text Box 15">
          <a:extLst>
            <a:ext uri="{FF2B5EF4-FFF2-40B4-BE49-F238E27FC236}">
              <a16:creationId xmlns:a16="http://schemas.microsoft.com/office/drawing/2014/main" id="{00000000-0008-0000-0500-000042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4163" name="Text Box 15">
          <a:extLst>
            <a:ext uri="{FF2B5EF4-FFF2-40B4-BE49-F238E27FC236}">
              <a16:creationId xmlns:a16="http://schemas.microsoft.com/office/drawing/2014/main" id="{00000000-0008-0000-0500-000043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56743"/>
    <xdr:sp macro="" textlink="">
      <xdr:nvSpPr>
        <xdr:cNvPr id="4164" name="Text Box 15">
          <a:extLst>
            <a:ext uri="{FF2B5EF4-FFF2-40B4-BE49-F238E27FC236}">
              <a16:creationId xmlns:a16="http://schemas.microsoft.com/office/drawing/2014/main" id="{00000000-0008-0000-0500-000044100000}"/>
            </a:ext>
          </a:extLst>
        </xdr:cNvPr>
        <xdr:cNvSpPr txBox="1">
          <a:spLocks noChangeArrowheads="1"/>
        </xdr:cNvSpPr>
      </xdr:nvSpPr>
      <xdr:spPr bwMode="auto">
        <a:xfrm>
          <a:off x="4972050" y="24558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65" name="Text Box 15">
          <a:extLst>
            <a:ext uri="{FF2B5EF4-FFF2-40B4-BE49-F238E27FC236}">
              <a16:creationId xmlns:a16="http://schemas.microsoft.com/office/drawing/2014/main" id="{00000000-0008-0000-0500-000045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4166" name="Text Box 15">
          <a:extLst>
            <a:ext uri="{FF2B5EF4-FFF2-40B4-BE49-F238E27FC236}">
              <a16:creationId xmlns:a16="http://schemas.microsoft.com/office/drawing/2014/main" id="{00000000-0008-0000-0500-000046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67" name="Text Box 15">
          <a:extLst>
            <a:ext uri="{FF2B5EF4-FFF2-40B4-BE49-F238E27FC236}">
              <a16:creationId xmlns:a16="http://schemas.microsoft.com/office/drawing/2014/main" id="{00000000-0008-0000-0500-000047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68" name="Text Box 15">
          <a:extLst>
            <a:ext uri="{FF2B5EF4-FFF2-40B4-BE49-F238E27FC236}">
              <a16:creationId xmlns:a16="http://schemas.microsoft.com/office/drawing/2014/main" id="{00000000-0008-0000-0500-000048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69" name="Text Box 15">
          <a:extLst>
            <a:ext uri="{FF2B5EF4-FFF2-40B4-BE49-F238E27FC236}">
              <a16:creationId xmlns:a16="http://schemas.microsoft.com/office/drawing/2014/main" id="{00000000-0008-0000-0500-000049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0" name="Text Box 15">
          <a:extLst>
            <a:ext uri="{FF2B5EF4-FFF2-40B4-BE49-F238E27FC236}">
              <a16:creationId xmlns:a16="http://schemas.microsoft.com/office/drawing/2014/main" id="{00000000-0008-0000-0500-00004A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1" name="Text Box 15">
          <a:extLst>
            <a:ext uri="{FF2B5EF4-FFF2-40B4-BE49-F238E27FC236}">
              <a16:creationId xmlns:a16="http://schemas.microsoft.com/office/drawing/2014/main" id="{00000000-0008-0000-0500-00004B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2" name="Text Box 15">
          <a:extLst>
            <a:ext uri="{FF2B5EF4-FFF2-40B4-BE49-F238E27FC236}">
              <a16:creationId xmlns:a16="http://schemas.microsoft.com/office/drawing/2014/main" id="{00000000-0008-0000-0500-00004C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3" name="Text Box 15">
          <a:extLst>
            <a:ext uri="{FF2B5EF4-FFF2-40B4-BE49-F238E27FC236}">
              <a16:creationId xmlns:a16="http://schemas.microsoft.com/office/drawing/2014/main" id="{00000000-0008-0000-0500-00004D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4" name="Text Box 15">
          <a:extLst>
            <a:ext uri="{FF2B5EF4-FFF2-40B4-BE49-F238E27FC236}">
              <a16:creationId xmlns:a16="http://schemas.microsoft.com/office/drawing/2014/main" id="{00000000-0008-0000-0500-00004E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5" name="Text Box 15">
          <a:extLst>
            <a:ext uri="{FF2B5EF4-FFF2-40B4-BE49-F238E27FC236}">
              <a16:creationId xmlns:a16="http://schemas.microsoft.com/office/drawing/2014/main" id="{00000000-0008-0000-0500-00004F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6" name="Text Box 15">
          <a:extLst>
            <a:ext uri="{FF2B5EF4-FFF2-40B4-BE49-F238E27FC236}">
              <a16:creationId xmlns:a16="http://schemas.microsoft.com/office/drawing/2014/main" id="{00000000-0008-0000-0500-000050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77" name="Text Box 15">
          <a:extLst>
            <a:ext uri="{FF2B5EF4-FFF2-40B4-BE49-F238E27FC236}">
              <a16:creationId xmlns:a16="http://schemas.microsoft.com/office/drawing/2014/main" id="{00000000-0008-0000-0500-000051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78" name="Text Box 15">
          <a:extLst>
            <a:ext uri="{FF2B5EF4-FFF2-40B4-BE49-F238E27FC236}">
              <a16:creationId xmlns:a16="http://schemas.microsoft.com/office/drawing/2014/main" id="{00000000-0008-0000-0500-000052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79" name="Text Box 15">
          <a:extLst>
            <a:ext uri="{FF2B5EF4-FFF2-40B4-BE49-F238E27FC236}">
              <a16:creationId xmlns:a16="http://schemas.microsoft.com/office/drawing/2014/main" id="{00000000-0008-0000-0500-000053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0" name="Text Box 15">
          <a:extLst>
            <a:ext uri="{FF2B5EF4-FFF2-40B4-BE49-F238E27FC236}">
              <a16:creationId xmlns:a16="http://schemas.microsoft.com/office/drawing/2014/main" id="{00000000-0008-0000-0500-000054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1" name="Text Box 15">
          <a:extLst>
            <a:ext uri="{FF2B5EF4-FFF2-40B4-BE49-F238E27FC236}">
              <a16:creationId xmlns:a16="http://schemas.microsoft.com/office/drawing/2014/main" id="{00000000-0008-0000-0500-000055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2" name="Text Box 15">
          <a:extLst>
            <a:ext uri="{FF2B5EF4-FFF2-40B4-BE49-F238E27FC236}">
              <a16:creationId xmlns:a16="http://schemas.microsoft.com/office/drawing/2014/main" id="{00000000-0008-0000-0500-000056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3" name="Text Box 15">
          <a:extLst>
            <a:ext uri="{FF2B5EF4-FFF2-40B4-BE49-F238E27FC236}">
              <a16:creationId xmlns:a16="http://schemas.microsoft.com/office/drawing/2014/main" id="{00000000-0008-0000-0500-000057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4" name="Text Box 15">
          <a:extLst>
            <a:ext uri="{FF2B5EF4-FFF2-40B4-BE49-F238E27FC236}">
              <a16:creationId xmlns:a16="http://schemas.microsoft.com/office/drawing/2014/main" id="{00000000-0008-0000-0500-000058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5" name="Text Box 15">
          <a:extLst>
            <a:ext uri="{FF2B5EF4-FFF2-40B4-BE49-F238E27FC236}">
              <a16:creationId xmlns:a16="http://schemas.microsoft.com/office/drawing/2014/main" id="{00000000-0008-0000-0500-000059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6" name="Text Box 15">
          <a:extLst>
            <a:ext uri="{FF2B5EF4-FFF2-40B4-BE49-F238E27FC236}">
              <a16:creationId xmlns:a16="http://schemas.microsoft.com/office/drawing/2014/main" id="{00000000-0008-0000-0500-00005A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7" name="Text Box 15">
          <a:extLst>
            <a:ext uri="{FF2B5EF4-FFF2-40B4-BE49-F238E27FC236}">
              <a16:creationId xmlns:a16="http://schemas.microsoft.com/office/drawing/2014/main" id="{00000000-0008-0000-0500-00005B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8" name="Text Box 15">
          <a:extLst>
            <a:ext uri="{FF2B5EF4-FFF2-40B4-BE49-F238E27FC236}">
              <a16:creationId xmlns:a16="http://schemas.microsoft.com/office/drawing/2014/main" id="{00000000-0008-0000-0500-00005C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9" name="Text Box 15">
          <a:extLst>
            <a:ext uri="{FF2B5EF4-FFF2-40B4-BE49-F238E27FC236}">
              <a16:creationId xmlns:a16="http://schemas.microsoft.com/office/drawing/2014/main" id="{00000000-0008-0000-0500-00005D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8496"/>
    <xdr:sp macro="" textlink="">
      <xdr:nvSpPr>
        <xdr:cNvPr id="4190" name="Text Box 15">
          <a:extLst>
            <a:ext uri="{FF2B5EF4-FFF2-40B4-BE49-F238E27FC236}">
              <a16:creationId xmlns:a16="http://schemas.microsoft.com/office/drawing/2014/main" id="{00000000-0008-0000-0500-00005E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91" name="Text Box 15">
          <a:extLst>
            <a:ext uri="{FF2B5EF4-FFF2-40B4-BE49-F238E27FC236}">
              <a16:creationId xmlns:a16="http://schemas.microsoft.com/office/drawing/2014/main" id="{00000000-0008-0000-0500-00005F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192" name="Text Box 15">
          <a:extLst>
            <a:ext uri="{FF2B5EF4-FFF2-40B4-BE49-F238E27FC236}">
              <a16:creationId xmlns:a16="http://schemas.microsoft.com/office/drawing/2014/main" id="{00000000-0008-0000-0500-000060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8496"/>
    <xdr:sp macro="" textlink="">
      <xdr:nvSpPr>
        <xdr:cNvPr id="4193" name="Text Box 15">
          <a:extLst>
            <a:ext uri="{FF2B5EF4-FFF2-40B4-BE49-F238E27FC236}">
              <a16:creationId xmlns:a16="http://schemas.microsoft.com/office/drawing/2014/main" id="{00000000-0008-0000-0500-000061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94" name="Text Box 15">
          <a:extLst>
            <a:ext uri="{FF2B5EF4-FFF2-40B4-BE49-F238E27FC236}">
              <a16:creationId xmlns:a16="http://schemas.microsoft.com/office/drawing/2014/main" id="{00000000-0008-0000-0500-000062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195" name="Text Box 15">
          <a:extLst>
            <a:ext uri="{FF2B5EF4-FFF2-40B4-BE49-F238E27FC236}">
              <a16:creationId xmlns:a16="http://schemas.microsoft.com/office/drawing/2014/main" id="{00000000-0008-0000-0500-000063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56743"/>
    <xdr:sp macro="" textlink="">
      <xdr:nvSpPr>
        <xdr:cNvPr id="4196" name="Text Box 15">
          <a:extLst>
            <a:ext uri="{FF2B5EF4-FFF2-40B4-BE49-F238E27FC236}">
              <a16:creationId xmlns:a16="http://schemas.microsoft.com/office/drawing/2014/main" id="{00000000-0008-0000-0500-000064100000}"/>
            </a:ext>
          </a:extLst>
        </xdr:cNvPr>
        <xdr:cNvSpPr txBox="1">
          <a:spLocks noChangeArrowheads="1"/>
        </xdr:cNvSpPr>
      </xdr:nvSpPr>
      <xdr:spPr bwMode="auto">
        <a:xfrm>
          <a:off x="4972050" y="26806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97" name="Text Box 15">
          <a:extLst>
            <a:ext uri="{FF2B5EF4-FFF2-40B4-BE49-F238E27FC236}">
              <a16:creationId xmlns:a16="http://schemas.microsoft.com/office/drawing/2014/main" id="{00000000-0008-0000-0500-000065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198" name="Text Box 15">
          <a:extLst>
            <a:ext uri="{FF2B5EF4-FFF2-40B4-BE49-F238E27FC236}">
              <a16:creationId xmlns:a16="http://schemas.microsoft.com/office/drawing/2014/main" id="{00000000-0008-0000-0500-000066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99" name="Text Box 15">
          <a:extLst>
            <a:ext uri="{FF2B5EF4-FFF2-40B4-BE49-F238E27FC236}">
              <a16:creationId xmlns:a16="http://schemas.microsoft.com/office/drawing/2014/main" id="{00000000-0008-0000-0500-000067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0" name="Text Box 15">
          <a:extLst>
            <a:ext uri="{FF2B5EF4-FFF2-40B4-BE49-F238E27FC236}">
              <a16:creationId xmlns:a16="http://schemas.microsoft.com/office/drawing/2014/main" id="{00000000-0008-0000-0500-000068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1" name="Text Box 15">
          <a:extLst>
            <a:ext uri="{FF2B5EF4-FFF2-40B4-BE49-F238E27FC236}">
              <a16:creationId xmlns:a16="http://schemas.microsoft.com/office/drawing/2014/main" id="{00000000-0008-0000-0500-000069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2" name="Text Box 15">
          <a:extLst>
            <a:ext uri="{FF2B5EF4-FFF2-40B4-BE49-F238E27FC236}">
              <a16:creationId xmlns:a16="http://schemas.microsoft.com/office/drawing/2014/main" id="{00000000-0008-0000-0500-00006A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3" name="Text Box 15">
          <a:extLst>
            <a:ext uri="{FF2B5EF4-FFF2-40B4-BE49-F238E27FC236}">
              <a16:creationId xmlns:a16="http://schemas.microsoft.com/office/drawing/2014/main" id="{00000000-0008-0000-0500-00006B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4" name="Text Box 15">
          <a:extLst>
            <a:ext uri="{FF2B5EF4-FFF2-40B4-BE49-F238E27FC236}">
              <a16:creationId xmlns:a16="http://schemas.microsoft.com/office/drawing/2014/main" id="{00000000-0008-0000-0500-00006C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5" name="Text Box 15">
          <a:extLst>
            <a:ext uri="{FF2B5EF4-FFF2-40B4-BE49-F238E27FC236}">
              <a16:creationId xmlns:a16="http://schemas.microsoft.com/office/drawing/2014/main" id="{00000000-0008-0000-0500-00006D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6" name="Text Box 15">
          <a:extLst>
            <a:ext uri="{FF2B5EF4-FFF2-40B4-BE49-F238E27FC236}">
              <a16:creationId xmlns:a16="http://schemas.microsoft.com/office/drawing/2014/main" id="{00000000-0008-0000-0500-00006E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7" name="Text Box 15">
          <a:extLst>
            <a:ext uri="{FF2B5EF4-FFF2-40B4-BE49-F238E27FC236}">
              <a16:creationId xmlns:a16="http://schemas.microsoft.com/office/drawing/2014/main" id="{00000000-0008-0000-0500-00006F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8" name="Text Box 15">
          <a:extLst>
            <a:ext uri="{FF2B5EF4-FFF2-40B4-BE49-F238E27FC236}">
              <a16:creationId xmlns:a16="http://schemas.microsoft.com/office/drawing/2014/main" id="{00000000-0008-0000-0500-000070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9" name="Text Box 15">
          <a:extLst>
            <a:ext uri="{FF2B5EF4-FFF2-40B4-BE49-F238E27FC236}">
              <a16:creationId xmlns:a16="http://schemas.microsoft.com/office/drawing/2014/main" id="{00000000-0008-0000-0500-000071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10" name="Text Box 15">
          <a:extLst>
            <a:ext uri="{FF2B5EF4-FFF2-40B4-BE49-F238E27FC236}">
              <a16:creationId xmlns:a16="http://schemas.microsoft.com/office/drawing/2014/main" id="{00000000-0008-0000-0500-000072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11" name="Text Box 15">
          <a:extLst>
            <a:ext uri="{FF2B5EF4-FFF2-40B4-BE49-F238E27FC236}">
              <a16:creationId xmlns:a16="http://schemas.microsoft.com/office/drawing/2014/main" id="{00000000-0008-0000-0500-000073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8496"/>
    <xdr:sp macro="" textlink="">
      <xdr:nvSpPr>
        <xdr:cNvPr id="4212" name="Text Box 15">
          <a:extLst>
            <a:ext uri="{FF2B5EF4-FFF2-40B4-BE49-F238E27FC236}">
              <a16:creationId xmlns:a16="http://schemas.microsoft.com/office/drawing/2014/main" id="{00000000-0008-0000-0500-000074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13" name="Text Box 15">
          <a:extLst>
            <a:ext uri="{FF2B5EF4-FFF2-40B4-BE49-F238E27FC236}">
              <a16:creationId xmlns:a16="http://schemas.microsoft.com/office/drawing/2014/main" id="{00000000-0008-0000-0500-000075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4214" name="Text Box 15">
          <a:extLst>
            <a:ext uri="{FF2B5EF4-FFF2-40B4-BE49-F238E27FC236}">
              <a16:creationId xmlns:a16="http://schemas.microsoft.com/office/drawing/2014/main" id="{00000000-0008-0000-0500-000076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8496"/>
    <xdr:sp macro="" textlink="">
      <xdr:nvSpPr>
        <xdr:cNvPr id="4215" name="Text Box 15">
          <a:extLst>
            <a:ext uri="{FF2B5EF4-FFF2-40B4-BE49-F238E27FC236}">
              <a16:creationId xmlns:a16="http://schemas.microsoft.com/office/drawing/2014/main" id="{00000000-0008-0000-0500-000077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16" name="Text Box 15">
          <a:extLst>
            <a:ext uri="{FF2B5EF4-FFF2-40B4-BE49-F238E27FC236}">
              <a16:creationId xmlns:a16="http://schemas.microsoft.com/office/drawing/2014/main" id="{00000000-0008-0000-0500-000078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4217" name="Text Box 15">
          <a:extLst>
            <a:ext uri="{FF2B5EF4-FFF2-40B4-BE49-F238E27FC236}">
              <a16:creationId xmlns:a16="http://schemas.microsoft.com/office/drawing/2014/main" id="{00000000-0008-0000-0500-000079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56743"/>
    <xdr:sp macro="" textlink="">
      <xdr:nvSpPr>
        <xdr:cNvPr id="4218" name="Text Box 15">
          <a:extLst>
            <a:ext uri="{FF2B5EF4-FFF2-40B4-BE49-F238E27FC236}">
              <a16:creationId xmlns:a16="http://schemas.microsoft.com/office/drawing/2014/main" id="{00000000-0008-0000-0500-00007A100000}"/>
            </a:ext>
          </a:extLst>
        </xdr:cNvPr>
        <xdr:cNvSpPr txBox="1">
          <a:spLocks noChangeArrowheads="1"/>
        </xdr:cNvSpPr>
      </xdr:nvSpPr>
      <xdr:spPr bwMode="auto">
        <a:xfrm>
          <a:off x="4972050" y="26806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19" name="Text Box 15">
          <a:extLst>
            <a:ext uri="{FF2B5EF4-FFF2-40B4-BE49-F238E27FC236}">
              <a16:creationId xmlns:a16="http://schemas.microsoft.com/office/drawing/2014/main" id="{00000000-0008-0000-0500-00007B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4220" name="Text Box 15">
          <a:extLst>
            <a:ext uri="{FF2B5EF4-FFF2-40B4-BE49-F238E27FC236}">
              <a16:creationId xmlns:a16="http://schemas.microsoft.com/office/drawing/2014/main" id="{00000000-0008-0000-0500-00007C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1" name="Text Box 15">
          <a:extLst>
            <a:ext uri="{FF2B5EF4-FFF2-40B4-BE49-F238E27FC236}">
              <a16:creationId xmlns:a16="http://schemas.microsoft.com/office/drawing/2014/main" id="{00000000-0008-0000-0500-00007D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2" name="Text Box 15">
          <a:extLst>
            <a:ext uri="{FF2B5EF4-FFF2-40B4-BE49-F238E27FC236}">
              <a16:creationId xmlns:a16="http://schemas.microsoft.com/office/drawing/2014/main" id="{00000000-0008-0000-0500-00007E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3" name="Text Box 15">
          <a:extLst>
            <a:ext uri="{FF2B5EF4-FFF2-40B4-BE49-F238E27FC236}">
              <a16:creationId xmlns:a16="http://schemas.microsoft.com/office/drawing/2014/main" id="{00000000-0008-0000-0500-00007F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4" name="Text Box 15">
          <a:extLst>
            <a:ext uri="{FF2B5EF4-FFF2-40B4-BE49-F238E27FC236}">
              <a16:creationId xmlns:a16="http://schemas.microsoft.com/office/drawing/2014/main" id="{00000000-0008-0000-0500-000080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5" name="Text Box 15">
          <a:extLst>
            <a:ext uri="{FF2B5EF4-FFF2-40B4-BE49-F238E27FC236}">
              <a16:creationId xmlns:a16="http://schemas.microsoft.com/office/drawing/2014/main" id="{00000000-0008-0000-0500-000081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6" name="Text Box 15">
          <a:extLst>
            <a:ext uri="{FF2B5EF4-FFF2-40B4-BE49-F238E27FC236}">
              <a16:creationId xmlns:a16="http://schemas.microsoft.com/office/drawing/2014/main" id="{00000000-0008-0000-0500-000082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7" name="Text Box 15">
          <a:extLst>
            <a:ext uri="{FF2B5EF4-FFF2-40B4-BE49-F238E27FC236}">
              <a16:creationId xmlns:a16="http://schemas.microsoft.com/office/drawing/2014/main" id="{00000000-0008-0000-0500-000083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8" name="Text Box 15">
          <a:extLst>
            <a:ext uri="{FF2B5EF4-FFF2-40B4-BE49-F238E27FC236}">
              <a16:creationId xmlns:a16="http://schemas.microsoft.com/office/drawing/2014/main" id="{00000000-0008-0000-0500-000084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9" name="Text Box 15">
          <a:extLst>
            <a:ext uri="{FF2B5EF4-FFF2-40B4-BE49-F238E27FC236}">
              <a16:creationId xmlns:a16="http://schemas.microsoft.com/office/drawing/2014/main" id="{00000000-0008-0000-0500-000085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0" name="Text Box 15">
          <a:extLst>
            <a:ext uri="{FF2B5EF4-FFF2-40B4-BE49-F238E27FC236}">
              <a16:creationId xmlns:a16="http://schemas.microsoft.com/office/drawing/2014/main" id="{00000000-0008-0000-0500-000086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1" name="Text Box 15">
          <a:extLst>
            <a:ext uri="{FF2B5EF4-FFF2-40B4-BE49-F238E27FC236}">
              <a16:creationId xmlns:a16="http://schemas.microsoft.com/office/drawing/2014/main" id="{00000000-0008-0000-0500-000087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2" name="Text Box 15">
          <a:extLst>
            <a:ext uri="{FF2B5EF4-FFF2-40B4-BE49-F238E27FC236}">
              <a16:creationId xmlns:a16="http://schemas.microsoft.com/office/drawing/2014/main" id="{00000000-0008-0000-0500-000088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3" name="Text Box 15">
          <a:extLst>
            <a:ext uri="{FF2B5EF4-FFF2-40B4-BE49-F238E27FC236}">
              <a16:creationId xmlns:a16="http://schemas.microsoft.com/office/drawing/2014/main" id="{00000000-0008-0000-0500-000089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34" name="Text Box 15">
          <a:extLst>
            <a:ext uri="{FF2B5EF4-FFF2-40B4-BE49-F238E27FC236}">
              <a16:creationId xmlns:a16="http://schemas.microsoft.com/office/drawing/2014/main" id="{00000000-0008-0000-0500-00008A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35" name="Text Box 15">
          <a:extLst>
            <a:ext uri="{FF2B5EF4-FFF2-40B4-BE49-F238E27FC236}">
              <a16:creationId xmlns:a16="http://schemas.microsoft.com/office/drawing/2014/main" id="{00000000-0008-0000-0500-00008B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36" name="Text Box 15">
          <a:extLst>
            <a:ext uri="{FF2B5EF4-FFF2-40B4-BE49-F238E27FC236}">
              <a16:creationId xmlns:a16="http://schemas.microsoft.com/office/drawing/2014/main" id="{00000000-0008-0000-0500-00008C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37" name="Text Box 15">
          <a:extLst>
            <a:ext uri="{FF2B5EF4-FFF2-40B4-BE49-F238E27FC236}">
              <a16:creationId xmlns:a16="http://schemas.microsoft.com/office/drawing/2014/main" id="{00000000-0008-0000-0500-00008D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38" name="Text Box 15">
          <a:extLst>
            <a:ext uri="{FF2B5EF4-FFF2-40B4-BE49-F238E27FC236}">
              <a16:creationId xmlns:a16="http://schemas.microsoft.com/office/drawing/2014/main" id="{00000000-0008-0000-0500-00008E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39" name="Text Box 15">
          <a:extLst>
            <a:ext uri="{FF2B5EF4-FFF2-40B4-BE49-F238E27FC236}">
              <a16:creationId xmlns:a16="http://schemas.microsoft.com/office/drawing/2014/main" id="{00000000-0008-0000-0500-00008F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0" name="Text Box 15">
          <a:extLst>
            <a:ext uri="{FF2B5EF4-FFF2-40B4-BE49-F238E27FC236}">
              <a16:creationId xmlns:a16="http://schemas.microsoft.com/office/drawing/2014/main" id="{00000000-0008-0000-0500-000090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1" name="Text Box 15">
          <a:extLst>
            <a:ext uri="{FF2B5EF4-FFF2-40B4-BE49-F238E27FC236}">
              <a16:creationId xmlns:a16="http://schemas.microsoft.com/office/drawing/2014/main" id="{00000000-0008-0000-0500-000091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2" name="Text Box 15">
          <a:extLst>
            <a:ext uri="{FF2B5EF4-FFF2-40B4-BE49-F238E27FC236}">
              <a16:creationId xmlns:a16="http://schemas.microsoft.com/office/drawing/2014/main" id="{00000000-0008-0000-0500-000092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3" name="Text Box 15">
          <a:extLst>
            <a:ext uri="{FF2B5EF4-FFF2-40B4-BE49-F238E27FC236}">
              <a16:creationId xmlns:a16="http://schemas.microsoft.com/office/drawing/2014/main" id="{00000000-0008-0000-0500-000093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4" name="Text Box 15">
          <a:extLst>
            <a:ext uri="{FF2B5EF4-FFF2-40B4-BE49-F238E27FC236}">
              <a16:creationId xmlns:a16="http://schemas.microsoft.com/office/drawing/2014/main" id="{00000000-0008-0000-0500-000094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5" name="Text Box 15">
          <a:extLst>
            <a:ext uri="{FF2B5EF4-FFF2-40B4-BE49-F238E27FC236}">
              <a16:creationId xmlns:a16="http://schemas.microsoft.com/office/drawing/2014/main" id="{00000000-0008-0000-0500-000095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6" name="Text Box 15">
          <a:extLst>
            <a:ext uri="{FF2B5EF4-FFF2-40B4-BE49-F238E27FC236}">
              <a16:creationId xmlns:a16="http://schemas.microsoft.com/office/drawing/2014/main" id="{00000000-0008-0000-0500-000096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7" name="Text Box 15">
          <a:extLst>
            <a:ext uri="{FF2B5EF4-FFF2-40B4-BE49-F238E27FC236}">
              <a16:creationId xmlns:a16="http://schemas.microsoft.com/office/drawing/2014/main" id="{00000000-0008-0000-0500-000097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8" name="Text Box 15">
          <a:extLst>
            <a:ext uri="{FF2B5EF4-FFF2-40B4-BE49-F238E27FC236}">
              <a16:creationId xmlns:a16="http://schemas.microsoft.com/office/drawing/2014/main" id="{00000000-0008-0000-0500-000098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9" name="Text Box 15">
          <a:extLst>
            <a:ext uri="{FF2B5EF4-FFF2-40B4-BE49-F238E27FC236}">
              <a16:creationId xmlns:a16="http://schemas.microsoft.com/office/drawing/2014/main" id="{00000000-0008-0000-0500-000099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8496"/>
    <xdr:sp macro="" textlink="">
      <xdr:nvSpPr>
        <xdr:cNvPr id="4250" name="Text Box 15">
          <a:extLst>
            <a:ext uri="{FF2B5EF4-FFF2-40B4-BE49-F238E27FC236}">
              <a16:creationId xmlns:a16="http://schemas.microsoft.com/office/drawing/2014/main" id="{00000000-0008-0000-0500-00009A100000}"/>
            </a:ext>
          </a:extLst>
        </xdr:cNvPr>
        <xdr:cNvSpPr txBox="1">
          <a:spLocks noChangeArrowheads="1"/>
        </xdr:cNvSpPr>
      </xdr:nvSpPr>
      <xdr:spPr bwMode="auto">
        <a:xfrm>
          <a:off x="4972050" y="29054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51" name="Text Box 15">
          <a:extLst>
            <a:ext uri="{FF2B5EF4-FFF2-40B4-BE49-F238E27FC236}">
              <a16:creationId xmlns:a16="http://schemas.microsoft.com/office/drawing/2014/main" id="{00000000-0008-0000-0500-00009B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4252" name="Text Box 15">
          <a:extLst>
            <a:ext uri="{FF2B5EF4-FFF2-40B4-BE49-F238E27FC236}">
              <a16:creationId xmlns:a16="http://schemas.microsoft.com/office/drawing/2014/main" id="{00000000-0008-0000-0500-00009C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56743"/>
    <xdr:sp macro="" textlink="">
      <xdr:nvSpPr>
        <xdr:cNvPr id="4253" name="Text Box 15">
          <a:extLst>
            <a:ext uri="{FF2B5EF4-FFF2-40B4-BE49-F238E27FC236}">
              <a16:creationId xmlns:a16="http://schemas.microsoft.com/office/drawing/2014/main" id="{00000000-0008-0000-0500-00009D100000}"/>
            </a:ext>
          </a:extLst>
        </xdr:cNvPr>
        <xdr:cNvSpPr txBox="1">
          <a:spLocks noChangeArrowheads="1"/>
        </xdr:cNvSpPr>
      </xdr:nvSpPr>
      <xdr:spPr bwMode="auto">
        <a:xfrm>
          <a:off x="4972050" y="29054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54" name="Text Box 15">
          <a:extLst>
            <a:ext uri="{FF2B5EF4-FFF2-40B4-BE49-F238E27FC236}">
              <a16:creationId xmlns:a16="http://schemas.microsoft.com/office/drawing/2014/main" id="{00000000-0008-0000-0500-00009E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4255" name="Text Box 15">
          <a:extLst>
            <a:ext uri="{FF2B5EF4-FFF2-40B4-BE49-F238E27FC236}">
              <a16:creationId xmlns:a16="http://schemas.microsoft.com/office/drawing/2014/main" id="{00000000-0008-0000-0500-00009F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56" name="Text Box 15">
          <a:extLst>
            <a:ext uri="{FF2B5EF4-FFF2-40B4-BE49-F238E27FC236}">
              <a16:creationId xmlns:a16="http://schemas.microsoft.com/office/drawing/2014/main" id="{00000000-0008-0000-0500-0000A0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57" name="Text Box 15">
          <a:extLst>
            <a:ext uri="{FF2B5EF4-FFF2-40B4-BE49-F238E27FC236}">
              <a16:creationId xmlns:a16="http://schemas.microsoft.com/office/drawing/2014/main" id="{00000000-0008-0000-0500-0000A1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58" name="Text Box 15">
          <a:extLst>
            <a:ext uri="{FF2B5EF4-FFF2-40B4-BE49-F238E27FC236}">
              <a16:creationId xmlns:a16="http://schemas.microsoft.com/office/drawing/2014/main" id="{00000000-0008-0000-0500-0000A2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59" name="Text Box 15">
          <a:extLst>
            <a:ext uri="{FF2B5EF4-FFF2-40B4-BE49-F238E27FC236}">
              <a16:creationId xmlns:a16="http://schemas.microsoft.com/office/drawing/2014/main" id="{00000000-0008-0000-0500-0000A3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0" name="Text Box 15">
          <a:extLst>
            <a:ext uri="{FF2B5EF4-FFF2-40B4-BE49-F238E27FC236}">
              <a16:creationId xmlns:a16="http://schemas.microsoft.com/office/drawing/2014/main" id="{00000000-0008-0000-0500-0000A4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1" name="Text Box 15">
          <a:extLst>
            <a:ext uri="{FF2B5EF4-FFF2-40B4-BE49-F238E27FC236}">
              <a16:creationId xmlns:a16="http://schemas.microsoft.com/office/drawing/2014/main" id="{00000000-0008-0000-0500-0000A5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2" name="Text Box 15">
          <a:extLst>
            <a:ext uri="{FF2B5EF4-FFF2-40B4-BE49-F238E27FC236}">
              <a16:creationId xmlns:a16="http://schemas.microsoft.com/office/drawing/2014/main" id="{00000000-0008-0000-0500-0000A6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3" name="Text Box 15">
          <a:extLst>
            <a:ext uri="{FF2B5EF4-FFF2-40B4-BE49-F238E27FC236}">
              <a16:creationId xmlns:a16="http://schemas.microsoft.com/office/drawing/2014/main" id="{00000000-0008-0000-0500-0000A7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4" name="Text Box 15">
          <a:extLst>
            <a:ext uri="{FF2B5EF4-FFF2-40B4-BE49-F238E27FC236}">
              <a16:creationId xmlns:a16="http://schemas.microsoft.com/office/drawing/2014/main" id="{00000000-0008-0000-0500-0000A8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5" name="Text Box 15">
          <a:extLst>
            <a:ext uri="{FF2B5EF4-FFF2-40B4-BE49-F238E27FC236}">
              <a16:creationId xmlns:a16="http://schemas.microsoft.com/office/drawing/2014/main" id="{00000000-0008-0000-0500-0000A9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6" name="Text Box 15">
          <a:extLst>
            <a:ext uri="{FF2B5EF4-FFF2-40B4-BE49-F238E27FC236}">
              <a16:creationId xmlns:a16="http://schemas.microsoft.com/office/drawing/2014/main" id="{00000000-0008-0000-0500-0000AA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7" name="Text Box 15">
          <a:extLst>
            <a:ext uri="{FF2B5EF4-FFF2-40B4-BE49-F238E27FC236}">
              <a16:creationId xmlns:a16="http://schemas.microsoft.com/office/drawing/2014/main" id="{00000000-0008-0000-0500-0000AB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8" name="Text Box 15">
          <a:extLst>
            <a:ext uri="{FF2B5EF4-FFF2-40B4-BE49-F238E27FC236}">
              <a16:creationId xmlns:a16="http://schemas.microsoft.com/office/drawing/2014/main" id="{00000000-0008-0000-0500-0000AC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9" name="Text Box 15">
          <a:extLst>
            <a:ext uri="{FF2B5EF4-FFF2-40B4-BE49-F238E27FC236}">
              <a16:creationId xmlns:a16="http://schemas.microsoft.com/office/drawing/2014/main" id="{00000000-0008-0000-0500-0000AD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70" name="Text Box 15">
          <a:extLst>
            <a:ext uri="{FF2B5EF4-FFF2-40B4-BE49-F238E27FC236}">
              <a16:creationId xmlns:a16="http://schemas.microsoft.com/office/drawing/2014/main" id="{00000000-0008-0000-0500-0000AE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71" name="Text Box 15">
          <a:extLst>
            <a:ext uri="{FF2B5EF4-FFF2-40B4-BE49-F238E27FC236}">
              <a16:creationId xmlns:a16="http://schemas.microsoft.com/office/drawing/2014/main" id="{00000000-0008-0000-0500-0000AF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8496"/>
    <xdr:sp macro="" textlink="">
      <xdr:nvSpPr>
        <xdr:cNvPr id="4272" name="Text Box 15">
          <a:extLst>
            <a:ext uri="{FF2B5EF4-FFF2-40B4-BE49-F238E27FC236}">
              <a16:creationId xmlns:a16="http://schemas.microsoft.com/office/drawing/2014/main" id="{00000000-0008-0000-0500-0000B0100000}"/>
            </a:ext>
          </a:extLst>
        </xdr:cNvPr>
        <xdr:cNvSpPr txBox="1">
          <a:spLocks noChangeArrowheads="1"/>
        </xdr:cNvSpPr>
      </xdr:nvSpPr>
      <xdr:spPr bwMode="auto">
        <a:xfrm>
          <a:off x="4972050" y="29054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73" name="Text Box 15">
          <a:extLst>
            <a:ext uri="{FF2B5EF4-FFF2-40B4-BE49-F238E27FC236}">
              <a16:creationId xmlns:a16="http://schemas.microsoft.com/office/drawing/2014/main" id="{00000000-0008-0000-0500-0000B1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4274" name="Text Box 15">
          <a:extLst>
            <a:ext uri="{FF2B5EF4-FFF2-40B4-BE49-F238E27FC236}">
              <a16:creationId xmlns:a16="http://schemas.microsoft.com/office/drawing/2014/main" id="{00000000-0008-0000-0500-0000B2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56743"/>
    <xdr:sp macro="" textlink="">
      <xdr:nvSpPr>
        <xdr:cNvPr id="4275" name="Text Box 15">
          <a:extLst>
            <a:ext uri="{FF2B5EF4-FFF2-40B4-BE49-F238E27FC236}">
              <a16:creationId xmlns:a16="http://schemas.microsoft.com/office/drawing/2014/main" id="{00000000-0008-0000-0500-0000B3100000}"/>
            </a:ext>
          </a:extLst>
        </xdr:cNvPr>
        <xdr:cNvSpPr txBox="1">
          <a:spLocks noChangeArrowheads="1"/>
        </xdr:cNvSpPr>
      </xdr:nvSpPr>
      <xdr:spPr bwMode="auto">
        <a:xfrm>
          <a:off x="4972050" y="29054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76" name="Text Box 15">
          <a:extLst>
            <a:ext uri="{FF2B5EF4-FFF2-40B4-BE49-F238E27FC236}">
              <a16:creationId xmlns:a16="http://schemas.microsoft.com/office/drawing/2014/main" id="{00000000-0008-0000-0500-0000B4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4277" name="Text Box 15">
          <a:extLst>
            <a:ext uri="{FF2B5EF4-FFF2-40B4-BE49-F238E27FC236}">
              <a16:creationId xmlns:a16="http://schemas.microsoft.com/office/drawing/2014/main" id="{00000000-0008-0000-0500-0000B5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78" name="Text Box 15">
          <a:extLst>
            <a:ext uri="{FF2B5EF4-FFF2-40B4-BE49-F238E27FC236}">
              <a16:creationId xmlns:a16="http://schemas.microsoft.com/office/drawing/2014/main" id="{00000000-0008-0000-0500-0000B6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79" name="Text Box 15">
          <a:extLst>
            <a:ext uri="{FF2B5EF4-FFF2-40B4-BE49-F238E27FC236}">
              <a16:creationId xmlns:a16="http://schemas.microsoft.com/office/drawing/2014/main" id="{00000000-0008-0000-0500-0000B7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0" name="Text Box 15">
          <a:extLst>
            <a:ext uri="{FF2B5EF4-FFF2-40B4-BE49-F238E27FC236}">
              <a16:creationId xmlns:a16="http://schemas.microsoft.com/office/drawing/2014/main" id="{00000000-0008-0000-0500-0000B8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1" name="Text Box 15">
          <a:extLst>
            <a:ext uri="{FF2B5EF4-FFF2-40B4-BE49-F238E27FC236}">
              <a16:creationId xmlns:a16="http://schemas.microsoft.com/office/drawing/2014/main" id="{00000000-0008-0000-0500-0000B9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2" name="Text Box 15">
          <a:extLst>
            <a:ext uri="{FF2B5EF4-FFF2-40B4-BE49-F238E27FC236}">
              <a16:creationId xmlns:a16="http://schemas.microsoft.com/office/drawing/2014/main" id="{00000000-0008-0000-0500-0000BA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3" name="Text Box 15">
          <a:extLst>
            <a:ext uri="{FF2B5EF4-FFF2-40B4-BE49-F238E27FC236}">
              <a16:creationId xmlns:a16="http://schemas.microsoft.com/office/drawing/2014/main" id="{00000000-0008-0000-0500-0000BB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4" name="Text Box 15">
          <a:extLst>
            <a:ext uri="{FF2B5EF4-FFF2-40B4-BE49-F238E27FC236}">
              <a16:creationId xmlns:a16="http://schemas.microsoft.com/office/drawing/2014/main" id="{00000000-0008-0000-0500-0000BC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5" name="Text Box 15">
          <a:extLst>
            <a:ext uri="{FF2B5EF4-FFF2-40B4-BE49-F238E27FC236}">
              <a16:creationId xmlns:a16="http://schemas.microsoft.com/office/drawing/2014/main" id="{00000000-0008-0000-0500-0000BD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6" name="Text Box 15">
          <a:extLst>
            <a:ext uri="{FF2B5EF4-FFF2-40B4-BE49-F238E27FC236}">
              <a16:creationId xmlns:a16="http://schemas.microsoft.com/office/drawing/2014/main" id="{00000000-0008-0000-0500-0000BE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7" name="Text Box 15">
          <a:extLst>
            <a:ext uri="{FF2B5EF4-FFF2-40B4-BE49-F238E27FC236}">
              <a16:creationId xmlns:a16="http://schemas.microsoft.com/office/drawing/2014/main" id="{00000000-0008-0000-0500-0000BF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8" name="Text Box 15">
          <a:extLst>
            <a:ext uri="{FF2B5EF4-FFF2-40B4-BE49-F238E27FC236}">
              <a16:creationId xmlns:a16="http://schemas.microsoft.com/office/drawing/2014/main" id="{00000000-0008-0000-0500-0000C0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9" name="Text Box 15">
          <a:extLst>
            <a:ext uri="{FF2B5EF4-FFF2-40B4-BE49-F238E27FC236}">
              <a16:creationId xmlns:a16="http://schemas.microsoft.com/office/drawing/2014/main" id="{00000000-0008-0000-0500-0000C1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0" name="Text Box 15">
          <a:extLst>
            <a:ext uri="{FF2B5EF4-FFF2-40B4-BE49-F238E27FC236}">
              <a16:creationId xmlns:a16="http://schemas.microsoft.com/office/drawing/2014/main" id="{00000000-0008-0000-0500-0000C2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1" name="Text Box 15">
          <a:extLst>
            <a:ext uri="{FF2B5EF4-FFF2-40B4-BE49-F238E27FC236}">
              <a16:creationId xmlns:a16="http://schemas.microsoft.com/office/drawing/2014/main" id="{00000000-0008-0000-0500-0000C3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2" name="Text Box 15">
          <a:extLst>
            <a:ext uri="{FF2B5EF4-FFF2-40B4-BE49-F238E27FC236}">
              <a16:creationId xmlns:a16="http://schemas.microsoft.com/office/drawing/2014/main" id="{00000000-0008-0000-0500-0000C4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3" name="Text Box 15">
          <a:extLst>
            <a:ext uri="{FF2B5EF4-FFF2-40B4-BE49-F238E27FC236}">
              <a16:creationId xmlns:a16="http://schemas.microsoft.com/office/drawing/2014/main" id="{00000000-0008-0000-0500-0000C5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94" name="Text Box 15">
          <a:extLst>
            <a:ext uri="{FF2B5EF4-FFF2-40B4-BE49-F238E27FC236}">
              <a16:creationId xmlns:a16="http://schemas.microsoft.com/office/drawing/2014/main" id="{00000000-0008-0000-0500-0000C6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95" name="Text Box 15">
          <a:extLst>
            <a:ext uri="{FF2B5EF4-FFF2-40B4-BE49-F238E27FC236}">
              <a16:creationId xmlns:a16="http://schemas.microsoft.com/office/drawing/2014/main" id="{00000000-0008-0000-0500-0000C7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96" name="Text Box 15">
          <a:extLst>
            <a:ext uri="{FF2B5EF4-FFF2-40B4-BE49-F238E27FC236}">
              <a16:creationId xmlns:a16="http://schemas.microsoft.com/office/drawing/2014/main" id="{00000000-0008-0000-0500-0000C8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97" name="Text Box 15">
          <a:extLst>
            <a:ext uri="{FF2B5EF4-FFF2-40B4-BE49-F238E27FC236}">
              <a16:creationId xmlns:a16="http://schemas.microsoft.com/office/drawing/2014/main" id="{00000000-0008-0000-0500-0000C9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98" name="Text Box 15">
          <a:extLst>
            <a:ext uri="{FF2B5EF4-FFF2-40B4-BE49-F238E27FC236}">
              <a16:creationId xmlns:a16="http://schemas.microsoft.com/office/drawing/2014/main" id="{00000000-0008-0000-0500-0000CA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99" name="Text Box 15">
          <a:extLst>
            <a:ext uri="{FF2B5EF4-FFF2-40B4-BE49-F238E27FC236}">
              <a16:creationId xmlns:a16="http://schemas.microsoft.com/office/drawing/2014/main" id="{00000000-0008-0000-0500-0000CB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0" name="Text Box 15">
          <a:extLst>
            <a:ext uri="{FF2B5EF4-FFF2-40B4-BE49-F238E27FC236}">
              <a16:creationId xmlns:a16="http://schemas.microsoft.com/office/drawing/2014/main" id="{00000000-0008-0000-0500-0000CC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1" name="Text Box 15">
          <a:extLst>
            <a:ext uri="{FF2B5EF4-FFF2-40B4-BE49-F238E27FC236}">
              <a16:creationId xmlns:a16="http://schemas.microsoft.com/office/drawing/2014/main" id="{00000000-0008-0000-0500-0000CD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2" name="Text Box 15">
          <a:extLst>
            <a:ext uri="{FF2B5EF4-FFF2-40B4-BE49-F238E27FC236}">
              <a16:creationId xmlns:a16="http://schemas.microsoft.com/office/drawing/2014/main" id="{00000000-0008-0000-0500-0000CE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3" name="Text Box 15">
          <a:extLst>
            <a:ext uri="{FF2B5EF4-FFF2-40B4-BE49-F238E27FC236}">
              <a16:creationId xmlns:a16="http://schemas.microsoft.com/office/drawing/2014/main" id="{00000000-0008-0000-0500-0000CF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4" name="Text Box 15">
          <a:extLst>
            <a:ext uri="{FF2B5EF4-FFF2-40B4-BE49-F238E27FC236}">
              <a16:creationId xmlns:a16="http://schemas.microsoft.com/office/drawing/2014/main" id="{00000000-0008-0000-0500-0000D0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5" name="Text Box 15">
          <a:extLst>
            <a:ext uri="{FF2B5EF4-FFF2-40B4-BE49-F238E27FC236}">
              <a16:creationId xmlns:a16="http://schemas.microsoft.com/office/drawing/2014/main" id="{00000000-0008-0000-0500-0000D1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6" name="Text Box 15">
          <a:extLst>
            <a:ext uri="{FF2B5EF4-FFF2-40B4-BE49-F238E27FC236}">
              <a16:creationId xmlns:a16="http://schemas.microsoft.com/office/drawing/2014/main" id="{00000000-0008-0000-0500-0000D2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7" name="Text Box 15">
          <a:extLst>
            <a:ext uri="{FF2B5EF4-FFF2-40B4-BE49-F238E27FC236}">
              <a16:creationId xmlns:a16="http://schemas.microsoft.com/office/drawing/2014/main" id="{00000000-0008-0000-0500-0000D3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8" name="Text Box 15">
          <a:extLst>
            <a:ext uri="{FF2B5EF4-FFF2-40B4-BE49-F238E27FC236}">
              <a16:creationId xmlns:a16="http://schemas.microsoft.com/office/drawing/2014/main" id="{00000000-0008-0000-0500-0000D4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9" name="Text Box 15">
          <a:extLst>
            <a:ext uri="{FF2B5EF4-FFF2-40B4-BE49-F238E27FC236}">
              <a16:creationId xmlns:a16="http://schemas.microsoft.com/office/drawing/2014/main" id="{00000000-0008-0000-0500-0000D5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10" name="Text Box 15">
          <a:extLst>
            <a:ext uri="{FF2B5EF4-FFF2-40B4-BE49-F238E27FC236}">
              <a16:creationId xmlns:a16="http://schemas.microsoft.com/office/drawing/2014/main" id="{00000000-0008-0000-0500-0000D6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11" name="Text Box 15">
          <a:extLst>
            <a:ext uri="{FF2B5EF4-FFF2-40B4-BE49-F238E27FC236}">
              <a16:creationId xmlns:a16="http://schemas.microsoft.com/office/drawing/2014/main" id="{00000000-0008-0000-0500-0000D7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61691"/>
    <xdr:sp macro="" textlink="">
      <xdr:nvSpPr>
        <xdr:cNvPr id="4312" name="Text Box 15">
          <a:extLst>
            <a:ext uri="{FF2B5EF4-FFF2-40B4-BE49-F238E27FC236}">
              <a16:creationId xmlns:a16="http://schemas.microsoft.com/office/drawing/2014/main" id="{00000000-0008-0000-0500-0000D8100000}"/>
            </a:ext>
          </a:extLst>
        </xdr:cNvPr>
        <xdr:cNvSpPr txBox="1">
          <a:spLocks noChangeArrowheads="1"/>
        </xdr:cNvSpPr>
      </xdr:nvSpPr>
      <xdr:spPr bwMode="auto">
        <a:xfrm>
          <a:off x="4972050" y="313023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13" name="Text Box 15">
          <a:extLst>
            <a:ext uri="{FF2B5EF4-FFF2-40B4-BE49-F238E27FC236}">
              <a16:creationId xmlns:a16="http://schemas.microsoft.com/office/drawing/2014/main" id="{00000000-0008-0000-0500-0000D9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314" name="Text Box 15">
          <a:extLst>
            <a:ext uri="{FF2B5EF4-FFF2-40B4-BE49-F238E27FC236}">
              <a16:creationId xmlns:a16="http://schemas.microsoft.com/office/drawing/2014/main" id="{00000000-0008-0000-0500-0000DA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8496"/>
    <xdr:sp macro="" textlink="">
      <xdr:nvSpPr>
        <xdr:cNvPr id="4315" name="Text Box 15">
          <a:extLst>
            <a:ext uri="{FF2B5EF4-FFF2-40B4-BE49-F238E27FC236}">
              <a16:creationId xmlns:a16="http://schemas.microsoft.com/office/drawing/2014/main" id="{00000000-0008-0000-0500-0000DB100000}"/>
            </a:ext>
          </a:extLst>
        </xdr:cNvPr>
        <xdr:cNvSpPr txBox="1">
          <a:spLocks noChangeArrowheads="1"/>
        </xdr:cNvSpPr>
      </xdr:nvSpPr>
      <xdr:spPr bwMode="auto">
        <a:xfrm>
          <a:off x="4972050" y="31302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16" name="Text Box 15">
          <a:extLst>
            <a:ext uri="{FF2B5EF4-FFF2-40B4-BE49-F238E27FC236}">
              <a16:creationId xmlns:a16="http://schemas.microsoft.com/office/drawing/2014/main" id="{00000000-0008-0000-0500-0000DC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317" name="Text Box 15">
          <a:extLst>
            <a:ext uri="{FF2B5EF4-FFF2-40B4-BE49-F238E27FC236}">
              <a16:creationId xmlns:a16="http://schemas.microsoft.com/office/drawing/2014/main" id="{00000000-0008-0000-0500-0000DD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56743"/>
    <xdr:sp macro="" textlink="">
      <xdr:nvSpPr>
        <xdr:cNvPr id="4318" name="Text Box 15">
          <a:extLst>
            <a:ext uri="{FF2B5EF4-FFF2-40B4-BE49-F238E27FC236}">
              <a16:creationId xmlns:a16="http://schemas.microsoft.com/office/drawing/2014/main" id="{00000000-0008-0000-0500-0000DE100000}"/>
            </a:ext>
          </a:extLst>
        </xdr:cNvPr>
        <xdr:cNvSpPr txBox="1">
          <a:spLocks noChangeArrowheads="1"/>
        </xdr:cNvSpPr>
      </xdr:nvSpPr>
      <xdr:spPr bwMode="auto">
        <a:xfrm>
          <a:off x="4972050" y="31302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19" name="Text Box 15">
          <a:extLst>
            <a:ext uri="{FF2B5EF4-FFF2-40B4-BE49-F238E27FC236}">
              <a16:creationId xmlns:a16="http://schemas.microsoft.com/office/drawing/2014/main" id="{00000000-0008-0000-0500-0000DF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320" name="Text Box 15">
          <a:extLst>
            <a:ext uri="{FF2B5EF4-FFF2-40B4-BE49-F238E27FC236}">
              <a16:creationId xmlns:a16="http://schemas.microsoft.com/office/drawing/2014/main" id="{00000000-0008-0000-0500-0000E0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1" name="Text Box 15">
          <a:extLst>
            <a:ext uri="{FF2B5EF4-FFF2-40B4-BE49-F238E27FC236}">
              <a16:creationId xmlns:a16="http://schemas.microsoft.com/office/drawing/2014/main" id="{00000000-0008-0000-0500-0000E1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2" name="Text Box 15">
          <a:extLst>
            <a:ext uri="{FF2B5EF4-FFF2-40B4-BE49-F238E27FC236}">
              <a16:creationId xmlns:a16="http://schemas.microsoft.com/office/drawing/2014/main" id="{00000000-0008-0000-0500-0000E2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3" name="Text Box 15">
          <a:extLst>
            <a:ext uri="{FF2B5EF4-FFF2-40B4-BE49-F238E27FC236}">
              <a16:creationId xmlns:a16="http://schemas.microsoft.com/office/drawing/2014/main" id="{00000000-0008-0000-0500-0000E3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4" name="Text Box 15">
          <a:extLst>
            <a:ext uri="{FF2B5EF4-FFF2-40B4-BE49-F238E27FC236}">
              <a16:creationId xmlns:a16="http://schemas.microsoft.com/office/drawing/2014/main" id="{00000000-0008-0000-0500-0000E4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5" name="Text Box 15">
          <a:extLst>
            <a:ext uri="{FF2B5EF4-FFF2-40B4-BE49-F238E27FC236}">
              <a16:creationId xmlns:a16="http://schemas.microsoft.com/office/drawing/2014/main" id="{00000000-0008-0000-0500-0000E5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6" name="Text Box 15">
          <a:extLst>
            <a:ext uri="{FF2B5EF4-FFF2-40B4-BE49-F238E27FC236}">
              <a16:creationId xmlns:a16="http://schemas.microsoft.com/office/drawing/2014/main" id="{00000000-0008-0000-0500-0000E6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7" name="Text Box 15">
          <a:extLst>
            <a:ext uri="{FF2B5EF4-FFF2-40B4-BE49-F238E27FC236}">
              <a16:creationId xmlns:a16="http://schemas.microsoft.com/office/drawing/2014/main" id="{00000000-0008-0000-0500-0000E7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8" name="Text Box 15">
          <a:extLst>
            <a:ext uri="{FF2B5EF4-FFF2-40B4-BE49-F238E27FC236}">
              <a16:creationId xmlns:a16="http://schemas.microsoft.com/office/drawing/2014/main" id="{00000000-0008-0000-0500-0000E8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9" name="Text Box 15">
          <a:extLst>
            <a:ext uri="{FF2B5EF4-FFF2-40B4-BE49-F238E27FC236}">
              <a16:creationId xmlns:a16="http://schemas.microsoft.com/office/drawing/2014/main" id="{00000000-0008-0000-0500-0000E9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0" name="Text Box 15">
          <a:extLst>
            <a:ext uri="{FF2B5EF4-FFF2-40B4-BE49-F238E27FC236}">
              <a16:creationId xmlns:a16="http://schemas.microsoft.com/office/drawing/2014/main" id="{00000000-0008-0000-0500-0000EA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1" name="Text Box 15">
          <a:extLst>
            <a:ext uri="{FF2B5EF4-FFF2-40B4-BE49-F238E27FC236}">
              <a16:creationId xmlns:a16="http://schemas.microsoft.com/office/drawing/2014/main" id="{00000000-0008-0000-0500-0000EB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2" name="Text Box 15">
          <a:extLst>
            <a:ext uri="{FF2B5EF4-FFF2-40B4-BE49-F238E27FC236}">
              <a16:creationId xmlns:a16="http://schemas.microsoft.com/office/drawing/2014/main" id="{00000000-0008-0000-0500-0000EC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3" name="Text Box 15">
          <a:extLst>
            <a:ext uri="{FF2B5EF4-FFF2-40B4-BE49-F238E27FC236}">
              <a16:creationId xmlns:a16="http://schemas.microsoft.com/office/drawing/2014/main" id="{00000000-0008-0000-0500-0000ED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4" name="Text Box 15">
          <a:extLst>
            <a:ext uri="{FF2B5EF4-FFF2-40B4-BE49-F238E27FC236}">
              <a16:creationId xmlns:a16="http://schemas.microsoft.com/office/drawing/2014/main" id="{00000000-0008-0000-0500-0000EE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5" name="Text Box 15">
          <a:extLst>
            <a:ext uri="{FF2B5EF4-FFF2-40B4-BE49-F238E27FC236}">
              <a16:creationId xmlns:a16="http://schemas.microsoft.com/office/drawing/2014/main" id="{00000000-0008-0000-0500-0000EF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6" name="Text Box 15">
          <a:extLst>
            <a:ext uri="{FF2B5EF4-FFF2-40B4-BE49-F238E27FC236}">
              <a16:creationId xmlns:a16="http://schemas.microsoft.com/office/drawing/2014/main" id="{00000000-0008-0000-0500-0000F0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7" name="Text Box 15">
          <a:extLst>
            <a:ext uri="{FF2B5EF4-FFF2-40B4-BE49-F238E27FC236}">
              <a16:creationId xmlns:a16="http://schemas.microsoft.com/office/drawing/2014/main" id="{00000000-0008-0000-0500-0000F1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8" name="Text Box 15">
          <a:extLst>
            <a:ext uri="{FF2B5EF4-FFF2-40B4-BE49-F238E27FC236}">
              <a16:creationId xmlns:a16="http://schemas.microsoft.com/office/drawing/2014/main" id="{00000000-0008-0000-0500-0000F2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61691"/>
    <xdr:sp macro="" textlink="">
      <xdr:nvSpPr>
        <xdr:cNvPr id="4339" name="Text Box 15">
          <a:extLst>
            <a:ext uri="{FF2B5EF4-FFF2-40B4-BE49-F238E27FC236}">
              <a16:creationId xmlns:a16="http://schemas.microsoft.com/office/drawing/2014/main" id="{00000000-0008-0000-0500-0000F3100000}"/>
            </a:ext>
          </a:extLst>
        </xdr:cNvPr>
        <xdr:cNvSpPr txBox="1">
          <a:spLocks noChangeArrowheads="1"/>
        </xdr:cNvSpPr>
      </xdr:nvSpPr>
      <xdr:spPr bwMode="auto">
        <a:xfrm>
          <a:off x="4972050" y="313023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40" name="Text Box 15">
          <a:extLst>
            <a:ext uri="{FF2B5EF4-FFF2-40B4-BE49-F238E27FC236}">
              <a16:creationId xmlns:a16="http://schemas.microsoft.com/office/drawing/2014/main" id="{00000000-0008-0000-0500-0000F4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4341" name="Text Box 15">
          <a:extLst>
            <a:ext uri="{FF2B5EF4-FFF2-40B4-BE49-F238E27FC236}">
              <a16:creationId xmlns:a16="http://schemas.microsoft.com/office/drawing/2014/main" id="{00000000-0008-0000-0500-0000F5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8496"/>
    <xdr:sp macro="" textlink="">
      <xdr:nvSpPr>
        <xdr:cNvPr id="4342" name="Text Box 15">
          <a:extLst>
            <a:ext uri="{FF2B5EF4-FFF2-40B4-BE49-F238E27FC236}">
              <a16:creationId xmlns:a16="http://schemas.microsoft.com/office/drawing/2014/main" id="{00000000-0008-0000-0500-0000F6100000}"/>
            </a:ext>
          </a:extLst>
        </xdr:cNvPr>
        <xdr:cNvSpPr txBox="1">
          <a:spLocks noChangeArrowheads="1"/>
        </xdr:cNvSpPr>
      </xdr:nvSpPr>
      <xdr:spPr bwMode="auto">
        <a:xfrm>
          <a:off x="4972050" y="31302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43" name="Text Box 15">
          <a:extLst>
            <a:ext uri="{FF2B5EF4-FFF2-40B4-BE49-F238E27FC236}">
              <a16:creationId xmlns:a16="http://schemas.microsoft.com/office/drawing/2014/main" id="{00000000-0008-0000-0500-0000F7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4344" name="Text Box 15">
          <a:extLst>
            <a:ext uri="{FF2B5EF4-FFF2-40B4-BE49-F238E27FC236}">
              <a16:creationId xmlns:a16="http://schemas.microsoft.com/office/drawing/2014/main" id="{00000000-0008-0000-0500-0000F8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56743"/>
    <xdr:sp macro="" textlink="">
      <xdr:nvSpPr>
        <xdr:cNvPr id="4345" name="Text Box 15">
          <a:extLst>
            <a:ext uri="{FF2B5EF4-FFF2-40B4-BE49-F238E27FC236}">
              <a16:creationId xmlns:a16="http://schemas.microsoft.com/office/drawing/2014/main" id="{00000000-0008-0000-0500-0000F9100000}"/>
            </a:ext>
          </a:extLst>
        </xdr:cNvPr>
        <xdr:cNvSpPr txBox="1">
          <a:spLocks noChangeArrowheads="1"/>
        </xdr:cNvSpPr>
      </xdr:nvSpPr>
      <xdr:spPr bwMode="auto">
        <a:xfrm>
          <a:off x="4972050" y="31302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46" name="Text Box 15">
          <a:extLst>
            <a:ext uri="{FF2B5EF4-FFF2-40B4-BE49-F238E27FC236}">
              <a16:creationId xmlns:a16="http://schemas.microsoft.com/office/drawing/2014/main" id="{00000000-0008-0000-0500-0000FA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4347" name="Text Box 15">
          <a:extLst>
            <a:ext uri="{FF2B5EF4-FFF2-40B4-BE49-F238E27FC236}">
              <a16:creationId xmlns:a16="http://schemas.microsoft.com/office/drawing/2014/main" id="{00000000-0008-0000-0500-0000FB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48" name="Text Box 15">
          <a:extLst>
            <a:ext uri="{FF2B5EF4-FFF2-40B4-BE49-F238E27FC236}">
              <a16:creationId xmlns:a16="http://schemas.microsoft.com/office/drawing/2014/main" id="{00000000-0008-0000-0500-0000FC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49" name="Text Box 15">
          <a:extLst>
            <a:ext uri="{FF2B5EF4-FFF2-40B4-BE49-F238E27FC236}">
              <a16:creationId xmlns:a16="http://schemas.microsoft.com/office/drawing/2014/main" id="{00000000-0008-0000-0500-0000FD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0" name="Text Box 15">
          <a:extLst>
            <a:ext uri="{FF2B5EF4-FFF2-40B4-BE49-F238E27FC236}">
              <a16:creationId xmlns:a16="http://schemas.microsoft.com/office/drawing/2014/main" id="{00000000-0008-0000-0500-0000FE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1" name="Text Box 15">
          <a:extLst>
            <a:ext uri="{FF2B5EF4-FFF2-40B4-BE49-F238E27FC236}">
              <a16:creationId xmlns:a16="http://schemas.microsoft.com/office/drawing/2014/main" id="{00000000-0008-0000-0500-0000FF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2" name="Text Box 15">
          <a:extLst>
            <a:ext uri="{FF2B5EF4-FFF2-40B4-BE49-F238E27FC236}">
              <a16:creationId xmlns:a16="http://schemas.microsoft.com/office/drawing/2014/main" id="{00000000-0008-0000-0500-000000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3" name="Text Box 15">
          <a:extLst>
            <a:ext uri="{FF2B5EF4-FFF2-40B4-BE49-F238E27FC236}">
              <a16:creationId xmlns:a16="http://schemas.microsoft.com/office/drawing/2014/main" id="{00000000-0008-0000-0500-000001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4" name="Text Box 15">
          <a:extLst>
            <a:ext uri="{FF2B5EF4-FFF2-40B4-BE49-F238E27FC236}">
              <a16:creationId xmlns:a16="http://schemas.microsoft.com/office/drawing/2014/main" id="{00000000-0008-0000-0500-000002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5" name="Text Box 15">
          <a:extLst>
            <a:ext uri="{FF2B5EF4-FFF2-40B4-BE49-F238E27FC236}">
              <a16:creationId xmlns:a16="http://schemas.microsoft.com/office/drawing/2014/main" id="{00000000-0008-0000-0500-000003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6" name="Text Box 15">
          <a:extLst>
            <a:ext uri="{FF2B5EF4-FFF2-40B4-BE49-F238E27FC236}">
              <a16:creationId xmlns:a16="http://schemas.microsoft.com/office/drawing/2014/main" id="{00000000-0008-0000-0500-000004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7" name="Text Box 15">
          <a:extLst>
            <a:ext uri="{FF2B5EF4-FFF2-40B4-BE49-F238E27FC236}">
              <a16:creationId xmlns:a16="http://schemas.microsoft.com/office/drawing/2014/main" id="{00000000-0008-0000-0500-000005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8" name="Text Box 15">
          <a:extLst>
            <a:ext uri="{FF2B5EF4-FFF2-40B4-BE49-F238E27FC236}">
              <a16:creationId xmlns:a16="http://schemas.microsoft.com/office/drawing/2014/main" id="{00000000-0008-0000-0500-000006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9" name="Text Box 15">
          <a:extLst>
            <a:ext uri="{FF2B5EF4-FFF2-40B4-BE49-F238E27FC236}">
              <a16:creationId xmlns:a16="http://schemas.microsoft.com/office/drawing/2014/main" id="{00000000-0008-0000-0500-000007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0" name="Text Box 15">
          <a:extLst>
            <a:ext uri="{FF2B5EF4-FFF2-40B4-BE49-F238E27FC236}">
              <a16:creationId xmlns:a16="http://schemas.microsoft.com/office/drawing/2014/main" id="{00000000-0008-0000-0500-000008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1" name="Text Box 15">
          <a:extLst>
            <a:ext uri="{FF2B5EF4-FFF2-40B4-BE49-F238E27FC236}">
              <a16:creationId xmlns:a16="http://schemas.microsoft.com/office/drawing/2014/main" id="{00000000-0008-0000-0500-000009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2" name="Text Box 15">
          <a:extLst>
            <a:ext uri="{FF2B5EF4-FFF2-40B4-BE49-F238E27FC236}">
              <a16:creationId xmlns:a16="http://schemas.microsoft.com/office/drawing/2014/main" id="{00000000-0008-0000-0500-00000A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3" name="Text Box 15">
          <a:extLst>
            <a:ext uri="{FF2B5EF4-FFF2-40B4-BE49-F238E27FC236}">
              <a16:creationId xmlns:a16="http://schemas.microsoft.com/office/drawing/2014/main" id="{00000000-0008-0000-0500-00000B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4" name="Text Box 15">
          <a:extLst>
            <a:ext uri="{FF2B5EF4-FFF2-40B4-BE49-F238E27FC236}">
              <a16:creationId xmlns:a16="http://schemas.microsoft.com/office/drawing/2014/main" id="{00000000-0008-0000-0500-00000C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5" name="Text Box 15">
          <a:extLst>
            <a:ext uri="{FF2B5EF4-FFF2-40B4-BE49-F238E27FC236}">
              <a16:creationId xmlns:a16="http://schemas.microsoft.com/office/drawing/2014/main" id="{00000000-0008-0000-0500-00000D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66" name="Text Box 15">
          <a:extLst>
            <a:ext uri="{FF2B5EF4-FFF2-40B4-BE49-F238E27FC236}">
              <a16:creationId xmlns:a16="http://schemas.microsoft.com/office/drawing/2014/main" id="{00000000-0008-0000-0500-00000E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67" name="Text Box 15">
          <a:extLst>
            <a:ext uri="{FF2B5EF4-FFF2-40B4-BE49-F238E27FC236}">
              <a16:creationId xmlns:a16="http://schemas.microsoft.com/office/drawing/2014/main" id="{00000000-0008-0000-0500-00000F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68" name="Text Box 15">
          <a:extLst>
            <a:ext uri="{FF2B5EF4-FFF2-40B4-BE49-F238E27FC236}">
              <a16:creationId xmlns:a16="http://schemas.microsoft.com/office/drawing/2014/main" id="{00000000-0008-0000-0500-000010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69" name="Text Box 15">
          <a:extLst>
            <a:ext uri="{FF2B5EF4-FFF2-40B4-BE49-F238E27FC236}">
              <a16:creationId xmlns:a16="http://schemas.microsoft.com/office/drawing/2014/main" id="{00000000-0008-0000-0500-000011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0" name="Text Box 15">
          <a:extLst>
            <a:ext uri="{FF2B5EF4-FFF2-40B4-BE49-F238E27FC236}">
              <a16:creationId xmlns:a16="http://schemas.microsoft.com/office/drawing/2014/main" id="{00000000-0008-0000-0500-000012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1" name="Text Box 15">
          <a:extLst>
            <a:ext uri="{FF2B5EF4-FFF2-40B4-BE49-F238E27FC236}">
              <a16:creationId xmlns:a16="http://schemas.microsoft.com/office/drawing/2014/main" id="{00000000-0008-0000-0500-000013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2" name="Text Box 15">
          <a:extLst>
            <a:ext uri="{FF2B5EF4-FFF2-40B4-BE49-F238E27FC236}">
              <a16:creationId xmlns:a16="http://schemas.microsoft.com/office/drawing/2014/main" id="{00000000-0008-0000-0500-000014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3" name="Text Box 15">
          <a:extLst>
            <a:ext uri="{FF2B5EF4-FFF2-40B4-BE49-F238E27FC236}">
              <a16:creationId xmlns:a16="http://schemas.microsoft.com/office/drawing/2014/main" id="{00000000-0008-0000-0500-000015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4" name="Text Box 15">
          <a:extLst>
            <a:ext uri="{FF2B5EF4-FFF2-40B4-BE49-F238E27FC236}">
              <a16:creationId xmlns:a16="http://schemas.microsoft.com/office/drawing/2014/main" id="{00000000-0008-0000-0500-000016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5" name="Text Box 15">
          <a:extLst>
            <a:ext uri="{FF2B5EF4-FFF2-40B4-BE49-F238E27FC236}">
              <a16:creationId xmlns:a16="http://schemas.microsoft.com/office/drawing/2014/main" id="{00000000-0008-0000-0500-000017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6" name="Text Box 15">
          <a:extLst>
            <a:ext uri="{FF2B5EF4-FFF2-40B4-BE49-F238E27FC236}">
              <a16:creationId xmlns:a16="http://schemas.microsoft.com/office/drawing/2014/main" id="{00000000-0008-0000-0500-000018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7" name="Text Box 15">
          <a:extLst>
            <a:ext uri="{FF2B5EF4-FFF2-40B4-BE49-F238E27FC236}">
              <a16:creationId xmlns:a16="http://schemas.microsoft.com/office/drawing/2014/main" id="{00000000-0008-0000-0500-000019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8" name="Text Box 15">
          <a:extLst>
            <a:ext uri="{FF2B5EF4-FFF2-40B4-BE49-F238E27FC236}">
              <a16:creationId xmlns:a16="http://schemas.microsoft.com/office/drawing/2014/main" id="{00000000-0008-0000-0500-00001A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9" name="Text Box 15">
          <a:extLst>
            <a:ext uri="{FF2B5EF4-FFF2-40B4-BE49-F238E27FC236}">
              <a16:creationId xmlns:a16="http://schemas.microsoft.com/office/drawing/2014/main" id="{00000000-0008-0000-0500-00001B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0" name="Text Box 15">
          <a:extLst>
            <a:ext uri="{FF2B5EF4-FFF2-40B4-BE49-F238E27FC236}">
              <a16:creationId xmlns:a16="http://schemas.microsoft.com/office/drawing/2014/main" id="{00000000-0008-0000-0500-00001C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1" name="Text Box 15">
          <a:extLst>
            <a:ext uri="{FF2B5EF4-FFF2-40B4-BE49-F238E27FC236}">
              <a16:creationId xmlns:a16="http://schemas.microsoft.com/office/drawing/2014/main" id="{00000000-0008-0000-0500-00001D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2" name="Text Box 15">
          <a:extLst>
            <a:ext uri="{FF2B5EF4-FFF2-40B4-BE49-F238E27FC236}">
              <a16:creationId xmlns:a16="http://schemas.microsoft.com/office/drawing/2014/main" id="{00000000-0008-0000-0500-00001E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3" name="Text Box 15">
          <a:extLst>
            <a:ext uri="{FF2B5EF4-FFF2-40B4-BE49-F238E27FC236}">
              <a16:creationId xmlns:a16="http://schemas.microsoft.com/office/drawing/2014/main" id="{00000000-0008-0000-0500-00001F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4" name="Text Box 15">
          <a:extLst>
            <a:ext uri="{FF2B5EF4-FFF2-40B4-BE49-F238E27FC236}">
              <a16:creationId xmlns:a16="http://schemas.microsoft.com/office/drawing/2014/main" id="{00000000-0008-0000-0500-000020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5" name="Text Box 15">
          <a:extLst>
            <a:ext uri="{FF2B5EF4-FFF2-40B4-BE49-F238E27FC236}">
              <a16:creationId xmlns:a16="http://schemas.microsoft.com/office/drawing/2014/main" id="{00000000-0008-0000-0500-000021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6" name="Text Box 15">
          <a:extLst>
            <a:ext uri="{FF2B5EF4-FFF2-40B4-BE49-F238E27FC236}">
              <a16:creationId xmlns:a16="http://schemas.microsoft.com/office/drawing/2014/main" id="{00000000-0008-0000-0500-000022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8496"/>
    <xdr:sp macro="" textlink="">
      <xdr:nvSpPr>
        <xdr:cNvPr id="4387" name="Text Box 15">
          <a:extLst>
            <a:ext uri="{FF2B5EF4-FFF2-40B4-BE49-F238E27FC236}">
              <a16:creationId xmlns:a16="http://schemas.microsoft.com/office/drawing/2014/main" id="{00000000-0008-0000-0500-000023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88" name="Text Box 15">
          <a:extLst>
            <a:ext uri="{FF2B5EF4-FFF2-40B4-BE49-F238E27FC236}">
              <a16:creationId xmlns:a16="http://schemas.microsoft.com/office/drawing/2014/main" id="{00000000-0008-0000-0500-000024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389" name="Text Box 15">
          <a:extLst>
            <a:ext uri="{FF2B5EF4-FFF2-40B4-BE49-F238E27FC236}">
              <a16:creationId xmlns:a16="http://schemas.microsoft.com/office/drawing/2014/main" id="{00000000-0008-0000-0500-000025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8496"/>
    <xdr:sp macro="" textlink="">
      <xdr:nvSpPr>
        <xdr:cNvPr id="4390" name="Text Box 15">
          <a:extLst>
            <a:ext uri="{FF2B5EF4-FFF2-40B4-BE49-F238E27FC236}">
              <a16:creationId xmlns:a16="http://schemas.microsoft.com/office/drawing/2014/main" id="{00000000-0008-0000-0500-000026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91" name="Text Box 15">
          <a:extLst>
            <a:ext uri="{FF2B5EF4-FFF2-40B4-BE49-F238E27FC236}">
              <a16:creationId xmlns:a16="http://schemas.microsoft.com/office/drawing/2014/main" id="{00000000-0008-0000-0500-000027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392" name="Text Box 15">
          <a:extLst>
            <a:ext uri="{FF2B5EF4-FFF2-40B4-BE49-F238E27FC236}">
              <a16:creationId xmlns:a16="http://schemas.microsoft.com/office/drawing/2014/main" id="{00000000-0008-0000-0500-000028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56743"/>
    <xdr:sp macro="" textlink="">
      <xdr:nvSpPr>
        <xdr:cNvPr id="4393" name="Text Box 15">
          <a:extLst>
            <a:ext uri="{FF2B5EF4-FFF2-40B4-BE49-F238E27FC236}">
              <a16:creationId xmlns:a16="http://schemas.microsoft.com/office/drawing/2014/main" id="{00000000-0008-0000-0500-000029110000}"/>
            </a:ext>
          </a:extLst>
        </xdr:cNvPr>
        <xdr:cNvSpPr txBox="1">
          <a:spLocks noChangeArrowheads="1"/>
        </xdr:cNvSpPr>
      </xdr:nvSpPr>
      <xdr:spPr bwMode="auto">
        <a:xfrm>
          <a:off x="4972050" y="335502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94" name="Text Box 15">
          <a:extLst>
            <a:ext uri="{FF2B5EF4-FFF2-40B4-BE49-F238E27FC236}">
              <a16:creationId xmlns:a16="http://schemas.microsoft.com/office/drawing/2014/main" id="{00000000-0008-0000-0500-00002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395" name="Text Box 15">
          <a:extLst>
            <a:ext uri="{FF2B5EF4-FFF2-40B4-BE49-F238E27FC236}">
              <a16:creationId xmlns:a16="http://schemas.microsoft.com/office/drawing/2014/main" id="{00000000-0008-0000-0500-00002B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96" name="Text Box 15">
          <a:extLst>
            <a:ext uri="{FF2B5EF4-FFF2-40B4-BE49-F238E27FC236}">
              <a16:creationId xmlns:a16="http://schemas.microsoft.com/office/drawing/2014/main" id="{00000000-0008-0000-0500-00002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97" name="Text Box 15">
          <a:extLst>
            <a:ext uri="{FF2B5EF4-FFF2-40B4-BE49-F238E27FC236}">
              <a16:creationId xmlns:a16="http://schemas.microsoft.com/office/drawing/2014/main" id="{00000000-0008-0000-0500-00002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98" name="Text Box 15">
          <a:extLst>
            <a:ext uri="{FF2B5EF4-FFF2-40B4-BE49-F238E27FC236}">
              <a16:creationId xmlns:a16="http://schemas.microsoft.com/office/drawing/2014/main" id="{00000000-0008-0000-0500-00002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99" name="Text Box 15">
          <a:extLst>
            <a:ext uri="{FF2B5EF4-FFF2-40B4-BE49-F238E27FC236}">
              <a16:creationId xmlns:a16="http://schemas.microsoft.com/office/drawing/2014/main" id="{00000000-0008-0000-0500-00002F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0" name="Text Box 15">
          <a:extLst>
            <a:ext uri="{FF2B5EF4-FFF2-40B4-BE49-F238E27FC236}">
              <a16:creationId xmlns:a16="http://schemas.microsoft.com/office/drawing/2014/main" id="{00000000-0008-0000-0500-000030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1" name="Text Box 15">
          <a:extLst>
            <a:ext uri="{FF2B5EF4-FFF2-40B4-BE49-F238E27FC236}">
              <a16:creationId xmlns:a16="http://schemas.microsoft.com/office/drawing/2014/main" id="{00000000-0008-0000-0500-000031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2" name="Text Box 15">
          <a:extLst>
            <a:ext uri="{FF2B5EF4-FFF2-40B4-BE49-F238E27FC236}">
              <a16:creationId xmlns:a16="http://schemas.microsoft.com/office/drawing/2014/main" id="{00000000-0008-0000-0500-000032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3" name="Text Box 15">
          <a:extLst>
            <a:ext uri="{FF2B5EF4-FFF2-40B4-BE49-F238E27FC236}">
              <a16:creationId xmlns:a16="http://schemas.microsoft.com/office/drawing/2014/main" id="{00000000-0008-0000-0500-000033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4" name="Text Box 15">
          <a:extLst>
            <a:ext uri="{FF2B5EF4-FFF2-40B4-BE49-F238E27FC236}">
              <a16:creationId xmlns:a16="http://schemas.microsoft.com/office/drawing/2014/main" id="{00000000-0008-0000-0500-000034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5" name="Text Box 15">
          <a:extLst>
            <a:ext uri="{FF2B5EF4-FFF2-40B4-BE49-F238E27FC236}">
              <a16:creationId xmlns:a16="http://schemas.microsoft.com/office/drawing/2014/main" id="{00000000-0008-0000-0500-000035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6" name="Text Box 15">
          <a:extLst>
            <a:ext uri="{FF2B5EF4-FFF2-40B4-BE49-F238E27FC236}">
              <a16:creationId xmlns:a16="http://schemas.microsoft.com/office/drawing/2014/main" id="{00000000-0008-0000-0500-000036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7" name="Text Box 15">
          <a:extLst>
            <a:ext uri="{FF2B5EF4-FFF2-40B4-BE49-F238E27FC236}">
              <a16:creationId xmlns:a16="http://schemas.microsoft.com/office/drawing/2014/main" id="{00000000-0008-0000-0500-000037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8" name="Text Box 15">
          <a:extLst>
            <a:ext uri="{FF2B5EF4-FFF2-40B4-BE49-F238E27FC236}">
              <a16:creationId xmlns:a16="http://schemas.microsoft.com/office/drawing/2014/main" id="{00000000-0008-0000-0500-000038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9" name="Text Box 15">
          <a:extLst>
            <a:ext uri="{FF2B5EF4-FFF2-40B4-BE49-F238E27FC236}">
              <a16:creationId xmlns:a16="http://schemas.microsoft.com/office/drawing/2014/main" id="{00000000-0008-0000-0500-000039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0" name="Text Box 15">
          <a:extLst>
            <a:ext uri="{FF2B5EF4-FFF2-40B4-BE49-F238E27FC236}">
              <a16:creationId xmlns:a16="http://schemas.microsoft.com/office/drawing/2014/main" id="{00000000-0008-0000-0500-00003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1" name="Text Box 15">
          <a:extLst>
            <a:ext uri="{FF2B5EF4-FFF2-40B4-BE49-F238E27FC236}">
              <a16:creationId xmlns:a16="http://schemas.microsoft.com/office/drawing/2014/main" id="{00000000-0008-0000-0500-00003B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2" name="Text Box 15">
          <a:extLst>
            <a:ext uri="{FF2B5EF4-FFF2-40B4-BE49-F238E27FC236}">
              <a16:creationId xmlns:a16="http://schemas.microsoft.com/office/drawing/2014/main" id="{00000000-0008-0000-0500-00003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3" name="Text Box 15">
          <a:extLst>
            <a:ext uri="{FF2B5EF4-FFF2-40B4-BE49-F238E27FC236}">
              <a16:creationId xmlns:a16="http://schemas.microsoft.com/office/drawing/2014/main" id="{00000000-0008-0000-0500-00003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4" name="Text Box 15">
          <a:extLst>
            <a:ext uri="{FF2B5EF4-FFF2-40B4-BE49-F238E27FC236}">
              <a16:creationId xmlns:a16="http://schemas.microsoft.com/office/drawing/2014/main" id="{00000000-0008-0000-0500-00003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5" name="Text Box 15">
          <a:extLst>
            <a:ext uri="{FF2B5EF4-FFF2-40B4-BE49-F238E27FC236}">
              <a16:creationId xmlns:a16="http://schemas.microsoft.com/office/drawing/2014/main" id="{00000000-0008-0000-0500-00003F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6" name="Text Box 15">
          <a:extLst>
            <a:ext uri="{FF2B5EF4-FFF2-40B4-BE49-F238E27FC236}">
              <a16:creationId xmlns:a16="http://schemas.microsoft.com/office/drawing/2014/main" id="{00000000-0008-0000-0500-000040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8496"/>
    <xdr:sp macro="" textlink="">
      <xdr:nvSpPr>
        <xdr:cNvPr id="4417" name="Text Box 15">
          <a:extLst>
            <a:ext uri="{FF2B5EF4-FFF2-40B4-BE49-F238E27FC236}">
              <a16:creationId xmlns:a16="http://schemas.microsoft.com/office/drawing/2014/main" id="{00000000-0008-0000-0500-000041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18" name="Text Box 15">
          <a:extLst>
            <a:ext uri="{FF2B5EF4-FFF2-40B4-BE49-F238E27FC236}">
              <a16:creationId xmlns:a16="http://schemas.microsoft.com/office/drawing/2014/main" id="{00000000-0008-0000-0500-000042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4419" name="Text Box 15">
          <a:extLst>
            <a:ext uri="{FF2B5EF4-FFF2-40B4-BE49-F238E27FC236}">
              <a16:creationId xmlns:a16="http://schemas.microsoft.com/office/drawing/2014/main" id="{00000000-0008-0000-0500-000043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8496"/>
    <xdr:sp macro="" textlink="">
      <xdr:nvSpPr>
        <xdr:cNvPr id="4420" name="Text Box 15">
          <a:extLst>
            <a:ext uri="{FF2B5EF4-FFF2-40B4-BE49-F238E27FC236}">
              <a16:creationId xmlns:a16="http://schemas.microsoft.com/office/drawing/2014/main" id="{00000000-0008-0000-0500-000044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21" name="Text Box 15">
          <a:extLst>
            <a:ext uri="{FF2B5EF4-FFF2-40B4-BE49-F238E27FC236}">
              <a16:creationId xmlns:a16="http://schemas.microsoft.com/office/drawing/2014/main" id="{00000000-0008-0000-0500-000045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4422" name="Text Box 15">
          <a:extLst>
            <a:ext uri="{FF2B5EF4-FFF2-40B4-BE49-F238E27FC236}">
              <a16:creationId xmlns:a16="http://schemas.microsoft.com/office/drawing/2014/main" id="{00000000-0008-0000-0500-000046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56743"/>
    <xdr:sp macro="" textlink="">
      <xdr:nvSpPr>
        <xdr:cNvPr id="4423" name="Text Box 15">
          <a:extLst>
            <a:ext uri="{FF2B5EF4-FFF2-40B4-BE49-F238E27FC236}">
              <a16:creationId xmlns:a16="http://schemas.microsoft.com/office/drawing/2014/main" id="{00000000-0008-0000-0500-000047110000}"/>
            </a:ext>
          </a:extLst>
        </xdr:cNvPr>
        <xdr:cNvSpPr txBox="1">
          <a:spLocks noChangeArrowheads="1"/>
        </xdr:cNvSpPr>
      </xdr:nvSpPr>
      <xdr:spPr bwMode="auto">
        <a:xfrm>
          <a:off x="4972050" y="335502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24" name="Text Box 15">
          <a:extLst>
            <a:ext uri="{FF2B5EF4-FFF2-40B4-BE49-F238E27FC236}">
              <a16:creationId xmlns:a16="http://schemas.microsoft.com/office/drawing/2014/main" id="{00000000-0008-0000-0500-000048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4425" name="Text Box 15">
          <a:extLst>
            <a:ext uri="{FF2B5EF4-FFF2-40B4-BE49-F238E27FC236}">
              <a16:creationId xmlns:a16="http://schemas.microsoft.com/office/drawing/2014/main" id="{00000000-0008-0000-0500-000049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26" name="Text Box 15">
          <a:extLst>
            <a:ext uri="{FF2B5EF4-FFF2-40B4-BE49-F238E27FC236}">
              <a16:creationId xmlns:a16="http://schemas.microsoft.com/office/drawing/2014/main" id="{00000000-0008-0000-0500-00004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27" name="Text Box 15">
          <a:extLst>
            <a:ext uri="{FF2B5EF4-FFF2-40B4-BE49-F238E27FC236}">
              <a16:creationId xmlns:a16="http://schemas.microsoft.com/office/drawing/2014/main" id="{00000000-0008-0000-0500-00004B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28" name="Text Box 15">
          <a:extLst>
            <a:ext uri="{FF2B5EF4-FFF2-40B4-BE49-F238E27FC236}">
              <a16:creationId xmlns:a16="http://schemas.microsoft.com/office/drawing/2014/main" id="{00000000-0008-0000-0500-00004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29" name="Text Box 15">
          <a:extLst>
            <a:ext uri="{FF2B5EF4-FFF2-40B4-BE49-F238E27FC236}">
              <a16:creationId xmlns:a16="http://schemas.microsoft.com/office/drawing/2014/main" id="{00000000-0008-0000-0500-00004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0" name="Text Box 15">
          <a:extLst>
            <a:ext uri="{FF2B5EF4-FFF2-40B4-BE49-F238E27FC236}">
              <a16:creationId xmlns:a16="http://schemas.microsoft.com/office/drawing/2014/main" id="{00000000-0008-0000-0500-00004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1" name="Text Box 15">
          <a:extLst>
            <a:ext uri="{FF2B5EF4-FFF2-40B4-BE49-F238E27FC236}">
              <a16:creationId xmlns:a16="http://schemas.microsoft.com/office/drawing/2014/main" id="{00000000-0008-0000-0500-00004F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2" name="Text Box 15">
          <a:extLst>
            <a:ext uri="{FF2B5EF4-FFF2-40B4-BE49-F238E27FC236}">
              <a16:creationId xmlns:a16="http://schemas.microsoft.com/office/drawing/2014/main" id="{00000000-0008-0000-0500-000050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3" name="Text Box 15">
          <a:extLst>
            <a:ext uri="{FF2B5EF4-FFF2-40B4-BE49-F238E27FC236}">
              <a16:creationId xmlns:a16="http://schemas.microsoft.com/office/drawing/2014/main" id="{00000000-0008-0000-0500-000051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4" name="Text Box 15">
          <a:extLst>
            <a:ext uri="{FF2B5EF4-FFF2-40B4-BE49-F238E27FC236}">
              <a16:creationId xmlns:a16="http://schemas.microsoft.com/office/drawing/2014/main" id="{00000000-0008-0000-0500-000052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5" name="Text Box 15">
          <a:extLst>
            <a:ext uri="{FF2B5EF4-FFF2-40B4-BE49-F238E27FC236}">
              <a16:creationId xmlns:a16="http://schemas.microsoft.com/office/drawing/2014/main" id="{00000000-0008-0000-0500-000053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6" name="Text Box 15">
          <a:extLst>
            <a:ext uri="{FF2B5EF4-FFF2-40B4-BE49-F238E27FC236}">
              <a16:creationId xmlns:a16="http://schemas.microsoft.com/office/drawing/2014/main" id="{00000000-0008-0000-0500-000054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7" name="Text Box 15">
          <a:extLst>
            <a:ext uri="{FF2B5EF4-FFF2-40B4-BE49-F238E27FC236}">
              <a16:creationId xmlns:a16="http://schemas.microsoft.com/office/drawing/2014/main" id="{00000000-0008-0000-0500-000055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8" name="Text Box 15">
          <a:extLst>
            <a:ext uri="{FF2B5EF4-FFF2-40B4-BE49-F238E27FC236}">
              <a16:creationId xmlns:a16="http://schemas.microsoft.com/office/drawing/2014/main" id="{00000000-0008-0000-0500-000056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9" name="Text Box 15">
          <a:extLst>
            <a:ext uri="{FF2B5EF4-FFF2-40B4-BE49-F238E27FC236}">
              <a16:creationId xmlns:a16="http://schemas.microsoft.com/office/drawing/2014/main" id="{00000000-0008-0000-0500-000057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0" name="Text Box 15">
          <a:extLst>
            <a:ext uri="{FF2B5EF4-FFF2-40B4-BE49-F238E27FC236}">
              <a16:creationId xmlns:a16="http://schemas.microsoft.com/office/drawing/2014/main" id="{00000000-0008-0000-0500-000058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1" name="Text Box 15">
          <a:extLst>
            <a:ext uri="{FF2B5EF4-FFF2-40B4-BE49-F238E27FC236}">
              <a16:creationId xmlns:a16="http://schemas.microsoft.com/office/drawing/2014/main" id="{00000000-0008-0000-0500-000059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2" name="Text Box 15">
          <a:extLst>
            <a:ext uri="{FF2B5EF4-FFF2-40B4-BE49-F238E27FC236}">
              <a16:creationId xmlns:a16="http://schemas.microsoft.com/office/drawing/2014/main" id="{00000000-0008-0000-0500-00005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3" name="Text Box 15">
          <a:extLst>
            <a:ext uri="{FF2B5EF4-FFF2-40B4-BE49-F238E27FC236}">
              <a16:creationId xmlns:a16="http://schemas.microsoft.com/office/drawing/2014/main" id="{00000000-0008-0000-0500-00005B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4" name="Text Box 15">
          <a:extLst>
            <a:ext uri="{FF2B5EF4-FFF2-40B4-BE49-F238E27FC236}">
              <a16:creationId xmlns:a16="http://schemas.microsoft.com/office/drawing/2014/main" id="{00000000-0008-0000-0500-00005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5" name="Text Box 15">
          <a:extLst>
            <a:ext uri="{FF2B5EF4-FFF2-40B4-BE49-F238E27FC236}">
              <a16:creationId xmlns:a16="http://schemas.microsoft.com/office/drawing/2014/main" id="{00000000-0008-0000-0500-00005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6" name="Text Box 15">
          <a:extLst>
            <a:ext uri="{FF2B5EF4-FFF2-40B4-BE49-F238E27FC236}">
              <a16:creationId xmlns:a16="http://schemas.microsoft.com/office/drawing/2014/main" id="{00000000-0008-0000-0500-00005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47" name="Text Box 15">
          <a:extLst>
            <a:ext uri="{FF2B5EF4-FFF2-40B4-BE49-F238E27FC236}">
              <a16:creationId xmlns:a16="http://schemas.microsoft.com/office/drawing/2014/main" id="{00000000-0008-0000-0500-00005F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48" name="Text Box 15">
          <a:extLst>
            <a:ext uri="{FF2B5EF4-FFF2-40B4-BE49-F238E27FC236}">
              <a16:creationId xmlns:a16="http://schemas.microsoft.com/office/drawing/2014/main" id="{00000000-0008-0000-0500-000060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49" name="Text Box 15">
          <a:extLst>
            <a:ext uri="{FF2B5EF4-FFF2-40B4-BE49-F238E27FC236}">
              <a16:creationId xmlns:a16="http://schemas.microsoft.com/office/drawing/2014/main" id="{00000000-0008-0000-0500-000061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0" name="Text Box 15">
          <a:extLst>
            <a:ext uri="{FF2B5EF4-FFF2-40B4-BE49-F238E27FC236}">
              <a16:creationId xmlns:a16="http://schemas.microsoft.com/office/drawing/2014/main" id="{00000000-0008-0000-0500-000062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1" name="Text Box 15">
          <a:extLst>
            <a:ext uri="{FF2B5EF4-FFF2-40B4-BE49-F238E27FC236}">
              <a16:creationId xmlns:a16="http://schemas.microsoft.com/office/drawing/2014/main" id="{00000000-0008-0000-0500-000063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2" name="Text Box 15">
          <a:extLst>
            <a:ext uri="{FF2B5EF4-FFF2-40B4-BE49-F238E27FC236}">
              <a16:creationId xmlns:a16="http://schemas.microsoft.com/office/drawing/2014/main" id="{00000000-0008-0000-0500-000064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3" name="Text Box 15">
          <a:extLst>
            <a:ext uri="{FF2B5EF4-FFF2-40B4-BE49-F238E27FC236}">
              <a16:creationId xmlns:a16="http://schemas.microsoft.com/office/drawing/2014/main" id="{00000000-0008-0000-0500-000065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4" name="Text Box 15">
          <a:extLst>
            <a:ext uri="{FF2B5EF4-FFF2-40B4-BE49-F238E27FC236}">
              <a16:creationId xmlns:a16="http://schemas.microsoft.com/office/drawing/2014/main" id="{00000000-0008-0000-0500-000066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5" name="Text Box 15">
          <a:extLst>
            <a:ext uri="{FF2B5EF4-FFF2-40B4-BE49-F238E27FC236}">
              <a16:creationId xmlns:a16="http://schemas.microsoft.com/office/drawing/2014/main" id="{00000000-0008-0000-0500-000067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6" name="Text Box 15">
          <a:extLst>
            <a:ext uri="{FF2B5EF4-FFF2-40B4-BE49-F238E27FC236}">
              <a16:creationId xmlns:a16="http://schemas.microsoft.com/office/drawing/2014/main" id="{00000000-0008-0000-0500-000068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7" name="Text Box 15">
          <a:extLst>
            <a:ext uri="{FF2B5EF4-FFF2-40B4-BE49-F238E27FC236}">
              <a16:creationId xmlns:a16="http://schemas.microsoft.com/office/drawing/2014/main" id="{00000000-0008-0000-0500-000069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8" name="Text Box 15">
          <a:extLst>
            <a:ext uri="{FF2B5EF4-FFF2-40B4-BE49-F238E27FC236}">
              <a16:creationId xmlns:a16="http://schemas.microsoft.com/office/drawing/2014/main" id="{00000000-0008-0000-0500-00006A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9" name="Text Box 15">
          <a:extLst>
            <a:ext uri="{FF2B5EF4-FFF2-40B4-BE49-F238E27FC236}">
              <a16:creationId xmlns:a16="http://schemas.microsoft.com/office/drawing/2014/main" id="{00000000-0008-0000-0500-00006B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0" name="Text Box 15">
          <a:extLst>
            <a:ext uri="{FF2B5EF4-FFF2-40B4-BE49-F238E27FC236}">
              <a16:creationId xmlns:a16="http://schemas.microsoft.com/office/drawing/2014/main" id="{00000000-0008-0000-0500-00006C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1" name="Text Box 15">
          <a:extLst>
            <a:ext uri="{FF2B5EF4-FFF2-40B4-BE49-F238E27FC236}">
              <a16:creationId xmlns:a16="http://schemas.microsoft.com/office/drawing/2014/main" id="{00000000-0008-0000-0500-00006D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2" name="Text Box 15">
          <a:extLst>
            <a:ext uri="{FF2B5EF4-FFF2-40B4-BE49-F238E27FC236}">
              <a16:creationId xmlns:a16="http://schemas.microsoft.com/office/drawing/2014/main" id="{00000000-0008-0000-0500-00006E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3" name="Text Box 15">
          <a:extLst>
            <a:ext uri="{FF2B5EF4-FFF2-40B4-BE49-F238E27FC236}">
              <a16:creationId xmlns:a16="http://schemas.microsoft.com/office/drawing/2014/main" id="{00000000-0008-0000-0500-00006F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4" name="Text Box 15">
          <a:extLst>
            <a:ext uri="{FF2B5EF4-FFF2-40B4-BE49-F238E27FC236}">
              <a16:creationId xmlns:a16="http://schemas.microsoft.com/office/drawing/2014/main" id="{00000000-0008-0000-0500-000070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5" name="Text Box 15">
          <a:extLst>
            <a:ext uri="{FF2B5EF4-FFF2-40B4-BE49-F238E27FC236}">
              <a16:creationId xmlns:a16="http://schemas.microsoft.com/office/drawing/2014/main" id="{00000000-0008-0000-0500-000071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6" name="Text Box 15">
          <a:extLst>
            <a:ext uri="{FF2B5EF4-FFF2-40B4-BE49-F238E27FC236}">
              <a16:creationId xmlns:a16="http://schemas.microsoft.com/office/drawing/2014/main" id="{00000000-0008-0000-0500-000072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7" name="Text Box 15">
          <a:extLst>
            <a:ext uri="{FF2B5EF4-FFF2-40B4-BE49-F238E27FC236}">
              <a16:creationId xmlns:a16="http://schemas.microsoft.com/office/drawing/2014/main" id="{00000000-0008-0000-0500-000073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8" name="Text Box 15">
          <a:extLst>
            <a:ext uri="{FF2B5EF4-FFF2-40B4-BE49-F238E27FC236}">
              <a16:creationId xmlns:a16="http://schemas.microsoft.com/office/drawing/2014/main" id="{00000000-0008-0000-0500-000074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9" name="Text Box 15">
          <a:extLst>
            <a:ext uri="{FF2B5EF4-FFF2-40B4-BE49-F238E27FC236}">
              <a16:creationId xmlns:a16="http://schemas.microsoft.com/office/drawing/2014/main" id="{00000000-0008-0000-0500-000075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70" name="Text Box 15">
          <a:extLst>
            <a:ext uri="{FF2B5EF4-FFF2-40B4-BE49-F238E27FC236}">
              <a16:creationId xmlns:a16="http://schemas.microsoft.com/office/drawing/2014/main" id="{00000000-0008-0000-0500-000076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48496"/>
    <xdr:sp macro="" textlink="">
      <xdr:nvSpPr>
        <xdr:cNvPr id="4471" name="Text Box 15">
          <a:extLst>
            <a:ext uri="{FF2B5EF4-FFF2-40B4-BE49-F238E27FC236}">
              <a16:creationId xmlns:a16="http://schemas.microsoft.com/office/drawing/2014/main" id="{00000000-0008-0000-0500-000077110000}"/>
            </a:ext>
          </a:extLst>
        </xdr:cNvPr>
        <xdr:cNvSpPr txBox="1">
          <a:spLocks noChangeArrowheads="1"/>
        </xdr:cNvSpPr>
      </xdr:nvSpPr>
      <xdr:spPr bwMode="auto">
        <a:xfrm>
          <a:off x="4972050" y="357981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72" name="Text Box 15">
          <a:extLst>
            <a:ext uri="{FF2B5EF4-FFF2-40B4-BE49-F238E27FC236}">
              <a16:creationId xmlns:a16="http://schemas.microsoft.com/office/drawing/2014/main" id="{00000000-0008-0000-0500-000078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44331"/>
    <xdr:sp macro="" textlink="">
      <xdr:nvSpPr>
        <xdr:cNvPr id="4473" name="Text Box 15">
          <a:extLst>
            <a:ext uri="{FF2B5EF4-FFF2-40B4-BE49-F238E27FC236}">
              <a16:creationId xmlns:a16="http://schemas.microsoft.com/office/drawing/2014/main" id="{00000000-0008-0000-0500-000079110000}"/>
            </a:ext>
          </a:extLst>
        </xdr:cNvPr>
        <xdr:cNvSpPr txBox="1">
          <a:spLocks noChangeArrowheads="1"/>
        </xdr:cNvSpPr>
      </xdr:nvSpPr>
      <xdr:spPr bwMode="auto">
        <a:xfrm>
          <a:off x="4972050" y="357981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56743"/>
    <xdr:sp macro="" textlink="">
      <xdr:nvSpPr>
        <xdr:cNvPr id="4474" name="Text Box 15">
          <a:extLst>
            <a:ext uri="{FF2B5EF4-FFF2-40B4-BE49-F238E27FC236}">
              <a16:creationId xmlns:a16="http://schemas.microsoft.com/office/drawing/2014/main" id="{00000000-0008-0000-0500-00007A110000}"/>
            </a:ext>
          </a:extLst>
        </xdr:cNvPr>
        <xdr:cNvSpPr txBox="1">
          <a:spLocks noChangeArrowheads="1"/>
        </xdr:cNvSpPr>
      </xdr:nvSpPr>
      <xdr:spPr bwMode="auto">
        <a:xfrm>
          <a:off x="4972050" y="357981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75" name="Text Box 15">
          <a:extLst>
            <a:ext uri="{FF2B5EF4-FFF2-40B4-BE49-F238E27FC236}">
              <a16:creationId xmlns:a16="http://schemas.microsoft.com/office/drawing/2014/main" id="{00000000-0008-0000-0500-00007B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44331"/>
    <xdr:sp macro="" textlink="">
      <xdr:nvSpPr>
        <xdr:cNvPr id="4476" name="Text Box 15">
          <a:extLst>
            <a:ext uri="{FF2B5EF4-FFF2-40B4-BE49-F238E27FC236}">
              <a16:creationId xmlns:a16="http://schemas.microsoft.com/office/drawing/2014/main" id="{00000000-0008-0000-0500-00007C110000}"/>
            </a:ext>
          </a:extLst>
        </xdr:cNvPr>
        <xdr:cNvSpPr txBox="1">
          <a:spLocks noChangeArrowheads="1"/>
        </xdr:cNvSpPr>
      </xdr:nvSpPr>
      <xdr:spPr bwMode="auto">
        <a:xfrm>
          <a:off x="4972050" y="357981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77" name="Text Box 15">
          <a:extLst>
            <a:ext uri="{FF2B5EF4-FFF2-40B4-BE49-F238E27FC236}">
              <a16:creationId xmlns:a16="http://schemas.microsoft.com/office/drawing/2014/main" id="{00000000-0008-0000-0500-00007D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78" name="Text Box 15">
          <a:extLst>
            <a:ext uri="{FF2B5EF4-FFF2-40B4-BE49-F238E27FC236}">
              <a16:creationId xmlns:a16="http://schemas.microsoft.com/office/drawing/2014/main" id="{00000000-0008-0000-0500-00007E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79" name="Text Box 15">
          <a:extLst>
            <a:ext uri="{FF2B5EF4-FFF2-40B4-BE49-F238E27FC236}">
              <a16:creationId xmlns:a16="http://schemas.microsoft.com/office/drawing/2014/main" id="{00000000-0008-0000-0500-00007F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0" name="Text Box 15">
          <a:extLst>
            <a:ext uri="{FF2B5EF4-FFF2-40B4-BE49-F238E27FC236}">
              <a16:creationId xmlns:a16="http://schemas.microsoft.com/office/drawing/2014/main" id="{00000000-0008-0000-0500-000080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1" name="Text Box 15">
          <a:extLst>
            <a:ext uri="{FF2B5EF4-FFF2-40B4-BE49-F238E27FC236}">
              <a16:creationId xmlns:a16="http://schemas.microsoft.com/office/drawing/2014/main" id="{00000000-0008-0000-0500-000081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2" name="Text Box 15">
          <a:extLst>
            <a:ext uri="{FF2B5EF4-FFF2-40B4-BE49-F238E27FC236}">
              <a16:creationId xmlns:a16="http://schemas.microsoft.com/office/drawing/2014/main" id="{00000000-0008-0000-0500-000082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3" name="Text Box 15">
          <a:extLst>
            <a:ext uri="{FF2B5EF4-FFF2-40B4-BE49-F238E27FC236}">
              <a16:creationId xmlns:a16="http://schemas.microsoft.com/office/drawing/2014/main" id="{00000000-0008-0000-0500-000083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4" name="Text Box 15">
          <a:extLst>
            <a:ext uri="{FF2B5EF4-FFF2-40B4-BE49-F238E27FC236}">
              <a16:creationId xmlns:a16="http://schemas.microsoft.com/office/drawing/2014/main" id="{00000000-0008-0000-0500-000084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5" name="Text Box 15">
          <a:extLst>
            <a:ext uri="{FF2B5EF4-FFF2-40B4-BE49-F238E27FC236}">
              <a16:creationId xmlns:a16="http://schemas.microsoft.com/office/drawing/2014/main" id="{00000000-0008-0000-0500-000085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6" name="Text Box 15">
          <a:extLst>
            <a:ext uri="{FF2B5EF4-FFF2-40B4-BE49-F238E27FC236}">
              <a16:creationId xmlns:a16="http://schemas.microsoft.com/office/drawing/2014/main" id="{00000000-0008-0000-0500-000086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7" name="Text Box 15">
          <a:extLst>
            <a:ext uri="{FF2B5EF4-FFF2-40B4-BE49-F238E27FC236}">
              <a16:creationId xmlns:a16="http://schemas.microsoft.com/office/drawing/2014/main" id="{00000000-0008-0000-0500-000087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8" name="Text Box 15">
          <a:extLst>
            <a:ext uri="{FF2B5EF4-FFF2-40B4-BE49-F238E27FC236}">
              <a16:creationId xmlns:a16="http://schemas.microsoft.com/office/drawing/2014/main" id="{00000000-0008-0000-0500-000088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9" name="Text Box 15">
          <a:extLst>
            <a:ext uri="{FF2B5EF4-FFF2-40B4-BE49-F238E27FC236}">
              <a16:creationId xmlns:a16="http://schemas.microsoft.com/office/drawing/2014/main" id="{00000000-0008-0000-0500-000089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0" name="Text Box 15">
          <a:extLst>
            <a:ext uri="{FF2B5EF4-FFF2-40B4-BE49-F238E27FC236}">
              <a16:creationId xmlns:a16="http://schemas.microsoft.com/office/drawing/2014/main" id="{00000000-0008-0000-0500-00008A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1" name="Text Box 15">
          <a:extLst>
            <a:ext uri="{FF2B5EF4-FFF2-40B4-BE49-F238E27FC236}">
              <a16:creationId xmlns:a16="http://schemas.microsoft.com/office/drawing/2014/main" id="{00000000-0008-0000-0500-00008B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2" name="Text Box 15">
          <a:extLst>
            <a:ext uri="{FF2B5EF4-FFF2-40B4-BE49-F238E27FC236}">
              <a16:creationId xmlns:a16="http://schemas.microsoft.com/office/drawing/2014/main" id="{00000000-0008-0000-0500-00008C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3" name="Text Box 15">
          <a:extLst>
            <a:ext uri="{FF2B5EF4-FFF2-40B4-BE49-F238E27FC236}">
              <a16:creationId xmlns:a16="http://schemas.microsoft.com/office/drawing/2014/main" id="{00000000-0008-0000-0500-00008D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4" name="Text Box 15">
          <a:extLst>
            <a:ext uri="{FF2B5EF4-FFF2-40B4-BE49-F238E27FC236}">
              <a16:creationId xmlns:a16="http://schemas.microsoft.com/office/drawing/2014/main" id="{00000000-0008-0000-0500-00008E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5" name="Text Box 15">
          <a:extLst>
            <a:ext uri="{FF2B5EF4-FFF2-40B4-BE49-F238E27FC236}">
              <a16:creationId xmlns:a16="http://schemas.microsoft.com/office/drawing/2014/main" id="{00000000-0008-0000-0500-00008F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6" name="Text Box 15">
          <a:extLst>
            <a:ext uri="{FF2B5EF4-FFF2-40B4-BE49-F238E27FC236}">
              <a16:creationId xmlns:a16="http://schemas.microsoft.com/office/drawing/2014/main" id="{00000000-0008-0000-0500-000090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7" name="Text Box 15">
          <a:extLst>
            <a:ext uri="{FF2B5EF4-FFF2-40B4-BE49-F238E27FC236}">
              <a16:creationId xmlns:a16="http://schemas.microsoft.com/office/drawing/2014/main" id="{00000000-0008-0000-0500-000091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8" name="Text Box 15">
          <a:extLst>
            <a:ext uri="{FF2B5EF4-FFF2-40B4-BE49-F238E27FC236}">
              <a16:creationId xmlns:a16="http://schemas.microsoft.com/office/drawing/2014/main" id="{00000000-0008-0000-0500-000092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9" name="Text Box 15">
          <a:extLst>
            <a:ext uri="{FF2B5EF4-FFF2-40B4-BE49-F238E27FC236}">
              <a16:creationId xmlns:a16="http://schemas.microsoft.com/office/drawing/2014/main" id="{00000000-0008-0000-0500-000093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500" name="Text Box 15">
          <a:extLst>
            <a:ext uri="{FF2B5EF4-FFF2-40B4-BE49-F238E27FC236}">
              <a16:creationId xmlns:a16="http://schemas.microsoft.com/office/drawing/2014/main" id="{00000000-0008-0000-0500-000094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8496"/>
    <xdr:sp macro="" textlink="">
      <xdr:nvSpPr>
        <xdr:cNvPr id="4501" name="Text Box 15">
          <a:extLst>
            <a:ext uri="{FF2B5EF4-FFF2-40B4-BE49-F238E27FC236}">
              <a16:creationId xmlns:a16="http://schemas.microsoft.com/office/drawing/2014/main" id="{00000000-0008-0000-0500-000095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502" name="Text Box 15">
          <a:extLst>
            <a:ext uri="{FF2B5EF4-FFF2-40B4-BE49-F238E27FC236}">
              <a16:creationId xmlns:a16="http://schemas.microsoft.com/office/drawing/2014/main" id="{00000000-0008-0000-0500-000096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503" name="Text Box 15">
          <a:extLst>
            <a:ext uri="{FF2B5EF4-FFF2-40B4-BE49-F238E27FC236}">
              <a16:creationId xmlns:a16="http://schemas.microsoft.com/office/drawing/2014/main" id="{00000000-0008-0000-0500-000097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8496"/>
    <xdr:sp macro="" textlink="">
      <xdr:nvSpPr>
        <xdr:cNvPr id="4504" name="Text Box 15">
          <a:extLst>
            <a:ext uri="{FF2B5EF4-FFF2-40B4-BE49-F238E27FC236}">
              <a16:creationId xmlns:a16="http://schemas.microsoft.com/office/drawing/2014/main" id="{00000000-0008-0000-0500-000098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505" name="Text Box 15">
          <a:extLst>
            <a:ext uri="{FF2B5EF4-FFF2-40B4-BE49-F238E27FC236}">
              <a16:creationId xmlns:a16="http://schemas.microsoft.com/office/drawing/2014/main" id="{00000000-0008-0000-0500-000099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506" name="Text Box 15">
          <a:extLst>
            <a:ext uri="{FF2B5EF4-FFF2-40B4-BE49-F238E27FC236}">
              <a16:creationId xmlns:a16="http://schemas.microsoft.com/office/drawing/2014/main" id="{00000000-0008-0000-0500-00009A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56743"/>
    <xdr:sp macro="" textlink="">
      <xdr:nvSpPr>
        <xdr:cNvPr id="4507" name="Text Box 15">
          <a:extLst>
            <a:ext uri="{FF2B5EF4-FFF2-40B4-BE49-F238E27FC236}">
              <a16:creationId xmlns:a16="http://schemas.microsoft.com/office/drawing/2014/main" id="{00000000-0008-0000-0500-00009B110000}"/>
            </a:ext>
          </a:extLst>
        </xdr:cNvPr>
        <xdr:cNvSpPr txBox="1">
          <a:spLocks noChangeArrowheads="1"/>
        </xdr:cNvSpPr>
      </xdr:nvSpPr>
      <xdr:spPr bwMode="auto">
        <a:xfrm>
          <a:off x="4972050" y="38046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508" name="Text Box 15">
          <a:extLst>
            <a:ext uri="{FF2B5EF4-FFF2-40B4-BE49-F238E27FC236}">
              <a16:creationId xmlns:a16="http://schemas.microsoft.com/office/drawing/2014/main" id="{00000000-0008-0000-0500-00009C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509" name="Text Box 15">
          <a:extLst>
            <a:ext uri="{FF2B5EF4-FFF2-40B4-BE49-F238E27FC236}">
              <a16:creationId xmlns:a16="http://schemas.microsoft.com/office/drawing/2014/main" id="{00000000-0008-0000-0500-00009D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8496"/>
    <xdr:sp macro="" textlink="">
      <xdr:nvSpPr>
        <xdr:cNvPr id="4510" name="Text Box 15">
          <a:extLst>
            <a:ext uri="{FF2B5EF4-FFF2-40B4-BE49-F238E27FC236}">
              <a16:creationId xmlns:a16="http://schemas.microsoft.com/office/drawing/2014/main" id="{00000000-0008-0000-0500-00009E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511" name="Text Box 15">
          <a:extLst>
            <a:ext uri="{FF2B5EF4-FFF2-40B4-BE49-F238E27FC236}">
              <a16:creationId xmlns:a16="http://schemas.microsoft.com/office/drawing/2014/main" id="{00000000-0008-0000-0500-00009F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4512" name="Text Box 15">
          <a:extLst>
            <a:ext uri="{FF2B5EF4-FFF2-40B4-BE49-F238E27FC236}">
              <a16:creationId xmlns:a16="http://schemas.microsoft.com/office/drawing/2014/main" id="{00000000-0008-0000-0500-0000A0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8496"/>
    <xdr:sp macro="" textlink="">
      <xdr:nvSpPr>
        <xdr:cNvPr id="4513" name="Text Box 15">
          <a:extLst>
            <a:ext uri="{FF2B5EF4-FFF2-40B4-BE49-F238E27FC236}">
              <a16:creationId xmlns:a16="http://schemas.microsoft.com/office/drawing/2014/main" id="{00000000-0008-0000-0500-0000A1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514" name="Text Box 15">
          <a:extLst>
            <a:ext uri="{FF2B5EF4-FFF2-40B4-BE49-F238E27FC236}">
              <a16:creationId xmlns:a16="http://schemas.microsoft.com/office/drawing/2014/main" id="{00000000-0008-0000-0500-0000A2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4515" name="Text Box 15">
          <a:extLst>
            <a:ext uri="{FF2B5EF4-FFF2-40B4-BE49-F238E27FC236}">
              <a16:creationId xmlns:a16="http://schemas.microsoft.com/office/drawing/2014/main" id="{00000000-0008-0000-0500-0000A3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56743"/>
    <xdr:sp macro="" textlink="">
      <xdr:nvSpPr>
        <xdr:cNvPr id="4516" name="Text Box 15">
          <a:extLst>
            <a:ext uri="{FF2B5EF4-FFF2-40B4-BE49-F238E27FC236}">
              <a16:creationId xmlns:a16="http://schemas.microsoft.com/office/drawing/2014/main" id="{00000000-0008-0000-0500-0000A4110000}"/>
            </a:ext>
          </a:extLst>
        </xdr:cNvPr>
        <xdr:cNvSpPr txBox="1">
          <a:spLocks noChangeArrowheads="1"/>
        </xdr:cNvSpPr>
      </xdr:nvSpPr>
      <xdr:spPr bwMode="auto">
        <a:xfrm>
          <a:off x="4972050" y="38046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517" name="Text Box 15">
          <a:extLst>
            <a:ext uri="{FF2B5EF4-FFF2-40B4-BE49-F238E27FC236}">
              <a16:creationId xmlns:a16="http://schemas.microsoft.com/office/drawing/2014/main" id="{00000000-0008-0000-0500-0000A5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4518" name="Text Box 15">
          <a:extLst>
            <a:ext uri="{FF2B5EF4-FFF2-40B4-BE49-F238E27FC236}">
              <a16:creationId xmlns:a16="http://schemas.microsoft.com/office/drawing/2014/main" id="{00000000-0008-0000-0500-0000A6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19" name="Text Box 15">
          <a:extLst>
            <a:ext uri="{FF2B5EF4-FFF2-40B4-BE49-F238E27FC236}">
              <a16:creationId xmlns:a16="http://schemas.microsoft.com/office/drawing/2014/main" id="{00000000-0008-0000-0500-0000A7110000}"/>
            </a:ext>
          </a:extLst>
        </xdr:cNvPr>
        <xdr:cNvSpPr txBox="1">
          <a:spLocks noChangeArrowheads="1"/>
        </xdr:cNvSpPr>
      </xdr:nvSpPr>
      <xdr:spPr bwMode="auto">
        <a:xfrm>
          <a:off x="4972050" y="38795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20" name="Text Box 15">
          <a:extLst>
            <a:ext uri="{FF2B5EF4-FFF2-40B4-BE49-F238E27FC236}">
              <a16:creationId xmlns:a16="http://schemas.microsoft.com/office/drawing/2014/main" id="{00000000-0008-0000-0500-0000A8110000}"/>
            </a:ext>
          </a:extLst>
        </xdr:cNvPr>
        <xdr:cNvSpPr txBox="1">
          <a:spLocks noChangeArrowheads="1"/>
        </xdr:cNvSpPr>
      </xdr:nvSpPr>
      <xdr:spPr bwMode="auto">
        <a:xfrm>
          <a:off x="4972050" y="38795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21" name="Text Box 15">
          <a:extLst>
            <a:ext uri="{FF2B5EF4-FFF2-40B4-BE49-F238E27FC236}">
              <a16:creationId xmlns:a16="http://schemas.microsoft.com/office/drawing/2014/main" id="{00000000-0008-0000-0500-0000A9110000}"/>
            </a:ext>
          </a:extLst>
        </xdr:cNvPr>
        <xdr:cNvSpPr txBox="1">
          <a:spLocks noChangeArrowheads="1"/>
        </xdr:cNvSpPr>
      </xdr:nvSpPr>
      <xdr:spPr bwMode="auto">
        <a:xfrm>
          <a:off x="4972050" y="38795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8496"/>
    <xdr:sp macro="" textlink="">
      <xdr:nvSpPr>
        <xdr:cNvPr id="4522" name="Text Box 15">
          <a:extLst>
            <a:ext uri="{FF2B5EF4-FFF2-40B4-BE49-F238E27FC236}">
              <a16:creationId xmlns:a16="http://schemas.microsoft.com/office/drawing/2014/main" id="{00000000-0008-0000-0500-0000AA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23" name="Text Box 15">
          <a:extLst>
            <a:ext uri="{FF2B5EF4-FFF2-40B4-BE49-F238E27FC236}">
              <a16:creationId xmlns:a16="http://schemas.microsoft.com/office/drawing/2014/main" id="{00000000-0008-0000-0500-0000AB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524" name="Text Box 15">
          <a:extLst>
            <a:ext uri="{FF2B5EF4-FFF2-40B4-BE49-F238E27FC236}">
              <a16:creationId xmlns:a16="http://schemas.microsoft.com/office/drawing/2014/main" id="{00000000-0008-0000-0500-0000AC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8496"/>
    <xdr:sp macro="" textlink="">
      <xdr:nvSpPr>
        <xdr:cNvPr id="4525" name="Text Box 15">
          <a:extLst>
            <a:ext uri="{FF2B5EF4-FFF2-40B4-BE49-F238E27FC236}">
              <a16:creationId xmlns:a16="http://schemas.microsoft.com/office/drawing/2014/main" id="{00000000-0008-0000-0500-0000AD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26" name="Text Box 15">
          <a:extLst>
            <a:ext uri="{FF2B5EF4-FFF2-40B4-BE49-F238E27FC236}">
              <a16:creationId xmlns:a16="http://schemas.microsoft.com/office/drawing/2014/main" id="{00000000-0008-0000-0500-0000AE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527" name="Text Box 15">
          <a:extLst>
            <a:ext uri="{FF2B5EF4-FFF2-40B4-BE49-F238E27FC236}">
              <a16:creationId xmlns:a16="http://schemas.microsoft.com/office/drawing/2014/main" id="{00000000-0008-0000-0500-0000AF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56743"/>
    <xdr:sp macro="" textlink="">
      <xdr:nvSpPr>
        <xdr:cNvPr id="4528" name="Text Box 15">
          <a:extLst>
            <a:ext uri="{FF2B5EF4-FFF2-40B4-BE49-F238E27FC236}">
              <a16:creationId xmlns:a16="http://schemas.microsoft.com/office/drawing/2014/main" id="{00000000-0008-0000-0500-0000B0110000}"/>
            </a:ext>
          </a:extLst>
        </xdr:cNvPr>
        <xdr:cNvSpPr txBox="1">
          <a:spLocks noChangeArrowheads="1"/>
        </xdr:cNvSpPr>
      </xdr:nvSpPr>
      <xdr:spPr bwMode="auto">
        <a:xfrm>
          <a:off x="4972050" y="40293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29" name="Text Box 15">
          <a:extLst>
            <a:ext uri="{FF2B5EF4-FFF2-40B4-BE49-F238E27FC236}">
              <a16:creationId xmlns:a16="http://schemas.microsoft.com/office/drawing/2014/main" id="{00000000-0008-0000-0500-0000B1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530" name="Text Box 15">
          <a:extLst>
            <a:ext uri="{FF2B5EF4-FFF2-40B4-BE49-F238E27FC236}">
              <a16:creationId xmlns:a16="http://schemas.microsoft.com/office/drawing/2014/main" id="{00000000-0008-0000-0500-0000B2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31" name="Text Box 15">
          <a:extLst>
            <a:ext uri="{FF2B5EF4-FFF2-40B4-BE49-F238E27FC236}">
              <a16:creationId xmlns:a16="http://schemas.microsoft.com/office/drawing/2014/main" id="{00000000-0008-0000-0500-0000B3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32" name="Text Box 15">
          <a:extLst>
            <a:ext uri="{FF2B5EF4-FFF2-40B4-BE49-F238E27FC236}">
              <a16:creationId xmlns:a16="http://schemas.microsoft.com/office/drawing/2014/main" id="{00000000-0008-0000-0500-0000B4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33" name="Text Box 15">
          <a:extLst>
            <a:ext uri="{FF2B5EF4-FFF2-40B4-BE49-F238E27FC236}">
              <a16:creationId xmlns:a16="http://schemas.microsoft.com/office/drawing/2014/main" id="{00000000-0008-0000-0500-0000B5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8496"/>
    <xdr:sp macro="" textlink="">
      <xdr:nvSpPr>
        <xdr:cNvPr id="4534" name="Text Box 15">
          <a:extLst>
            <a:ext uri="{FF2B5EF4-FFF2-40B4-BE49-F238E27FC236}">
              <a16:creationId xmlns:a16="http://schemas.microsoft.com/office/drawing/2014/main" id="{00000000-0008-0000-0500-0000B6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35" name="Text Box 15">
          <a:extLst>
            <a:ext uri="{FF2B5EF4-FFF2-40B4-BE49-F238E27FC236}">
              <a16:creationId xmlns:a16="http://schemas.microsoft.com/office/drawing/2014/main" id="{00000000-0008-0000-0500-0000B7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4536" name="Text Box 15">
          <a:extLst>
            <a:ext uri="{FF2B5EF4-FFF2-40B4-BE49-F238E27FC236}">
              <a16:creationId xmlns:a16="http://schemas.microsoft.com/office/drawing/2014/main" id="{00000000-0008-0000-0500-0000B8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8496"/>
    <xdr:sp macro="" textlink="">
      <xdr:nvSpPr>
        <xdr:cNvPr id="4537" name="Text Box 15">
          <a:extLst>
            <a:ext uri="{FF2B5EF4-FFF2-40B4-BE49-F238E27FC236}">
              <a16:creationId xmlns:a16="http://schemas.microsoft.com/office/drawing/2014/main" id="{00000000-0008-0000-0500-0000B9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38" name="Text Box 15">
          <a:extLst>
            <a:ext uri="{FF2B5EF4-FFF2-40B4-BE49-F238E27FC236}">
              <a16:creationId xmlns:a16="http://schemas.microsoft.com/office/drawing/2014/main" id="{00000000-0008-0000-0500-0000BA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4539" name="Text Box 15">
          <a:extLst>
            <a:ext uri="{FF2B5EF4-FFF2-40B4-BE49-F238E27FC236}">
              <a16:creationId xmlns:a16="http://schemas.microsoft.com/office/drawing/2014/main" id="{00000000-0008-0000-0500-0000BB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56743"/>
    <xdr:sp macro="" textlink="">
      <xdr:nvSpPr>
        <xdr:cNvPr id="4540" name="Text Box 15">
          <a:extLst>
            <a:ext uri="{FF2B5EF4-FFF2-40B4-BE49-F238E27FC236}">
              <a16:creationId xmlns:a16="http://schemas.microsoft.com/office/drawing/2014/main" id="{00000000-0008-0000-0500-0000BC110000}"/>
            </a:ext>
          </a:extLst>
        </xdr:cNvPr>
        <xdr:cNvSpPr txBox="1">
          <a:spLocks noChangeArrowheads="1"/>
        </xdr:cNvSpPr>
      </xdr:nvSpPr>
      <xdr:spPr bwMode="auto">
        <a:xfrm>
          <a:off x="4972050" y="40293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1" name="Text Box 15">
          <a:extLst>
            <a:ext uri="{FF2B5EF4-FFF2-40B4-BE49-F238E27FC236}">
              <a16:creationId xmlns:a16="http://schemas.microsoft.com/office/drawing/2014/main" id="{00000000-0008-0000-0500-0000BD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4542" name="Text Box 15">
          <a:extLst>
            <a:ext uri="{FF2B5EF4-FFF2-40B4-BE49-F238E27FC236}">
              <a16:creationId xmlns:a16="http://schemas.microsoft.com/office/drawing/2014/main" id="{00000000-0008-0000-0500-0000BE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3" name="Text Box 15">
          <a:extLst>
            <a:ext uri="{FF2B5EF4-FFF2-40B4-BE49-F238E27FC236}">
              <a16:creationId xmlns:a16="http://schemas.microsoft.com/office/drawing/2014/main" id="{00000000-0008-0000-0500-0000BF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4" name="Text Box 15">
          <a:extLst>
            <a:ext uri="{FF2B5EF4-FFF2-40B4-BE49-F238E27FC236}">
              <a16:creationId xmlns:a16="http://schemas.microsoft.com/office/drawing/2014/main" id="{00000000-0008-0000-0500-0000C0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5" name="Text Box 15">
          <a:extLst>
            <a:ext uri="{FF2B5EF4-FFF2-40B4-BE49-F238E27FC236}">
              <a16:creationId xmlns:a16="http://schemas.microsoft.com/office/drawing/2014/main" id="{00000000-0008-0000-0500-0000C1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46" name="Text Box 15">
          <a:extLst>
            <a:ext uri="{FF2B5EF4-FFF2-40B4-BE49-F238E27FC236}">
              <a16:creationId xmlns:a16="http://schemas.microsoft.com/office/drawing/2014/main" id="{00000000-0008-0000-0500-0000C2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47" name="Text Box 15">
          <a:extLst>
            <a:ext uri="{FF2B5EF4-FFF2-40B4-BE49-F238E27FC236}">
              <a16:creationId xmlns:a16="http://schemas.microsoft.com/office/drawing/2014/main" id="{00000000-0008-0000-0500-0000C3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48" name="Text Box 15">
          <a:extLst>
            <a:ext uri="{FF2B5EF4-FFF2-40B4-BE49-F238E27FC236}">
              <a16:creationId xmlns:a16="http://schemas.microsoft.com/office/drawing/2014/main" id="{00000000-0008-0000-0500-0000C4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49" name="Text Box 15">
          <a:extLst>
            <a:ext uri="{FF2B5EF4-FFF2-40B4-BE49-F238E27FC236}">
              <a16:creationId xmlns:a16="http://schemas.microsoft.com/office/drawing/2014/main" id="{00000000-0008-0000-0500-0000C5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50" name="Text Box 15">
          <a:extLst>
            <a:ext uri="{FF2B5EF4-FFF2-40B4-BE49-F238E27FC236}">
              <a16:creationId xmlns:a16="http://schemas.microsoft.com/office/drawing/2014/main" id="{00000000-0008-0000-0500-0000C6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51" name="Text Box 15">
          <a:extLst>
            <a:ext uri="{FF2B5EF4-FFF2-40B4-BE49-F238E27FC236}">
              <a16:creationId xmlns:a16="http://schemas.microsoft.com/office/drawing/2014/main" id="{00000000-0008-0000-0500-0000C7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8496"/>
    <xdr:sp macro="" textlink="">
      <xdr:nvSpPr>
        <xdr:cNvPr id="4552" name="Text Box 15">
          <a:extLst>
            <a:ext uri="{FF2B5EF4-FFF2-40B4-BE49-F238E27FC236}">
              <a16:creationId xmlns:a16="http://schemas.microsoft.com/office/drawing/2014/main" id="{00000000-0008-0000-0500-0000C8110000}"/>
            </a:ext>
          </a:extLst>
        </xdr:cNvPr>
        <xdr:cNvSpPr txBox="1">
          <a:spLocks noChangeArrowheads="1"/>
        </xdr:cNvSpPr>
      </xdr:nvSpPr>
      <xdr:spPr bwMode="auto">
        <a:xfrm>
          <a:off x="4972050" y="42541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53" name="Text Box 15">
          <a:extLst>
            <a:ext uri="{FF2B5EF4-FFF2-40B4-BE49-F238E27FC236}">
              <a16:creationId xmlns:a16="http://schemas.microsoft.com/office/drawing/2014/main" id="{00000000-0008-0000-0500-0000C9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331"/>
    <xdr:sp macro="" textlink="">
      <xdr:nvSpPr>
        <xdr:cNvPr id="4554" name="Text Box 15">
          <a:extLst>
            <a:ext uri="{FF2B5EF4-FFF2-40B4-BE49-F238E27FC236}">
              <a16:creationId xmlns:a16="http://schemas.microsoft.com/office/drawing/2014/main" id="{00000000-0008-0000-0500-0000CA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56743"/>
    <xdr:sp macro="" textlink="">
      <xdr:nvSpPr>
        <xdr:cNvPr id="4555" name="Text Box 15">
          <a:extLst>
            <a:ext uri="{FF2B5EF4-FFF2-40B4-BE49-F238E27FC236}">
              <a16:creationId xmlns:a16="http://schemas.microsoft.com/office/drawing/2014/main" id="{00000000-0008-0000-0500-0000CB110000}"/>
            </a:ext>
          </a:extLst>
        </xdr:cNvPr>
        <xdr:cNvSpPr txBox="1">
          <a:spLocks noChangeArrowheads="1"/>
        </xdr:cNvSpPr>
      </xdr:nvSpPr>
      <xdr:spPr bwMode="auto">
        <a:xfrm>
          <a:off x="4972050" y="42541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56" name="Text Box 15">
          <a:extLst>
            <a:ext uri="{FF2B5EF4-FFF2-40B4-BE49-F238E27FC236}">
              <a16:creationId xmlns:a16="http://schemas.microsoft.com/office/drawing/2014/main" id="{00000000-0008-0000-0500-0000CC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331"/>
    <xdr:sp macro="" textlink="">
      <xdr:nvSpPr>
        <xdr:cNvPr id="4557" name="Text Box 15">
          <a:extLst>
            <a:ext uri="{FF2B5EF4-FFF2-40B4-BE49-F238E27FC236}">
              <a16:creationId xmlns:a16="http://schemas.microsoft.com/office/drawing/2014/main" id="{00000000-0008-0000-0500-0000CD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58" name="Text Box 15">
          <a:extLst>
            <a:ext uri="{FF2B5EF4-FFF2-40B4-BE49-F238E27FC236}">
              <a16:creationId xmlns:a16="http://schemas.microsoft.com/office/drawing/2014/main" id="{00000000-0008-0000-0500-0000CE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59" name="Text Box 15">
          <a:extLst>
            <a:ext uri="{FF2B5EF4-FFF2-40B4-BE49-F238E27FC236}">
              <a16:creationId xmlns:a16="http://schemas.microsoft.com/office/drawing/2014/main" id="{00000000-0008-0000-0500-0000CF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60" name="Text Box 15">
          <a:extLst>
            <a:ext uri="{FF2B5EF4-FFF2-40B4-BE49-F238E27FC236}">
              <a16:creationId xmlns:a16="http://schemas.microsoft.com/office/drawing/2014/main" id="{00000000-0008-0000-0500-0000D0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61" name="Text Box 15">
          <a:extLst>
            <a:ext uri="{FF2B5EF4-FFF2-40B4-BE49-F238E27FC236}">
              <a16:creationId xmlns:a16="http://schemas.microsoft.com/office/drawing/2014/main" id="{00000000-0008-0000-0500-0000D1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62" name="Text Box 15">
          <a:extLst>
            <a:ext uri="{FF2B5EF4-FFF2-40B4-BE49-F238E27FC236}">
              <a16:creationId xmlns:a16="http://schemas.microsoft.com/office/drawing/2014/main" id="{00000000-0008-0000-0500-0000D2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63" name="Text Box 15">
          <a:extLst>
            <a:ext uri="{FF2B5EF4-FFF2-40B4-BE49-F238E27FC236}">
              <a16:creationId xmlns:a16="http://schemas.microsoft.com/office/drawing/2014/main" id="{00000000-0008-0000-0500-0000D3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8496"/>
    <xdr:sp macro="" textlink="">
      <xdr:nvSpPr>
        <xdr:cNvPr id="4564" name="Text Box 15">
          <a:extLst>
            <a:ext uri="{FF2B5EF4-FFF2-40B4-BE49-F238E27FC236}">
              <a16:creationId xmlns:a16="http://schemas.microsoft.com/office/drawing/2014/main" id="{00000000-0008-0000-0500-0000D4110000}"/>
            </a:ext>
          </a:extLst>
        </xdr:cNvPr>
        <xdr:cNvSpPr txBox="1">
          <a:spLocks noChangeArrowheads="1"/>
        </xdr:cNvSpPr>
      </xdr:nvSpPr>
      <xdr:spPr bwMode="auto">
        <a:xfrm>
          <a:off x="4972050" y="42541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65" name="Text Box 15">
          <a:extLst>
            <a:ext uri="{FF2B5EF4-FFF2-40B4-BE49-F238E27FC236}">
              <a16:creationId xmlns:a16="http://schemas.microsoft.com/office/drawing/2014/main" id="{00000000-0008-0000-0500-0000D5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331"/>
    <xdr:sp macro="" textlink="">
      <xdr:nvSpPr>
        <xdr:cNvPr id="4566" name="Text Box 15">
          <a:extLst>
            <a:ext uri="{FF2B5EF4-FFF2-40B4-BE49-F238E27FC236}">
              <a16:creationId xmlns:a16="http://schemas.microsoft.com/office/drawing/2014/main" id="{00000000-0008-0000-0500-0000D6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56743"/>
    <xdr:sp macro="" textlink="">
      <xdr:nvSpPr>
        <xdr:cNvPr id="4567" name="Text Box 15">
          <a:extLst>
            <a:ext uri="{FF2B5EF4-FFF2-40B4-BE49-F238E27FC236}">
              <a16:creationId xmlns:a16="http://schemas.microsoft.com/office/drawing/2014/main" id="{00000000-0008-0000-0500-0000D7110000}"/>
            </a:ext>
          </a:extLst>
        </xdr:cNvPr>
        <xdr:cNvSpPr txBox="1">
          <a:spLocks noChangeArrowheads="1"/>
        </xdr:cNvSpPr>
      </xdr:nvSpPr>
      <xdr:spPr bwMode="auto">
        <a:xfrm>
          <a:off x="4972050" y="42541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68" name="Text Box 15">
          <a:extLst>
            <a:ext uri="{FF2B5EF4-FFF2-40B4-BE49-F238E27FC236}">
              <a16:creationId xmlns:a16="http://schemas.microsoft.com/office/drawing/2014/main" id="{00000000-0008-0000-0500-0000D8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331"/>
    <xdr:sp macro="" textlink="">
      <xdr:nvSpPr>
        <xdr:cNvPr id="4569" name="Text Box 15">
          <a:extLst>
            <a:ext uri="{FF2B5EF4-FFF2-40B4-BE49-F238E27FC236}">
              <a16:creationId xmlns:a16="http://schemas.microsoft.com/office/drawing/2014/main" id="{00000000-0008-0000-0500-0000D9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0" name="Text Box 15">
          <a:extLst>
            <a:ext uri="{FF2B5EF4-FFF2-40B4-BE49-F238E27FC236}">
              <a16:creationId xmlns:a16="http://schemas.microsoft.com/office/drawing/2014/main" id="{00000000-0008-0000-0500-0000DA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1" name="Text Box 15">
          <a:extLst>
            <a:ext uri="{FF2B5EF4-FFF2-40B4-BE49-F238E27FC236}">
              <a16:creationId xmlns:a16="http://schemas.microsoft.com/office/drawing/2014/main" id="{00000000-0008-0000-0500-0000DB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2" name="Text Box 15">
          <a:extLst>
            <a:ext uri="{FF2B5EF4-FFF2-40B4-BE49-F238E27FC236}">
              <a16:creationId xmlns:a16="http://schemas.microsoft.com/office/drawing/2014/main" id="{00000000-0008-0000-0500-0000DC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3" name="Text Box 15">
          <a:extLst>
            <a:ext uri="{FF2B5EF4-FFF2-40B4-BE49-F238E27FC236}">
              <a16:creationId xmlns:a16="http://schemas.microsoft.com/office/drawing/2014/main" id="{00000000-0008-0000-0500-0000DD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4" name="Text Box 15">
          <a:extLst>
            <a:ext uri="{FF2B5EF4-FFF2-40B4-BE49-F238E27FC236}">
              <a16:creationId xmlns:a16="http://schemas.microsoft.com/office/drawing/2014/main" id="{00000000-0008-0000-0500-0000DE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5" name="Text Box 15">
          <a:extLst>
            <a:ext uri="{FF2B5EF4-FFF2-40B4-BE49-F238E27FC236}">
              <a16:creationId xmlns:a16="http://schemas.microsoft.com/office/drawing/2014/main" id="{00000000-0008-0000-0500-0000DF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76" name="Text Box 15">
          <a:extLst>
            <a:ext uri="{FF2B5EF4-FFF2-40B4-BE49-F238E27FC236}">
              <a16:creationId xmlns:a16="http://schemas.microsoft.com/office/drawing/2014/main" id="{00000000-0008-0000-0500-0000E0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77" name="Text Box 15">
          <a:extLst>
            <a:ext uri="{FF2B5EF4-FFF2-40B4-BE49-F238E27FC236}">
              <a16:creationId xmlns:a16="http://schemas.microsoft.com/office/drawing/2014/main" id="{00000000-0008-0000-0500-0000E1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78" name="Text Box 15">
          <a:extLst>
            <a:ext uri="{FF2B5EF4-FFF2-40B4-BE49-F238E27FC236}">
              <a16:creationId xmlns:a16="http://schemas.microsoft.com/office/drawing/2014/main" id="{00000000-0008-0000-0500-0000E2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79" name="Text Box 15">
          <a:extLst>
            <a:ext uri="{FF2B5EF4-FFF2-40B4-BE49-F238E27FC236}">
              <a16:creationId xmlns:a16="http://schemas.microsoft.com/office/drawing/2014/main" id="{00000000-0008-0000-0500-0000E3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80" name="Text Box 15">
          <a:extLst>
            <a:ext uri="{FF2B5EF4-FFF2-40B4-BE49-F238E27FC236}">
              <a16:creationId xmlns:a16="http://schemas.microsoft.com/office/drawing/2014/main" id="{00000000-0008-0000-0500-0000E4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81" name="Text Box 15">
          <a:extLst>
            <a:ext uri="{FF2B5EF4-FFF2-40B4-BE49-F238E27FC236}">
              <a16:creationId xmlns:a16="http://schemas.microsoft.com/office/drawing/2014/main" id="{00000000-0008-0000-0500-0000E5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82" name="Text Box 15">
          <a:extLst>
            <a:ext uri="{FF2B5EF4-FFF2-40B4-BE49-F238E27FC236}">
              <a16:creationId xmlns:a16="http://schemas.microsoft.com/office/drawing/2014/main" id="{00000000-0008-0000-0500-0000E6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83" name="Text Box 15">
          <a:extLst>
            <a:ext uri="{FF2B5EF4-FFF2-40B4-BE49-F238E27FC236}">
              <a16:creationId xmlns:a16="http://schemas.microsoft.com/office/drawing/2014/main" id="{00000000-0008-0000-0500-0000E7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461691"/>
    <xdr:sp macro="" textlink="">
      <xdr:nvSpPr>
        <xdr:cNvPr id="4584" name="Text Box 15">
          <a:extLst>
            <a:ext uri="{FF2B5EF4-FFF2-40B4-BE49-F238E27FC236}">
              <a16:creationId xmlns:a16="http://schemas.microsoft.com/office/drawing/2014/main" id="{00000000-0008-0000-0500-0000E8110000}"/>
            </a:ext>
          </a:extLst>
        </xdr:cNvPr>
        <xdr:cNvSpPr txBox="1">
          <a:spLocks noChangeArrowheads="1"/>
        </xdr:cNvSpPr>
      </xdr:nvSpPr>
      <xdr:spPr bwMode="auto">
        <a:xfrm>
          <a:off x="4972050" y="447897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85" name="Text Box 15">
          <a:extLst>
            <a:ext uri="{FF2B5EF4-FFF2-40B4-BE49-F238E27FC236}">
              <a16:creationId xmlns:a16="http://schemas.microsoft.com/office/drawing/2014/main" id="{00000000-0008-0000-0500-0000E9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444331"/>
    <xdr:sp macro="" textlink="">
      <xdr:nvSpPr>
        <xdr:cNvPr id="4586" name="Text Box 15">
          <a:extLst>
            <a:ext uri="{FF2B5EF4-FFF2-40B4-BE49-F238E27FC236}">
              <a16:creationId xmlns:a16="http://schemas.microsoft.com/office/drawing/2014/main" id="{00000000-0008-0000-0500-0000EA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448496"/>
    <xdr:sp macro="" textlink="">
      <xdr:nvSpPr>
        <xdr:cNvPr id="4587" name="Text Box 15">
          <a:extLst>
            <a:ext uri="{FF2B5EF4-FFF2-40B4-BE49-F238E27FC236}">
              <a16:creationId xmlns:a16="http://schemas.microsoft.com/office/drawing/2014/main" id="{00000000-0008-0000-0500-0000EB110000}"/>
            </a:ext>
          </a:extLst>
        </xdr:cNvPr>
        <xdr:cNvSpPr txBox="1">
          <a:spLocks noChangeArrowheads="1"/>
        </xdr:cNvSpPr>
      </xdr:nvSpPr>
      <xdr:spPr bwMode="auto">
        <a:xfrm>
          <a:off x="4972050" y="44789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88" name="Text Box 15">
          <a:extLst>
            <a:ext uri="{FF2B5EF4-FFF2-40B4-BE49-F238E27FC236}">
              <a16:creationId xmlns:a16="http://schemas.microsoft.com/office/drawing/2014/main" id="{00000000-0008-0000-0500-0000EC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444331"/>
    <xdr:sp macro="" textlink="">
      <xdr:nvSpPr>
        <xdr:cNvPr id="4589" name="Text Box 15">
          <a:extLst>
            <a:ext uri="{FF2B5EF4-FFF2-40B4-BE49-F238E27FC236}">
              <a16:creationId xmlns:a16="http://schemas.microsoft.com/office/drawing/2014/main" id="{00000000-0008-0000-0500-0000ED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456743"/>
    <xdr:sp macro="" textlink="">
      <xdr:nvSpPr>
        <xdr:cNvPr id="4590" name="Text Box 15">
          <a:extLst>
            <a:ext uri="{FF2B5EF4-FFF2-40B4-BE49-F238E27FC236}">
              <a16:creationId xmlns:a16="http://schemas.microsoft.com/office/drawing/2014/main" id="{00000000-0008-0000-0500-0000EE110000}"/>
            </a:ext>
          </a:extLst>
        </xdr:cNvPr>
        <xdr:cNvSpPr txBox="1">
          <a:spLocks noChangeArrowheads="1"/>
        </xdr:cNvSpPr>
      </xdr:nvSpPr>
      <xdr:spPr bwMode="auto">
        <a:xfrm>
          <a:off x="4972050" y="44789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1" name="Text Box 15">
          <a:extLst>
            <a:ext uri="{FF2B5EF4-FFF2-40B4-BE49-F238E27FC236}">
              <a16:creationId xmlns:a16="http://schemas.microsoft.com/office/drawing/2014/main" id="{00000000-0008-0000-0500-0000EF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3" name="Text Box 15">
          <a:extLst>
            <a:ext uri="{FF2B5EF4-FFF2-40B4-BE49-F238E27FC236}">
              <a16:creationId xmlns:a16="http://schemas.microsoft.com/office/drawing/2014/main" id="{00000000-0008-0000-0500-0000F1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4" name="Text Box 15">
          <a:extLst>
            <a:ext uri="{FF2B5EF4-FFF2-40B4-BE49-F238E27FC236}">
              <a16:creationId xmlns:a16="http://schemas.microsoft.com/office/drawing/2014/main" id="{00000000-0008-0000-0500-0000F2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5" name="Text Box 15">
          <a:extLst>
            <a:ext uri="{FF2B5EF4-FFF2-40B4-BE49-F238E27FC236}">
              <a16:creationId xmlns:a16="http://schemas.microsoft.com/office/drawing/2014/main" id="{00000000-0008-0000-0500-0000F3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6" name="Text Box 15">
          <a:extLst>
            <a:ext uri="{FF2B5EF4-FFF2-40B4-BE49-F238E27FC236}">
              <a16:creationId xmlns:a16="http://schemas.microsoft.com/office/drawing/2014/main" id="{00000000-0008-0000-0500-0000F4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7" name="Text Box 15">
          <a:extLst>
            <a:ext uri="{FF2B5EF4-FFF2-40B4-BE49-F238E27FC236}">
              <a16:creationId xmlns:a16="http://schemas.microsoft.com/office/drawing/2014/main" id="{00000000-0008-0000-0500-0000F5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8" name="Text Box 15">
          <a:extLst>
            <a:ext uri="{FF2B5EF4-FFF2-40B4-BE49-F238E27FC236}">
              <a16:creationId xmlns:a16="http://schemas.microsoft.com/office/drawing/2014/main" id="{00000000-0008-0000-0500-0000F6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9" name="Text Box 15">
          <a:extLst>
            <a:ext uri="{FF2B5EF4-FFF2-40B4-BE49-F238E27FC236}">
              <a16:creationId xmlns:a16="http://schemas.microsoft.com/office/drawing/2014/main" id="{00000000-0008-0000-0500-0000F7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600" name="Text Box 15">
          <a:extLst>
            <a:ext uri="{FF2B5EF4-FFF2-40B4-BE49-F238E27FC236}">
              <a16:creationId xmlns:a16="http://schemas.microsoft.com/office/drawing/2014/main" id="{00000000-0008-0000-0500-0000F8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61691"/>
    <xdr:sp macro="" textlink="">
      <xdr:nvSpPr>
        <xdr:cNvPr id="4601" name="Text Box 15">
          <a:extLst>
            <a:ext uri="{FF2B5EF4-FFF2-40B4-BE49-F238E27FC236}">
              <a16:creationId xmlns:a16="http://schemas.microsoft.com/office/drawing/2014/main" id="{00000000-0008-0000-0500-0000F9110000}"/>
            </a:ext>
          </a:extLst>
        </xdr:cNvPr>
        <xdr:cNvSpPr txBox="1">
          <a:spLocks noChangeArrowheads="1"/>
        </xdr:cNvSpPr>
      </xdr:nvSpPr>
      <xdr:spPr bwMode="auto">
        <a:xfrm>
          <a:off x="4972050" y="447897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02" name="Text Box 15">
          <a:extLst>
            <a:ext uri="{FF2B5EF4-FFF2-40B4-BE49-F238E27FC236}">
              <a16:creationId xmlns:a16="http://schemas.microsoft.com/office/drawing/2014/main" id="{00000000-0008-0000-0500-0000FA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4331"/>
    <xdr:sp macro="" textlink="">
      <xdr:nvSpPr>
        <xdr:cNvPr id="4603" name="Text Box 15">
          <a:extLst>
            <a:ext uri="{FF2B5EF4-FFF2-40B4-BE49-F238E27FC236}">
              <a16:creationId xmlns:a16="http://schemas.microsoft.com/office/drawing/2014/main" id="{00000000-0008-0000-0500-0000FB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8496"/>
    <xdr:sp macro="" textlink="">
      <xdr:nvSpPr>
        <xdr:cNvPr id="4604" name="Text Box 15">
          <a:extLst>
            <a:ext uri="{FF2B5EF4-FFF2-40B4-BE49-F238E27FC236}">
              <a16:creationId xmlns:a16="http://schemas.microsoft.com/office/drawing/2014/main" id="{00000000-0008-0000-0500-0000FC110000}"/>
            </a:ext>
          </a:extLst>
        </xdr:cNvPr>
        <xdr:cNvSpPr txBox="1">
          <a:spLocks noChangeArrowheads="1"/>
        </xdr:cNvSpPr>
      </xdr:nvSpPr>
      <xdr:spPr bwMode="auto">
        <a:xfrm>
          <a:off x="4972050" y="44789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05" name="Text Box 15">
          <a:extLst>
            <a:ext uri="{FF2B5EF4-FFF2-40B4-BE49-F238E27FC236}">
              <a16:creationId xmlns:a16="http://schemas.microsoft.com/office/drawing/2014/main" id="{00000000-0008-0000-0500-0000FD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4331"/>
    <xdr:sp macro="" textlink="">
      <xdr:nvSpPr>
        <xdr:cNvPr id="4606" name="Text Box 15">
          <a:extLst>
            <a:ext uri="{FF2B5EF4-FFF2-40B4-BE49-F238E27FC236}">
              <a16:creationId xmlns:a16="http://schemas.microsoft.com/office/drawing/2014/main" id="{00000000-0008-0000-0500-0000FE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56743"/>
    <xdr:sp macro="" textlink="">
      <xdr:nvSpPr>
        <xdr:cNvPr id="4607" name="Text Box 15">
          <a:extLst>
            <a:ext uri="{FF2B5EF4-FFF2-40B4-BE49-F238E27FC236}">
              <a16:creationId xmlns:a16="http://schemas.microsoft.com/office/drawing/2014/main" id="{00000000-0008-0000-0500-0000FF110000}"/>
            </a:ext>
          </a:extLst>
        </xdr:cNvPr>
        <xdr:cNvSpPr txBox="1">
          <a:spLocks noChangeArrowheads="1"/>
        </xdr:cNvSpPr>
      </xdr:nvSpPr>
      <xdr:spPr bwMode="auto">
        <a:xfrm>
          <a:off x="4972050" y="44789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08" name="Text Box 15">
          <a:extLst>
            <a:ext uri="{FF2B5EF4-FFF2-40B4-BE49-F238E27FC236}">
              <a16:creationId xmlns:a16="http://schemas.microsoft.com/office/drawing/2014/main" id="{00000000-0008-0000-0500-000000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4331"/>
    <xdr:sp macro="" textlink="">
      <xdr:nvSpPr>
        <xdr:cNvPr id="4609" name="Text Box 15">
          <a:extLst>
            <a:ext uri="{FF2B5EF4-FFF2-40B4-BE49-F238E27FC236}">
              <a16:creationId xmlns:a16="http://schemas.microsoft.com/office/drawing/2014/main" id="{00000000-0008-0000-0500-00000112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0" name="Text Box 15">
          <a:extLst>
            <a:ext uri="{FF2B5EF4-FFF2-40B4-BE49-F238E27FC236}">
              <a16:creationId xmlns:a16="http://schemas.microsoft.com/office/drawing/2014/main" id="{00000000-0008-0000-0500-000002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1" name="Text Box 15">
          <a:extLst>
            <a:ext uri="{FF2B5EF4-FFF2-40B4-BE49-F238E27FC236}">
              <a16:creationId xmlns:a16="http://schemas.microsoft.com/office/drawing/2014/main" id="{00000000-0008-0000-0500-000003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2" name="Text Box 15">
          <a:extLst>
            <a:ext uri="{FF2B5EF4-FFF2-40B4-BE49-F238E27FC236}">
              <a16:creationId xmlns:a16="http://schemas.microsoft.com/office/drawing/2014/main" id="{00000000-0008-0000-0500-000004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3" name="Text Box 15">
          <a:extLst>
            <a:ext uri="{FF2B5EF4-FFF2-40B4-BE49-F238E27FC236}">
              <a16:creationId xmlns:a16="http://schemas.microsoft.com/office/drawing/2014/main" id="{00000000-0008-0000-0500-000005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4" name="Text Box 15">
          <a:extLst>
            <a:ext uri="{FF2B5EF4-FFF2-40B4-BE49-F238E27FC236}">
              <a16:creationId xmlns:a16="http://schemas.microsoft.com/office/drawing/2014/main" id="{00000000-0008-0000-0500-000006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5" name="Text Box 15">
          <a:extLst>
            <a:ext uri="{FF2B5EF4-FFF2-40B4-BE49-F238E27FC236}">
              <a16:creationId xmlns:a16="http://schemas.microsoft.com/office/drawing/2014/main" id="{00000000-0008-0000-0500-000007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6" name="Text Box 15">
          <a:extLst>
            <a:ext uri="{FF2B5EF4-FFF2-40B4-BE49-F238E27FC236}">
              <a16:creationId xmlns:a16="http://schemas.microsoft.com/office/drawing/2014/main" id="{00000000-0008-0000-0500-000008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7" name="Text Box 15">
          <a:extLst>
            <a:ext uri="{FF2B5EF4-FFF2-40B4-BE49-F238E27FC236}">
              <a16:creationId xmlns:a16="http://schemas.microsoft.com/office/drawing/2014/main" id="{00000000-0008-0000-0500-000009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18" name="Text Box 15">
          <a:extLst>
            <a:ext uri="{FF2B5EF4-FFF2-40B4-BE49-F238E27FC236}">
              <a16:creationId xmlns:a16="http://schemas.microsoft.com/office/drawing/2014/main" id="{00000000-0008-0000-0500-00000A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19" name="Text Box 15">
          <a:extLst>
            <a:ext uri="{FF2B5EF4-FFF2-40B4-BE49-F238E27FC236}">
              <a16:creationId xmlns:a16="http://schemas.microsoft.com/office/drawing/2014/main" id="{00000000-0008-0000-0500-00000B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0" name="Text Box 15">
          <a:extLst>
            <a:ext uri="{FF2B5EF4-FFF2-40B4-BE49-F238E27FC236}">
              <a16:creationId xmlns:a16="http://schemas.microsoft.com/office/drawing/2014/main" id="{00000000-0008-0000-0500-00000C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1" name="Text Box 15">
          <a:extLst>
            <a:ext uri="{FF2B5EF4-FFF2-40B4-BE49-F238E27FC236}">
              <a16:creationId xmlns:a16="http://schemas.microsoft.com/office/drawing/2014/main" id="{00000000-0008-0000-0500-00000D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2" name="Text Box 15">
          <a:extLst>
            <a:ext uri="{FF2B5EF4-FFF2-40B4-BE49-F238E27FC236}">
              <a16:creationId xmlns:a16="http://schemas.microsoft.com/office/drawing/2014/main" id="{00000000-0008-0000-0500-00000E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3" name="Text Box 15">
          <a:extLst>
            <a:ext uri="{FF2B5EF4-FFF2-40B4-BE49-F238E27FC236}">
              <a16:creationId xmlns:a16="http://schemas.microsoft.com/office/drawing/2014/main" id="{00000000-0008-0000-0500-00000F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4" name="Text Box 15">
          <a:extLst>
            <a:ext uri="{FF2B5EF4-FFF2-40B4-BE49-F238E27FC236}">
              <a16:creationId xmlns:a16="http://schemas.microsoft.com/office/drawing/2014/main" id="{00000000-0008-0000-0500-000010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5" name="Text Box 15">
          <a:extLst>
            <a:ext uri="{FF2B5EF4-FFF2-40B4-BE49-F238E27FC236}">
              <a16:creationId xmlns:a16="http://schemas.microsoft.com/office/drawing/2014/main" id="{00000000-0008-0000-0500-000011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6" name="Text Box 15">
          <a:extLst>
            <a:ext uri="{FF2B5EF4-FFF2-40B4-BE49-F238E27FC236}">
              <a16:creationId xmlns:a16="http://schemas.microsoft.com/office/drawing/2014/main" id="{00000000-0008-0000-0500-000012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7" name="Text Box 15">
          <a:extLst>
            <a:ext uri="{FF2B5EF4-FFF2-40B4-BE49-F238E27FC236}">
              <a16:creationId xmlns:a16="http://schemas.microsoft.com/office/drawing/2014/main" id="{00000000-0008-0000-0500-000013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8" name="Text Box 15">
          <a:extLst>
            <a:ext uri="{FF2B5EF4-FFF2-40B4-BE49-F238E27FC236}">
              <a16:creationId xmlns:a16="http://schemas.microsoft.com/office/drawing/2014/main" id="{00000000-0008-0000-0500-000014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8496"/>
    <xdr:sp macro="" textlink="">
      <xdr:nvSpPr>
        <xdr:cNvPr id="4629" name="Text Box 15">
          <a:extLst>
            <a:ext uri="{FF2B5EF4-FFF2-40B4-BE49-F238E27FC236}">
              <a16:creationId xmlns:a16="http://schemas.microsoft.com/office/drawing/2014/main" id="{00000000-0008-0000-0500-000015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30" name="Text Box 15">
          <a:extLst>
            <a:ext uri="{FF2B5EF4-FFF2-40B4-BE49-F238E27FC236}">
              <a16:creationId xmlns:a16="http://schemas.microsoft.com/office/drawing/2014/main" id="{00000000-0008-0000-0500-000016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631" name="Text Box 15">
          <a:extLst>
            <a:ext uri="{FF2B5EF4-FFF2-40B4-BE49-F238E27FC236}">
              <a16:creationId xmlns:a16="http://schemas.microsoft.com/office/drawing/2014/main" id="{00000000-0008-0000-0500-000017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8496"/>
    <xdr:sp macro="" textlink="">
      <xdr:nvSpPr>
        <xdr:cNvPr id="4632" name="Text Box 15">
          <a:extLst>
            <a:ext uri="{FF2B5EF4-FFF2-40B4-BE49-F238E27FC236}">
              <a16:creationId xmlns:a16="http://schemas.microsoft.com/office/drawing/2014/main" id="{00000000-0008-0000-0500-000018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33" name="Text Box 15">
          <a:extLst>
            <a:ext uri="{FF2B5EF4-FFF2-40B4-BE49-F238E27FC236}">
              <a16:creationId xmlns:a16="http://schemas.microsoft.com/office/drawing/2014/main" id="{00000000-0008-0000-0500-000019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634" name="Text Box 15">
          <a:extLst>
            <a:ext uri="{FF2B5EF4-FFF2-40B4-BE49-F238E27FC236}">
              <a16:creationId xmlns:a16="http://schemas.microsoft.com/office/drawing/2014/main" id="{00000000-0008-0000-0500-00001A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56743"/>
    <xdr:sp macro="" textlink="">
      <xdr:nvSpPr>
        <xdr:cNvPr id="4635" name="Text Box 15">
          <a:extLst>
            <a:ext uri="{FF2B5EF4-FFF2-40B4-BE49-F238E27FC236}">
              <a16:creationId xmlns:a16="http://schemas.microsoft.com/office/drawing/2014/main" id="{00000000-0008-0000-0500-00001B120000}"/>
            </a:ext>
          </a:extLst>
        </xdr:cNvPr>
        <xdr:cNvSpPr txBox="1">
          <a:spLocks noChangeArrowheads="1"/>
        </xdr:cNvSpPr>
      </xdr:nvSpPr>
      <xdr:spPr bwMode="auto">
        <a:xfrm>
          <a:off x="4972050" y="14068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36" name="Text Box 15">
          <a:extLst>
            <a:ext uri="{FF2B5EF4-FFF2-40B4-BE49-F238E27FC236}">
              <a16:creationId xmlns:a16="http://schemas.microsoft.com/office/drawing/2014/main" id="{00000000-0008-0000-0500-00001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637" name="Text Box 15">
          <a:extLst>
            <a:ext uri="{FF2B5EF4-FFF2-40B4-BE49-F238E27FC236}">
              <a16:creationId xmlns:a16="http://schemas.microsoft.com/office/drawing/2014/main" id="{00000000-0008-0000-0500-00001D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38" name="Text Box 15">
          <a:extLst>
            <a:ext uri="{FF2B5EF4-FFF2-40B4-BE49-F238E27FC236}">
              <a16:creationId xmlns:a16="http://schemas.microsoft.com/office/drawing/2014/main" id="{00000000-0008-0000-0500-00001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39" name="Text Box 15">
          <a:extLst>
            <a:ext uri="{FF2B5EF4-FFF2-40B4-BE49-F238E27FC236}">
              <a16:creationId xmlns:a16="http://schemas.microsoft.com/office/drawing/2014/main" id="{00000000-0008-0000-0500-00001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0" name="Text Box 15">
          <a:extLst>
            <a:ext uri="{FF2B5EF4-FFF2-40B4-BE49-F238E27FC236}">
              <a16:creationId xmlns:a16="http://schemas.microsoft.com/office/drawing/2014/main" id="{00000000-0008-0000-0500-00002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1" name="Text Box 15">
          <a:extLst>
            <a:ext uri="{FF2B5EF4-FFF2-40B4-BE49-F238E27FC236}">
              <a16:creationId xmlns:a16="http://schemas.microsoft.com/office/drawing/2014/main" id="{00000000-0008-0000-0500-000021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2" name="Text Box 15">
          <a:extLst>
            <a:ext uri="{FF2B5EF4-FFF2-40B4-BE49-F238E27FC236}">
              <a16:creationId xmlns:a16="http://schemas.microsoft.com/office/drawing/2014/main" id="{00000000-0008-0000-0500-000022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3" name="Text Box 15">
          <a:extLst>
            <a:ext uri="{FF2B5EF4-FFF2-40B4-BE49-F238E27FC236}">
              <a16:creationId xmlns:a16="http://schemas.microsoft.com/office/drawing/2014/main" id="{00000000-0008-0000-0500-000023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4" name="Text Box 15">
          <a:extLst>
            <a:ext uri="{FF2B5EF4-FFF2-40B4-BE49-F238E27FC236}">
              <a16:creationId xmlns:a16="http://schemas.microsoft.com/office/drawing/2014/main" id="{00000000-0008-0000-0500-000024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5" name="Text Box 15">
          <a:extLst>
            <a:ext uri="{FF2B5EF4-FFF2-40B4-BE49-F238E27FC236}">
              <a16:creationId xmlns:a16="http://schemas.microsoft.com/office/drawing/2014/main" id="{00000000-0008-0000-0500-000025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6" name="Text Box 15">
          <a:extLst>
            <a:ext uri="{FF2B5EF4-FFF2-40B4-BE49-F238E27FC236}">
              <a16:creationId xmlns:a16="http://schemas.microsoft.com/office/drawing/2014/main" id="{00000000-0008-0000-0500-000026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7" name="Text Box 15">
          <a:extLst>
            <a:ext uri="{FF2B5EF4-FFF2-40B4-BE49-F238E27FC236}">
              <a16:creationId xmlns:a16="http://schemas.microsoft.com/office/drawing/2014/main" id="{00000000-0008-0000-0500-000027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8" name="Text Box 15">
          <a:extLst>
            <a:ext uri="{FF2B5EF4-FFF2-40B4-BE49-F238E27FC236}">
              <a16:creationId xmlns:a16="http://schemas.microsoft.com/office/drawing/2014/main" id="{00000000-0008-0000-0500-000028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9" name="Text Box 15">
          <a:extLst>
            <a:ext uri="{FF2B5EF4-FFF2-40B4-BE49-F238E27FC236}">
              <a16:creationId xmlns:a16="http://schemas.microsoft.com/office/drawing/2014/main" id="{00000000-0008-0000-0500-000029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0" name="Text Box 15">
          <a:extLst>
            <a:ext uri="{FF2B5EF4-FFF2-40B4-BE49-F238E27FC236}">
              <a16:creationId xmlns:a16="http://schemas.microsoft.com/office/drawing/2014/main" id="{00000000-0008-0000-0500-00002A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1" name="Text Box 15">
          <a:extLst>
            <a:ext uri="{FF2B5EF4-FFF2-40B4-BE49-F238E27FC236}">
              <a16:creationId xmlns:a16="http://schemas.microsoft.com/office/drawing/2014/main" id="{00000000-0008-0000-0500-00002B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2" name="Text Box 15">
          <a:extLst>
            <a:ext uri="{FF2B5EF4-FFF2-40B4-BE49-F238E27FC236}">
              <a16:creationId xmlns:a16="http://schemas.microsoft.com/office/drawing/2014/main" id="{00000000-0008-0000-0500-00002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3" name="Text Box 15">
          <a:extLst>
            <a:ext uri="{FF2B5EF4-FFF2-40B4-BE49-F238E27FC236}">
              <a16:creationId xmlns:a16="http://schemas.microsoft.com/office/drawing/2014/main" id="{00000000-0008-0000-0500-00002D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4" name="Text Box 15">
          <a:extLst>
            <a:ext uri="{FF2B5EF4-FFF2-40B4-BE49-F238E27FC236}">
              <a16:creationId xmlns:a16="http://schemas.microsoft.com/office/drawing/2014/main" id="{00000000-0008-0000-0500-00002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5" name="Text Box 15">
          <a:extLst>
            <a:ext uri="{FF2B5EF4-FFF2-40B4-BE49-F238E27FC236}">
              <a16:creationId xmlns:a16="http://schemas.microsoft.com/office/drawing/2014/main" id="{00000000-0008-0000-0500-00002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6" name="Text Box 15">
          <a:extLst>
            <a:ext uri="{FF2B5EF4-FFF2-40B4-BE49-F238E27FC236}">
              <a16:creationId xmlns:a16="http://schemas.microsoft.com/office/drawing/2014/main" id="{00000000-0008-0000-0500-00003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7" name="Text Box 15">
          <a:extLst>
            <a:ext uri="{FF2B5EF4-FFF2-40B4-BE49-F238E27FC236}">
              <a16:creationId xmlns:a16="http://schemas.microsoft.com/office/drawing/2014/main" id="{00000000-0008-0000-0500-000031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8" name="Text Box 15">
          <a:extLst>
            <a:ext uri="{FF2B5EF4-FFF2-40B4-BE49-F238E27FC236}">
              <a16:creationId xmlns:a16="http://schemas.microsoft.com/office/drawing/2014/main" id="{00000000-0008-0000-0500-000032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8496"/>
    <xdr:sp macro="" textlink="">
      <xdr:nvSpPr>
        <xdr:cNvPr id="4659" name="Text Box 15">
          <a:extLst>
            <a:ext uri="{FF2B5EF4-FFF2-40B4-BE49-F238E27FC236}">
              <a16:creationId xmlns:a16="http://schemas.microsoft.com/office/drawing/2014/main" id="{00000000-0008-0000-0500-000033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60" name="Text Box 15">
          <a:extLst>
            <a:ext uri="{FF2B5EF4-FFF2-40B4-BE49-F238E27FC236}">
              <a16:creationId xmlns:a16="http://schemas.microsoft.com/office/drawing/2014/main" id="{00000000-0008-0000-0500-000034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4661" name="Text Box 15">
          <a:extLst>
            <a:ext uri="{FF2B5EF4-FFF2-40B4-BE49-F238E27FC236}">
              <a16:creationId xmlns:a16="http://schemas.microsoft.com/office/drawing/2014/main" id="{00000000-0008-0000-0500-000035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8496"/>
    <xdr:sp macro="" textlink="">
      <xdr:nvSpPr>
        <xdr:cNvPr id="4662" name="Text Box 15">
          <a:extLst>
            <a:ext uri="{FF2B5EF4-FFF2-40B4-BE49-F238E27FC236}">
              <a16:creationId xmlns:a16="http://schemas.microsoft.com/office/drawing/2014/main" id="{00000000-0008-0000-0500-000036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63" name="Text Box 15">
          <a:extLst>
            <a:ext uri="{FF2B5EF4-FFF2-40B4-BE49-F238E27FC236}">
              <a16:creationId xmlns:a16="http://schemas.microsoft.com/office/drawing/2014/main" id="{00000000-0008-0000-0500-000037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4664" name="Text Box 15">
          <a:extLst>
            <a:ext uri="{FF2B5EF4-FFF2-40B4-BE49-F238E27FC236}">
              <a16:creationId xmlns:a16="http://schemas.microsoft.com/office/drawing/2014/main" id="{00000000-0008-0000-0500-000038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56743"/>
    <xdr:sp macro="" textlink="">
      <xdr:nvSpPr>
        <xdr:cNvPr id="4665" name="Text Box 15">
          <a:extLst>
            <a:ext uri="{FF2B5EF4-FFF2-40B4-BE49-F238E27FC236}">
              <a16:creationId xmlns:a16="http://schemas.microsoft.com/office/drawing/2014/main" id="{00000000-0008-0000-0500-000039120000}"/>
            </a:ext>
          </a:extLst>
        </xdr:cNvPr>
        <xdr:cNvSpPr txBox="1">
          <a:spLocks noChangeArrowheads="1"/>
        </xdr:cNvSpPr>
      </xdr:nvSpPr>
      <xdr:spPr bwMode="auto">
        <a:xfrm>
          <a:off x="4972050" y="14068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66" name="Text Box 15">
          <a:extLst>
            <a:ext uri="{FF2B5EF4-FFF2-40B4-BE49-F238E27FC236}">
              <a16:creationId xmlns:a16="http://schemas.microsoft.com/office/drawing/2014/main" id="{00000000-0008-0000-0500-00003A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4667" name="Text Box 15">
          <a:extLst>
            <a:ext uri="{FF2B5EF4-FFF2-40B4-BE49-F238E27FC236}">
              <a16:creationId xmlns:a16="http://schemas.microsoft.com/office/drawing/2014/main" id="{00000000-0008-0000-0500-00003B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68" name="Text Box 15">
          <a:extLst>
            <a:ext uri="{FF2B5EF4-FFF2-40B4-BE49-F238E27FC236}">
              <a16:creationId xmlns:a16="http://schemas.microsoft.com/office/drawing/2014/main" id="{00000000-0008-0000-0500-00003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69" name="Text Box 15">
          <a:extLst>
            <a:ext uri="{FF2B5EF4-FFF2-40B4-BE49-F238E27FC236}">
              <a16:creationId xmlns:a16="http://schemas.microsoft.com/office/drawing/2014/main" id="{00000000-0008-0000-0500-00003D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0" name="Text Box 15">
          <a:extLst>
            <a:ext uri="{FF2B5EF4-FFF2-40B4-BE49-F238E27FC236}">
              <a16:creationId xmlns:a16="http://schemas.microsoft.com/office/drawing/2014/main" id="{00000000-0008-0000-0500-00003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1" name="Text Box 15">
          <a:extLst>
            <a:ext uri="{FF2B5EF4-FFF2-40B4-BE49-F238E27FC236}">
              <a16:creationId xmlns:a16="http://schemas.microsoft.com/office/drawing/2014/main" id="{00000000-0008-0000-0500-00003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2" name="Text Box 15">
          <a:extLst>
            <a:ext uri="{FF2B5EF4-FFF2-40B4-BE49-F238E27FC236}">
              <a16:creationId xmlns:a16="http://schemas.microsoft.com/office/drawing/2014/main" id="{00000000-0008-0000-0500-00004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3" name="Text Box 15">
          <a:extLst>
            <a:ext uri="{FF2B5EF4-FFF2-40B4-BE49-F238E27FC236}">
              <a16:creationId xmlns:a16="http://schemas.microsoft.com/office/drawing/2014/main" id="{00000000-0008-0000-0500-000041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4" name="Text Box 15">
          <a:extLst>
            <a:ext uri="{FF2B5EF4-FFF2-40B4-BE49-F238E27FC236}">
              <a16:creationId xmlns:a16="http://schemas.microsoft.com/office/drawing/2014/main" id="{00000000-0008-0000-0500-000042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5" name="Text Box 15">
          <a:extLst>
            <a:ext uri="{FF2B5EF4-FFF2-40B4-BE49-F238E27FC236}">
              <a16:creationId xmlns:a16="http://schemas.microsoft.com/office/drawing/2014/main" id="{00000000-0008-0000-0500-000043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6" name="Text Box 15">
          <a:extLst>
            <a:ext uri="{FF2B5EF4-FFF2-40B4-BE49-F238E27FC236}">
              <a16:creationId xmlns:a16="http://schemas.microsoft.com/office/drawing/2014/main" id="{00000000-0008-0000-0500-000044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7" name="Text Box 15">
          <a:extLst>
            <a:ext uri="{FF2B5EF4-FFF2-40B4-BE49-F238E27FC236}">
              <a16:creationId xmlns:a16="http://schemas.microsoft.com/office/drawing/2014/main" id="{00000000-0008-0000-0500-000045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8" name="Text Box 15">
          <a:extLst>
            <a:ext uri="{FF2B5EF4-FFF2-40B4-BE49-F238E27FC236}">
              <a16:creationId xmlns:a16="http://schemas.microsoft.com/office/drawing/2014/main" id="{00000000-0008-0000-0500-000046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9" name="Text Box 15">
          <a:extLst>
            <a:ext uri="{FF2B5EF4-FFF2-40B4-BE49-F238E27FC236}">
              <a16:creationId xmlns:a16="http://schemas.microsoft.com/office/drawing/2014/main" id="{00000000-0008-0000-0500-000047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0" name="Text Box 15">
          <a:extLst>
            <a:ext uri="{FF2B5EF4-FFF2-40B4-BE49-F238E27FC236}">
              <a16:creationId xmlns:a16="http://schemas.microsoft.com/office/drawing/2014/main" id="{00000000-0008-0000-0500-000048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1" name="Text Box 15">
          <a:extLst>
            <a:ext uri="{FF2B5EF4-FFF2-40B4-BE49-F238E27FC236}">
              <a16:creationId xmlns:a16="http://schemas.microsoft.com/office/drawing/2014/main" id="{00000000-0008-0000-0500-000049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2" name="Text Box 15">
          <a:extLst>
            <a:ext uri="{FF2B5EF4-FFF2-40B4-BE49-F238E27FC236}">
              <a16:creationId xmlns:a16="http://schemas.microsoft.com/office/drawing/2014/main" id="{00000000-0008-0000-0500-00004A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3" name="Text Box 15">
          <a:extLst>
            <a:ext uri="{FF2B5EF4-FFF2-40B4-BE49-F238E27FC236}">
              <a16:creationId xmlns:a16="http://schemas.microsoft.com/office/drawing/2014/main" id="{00000000-0008-0000-0500-00004B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4" name="Text Box 15">
          <a:extLst>
            <a:ext uri="{FF2B5EF4-FFF2-40B4-BE49-F238E27FC236}">
              <a16:creationId xmlns:a16="http://schemas.microsoft.com/office/drawing/2014/main" id="{00000000-0008-0000-0500-00004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5" name="Text Box 15">
          <a:extLst>
            <a:ext uri="{FF2B5EF4-FFF2-40B4-BE49-F238E27FC236}">
              <a16:creationId xmlns:a16="http://schemas.microsoft.com/office/drawing/2014/main" id="{00000000-0008-0000-0500-00004D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6" name="Text Box 15">
          <a:extLst>
            <a:ext uri="{FF2B5EF4-FFF2-40B4-BE49-F238E27FC236}">
              <a16:creationId xmlns:a16="http://schemas.microsoft.com/office/drawing/2014/main" id="{00000000-0008-0000-0500-00004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7" name="Text Box 15">
          <a:extLst>
            <a:ext uri="{FF2B5EF4-FFF2-40B4-BE49-F238E27FC236}">
              <a16:creationId xmlns:a16="http://schemas.microsoft.com/office/drawing/2014/main" id="{00000000-0008-0000-0500-00004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8" name="Text Box 15">
          <a:extLst>
            <a:ext uri="{FF2B5EF4-FFF2-40B4-BE49-F238E27FC236}">
              <a16:creationId xmlns:a16="http://schemas.microsoft.com/office/drawing/2014/main" id="{00000000-0008-0000-0500-00005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89" name="Text Box 15">
          <a:extLst>
            <a:ext uri="{FF2B5EF4-FFF2-40B4-BE49-F238E27FC236}">
              <a16:creationId xmlns:a16="http://schemas.microsoft.com/office/drawing/2014/main" id="{00000000-0008-0000-0500-000051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0" name="Text Box 15">
          <a:extLst>
            <a:ext uri="{FF2B5EF4-FFF2-40B4-BE49-F238E27FC236}">
              <a16:creationId xmlns:a16="http://schemas.microsoft.com/office/drawing/2014/main" id="{00000000-0008-0000-0500-000052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1" name="Text Box 15">
          <a:extLst>
            <a:ext uri="{FF2B5EF4-FFF2-40B4-BE49-F238E27FC236}">
              <a16:creationId xmlns:a16="http://schemas.microsoft.com/office/drawing/2014/main" id="{00000000-0008-0000-0500-000053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2" name="Text Box 15">
          <a:extLst>
            <a:ext uri="{FF2B5EF4-FFF2-40B4-BE49-F238E27FC236}">
              <a16:creationId xmlns:a16="http://schemas.microsoft.com/office/drawing/2014/main" id="{00000000-0008-0000-0500-000054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3" name="Text Box 15">
          <a:extLst>
            <a:ext uri="{FF2B5EF4-FFF2-40B4-BE49-F238E27FC236}">
              <a16:creationId xmlns:a16="http://schemas.microsoft.com/office/drawing/2014/main" id="{00000000-0008-0000-0500-000055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4" name="Text Box 15">
          <a:extLst>
            <a:ext uri="{FF2B5EF4-FFF2-40B4-BE49-F238E27FC236}">
              <a16:creationId xmlns:a16="http://schemas.microsoft.com/office/drawing/2014/main" id="{00000000-0008-0000-0500-000056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5" name="Text Box 15">
          <a:extLst>
            <a:ext uri="{FF2B5EF4-FFF2-40B4-BE49-F238E27FC236}">
              <a16:creationId xmlns:a16="http://schemas.microsoft.com/office/drawing/2014/main" id="{00000000-0008-0000-0500-000057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6" name="Text Box 15">
          <a:extLst>
            <a:ext uri="{FF2B5EF4-FFF2-40B4-BE49-F238E27FC236}">
              <a16:creationId xmlns:a16="http://schemas.microsoft.com/office/drawing/2014/main" id="{00000000-0008-0000-0500-000058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7" name="Text Box 15">
          <a:extLst>
            <a:ext uri="{FF2B5EF4-FFF2-40B4-BE49-F238E27FC236}">
              <a16:creationId xmlns:a16="http://schemas.microsoft.com/office/drawing/2014/main" id="{00000000-0008-0000-0500-000059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8" name="Text Box 15">
          <a:extLst>
            <a:ext uri="{FF2B5EF4-FFF2-40B4-BE49-F238E27FC236}">
              <a16:creationId xmlns:a16="http://schemas.microsoft.com/office/drawing/2014/main" id="{00000000-0008-0000-0500-00005A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9" name="Text Box 15">
          <a:extLst>
            <a:ext uri="{FF2B5EF4-FFF2-40B4-BE49-F238E27FC236}">
              <a16:creationId xmlns:a16="http://schemas.microsoft.com/office/drawing/2014/main" id="{00000000-0008-0000-0500-00005B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0" name="Text Box 15">
          <a:extLst>
            <a:ext uri="{FF2B5EF4-FFF2-40B4-BE49-F238E27FC236}">
              <a16:creationId xmlns:a16="http://schemas.microsoft.com/office/drawing/2014/main" id="{00000000-0008-0000-0500-00005C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1" name="Text Box 15">
          <a:extLst>
            <a:ext uri="{FF2B5EF4-FFF2-40B4-BE49-F238E27FC236}">
              <a16:creationId xmlns:a16="http://schemas.microsoft.com/office/drawing/2014/main" id="{00000000-0008-0000-0500-00005D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2" name="Text Box 15">
          <a:extLst>
            <a:ext uri="{FF2B5EF4-FFF2-40B4-BE49-F238E27FC236}">
              <a16:creationId xmlns:a16="http://schemas.microsoft.com/office/drawing/2014/main" id="{00000000-0008-0000-0500-00005E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3" name="Text Box 15">
          <a:extLst>
            <a:ext uri="{FF2B5EF4-FFF2-40B4-BE49-F238E27FC236}">
              <a16:creationId xmlns:a16="http://schemas.microsoft.com/office/drawing/2014/main" id="{00000000-0008-0000-0500-00005F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4" name="Text Box 15">
          <a:extLst>
            <a:ext uri="{FF2B5EF4-FFF2-40B4-BE49-F238E27FC236}">
              <a16:creationId xmlns:a16="http://schemas.microsoft.com/office/drawing/2014/main" id="{00000000-0008-0000-0500-000060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5" name="Text Box 15">
          <a:extLst>
            <a:ext uri="{FF2B5EF4-FFF2-40B4-BE49-F238E27FC236}">
              <a16:creationId xmlns:a16="http://schemas.microsoft.com/office/drawing/2014/main" id="{00000000-0008-0000-0500-000061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6" name="Text Box 15">
          <a:extLst>
            <a:ext uri="{FF2B5EF4-FFF2-40B4-BE49-F238E27FC236}">
              <a16:creationId xmlns:a16="http://schemas.microsoft.com/office/drawing/2014/main" id="{00000000-0008-0000-0500-000062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7" name="Text Box 15">
          <a:extLst>
            <a:ext uri="{FF2B5EF4-FFF2-40B4-BE49-F238E27FC236}">
              <a16:creationId xmlns:a16="http://schemas.microsoft.com/office/drawing/2014/main" id="{00000000-0008-0000-0500-000063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8" name="Text Box 15">
          <a:extLst>
            <a:ext uri="{FF2B5EF4-FFF2-40B4-BE49-F238E27FC236}">
              <a16:creationId xmlns:a16="http://schemas.microsoft.com/office/drawing/2014/main" id="{00000000-0008-0000-0500-000064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9" name="Text Box 15">
          <a:extLst>
            <a:ext uri="{FF2B5EF4-FFF2-40B4-BE49-F238E27FC236}">
              <a16:creationId xmlns:a16="http://schemas.microsoft.com/office/drawing/2014/main" id="{00000000-0008-0000-0500-000065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10" name="Text Box 15">
          <a:extLst>
            <a:ext uri="{FF2B5EF4-FFF2-40B4-BE49-F238E27FC236}">
              <a16:creationId xmlns:a16="http://schemas.microsoft.com/office/drawing/2014/main" id="{00000000-0008-0000-0500-000066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11" name="Text Box 15">
          <a:extLst>
            <a:ext uri="{FF2B5EF4-FFF2-40B4-BE49-F238E27FC236}">
              <a16:creationId xmlns:a16="http://schemas.microsoft.com/office/drawing/2014/main" id="{00000000-0008-0000-0500-000067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12" name="Text Box 15">
          <a:extLst>
            <a:ext uri="{FF2B5EF4-FFF2-40B4-BE49-F238E27FC236}">
              <a16:creationId xmlns:a16="http://schemas.microsoft.com/office/drawing/2014/main" id="{00000000-0008-0000-0500-000068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128</xdr:row>
      <xdr:rowOff>346075</xdr:rowOff>
    </xdr:from>
    <xdr:ext cx="95250" cy="444331"/>
    <xdr:sp macro="" textlink="">
      <xdr:nvSpPr>
        <xdr:cNvPr id="3" name="Text Box 15">
          <a:extLst>
            <a:ext uri="{FF2B5EF4-FFF2-40B4-BE49-F238E27FC236}">
              <a16:creationId xmlns:a16="http://schemas.microsoft.com/office/drawing/2014/main" id="{63A1EA92-D02D-4E0A-BA84-3DE1F8300773}"/>
            </a:ext>
          </a:extLst>
        </xdr:cNvPr>
        <xdr:cNvSpPr txBox="1">
          <a:spLocks noChangeArrowheads="1"/>
        </xdr:cNvSpPr>
      </xdr:nvSpPr>
      <xdr:spPr bwMode="auto">
        <a:xfrm>
          <a:off x="4927600" y="46364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134</xdr:row>
      <xdr:rowOff>346075</xdr:rowOff>
    </xdr:from>
    <xdr:ext cx="95250" cy="444331"/>
    <xdr:sp macro="" textlink="">
      <xdr:nvSpPr>
        <xdr:cNvPr id="4" name="Text Box 15">
          <a:extLst>
            <a:ext uri="{FF2B5EF4-FFF2-40B4-BE49-F238E27FC236}">
              <a16:creationId xmlns:a16="http://schemas.microsoft.com/office/drawing/2014/main" id="{387B515B-7959-4A7D-A9F8-5F4F6072CDFB}"/>
            </a:ext>
          </a:extLst>
        </xdr:cNvPr>
        <xdr:cNvSpPr txBox="1">
          <a:spLocks noChangeArrowheads="1"/>
        </xdr:cNvSpPr>
      </xdr:nvSpPr>
      <xdr:spPr bwMode="auto">
        <a:xfrm>
          <a:off x="4927600" y="48612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140</xdr:row>
      <xdr:rowOff>346075</xdr:rowOff>
    </xdr:from>
    <xdr:ext cx="95250" cy="444331"/>
    <xdr:sp macro="" textlink="">
      <xdr:nvSpPr>
        <xdr:cNvPr id="5" name="Text Box 15">
          <a:extLst>
            <a:ext uri="{FF2B5EF4-FFF2-40B4-BE49-F238E27FC236}">
              <a16:creationId xmlns:a16="http://schemas.microsoft.com/office/drawing/2014/main" id="{F8551A5E-F740-4772-B591-EAB89CF9FE41}"/>
            </a:ext>
          </a:extLst>
        </xdr:cNvPr>
        <xdr:cNvSpPr txBox="1">
          <a:spLocks noChangeArrowheads="1"/>
        </xdr:cNvSpPr>
      </xdr:nvSpPr>
      <xdr:spPr bwMode="auto">
        <a:xfrm>
          <a:off x="4927600" y="50860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146</xdr:row>
      <xdr:rowOff>346075</xdr:rowOff>
    </xdr:from>
    <xdr:ext cx="95250" cy="444331"/>
    <xdr:sp macro="" textlink="">
      <xdr:nvSpPr>
        <xdr:cNvPr id="6" name="Text Box 15">
          <a:extLst>
            <a:ext uri="{FF2B5EF4-FFF2-40B4-BE49-F238E27FC236}">
              <a16:creationId xmlns:a16="http://schemas.microsoft.com/office/drawing/2014/main" id="{DD6563ED-9040-49C8-8A28-1D1416C92C02}"/>
            </a:ext>
          </a:extLst>
        </xdr:cNvPr>
        <xdr:cNvSpPr txBox="1">
          <a:spLocks noChangeArrowheads="1"/>
        </xdr:cNvSpPr>
      </xdr:nvSpPr>
      <xdr:spPr bwMode="auto">
        <a:xfrm>
          <a:off x="4927600" y="53108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152</xdr:row>
      <xdr:rowOff>346075</xdr:rowOff>
    </xdr:from>
    <xdr:ext cx="95250" cy="444331"/>
    <xdr:sp macro="" textlink="">
      <xdr:nvSpPr>
        <xdr:cNvPr id="7" name="Text Box 15">
          <a:extLst>
            <a:ext uri="{FF2B5EF4-FFF2-40B4-BE49-F238E27FC236}">
              <a16:creationId xmlns:a16="http://schemas.microsoft.com/office/drawing/2014/main" id="{10965A65-CC3F-4745-9958-8D4F9DEEEE59}"/>
            </a:ext>
          </a:extLst>
        </xdr:cNvPr>
        <xdr:cNvSpPr txBox="1">
          <a:spLocks noChangeArrowheads="1"/>
        </xdr:cNvSpPr>
      </xdr:nvSpPr>
      <xdr:spPr bwMode="auto">
        <a:xfrm>
          <a:off x="4927600" y="553561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158</xdr:row>
      <xdr:rowOff>346075</xdr:rowOff>
    </xdr:from>
    <xdr:ext cx="95250" cy="444331"/>
    <xdr:sp macro="" textlink="">
      <xdr:nvSpPr>
        <xdr:cNvPr id="8" name="Text Box 15">
          <a:extLst>
            <a:ext uri="{FF2B5EF4-FFF2-40B4-BE49-F238E27FC236}">
              <a16:creationId xmlns:a16="http://schemas.microsoft.com/office/drawing/2014/main" id="{1B47F8A0-FB6E-46DA-80EF-6DBD024CE02B}"/>
            </a:ext>
          </a:extLst>
        </xdr:cNvPr>
        <xdr:cNvSpPr txBox="1">
          <a:spLocks noChangeArrowheads="1"/>
        </xdr:cNvSpPr>
      </xdr:nvSpPr>
      <xdr:spPr bwMode="auto">
        <a:xfrm>
          <a:off x="4927600" y="57604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164</xdr:row>
      <xdr:rowOff>346075</xdr:rowOff>
    </xdr:from>
    <xdr:ext cx="95250" cy="444331"/>
    <xdr:sp macro="" textlink="">
      <xdr:nvSpPr>
        <xdr:cNvPr id="10" name="Text Box 15">
          <a:extLst>
            <a:ext uri="{FF2B5EF4-FFF2-40B4-BE49-F238E27FC236}">
              <a16:creationId xmlns:a16="http://schemas.microsoft.com/office/drawing/2014/main" id="{4312F378-E974-4506-AA5A-4B0FAF063DD8}"/>
            </a:ext>
          </a:extLst>
        </xdr:cNvPr>
        <xdr:cNvSpPr txBox="1">
          <a:spLocks noChangeArrowheads="1"/>
        </xdr:cNvSpPr>
      </xdr:nvSpPr>
      <xdr:spPr bwMode="auto">
        <a:xfrm>
          <a:off x="4927600" y="59851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170</xdr:row>
      <xdr:rowOff>346075</xdr:rowOff>
    </xdr:from>
    <xdr:ext cx="95250" cy="444331"/>
    <xdr:sp macro="" textlink="">
      <xdr:nvSpPr>
        <xdr:cNvPr id="25" name="Text Box 15">
          <a:extLst>
            <a:ext uri="{FF2B5EF4-FFF2-40B4-BE49-F238E27FC236}">
              <a16:creationId xmlns:a16="http://schemas.microsoft.com/office/drawing/2014/main" id="{3BEDD8C3-95E4-4360-8A5F-0E0C33CDB1A1}"/>
            </a:ext>
          </a:extLst>
        </xdr:cNvPr>
        <xdr:cNvSpPr txBox="1">
          <a:spLocks noChangeArrowheads="1"/>
        </xdr:cNvSpPr>
      </xdr:nvSpPr>
      <xdr:spPr bwMode="auto">
        <a:xfrm>
          <a:off x="4927600" y="62099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176</xdr:row>
      <xdr:rowOff>346075</xdr:rowOff>
    </xdr:from>
    <xdr:ext cx="95250" cy="444331"/>
    <xdr:sp macro="" textlink="">
      <xdr:nvSpPr>
        <xdr:cNvPr id="36" name="Text Box 15">
          <a:extLst>
            <a:ext uri="{FF2B5EF4-FFF2-40B4-BE49-F238E27FC236}">
              <a16:creationId xmlns:a16="http://schemas.microsoft.com/office/drawing/2014/main" id="{865948DD-A564-437D-8CDD-864345070C2C}"/>
            </a:ext>
          </a:extLst>
        </xdr:cNvPr>
        <xdr:cNvSpPr txBox="1">
          <a:spLocks noChangeArrowheads="1"/>
        </xdr:cNvSpPr>
      </xdr:nvSpPr>
      <xdr:spPr bwMode="auto">
        <a:xfrm>
          <a:off x="4927600" y="64347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37" name="Text Box 16">
          <a:extLst>
            <a:ext uri="{FF2B5EF4-FFF2-40B4-BE49-F238E27FC236}">
              <a16:creationId xmlns:a16="http://schemas.microsoft.com/office/drawing/2014/main" id="{EBB93A5A-6C8D-47F7-8D92-C26FA50BF1F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38" name="Text Box 17">
          <a:extLst>
            <a:ext uri="{FF2B5EF4-FFF2-40B4-BE49-F238E27FC236}">
              <a16:creationId xmlns:a16="http://schemas.microsoft.com/office/drawing/2014/main" id="{D17DA0CC-2646-4857-A428-3F70AEEC50F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39" name="Text Box 18">
          <a:extLst>
            <a:ext uri="{FF2B5EF4-FFF2-40B4-BE49-F238E27FC236}">
              <a16:creationId xmlns:a16="http://schemas.microsoft.com/office/drawing/2014/main" id="{AC94ECD9-E3FB-451C-B8F2-50C031FF30B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40" name="Text Box 19">
          <a:extLst>
            <a:ext uri="{FF2B5EF4-FFF2-40B4-BE49-F238E27FC236}">
              <a16:creationId xmlns:a16="http://schemas.microsoft.com/office/drawing/2014/main" id="{79666A21-1CBF-4363-9C51-5A8C68ED4FE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4592" name="Text Box 16">
          <a:extLst>
            <a:ext uri="{FF2B5EF4-FFF2-40B4-BE49-F238E27FC236}">
              <a16:creationId xmlns:a16="http://schemas.microsoft.com/office/drawing/2014/main" id="{D5D8F213-0FBD-4251-9887-0F62B8DB484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74" name="Text Box 17">
          <a:extLst>
            <a:ext uri="{FF2B5EF4-FFF2-40B4-BE49-F238E27FC236}">
              <a16:creationId xmlns:a16="http://schemas.microsoft.com/office/drawing/2014/main" id="{CDF4F33B-931E-4DC2-8000-213713C1597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4713" name="Text Box 18">
          <a:extLst>
            <a:ext uri="{FF2B5EF4-FFF2-40B4-BE49-F238E27FC236}">
              <a16:creationId xmlns:a16="http://schemas.microsoft.com/office/drawing/2014/main" id="{B5AEA911-B7B6-4ABB-B58A-343FF9EE8D0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4714" name="Text Box 19">
          <a:extLst>
            <a:ext uri="{FF2B5EF4-FFF2-40B4-BE49-F238E27FC236}">
              <a16:creationId xmlns:a16="http://schemas.microsoft.com/office/drawing/2014/main" id="{8D170276-88A9-4D78-A30A-DA51A050147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4715" name="Text Box 16">
          <a:extLst>
            <a:ext uri="{FF2B5EF4-FFF2-40B4-BE49-F238E27FC236}">
              <a16:creationId xmlns:a16="http://schemas.microsoft.com/office/drawing/2014/main" id="{168BB2AD-8A32-4E03-AE3B-381863993F3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4716" name="Text Box 17">
          <a:extLst>
            <a:ext uri="{FF2B5EF4-FFF2-40B4-BE49-F238E27FC236}">
              <a16:creationId xmlns:a16="http://schemas.microsoft.com/office/drawing/2014/main" id="{360FDAED-B899-4A4B-AD50-B1B709F8CFD9}"/>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4717" name="Text Box 18">
          <a:extLst>
            <a:ext uri="{FF2B5EF4-FFF2-40B4-BE49-F238E27FC236}">
              <a16:creationId xmlns:a16="http://schemas.microsoft.com/office/drawing/2014/main" id="{F84BBFA4-A5B5-4712-A27D-DE8862567B49}"/>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4718" name="Text Box 19">
          <a:extLst>
            <a:ext uri="{FF2B5EF4-FFF2-40B4-BE49-F238E27FC236}">
              <a16:creationId xmlns:a16="http://schemas.microsoft.com/office/drawing/2014/main" id="{2BA2C994-0E6C-43E0-A035-390647C4F4A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504825</xdr:rowOff>
    </xdr:from>
    <xdr:ext cx="95250" cy="444014"/>
    <xdr:sp macro="" textlink="">
      <xdr:nvSpPr>
        <xdr:cNvPr id="4719" name="Text Box 15">
          <a:extLst>
            <a:ext uri="{FF2B5EF4-FFF2-40B4-BE49-F238E27FC236}">
              <a16:creationId xmlns:a16="http://schemas.microsoft.com/office/drawing/2014/main" id="{0586B6A2-BC3B-48BB-948B-DE4257401E3F}"/>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4720" name="Text Box 16">
          <a:extLst>
            <a:ext uri="{FF2B5EF4-FFF2-40B4-BE49-F238E27FC236}">
              <a16:creationId xmlns:a16="http://schemas.microsoft.com/office/drawing/2014/main" id="{61A72A27-930E-480B-89C0-4569FB45664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4721" name="Text Box 17">
          <a:extLst>
            <a:ext uri="{FF2B5EF4-FFF2-40B4-BE49-F238E27FC236}">
              <a16:creationId xmlns:a16="http://schemas.microsoft.com/office/drawing/2014/main" id="{2D7E7A74-211D-4B71-8B0A-63A385DBC3D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4722" name="Text Box 18">
          <a:extLst>
            <a:ext uri="{FF2B5EF4-FFF2-40B4-BE49-F238E27FC236}">
              <a16:creationId xmlns:a16="http://schemas.microsoft.com/office/drawing/2014/main" id="{C5726223-6BF6-4366-AAC3-EAF4AD9244E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4723" name="Text Box 19">
          <a:extLst>
            <a:ext uri="{FF2B5EF4-FFF2-40B4-BE49-F238E27FC236}">
              <a16:creationId xmlns:a16="http://schemas.microsoft.com/office/drawing/2014/main" id="{04957C3A-8C1A-44EC-B204-B7268626FF1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4724" name="Text Box 15">
          <a:extLst>
            <a:ext uri="{FF2B5EF4-FFF2-40B4-BE49-F238E27FC236}">
              <a16:creationId xmlns:a16="http://schemas.microsoft.com/office/drawing/2014/main" id="{F6642C65-215F-4296-8A85-5BAA63A8C72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504825</xdr:rowOff>
    </xdr:from>
    <xdr:ext cx="95250" cy="442269"/>
    <xdr:sp macro="" textlink="">
      <xdr:nvSpPr>
        <xdr:cNvPr id="4725" name="Text Box 15">
          <a:extLst>
            <a:ext uri="{FF2B5EF4-FFF2-40B4-BE49-F238E27FC236}">
              <a16:creationId xmlns:a16="http://schemas.microsoft.com/office/drawing/2014/main" id="{22C5D755-81D2-4B44-A924-B5D04B00867F}"/>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4726" name="Text Box 16">
          <a:extLst>
            <a:ext uri="{FF2B5EF4-FFF2-40B4-BE49-F238E27FC236}">
              <a16:creationId xmlns:a16="http://schemas.microsoft.com/office/drawing/2014/main" id="{11CCE9ED-97C8-480B-A40D-1D95EF900CE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4727" name="Text Box 17">
          <a:extLst>
            <a:ext uri="{FF2B5EF4-FFF2-40B4-BE49-F238E27FC236}">
              <a16:creationId xmlns:a16="http://schemas.microsoft.com/office/drawing/2014/main" id="{BCEF881A-13C0-4405-A1EA-B80D4A1B167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4728" name="Text Box 18">
          <a:extLst>
            <a:ext uri="{FF2B5EF4-FFF2-40B4-BE49-F238E27FC236}">
              <a16:creationId xmlns:a16="http://schemas.microsoft.com/office/drawing/2014/main" id="{55E351DA-94F8-4987-8C40-4ED22E623E1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504825</xdr:rowOff>
    </xdr:from>
    <xdr:ext cx="95250" cy="213632"/>
    <xdr:sp macro="" textlink="">
      <xdr:nvSpPr>
        <xdr:cNvPr id="4729" name="Text Box 15">
          <a:extLst>
            <a:ext uri="{FF2B5EF4-FFF2-40B4-BE49-F238E27FC236}">
              <a16:creationId xmlns:a16="http://schemas.microsoft.com/office/drawing/2014/main" id="{450FB797-EF86-497F-8FA8-7B51881DCEF8}"/>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4730" name="Text Box 16">
          <a:extLst>
            <a:ext uri="{FF2B5EF4-FFF2-40B4-BE49-F238E27FC236}">
              <a16:creationId xmlns:a16="http://schemas.microsoft.com/office/drawing/2014/main" id="{EB93FB29-D53C-491D-8F7D-80DC494E29D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4731" name="Text Box 17">
          <a:extLst>
            <a:ext uri="{FF2B5EF4-FFF2-40B4-BE49-F238E27FC236}">
              <a16:creationId xmlns:a16="http://schemas.microsoft.com/office/drawing/2014/main" id="{F6982653-E9E4-45B0-8E14-AE5FF4547FE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4732" name="Text Box 18">
          <a:extLst>
            <a:ext uri="{FF2B5EF4-FFF2-40B4-BE49-F238E27FC236}">
              <a16:creationId xmlns:a16="http://schemas.microsoft.com/office/drawing/2014/main" id="{7594C7AC-7E47-440F-B6FB-1DF43EE5F0E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4733" name="Text Box 19">
          <a:extLst>
            <a:ext uri="{FF2B5EF4-FFF2-40B4-BE49-F238E27FC236}">
              <a16:creationId xmlns:a16="http://schemas.microsoft.com/office/drawing/2014/main" id="{CD009480-74C0-453A-85A1-7323CA08E60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4734" name="Text Box 16">
          <a:extLst>
            <a:ext uri="{FF2B5EF4-FFF2-40B4-BE49-F238E27FC236}">
              <a16:creationId xmlns:a16="http://schemas.microsoft.com/office/drawing/2014/main" id="{21257420-8C33-4E2C-843D-FE045CE736F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4735" name="Text Box 17">
          <a:extLst>
            <a:ext uri="{FF2B5EF4-FFF2-40B4-BE49-F238E27FC236}">
              <a16:creationId xmlns:a16="http://schemas.microsoft.com/office/drawing/2014/main" id="{B1A8C9C0-CABE-4210-B839-6BB3D803FD5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763" name="Text Box 18">
          <a:extLst>
            <a:ext uri="{FF2B5EF4-FFF2-40B4-BE49-F238E27FC236}">
              <a16:creationId xmlns:a16="http://schemas.microsoft.com/office/drawing/2014/main" id="{86BDD8C2-C4C7-41A8-9AAB-493B2D9F0E0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781" name="Text Box 19">
          <a:extLst>
            <a:ext uri="{FF2B5EF4-FFF2-40B4-BE49-F238E27FC236}">
              <a16:creationId xmlns:a16="http://schemas.microsoft.com/office/drawing/2014/main" id="{7EEA3BB9-CBA6-42C5-9AF1-7E66BBC37FC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122</xdr:row>
      <xdr:rowOff>170392</xdr:rowOff>
    </xdr:from>
    <xdr:ext cx="95250" cy="213632"/>
    <xdr:sp macro="" textlink="">
      <xdr:nvSpPr>
        <xdr:cNvPr id="790" name="Text Box 15">
          <a:extLst>
            <a:ext uri="{FF2B5EF4-FFF2-40B4-BE49-F238E27FC236}">
              <a16:creationId xmlns:a16="http://schemas.microsoft.com/office/drawing/2014/main" id="{519C92EB-462A-4CE9-A076-A74FC690633C}"/>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122</xdr:row>
      <xdr:rowOff>170392</xdr:rowOff>
    </xdr:from>
    <xdr:ext cx="95250" cy="213632"/>
    <xdr:sp macro="" textlink="">
      <xdr:nvSpPr>
        <xdr:cNvPr id="791" name="Text Box 15">
          <a:extLst>
            <a:ext uri="{FF2B5EF4-FFF2-40B4-BE49-F238E27FC236}">
              <a16:creationId xmlns:a16="http://schemas.microsoft.com/office/drawing/2014/main" id="{92477CF2-503C-496C-B291-A1A044AD5BE4}"/>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8496"/>
    <xdr:sp macro="" textlink="">
      <xdr:nvSpPr>
        <xdr:cNvPr id="835" name="Text Box 15">
          <a:extLst>
            <a:ext uri="{FF2B5EF4-FFF2-40B4-BE49-F238E27FC236}">
              <a16:creationId xmlns:a16="http://schemas.microsoft.com/office/drawing/2014/main" id="{DC5EB572-8F77-40C8-B1E3-4E13A491D779}"/>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442269"/>
    <xdr:sp macro="" textlink="">
      <xdr:nvSpPr>
        <xdr:cNvPr id="840" name="Text Box 15">
          <a:extLst>
            <a:ext uri="{FF2B5EF4-FFF2-40B4-BE49-F238E27FC236}">
              <a16:creationId xmlns:a16="http://schemas.microsoft.com/office/drawing/2014/main" id="{64E433AA-47A6-4053-B333-321FCFA5A0BD}"/>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504825</xdr:rowOff>
    </xdr:from>
    <xdr:ext cx="95250" cy="442269"/>
    <xdr:sp macro="" textlink="">
      <xdr:nvSpPr>
        <xdr:cNvPr id="1164" name="Text Box 15">
          <a:extLst>
            <a:ext uri="{FF2B5EF4-FFF2-40B4-BE49-F238E27FC236}">
              <a16:creationId xmlns:a16="http://schemas.microsoft.com/office/drawing/2014/main" id="{69923920-D84E-4AF0-98C1-2DCA77E7E8F1}"/>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1180" name="Text Box 15">
          <a:extLst>
            <a:ext uri="{FF2B5EF4-FFF2-40B4-BE49-F238E27FC236}">
              <a16:creationId xmlns:a16="http://schemas.microsoft.com/office/drawing/2014/main" id="{F02DEDC4-F20C-4B24-A709-B17B1CC456D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1181" name="Text Box 15">
          <a:extLst>
            <a:ext uri="{FF2B5EF4-FFF2-40B4-BE49-F238E27FC236}">
              <a16:creationId xmlns:a16="http://schemas.microsoft.com/office/drawing/2014/main" id="{AC7685E6-A561-489E-B843-847598AE084E}"/>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122</xdr:row>
      <xdr:rowOff>170392</xdr:rowOff>
    </xdr:from>
    <xdr:ext cx="95250" cy="213632"/>
    <xdr:sp macro="" textlink="">
      <xdr:nvSpPr>
        <xdr:cNvPr id="1182" name="Text Box 15">
          <a:extLst>
            <a:ext uri="{FF2B5EF4-FFF2-40B4-BE49-F238E27FC236}">
              <a16:creationId xmlns:a16="http://schemas.microsoft.com/office/drawing/2014/main" id="{86A1794F-E4CC-40E1-820D-21B9BFD8EC3F}"/>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1183" name="Text Box 16">
          <a:extLst>
            <a:ext uri="{FF2B5EF4-FFF2-40B4-BE49-F238E27FC236}">
              <a16:creationId xmlns:a16="http://schemas.microsoft.com/office/drawing/2014/main" id="{77428EB2-E8F4-4E4B-9F32-D56336EC0B6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1190" name="Text Box 17">
          <a:extLst>
            <a:ext uri="{FF2B5EF4-FFF2-40B4-BE49-F238E27FC236}">
              <a16:creationId xmlns:a16="http://schemas.microsoft.com/office/drawing/2014/main" id="{41C652F7-C131-4872-8D7B-1FE38DB67F4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1473" name="Text Box 18">
          <a:extLst>
            <a:ext uri="{FF2B5EF4-FFF2-40B4-BE49-F238E27FC236}">
              <a16:creationId xmlns:a16="http://schemas.microsoft.com/office/drawing/2014/main" id="{EEEC6004-6AB7-4AEE-B565-C0B294BCD1F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1476" name="Text Box 19">
          <a:extLst>
            <a:ext uri="{FF2B5EF4-FFF2-40B4-BE49-F238E27FC236}">
              <a16:creationId xmlns:a16="http://schemas.microsoft.com/office/drawing/2014/main" id="{DC07950E-3665-4911-B55B-C2E2A68249C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497" name="Text Box 16">
          <a:extLst>
            <a:ext uri="{FF2B5EF4-FFF2-40B4-BE49-F238E27FC236}">
              <a16:creationId xmlns:a16="http://schemas.microsoft.com/office/drawing/2014/main" id="{ECC46529-5F39-435B-A924-10BF8985E65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523" name="Text Box 17">
          <a:extLst>
            <a:ext uri="{FF2B5EF4-FFF2-40B4-BE49-F238E27FC236}">
              <a16:creationId xmlns:a16="http://schemas.microsoft.com/office/drawing/2014/main" id="{D9DE2AE3-0610-4D7F-86E0-82C61892CF1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575" name="Text Box 18">
          <a:extLst>
            <a:ext uri="{FF2B5EF4-FFF2-40B4-BE49-F238E27FC236}">
              <a16:creationId xmlns:a16="http://schemas.microsoft.com/office/drawing/2014/main" id="{E2AC818A-E574-4853-92CF-516D3AFB002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620" name="Text Box 19">
          <a:extLst>
            <a:ext uri="{FF2B5EF4-FFF2-40B4-BE49-F238E27FC236}">
              <a16:creationId xmlns:a16="http://schemas.microsoft.com/office/drawing/2014/main" id="{68EE1AD3-8886-4028-BD5C-FC53A9B4020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08" name="Text Box 16">
          <a:extLst>
            <a:ext uri="{FF2B5EF4-FFF2-40B4-BE49-F238E27FC236}">
              <a16:creationId xmlns:a16="http://schemas.microsoft.com/office/drawing/2014/main" id="{630ABA89-FE33-43B7-8786-93489EA3DB6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09" name="Text Box 17">
          <a:extLst>
            <a:ext uri="{FF2B5EF4-FFF2-40B4-BE49-F238E27FC236}">
              <a16:creationId xmlns:a16="http://schemas.microsoft.com/office/drawing/2014/main" id="{92FC7184-584B-403A-B780-BB74CB014818}"/>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10" name="Text Box 18">
          <a:extLst>
            <a:ext uri="{FF2B5EF4-FFF2-40B4-BE49-F238E27FC236}">
              <a16:creationId xmlns:a16="http://schemas.microsoft.com/office/drawing/2014/main" id="{F47E9F9D-F6DA-4AC4-96A9-D52C2E35C94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11" name="Text Box 19">
          <a:extLst>
            <a:ext uri="{FF2B5EF4-FFF2-40B4-BE49-F238E27FC236}">
              <a16:creationId xmlns:a16="http://schemas.microsoft.com/office/drawing/2014/main" id="{625150DB-7504-4096-824F-AE440F89480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44014"/>
    <xdr:sp macro="" textlink="">
      <xdr:nvSpPr>
        <xdr:cNvPr id="6212" name="Text Box 15">
          <a:extLst>
            <a:ext uri="{FF2B5EF4-FFF2-40B4-BE49-F238E27FC236}">
              <a16:creationId xmlns:a16="http://schemas.microsoft.com/office/drawing/2014/main" id="{DEE67B69-AE39-436B-8EBF-5EA0D3381BF9}"/>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13" name="Text Box 16">
          <a:extLst>
            <a:ext uri="{FF2B5EF4-FFF2-40B4-BE49-F238E27FC236}">
              <a16:creationId xmlns:a16="http://schemas.microsoft.com/office/drawing/2014/main" id="{0EEA02D4-B2A8-40DC-986C-60AE27A20E3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14" name="Text Box 17">
          <a:extLst>
            <a:ext uri="{FF2B5EF4-FFF2-40B4-BE49-F238E27FC236}">
              <a16:creationId xmlns:a16="http://schemas.microsoft.com/office/drawing/2014/main" id="{B918D98A-BD59-4454-8F28-3282048F98E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15" name="Text Box 18">
          <a:extLst>
            <a:ext uri="{FF2B5EF4-FFF2-40B4-BE49-F238E27FC236}">
              <a16:creationId xmlns:a16="http://schemas.microsoft.com/office/drawing/2014/main" id="{047380C0-7770-46F5-B817-00897385B1B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16" name="Text Box 19">
          <a:extLst>
            <a:ext uri="{FF2B5EF4-FFF2-40B4-BE49-F238E27FC236}">
              <a16:creationId xmlns:a16="http://schemas.microsoft.com/office/drawing/2014/main" id="{F8479A0A-354A-446B-B0AD-B5972F0D7CA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17" name="Text Box 16">
          <a:extLst>
            <a:ext uri="{FF2B5EF4-FFF2-40B4-BE49-F238E27FC236}">
              <a16:creationId xmlns:a16="http://schemas.microsoft.com/office/drawing/2014/main" id="{251339EC-73C7-41FF-963F-89899F403E3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18" name="Text Box 17">
          <a:extLst>
            <a:ext uri="{FF2B5EF4-FFF2-40B4-BE49-F238E27FC236}">
              <a16:creationId xmlns:a16="http://schemas.microsoft.com/office/drawing/2014/main" id="{F0AD8C33-8621-4531-9D22-6A2C043C24C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19" name="Text Box 18">
          <a:extLst>
            <a:ext uri="{FF2B5EF4-FFF2-40B4-BE49-F238E27FC236}">
              <a16:creationId xmlns:a16="http://schemas.microsoft.com/office/drawing/2014/main" id="{E38A30E8-118D-4270-855F-569EF5FAC6F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0" name="Text Box 16">
          <a:extLst>
            <a:ext uri="{FF2B5EF4-FFF2-40B4-BE49-F238E27FC236}">
              <a16:creationId xmlns:a16="http://schemas.microsoft.com/office/drawing/2014/main" id="{3F364682-03D2-4953-80DB-0F0D2038AA1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1" name="Text Box 17">
          <a:extLst>
            <a:ext uri="{FF2B5EF4-FFF2-40B4-BE49-F238E27FC236}">
              <a16:creationId xmlns:a16="http://schemas.microsoft.com/office/drawing/2014/main" id="{6BFB37BB-931A-4630-B082-F2470A80194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2" name="Text Box 18">
          <a:extLst>
            <a:ext uri="{FF2B5EF4-FFF2-40B4-BE49-F238E27FC236}">
              <a16:creationId xmlns:a16="http://schemas.microsoft.com/office/drawing/2014/main" id="{A7EF8A98-A4BF-4595-AB6D-CD996DD5F13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3" name="Text Box 19">
          <a:extLst>
            <a:ext uri="{FF2B5EF4-FFF2-40B4-BE49-F238E27FC236}">
              <a16:creationId xmlns:a16="http://schemas.microsoft.com/office/drawing/2014/main" id="{0E3844FA-3955-4496-8E41-D3771EA0694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4" name="Text Box 16">
          <a:extLst>
            <a:ext uri="{FF2B5EF4-FFF2-40B4-BE49-F238E27FC236}">
              <a16:creationId xmlns:a16="http://schemas.microsoft.com/office/drawing/2014/main" id="{E1BD6DE1-0455-4ED2-AE3B-37C464F058D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5" name="Text Box 17">
          <a:extLst>
            <a:ext uri="{FF2B5EF4-FFF2-40B4-BE49-F238E27FC236}">
              <a16:creationId xmlns:a16="http://schemas.microsoft.com/office/drawing/2014/main" id="{346B3A73-C1BC-403E-8A8A-519F993BBDE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6" name="Text Box 18">
          <a:extLst>
            <a:ext uri="{FF2B5EF4-FFF2-40B4-BE49-F238E27FC236}">
              <a16:creationId xmlns:a16="http://schemas.microsoft.com/office/drawing/2014/main" id="{440B9D6A-262C-4998-AF65-49C5E93A097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7" name="Text Box 19">
          <a:extLst>
            <a:ext uri="{FF2B5EF4-FFF2-40B4-BE49-F238E27FC236}">
              <a16:creationId xmlns:a16="http://schemas.microsoft.com/office/drawing/2014/main" id="{5A41E48F-6CF7-40EC-9482-0ECFB4E6A33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56743"/>
    <xdr:sp macro="" textlink="">
      <xdr:nvSpPr>
        <xdr:cNvPr id="6228" name="Text Box 15">
          <a:extLst>
            <a:ext uri="{FF2B5EF4-FFF2-40B4-BE49-F238E27FC236}">
              <a16:creationId xmlns:a16="http://schemas.microsoft.com/office/drawing/2014/main" id="{9860E6D7-1E94-4CA9-ADD4-2B9BC6923406}"/>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442269"/>
    <xdr:sp macro="" textlink="">
      <xdr:nvSpPr>
        <xdr:cNvPr id="6229" name="Text Box 15">
          <a:extLst>
            <a:ext uri="{FF2B5EF4-FFF2-40B4-BE49-F238E27FC236}">
              <a16:creationId xmlns:a16="http://schemas.microsoft.com/office/drawing/2014/main" id="{D71CFB5C-9BC7-4747-84A1-9EAC234BBD00}"/>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504825</xdr:rowOff>
    </xdr:from>
    <xdr:ext cx="95250" cy="442269"/>
    <xdr:sp macro="" textlink="">
      <xdr:nvSpPr>
        <xdr:cNvPr id="6230" name="Text Box 15">
          <a:extLst>
            <a:ext uri="{FF2B5EF4-FFF2-40B4-BE49-F238E27FC236}">
              <a16:creationId xmlns:a16="http://schemas.microsoft.com/office/drawing/2014/main" id="{84A42D88-B68D-41CE-BD51-B0DE07288DD1}"/>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6231" name="Text Box 15">
          <a:extLst>
            <a:ext uri="{FF2B5EF4-FFF2-40B4-BE49-F238E27FC236}">
              <a16:creationId xmlns:a16="http://schemas.microsoft.com/office/drawing/2014/main" id="{2B3456A7-D2CB-4BD8-B67F-621A10DB9F1D}"/>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6232" name="Text Box 15">
          <a:extLst>
            <a:ext uri="{FF2B5EF4-FFF2-40B4-BE49-F238E27FC236}">
              <a16:creationId xmlns:a16="http://schemas.microsoft.com/office/drawing/2014/main" id="{2A639F2B-23A5-403A-A91C-225F6EE2FF6A}"/>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213632"/>
    <xdr:sp macro="" textlink="">
      <xdr:nvSpPr>
        <xdr:cNvPr id="6233" name="Text Box 15">
          <a:extLst>
            <a:ext uri="{FF2B5EF4-FFF2-40B4-BE49-F238E27FC236}">
              <a16:creationId xmlns:a16="http://schemas.microsoft.com/office/drawing/2014/main" id="{BB064184-DB20-48E1-9547-9AB275024A78}"/>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34" name="Text Box 16">
          <a:extLst>
            <a:ext uri="{FF2B5EF4-FFF2-40B4-BE49-F238E27FC236}">
              <a16:creationId xmlns:a16="http://schemas.microsoft.com/office/drawing/2014/main" id="{7704AE67-8985-4D0A-8DBA-FFD2ADED9B7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35" name="Text Box 17">
          <a:extLst>
            <a:ext uri="{FF2B5EF4-FFF2-40B4-BE49-F238E27FC236}">
              <a16:creationId xmlns:a16="http://schemas.microsoft.com/office/drawing/2014/main" id="{03827FDD-33CF-4A15-AC06-BA2244C9967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36" name="Text Box 18">
          <a:extLst>
            <a:ext uri="{FF2B5EF4-FFF2-40B4-BE49-F238E27FC236}">
              <a16:creationId xmlns:a16="http://schemas.microsoft.com/office/drawing/2014/main" id="{87A6412A-6374-49F0-B884-9327BCC62D5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37" name="Text Box 19">
          <a:extLst>
            <a:ext uri="{FF2B5EF4-FFF2-40B4-BE49-F238E27FC236}">
              <a16:creationId xmlns:a16="http://schemas.microsoft.com/office/drawing/2014/main" id="{2DD263B7-2E75-473D-A98A-EF17C9F0BD1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43" name="Text Box 16">
          <a:extLst>
            <a:ext uri="{FF2B5EF4-FFF2-40B4-BE49-F238E27FC236}">
              <a16:creationId xmlns:a16="http://schemas.microsoft.com/office/drawing/2014/main" id="{2279A8BD-7DF3-444F-A06B-89DD1E76BE5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44" name="Text Box 17">
          <a:extLst>
            <a:ext uri="{FF2B5EF4-FFF2-40B4-BE49-F238E27FC236}">
              <a16:creationId xmlns:a16="http://schemas.microsoft.com/office/drawing/2014/main" id="{FA81F5B1-5284-4AFC-8026-A6205C7462E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45" name="Text Box 18">
          <a:extLst>
            <a:ext uri="{FF2B5EF4-FFF2-40B4-BE49-F238E27FC236}">
              <a16:creationId xmlns:a16="http://schemas.microsoft.com/office/drawing/2014/main" id="{356E6CC2-C68E-466D-9A00-1ECD9333E06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46" name="Text Box 19">
          <a:extLst>
            <a:ext uri="{FF2B5EF4-FFF2-40B4-BE49-F238E27FC236}">
              <a16:creationId xmlns:a16="http://schemas.microsoft.com/office/drawing/2014/main" id="{417EF1A7-878E-43E8-96B1-D216B60ED51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47" name="Text Box 16">
          <a:extLst>
            <a:ext uri="{FF2B5EF4-FFF2-40B4-BE49-F238E27FC236}">
              <a16:creationId xmlns:a16="http://schemas.microsoft.com/office/drawing/2014/main" id="{4FA7F0DE-AB06-496B-B9EE-EB8AF07F46C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48" name="Text Box 17">
          <a:extLst>
            <a:ext uri="{FF2B5EF4-FFF2-40B4-BE49-F238E27FC236}">
              <a16:creationId xmlns:a16="http://schemas.microsoft.com/office/drawing/2014/main" id="{8BBF26EA-4E8C-4C8A-AEE6-AF51BAA603A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49" name="Text Box 18">
          <a:extLst>
            <a:ext uri="{FF2B5EF4-FFF2-40B4-BE49-F238E27FC236}">
              <a16:creationId xmlns:a16="http://schemas.microsoft.com/office/drawing/2014/main" id="{0A63CD47-0357-496D-B881-1F7C4227742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50" name="Text Box 19">
          <a:extLst>
            <a:ext uri="{FF2B5EF4-FFF2-40B4-BE49-F238E27FC236}">
              <a16:creationId xmlns:a16="http://schemas.microsoft.com/office/drawing/2014/main" id="{32791F99-082E-4974-B10A-AC6F68C8217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44014"/>
    <xdr:sp macro="" textlink="">
      <xdr:nvSpPr>
        <xdr:cNvPr id="6251" name="Text Box 15">
          <a:extLst>
            <a:ext uri="{FF2B5EF4-FFF2-40B4-BE49-F238E27FC236}">
              <a16:creationId xmlns:a16="http://schemas.microsoft.com/office/drawing/2014/main" id="{52381B24-EA8C-411E-B385-8F44CC8985F2}"/>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52" name="Text Box 16">
          <a:extLst>
            <a:ext uri="{FF2B5EF4-FFF2-40B4-BE49-F238E27FC236}">
              <a16:creationId xmlns:a16="http://schemas.microsoft.com/office/drawing/2014/main" id="{6617377A-E433-402E-8A1E-1FECF498173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53" name="Text Box 17">
          <a:extLst>
            <a:ext uri="{FF2B5EF4-FFF2-40B4-BE49-F238E27FC236}">
              <a16:creationId xmlns:a16="http://schemas.microsoft.com/office/drawing/2014/main" id="{1CD4843B-F121-4B57-851A-BD5E5FEE922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54" name="Text Box 18">
          <a:extLst>
            <a:ext uri="{FF2B5EF4-FFF2-40B4-BE49-F238E27FC236}">
              <a16:creationId xmlns:a16="http://schemas.microsoft.com/office/drawing/2014/main" id="{EC15A48D-FE63-41E8-9B3B-AEF12BA5C0E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55" name="Text Box 19">
          <a:extLst>
            <a:ext uri="{FF2B5EF4-FFF2-40B4-BE49-F238E27FC236}">
              <a16:creationId xmlns:a16="http://schemas.microsoft.com/office/drawing/2014/main" id="{DD511670-63BC-41DA-A68A-D68DF3E1C4B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504825</xdr:rowOff>
    </xdr:from>
    <xdr:ext cx="95250" cy="442269"/>
    <xdr:sp macro="" textlink="">
      <xdr:nvSpPr>
        <xdr:cNvPr id="6256" name="Text Box 15">
          <a:extLst>
            <a:ext uri="{FF2B5EF4-FFF2-40B4-BE49-F238E27FC236}">
              <a16:creationId xmlns:a16="http://schemas.microsoft.com/office/drawing/2014/main" id="{8187B36B-ED74-4A5A-B4CD-C9C80FCCA0F4}"/>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57" name="Text Box 16">
          <a:extLst>
            <a:ext uri="{FF2B5EF4-FFF2-40B4-BE49-F238E27FC236}">
              <a16:creationId xmlns:a16="http://schemas.microsoft.com/office/drawing/2014/main" id="{C1FE348F-1788-4B3B-A183-F341FAD2281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58" name="Text Box 17">
          <a:extLst>
            <a:ext uri="{FF2B5EF4-FFF2-40B4-BE49-F238E27FC236}">
              <a16:creationId xmlns:a16="http://schemas.microsoft.com/office/drawing/2014/main" id="{EBF43614-34E2-4349-8CA5-8FB8EF452C7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59" name="Text Box 18">
          <a:extLst>
            <a:ext uri="{FF2B5EF4-FFF2-40B4-BE49-F238E27FC236}">
              <a16:creationId xmlns:a16="http://schemas.microsoft.com/office/drawing/2014/main" id="{0DBFCC79-A1C4-4196-8C86-8CEE352D214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0" name="Text Box 16">
          <a:extLst>
            <a:ext uri="{FF2B5EF4-FFF2-40B4-BE49-F238E27FC236}">
              <a16:creationId xmlns:a16="http://schemas.microsoft.com/office/drawing/2014/main" id="{CEEAFF99-E4D7-4BDE-ADBF-E212544259E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1" name="Text Box 17">
          <a:extLst>
            <a:ext uri="{FF2B5EF4-FFF2-40B4-BE49-F238E27FC236}">
              <a16:creationId xmlns:a16="http://schemas.microsoft.com/office/drawing/2014/main" id="{26F1B885-213D-46F8-B8FA-B50844DA7FB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2" name="Text Box 18">
          <a:extLst>
            <a:ext uri="{FF2B5EF4-FFF2-40B4-BE49-F238E27FC236}">
              <a16:creationId xmlns:a16="http://schemas.microsoft.com/office/drawing/2014/main" id="{282D2464-D39C-45C9-9CD3-F0A09512454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3" name="Text Box 19">
          <a:extLst>
            <a:ext uri="{FF2B5EF4-FFF2-40B4-BE49-F238E27FC236}">
              <a16:creationId xmlns:a16="http://schemas.microsoft.com/office/drawing/2014/main" id="{5448C17D-83C5-4268-8BCF-DC2D4AC23D2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4" name="Text Box 16">
          <a:extLst>
            <a:ext uri="{FF2B5EF4-FFF2-40B4-BE49-F238E27FC236}">
              <a16:creationId xmlns:a16="http://schemas.microsoft.com/office/drawing/2014/main" id="{03491ACB-4C2D-4542-935E-82793BF9BC5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5" name="Text Box 17">
          <a:extLst>
            <a:ext uri="{FF2B5EF4-FFF2-40B4-BE49-F238E27FC236}">
              <a16:creationId xmlns:a16="http://schemas.microsoft.com/office/drawing/2014/main" id="{9D6B0C88-A7F1-4441-989A-BD5AD7FFE08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6" name="Text Box 18">
          <a:extLst>
            <a:ext uri="{FF2B5EF4-FFF2-40B4-BE49-F238E27FC236}">
              <a16:creationId xmlns:a16="http://schemas.microsoft.com/office/drawing/2014/main" id="{0CE913AF-7237-4195-8518-61B187AF741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128</xdr:row>
      <xdr:rowOff>170392</xdr:rowOff>
    </xdr:from>
    <xdr:ext cx="95250" cy="213632"/>
    <xdr:sp macro="" textlink="">
      <xdr:nvSpPr>
        <xdr:cNvPr id="6267" name="Text Box 15">
          <a:extLst>
            <a:ext uri="{FF2B5EF4-FFF2-40B4-BE49-F238E27FC236}">
              <a16:creationId xmlns:a16="http://schemas.microsoft.com/office/drawing/2014/main" id="{1C7B0361-57BD-43C4-95A1-ACBE01093F4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68" name="Text Box 16">
          <a:extLst>
            <a:ext uri="{FF2B5EF4-FFF2-40B4-BE49-F238E27FC236}">
              <a16:creationId xmlns:a16="http://schemas.microsoft.com/office/drawing/2014/main" id="{CB527961-093C-47D9-B8E4-7D5004B5CBA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69" name="Text Box 17">
          <a:extLst>
            <a:ext uri="{FF2B5EF4-FFF2-40B4-BE49-F238E27FC236}">
              <a16:creationId xmlns:a16="http://schemas.microsoft.com/office/drawing/2014/main" id="{37E1ED60-A2F4-4D4E-8179-234EFA46558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70" name="Text Box 18">
          <a:extLst>
            <a:ext uri="{FF2B5EF4-FFF2-40B4-BE49-F238E27FC236}">
              <a16:creationId xmlns:a16="http://schemas.microsoft.com/office/drawing/2014/main" id="{13CE177D-78AC-4AEB-9030-A6000292C41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71" name="Text Box 19">
          <a:extLst>
            <a:ext uri="{FF2B5EF4-FFF2-40B4-BE49-F238E27FC236}">
              <a16:creationId xmlns:a16="http://schemas.microsoft.com/office/drawing/2014/main" id="{2903F7A9-9D89-49A1-B944-C94A2CA9527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672" name="Text Box 16">
          <a:extLst>
            <a:ext uri="{FF2B5EF4-FFF2-40B4-BE49-F238E27FC236}">
              <a16:creationId xmlns:a16="http://schemas.microsoft.com/office/drawing/2014/main" id="{CC0A1CC4-474C-4795-9134-0240427A283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719" name="Text Box 17">
          <a:extLst>
            <a:ext uri="{FF2B5EF4-FFF2-40B4-BE49-F238E27FC236}">
              <a16:creationId xmlns:a16="http://schemas.microsoft.com/office/drawing/2014/main" id="{06F37FAB-17E6-4FCA-A87C-A186AD0CD0A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771" name="Text Box 18">
          <a:extLst>
            <a:ext uri="{FF2B5EF4-FFF2-40B4-BE49-F238E27FC236}">
              <a16:creationId xmlns:a16="http://schemas.microsoft.com/office/drawing/2014/main" id="{B45FD247-47DF-4A5B-9892-E1A537B855C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816" name="Text Box 19">
          <a:extLst>
            <a:ext uri="{FF2B5EF4-FFF2-40B4-BE49-F238E27FC236}">
              <a16:creationId xmlns:a16="http://schemas.microsoft.com/office/drawing/2014/main" id="{097AA8C2-8EC7-4F97-B48F-74F366529A6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123</xdr:row>
      <xdr:rowOff>0</xdr:rowOff>
    </xdr:from>
    <xdr:ext cx="95250" cy="171450"/>
    <xdr:sp macro="" textlink="">
      <xdr:nvSpPr>
        <xdr:cNvPr id="2068" name="Text Box 16">
          <a:extLst>
            <a:ext uri="{FF2B5EF4-FFF2-40B4-BE49-F238E27FC236}">
              <a16:creationId xmlns:a16="http://schemas.microsoft.com/office/drawing/2014/main" id="{90EABF7E-26B4-421F-B496-5C410A4355FA}"/>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123</xdr:row>
      <xdr:rowOff>0</xdr:rowOff>
    </xdr:from>
    <xdr:ext cx="95250" cy="171450"/>
    <xdr:sp macro="" textlink="">
      <xdr:nvSpPr>
        <xdr:cNvPr id="2069" name="Text Box 17">
          <a:extLst>
            <a:ext uri="{FF2B5EF4-FFF2-40B4-BE49-F238E27FC236}">
              <a16:creationId xmlns:a16="http://schemas.microsoft.com/office/drawing/2014/main" id="{BC624334-D8BC-481A-ACE6-1ED7EC180261}"/>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123</xdr:row>
      <xdr:rowOff>0</xdr:rowOff>
    </xdr:from>
    <xdr:ext cx="95250" cy="171450"/>
    <xdr:sp macro="" textlink="">
      <xdr:nvSpPr>
        <xdr:cNvPr id="2070" name="Text Box 18">
          <a:extLst>
            <a:ext uri="{FF2B5EF4-FFF2-40B4-BE49-F238E27FC236}">
              <a16:creationId xmlns:a16="http://schemas.microsoft.com/office/drawing/2014/main" id="{EBAA269E-DC16-4774-A44F-F7A713E6A667}"/>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123</xdr:row>
      <xdr:rowOff>0</xdr:rowOff>
    </xdr:from>
    <xdr:ext cx="95250" cy="171450"/>
    <xdr:sp macro="" textlink="">
      <xdr:nvSpPr>
        <xdr:cNvPr id="2071" name="Text Box 19">
          <a:extLst>
            <a:ext uri="{FF2B5EF4-FFF2-40B4-BE49-F238E27FC236}">
              <a16:creationId xmlns:a16="http://schemas.microsoft.com/office/drawing/2014/main" id="{96759A6C-8CCE-462B-A319-F6125C322506}"/>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44014"/>
    <xdr:sp macro="" textlink="">
      <xdr:nvSpPr>
        <xdr:cNvPr id="2085" name="Text Box 15">
          <a:extLst>
            <a:ext uri="{FF2B5EF4-FFF2-40B4-BE49-F238E27FC236}">
              <a16:creationId xmlns:a16="http://schemas.microsoft.com/office/drawing/2014/main" id="{0C73A7AF-86AC-4E81-AFC2-4E14741F11E4}"/>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2086" name="Text Box 16">
          <a:extLst>
            <a:ext uri="{FF2B5EF4-FFF2-40B4-BE49-F238E27FC236}">
              <a16:creationId xmlns:a16="http://schemas.microsoft.com/office/drawing/2014/main" id="{F527384F-B37B-4D3E-8959-3273EA8A11B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2087" name="Text Box 17">
          <a:extLst>
            <a:ext uri="{FF2B5EF4-FFF2-40B4-BE49-F238E27FC236}">
              <a16:creationId xmlns:a16="http://schemas.microsoft.com/office/drawing/2014/main" id="{6B40DEE8-E643-451D-B327-53F06204792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2088" name="Text Box 18">
          <a:extLst>
            <a:ext uri="{FF2B5EF4-FFF2-40B4-BE49-F238E27FC236}">
              <a16:creationId xmlns:a16="http://schemas.microsoft.com/office/drawing/2014/main" id="{7FB5C7CE-BDE8-406C-A60E-19D24101C73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2089" name="Text Box 19">
          <a:extLst>
            <a:ext uri="{FF2B5EF4-FFF2-40B4-BE49-F238E27FC236}">
              <a16:creationId xmlns:a16="http://schemas.microsoft.com/office/drawing/2014/main" id="{991E97B0-4C1F-48D8-A39D-0B401991BFF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2090" name="Text Box 16">
          <a:extLst>
            <a:ext uri="{FF2B5EF4-FFF2-40B4-BE49-F238E27FC236}">
              <a16:creationId xmlns:a16="http://schemas.microsoft.com/office/drawing/2014/main" id="{96A8DB19-CD95-4C10-899D-6806027E678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2091" name="Text Box 17">
          <a:extLst>
            <a:ext uri="{FF2B5EF4-FFF2-40B4-BE49-F238E27FC236}">
              <a16:creationId xmlns:a16="http://schemas.microsoft.com/office/drawing/2014/main" id="{58869B8F-9CBC-46F6-88B2-18FF9D7D17D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128</xdr:row>
      <xdr:rowOff>15875</xdr:rowOff>
    </xdr:from>
    <xdr:ext cx="95250" cy="171450"/>
    <xdr:sp macro="" textlink="">
      <xdr:nvSpPr>
        <xdr:cNvPr id="2092" name="Text Box 18">
          <a:extLst>
            <a:ext uri="{FF2B5EF4-FFF2-40B4-BE49-F238E27FC236}">
              <a16:creationId xmlns:a16="http://schemas.microsoft.com/office/drawing/2014/main" id="{0A711DC4-5ED9-4510-87DE-EBD3F2A8D990}"/>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2093" name="Text Box 16">
          <a:extLst>
            <a:ext uri="{FF2B5EF4-FFF2-40B4-BE49-F238E27FC236}">
              <a16:creationId xmlns:a16="http://schemas.microsoft.com/office/drawing/2014/main" id="{1EB5A02B-3743-4954-80F9-5CEFC884783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2094" name="Text Box 17">
          <a:extLst>
            <a:ext uri="{FF2B5EF4-FFF2-40B4-BE49-F238E27FC236}">
              <a16:creationId xmlns:a16="http://schemas.microsoft.com/office/drawing/2014/main" id="{19238923-D31A-4C87-AA27-C7DD2ED6156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2095" name="Text Box 18">
          <a:extLst>
            <a:ext uri="{FF2B5EF4-FFF2-40B4-BE49-F238E27FC236}">
              <a16:creationId xmlns:a16="http://schemas.microsoft.com/office/drawing/2014/main" id="{61966AB4-E5EC-4ED7-81F0-6A955420C5D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2096" name="Text Box 19">
          <a:extLst>
            <a:ext uri="{FF2B5EF4-FFF2-40B4-BE49-F238E27FC236}">
              <a16:creationId xmlns:a16="http://schemas.microsoft.com/office/drawing/2014/main" id="{F45FD821-175E-4673-8B05-C91D509B913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2097" name="Text Box 16">
          <a:extLst>
            <a:ext uri="{FF2B5EF4-FFF2-40B4-BE49-F238E27FC236}">
              <a16:creationId xmlns:a16="http://schemas.microsoft.com/office/drawing/2014/main" id="{A14C2B35-9B02-447B-A624-7A1FEF38165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128</xdr:row>
      <xdr:rowOff>170392</xdr:rowOff>
    </xdr:from>
    <xdr:ext cx="95250" cy="213632"/>
    <xdr:sp macro="" textlink="">
      <xdr:nvSpPr>
        <xdr:cNvPr id="2098" name="Text Box 15">
          <a:extLst>
            <a:ext uri="{FF2B5EF4-FFF2-40B4-BE49-F238E27FC236}">
              <a16:creationId xmlns:a16="http://schemas.microsoft.com/office/drawing/2014/main" id="{C0D44FAD-464C-48D0-B768-260A34B70A06}"/>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099" name="Text Box 15">
          <a:extLst>
            <a:ext uri="{FF2B5EF4-FFF2-40B4-BE49-F238E27FC236}">
              <a16:creationId xmlns:a16="http://schemas.microsoft.com/office/drawing/2014/main" id="{F1B8447C-CB82-4314-8D21-B0C9988E8E0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128</xdr:row>
      <xdr:rowOff>170392</xdr:rowOff>
    </xdr:from>
    <xdr:ext cx="95250" cy="213632"/>
    <xdr:sp macro="" textlink="">
      <xdr:nvSpPr>
        <xdr:cNvPr id="2100" name="Text Box 15">
          <a:extLst>
            <a:ext uri="{FF2B5EF4-FFF2-40B4-BE49-F238E27FC236}">
              <a16:creationId xmlns:a16="http://schemas.microsoft.com/office/drawing/2014/main" id="{5C462AD7-5F0B-4840-8266-41C6A55174A3}"/>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01" name="Text Box 15">
          <a:extLst>
            <a:ext uri="{FF2B5EF4-FFF2-40B4-BE49-F238E27FC236}">
              <a16:creationId xmlns:a16="http://schemas.microsoft.com/office/drawing/2014/main" id="{31603C6B-8CFB-42A9-A3B6-00BC8113849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504825</xdr:rowOff>
    </xdr:from>
    <xdr:ext cx="95250" cy="213632"/>
    <xdr:sp macro="" textlink="">
      <xdr:nvSpPr>
        <xdr:cNvPr id="2102" name="Text Box 15">
          <a:extLst>
            <a:ext uri="{FF2B5EF4-FFF2-40B4-BE49-F238E27FC236}">
              <a16:creationId xmlns:a16="http://schemas.microsoft.com/office/drawing/2014/main" id="{ECB08B79-C1CC-4BE6-8013-6023E0BDF1D0}"/>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103" name="Text Box 15">
          <a:extLst>
            <a:ext uri="{FF2B5EF4-FFF2-40B4-BE49-F238E27FC236}">
              <a16:creationId xmlns:a16="http://schemas.microsoft.com/office/drawing/2014/main" id="{E96079C0-6877-4590-BC3E-15BA062AE886}"/>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104" name="Text Box 15">
          <a:extLst>
            <a:ext uri="{FF2B5EF4-FFF2-40B4-BE49-F238E27FC236}">
              <a16:creationId xmlns:a16="http://schemas.microsoft.com/office/drawing/2014/main" id="{2E302501-7D6D-4479-8BFA-F305F45F2FD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105" name="Text Box 15">
          <a:extLst>
            <a:ext uri="{FF2B5EF4-FFF2-40B4-BE49-F238E27FC236}">
              <a16:creationId xmlns:a16="http://schemas.microsoft.com/office/drawing/2014/main" id="{8EDDEA3E-C801-462D-8C97-335EF2D1797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106" name="Text Box 15">
          <a:extLst>
            <a:ext uri="{FF2B5EF4-FFF2-40B4-BE49-F238E27FC236}">
              <a16:creationId xmlns:a16="http://schemas.microsoft.com/office/drawing/2014/main" id="{AA92DDC2-13F8-4EEC-B73F-98D8B709F50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107" name="Text Box 15">
          <a:extLst>
            <a:ext uri="{FF2B5EF4-FFF2-40B4-BE49-F238E27FC236}">
              <a16:creationId xmlns:a16="http://schemas.microsoft.com/office/drawing/2014/main" id="{7EA810D7-C938-4B83-8785-5D8C0E39A13E}"/>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108" name="Text Box 15">
          <a:extLst>
            <a:ext uri="{FF2B5EF4-FFF2-40B4-BE49-F238E27FC236}">
              <a16:creationId xmlns:a16="http://schemas.microsoft.com/office/drawing/2014/main" id="{6559155C-A0B5-42AD-9E01-7588FB0CA8E0}"/>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8496"/>
    <xdr:sp macro="" textlink="">
      <xdr:nvSpPr>
        <xdr:cNvPr id="2109" name="Text Box 15">
          <a:extLst>
            <a:ext uri="{FF2B5EF4-FFF2-40B4-BE49-F238E27FC236}">
              <a16:creationId xmlns:a16="http://schemas.microsoft.com/office/drawing/2014/main" id="{2958F158-3267-48BF-9138-6FF2BED9B5FD}"/>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0" name="Text Box 15">
          <a:extLst>
            <a:ext uri="{FF2B5EF4-FFF2-40B4-BE49-F238E27FC236}">
              <a16:creationId xmlns:a16="http://schemas.microsoft.com/office/drawing/2014/main" id="{B71E982B-1948-4E46-85EC-CD7F0840439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2111" name="Text Box 15">
          <a:extLst>
            <a:ext uri="{FF2B5EF4-FFF2-40B4-BE49-F238E27FC236}">
              <a16:creationId xmlns:a16="http://schemas.microsoft.com/office/drawing/2014/main" id="{293708E6-76DF-4691-ADAB-7445E6B1F991}"/>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56743"/>
    <xdr:sp macro="" textlink="">
      <xdr:nvSpPr>
        <xdr:cNvPr id="2112" name="Text Box 15">
          <a:extLst>
            <a:ext uri="{FF2B5EF4-FFF2-40B4-BE49-F238E27FC236}">
              <a16:creationId xmlns:a16="http://schemas.microsoft.com/office/drawing/2014/main" id="{F96EDD3C-F692-4E3C-AC76-78471BFEDC4E}"/>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3" name="Text Box 15">
          <a:extLst>
            <a:ext uri="{FF2B5EF4-FFF2-40B4-BE49-F238E27FC236}">
              <a16:creationId xmlns:a16="http://schemas.microsoft.com/office/drawing/2014/main" id="{7B1F0682-A782-4159-80A0-6A33F7052798}"/>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2114" name="Text Box 15">
          <a:extLst>
            <a:ext uri="{FF2B5EF4-FFF2-40B4-BE49-F238E27FC236}">
              <a16:creationId xmlns:a16="http://schemas.microsoft.com/office/drawing/2014/main" id="{79071FB7-E50F-4CA7-B270-6E9C0C2272BC}"/>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5" name="Text Box 15">
          <a:extLst>
            <a:ext uri="{FF2B5EF4-FFF2-40B4-BE49-F238E27FC236}">
              <a16:creationId xmlns:a16="http://schemas.microsoft.com/office/drawing/2014/main" id="{31D4AD75-85DF-498D-BE77-C4E06EB3E828}"/>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6" name="Text Box 15">
          <a:extLst>
            <a:ext uri="{FF2B5EF4-FFF2-40B4-BE49-F238E27FC236}">
              <a16:creationId xmlns:a16="http://schemas.microsoft.com/office/drawing/2014/main" id="{FDBE732F-3E02-489A-9CFD-6648E0F13A7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7" name="Text Box 15">
          <a:extLst>
            <a:ext uri="{FF2B5EF4-FFF2-40B4-BE49-F238E27FC236}">
              <a16:creationId xmlns:a16="http://schemas.microsoft.com/office/drawing/2014/main" id="{79FAEDDF-C496-4A1D-8D7B-3C6E5D5F53C0}"/>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8" name="Text Box 15">
          <a:extLst>
            <a:ext uri="{FF2B5EF4-FFF2-40B4-BE49-F238E27FC236}">
              <a16:creationId xmlns:a16="http://schemas.microsoft.com/office/drawing/2014/main" id="{4359CCAD-07E3-442F-AD3A-B81B76F63463}"/>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9" name="Text Box 15">
          <a:extLst>
            <a:ext uri="{FF2B5EF4-FFF2-40B4-BE49-F238E27FC236}">
              <a16:creationId xmlns:a16="http://schemas.microsoft.com/office/drawing/2014/main" id="{D613DB78-60EC-4E59-9601-9678C105AE6C}"/>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20" name="Text Box 15">
          <a:extLst>
            <a:ext uri="{FF2B5EF4-FFF2-40B4-BE49-F238E27FC236}">
              <a16:creationId xmlns:a16="http://schemas.microsoft.com/office/drawing/2014/main" id="{6A47609E-B547-4B53-8FD4-B0FCD9AD4D46}"/>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48496"/>
    <xdr:sp macro="" textlink="">
      <xdr:nvSpPr>
        <xdr:cNvPr id="2121" name="Text Box 15">
          <a:extLst>
            <a:ext uri="{FF2B5EF4-FFF2-40B4-BE49-F238E27FC236}">
              <a16:creationId xmlns:a16="http://schemas.microsoft.com/office/drawing/2014/main" id="{BD171569-BA1B-4F15-8ECC-4E75651FFC32}"/>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22" name="Text Box 15">
          <a:extLst>
            <a:ext uri="{FF2B5EF4-FFF2-40B4-BE49-F238E27FC236}">
              <a16:creationId xmlns:a16="http://schemas.microsoft.com/office/drawing/2014/main" id="{FFD29745-5D14-4B8C-9556-DBF8679A92DC}"/>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44331"/>
    <xdr:sp macro="" textlink="">
      <xdr:nvSpPr>
        <xdr:cNvPr id="2123" name="Text Box 15">
          <a:extLst>
            <a:ext uri="{FF2B5EF4-FFF2-40B4-BE49-F238E27FC236}">
              <a16:creationId xmlns:a16="http://schemas.microsoft.com/office/drawing/2014/main" id="{1DC1A85D-CA37-4767-B2BD-9EC94E8BACEA}"/>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56743"/>
    <xdr:sp macro="" textlink="">
      <xdr:nvSpPr>
        <xdr:cNvPr id="2124" name="Text Box 15">
          <a:extLst>
            <a:ext uri="{FF2B5EF4-FFF2-40B4-BE49-F238E27FC236}">
              <a16:creationId xmlns:a16="http://schemas.microsoft.com/office/drawing/2014/main" id="{43697452-2D75-464F-B88E-1CD6DA47E51A}"/>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25" name="Text Box 15">
          <a:extLst>
            <a:ext uri="{FF2B5EF4-FFF2-40B4-BE49-F238E27FC236}">
              <a16:creationId xmlns:a16="http://schemas.microsoft.com/office/drawing/2014/main" id="{DFA80699-46EF-4E13-98ED-026B804A4C7E}"/>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44331"/>
    <xdr:sp macro="" textlink="">
      <xdr:nvSpPr>
        <xdr:cNvPr id="2126" name="Text Box 15">
          <a:extLst>
            <a:ext uri="{FF2B5EF4-FFF2-40B4-BE49-F238E27FC236}">
              <a16:creationId xmlns:a16="http://schemas.microsoft.com/office/drawing/2014/main" id="{971901CC-9D72-4B85-95F8-9FB2B021A794}"/>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27" name="Text Box 15">
          <a:extLst>
            <a:ext uri="{FF2B5EF4-FFF2-40B4-BE49-F238E27FC236}">
              <a16:creationId xmlns:a16="http://schemas.microsoft.com/office/drawing/2014/main" id="{23A58F7B-869C-4DE8-BD72-28DA6434E648}"/>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28" name="Text Box 15">
          <a:extLst>
            <a:ext uri="{FF2B5EF4-FFF2-40B4-BE49-F238E27FC236}">
              <a16:creationId xmlns:a16="http://schemas.microsoft.com/office/drawing/2014/main" id="{C1BFF4E3-0573-4549-8B60-88DC6322F499}"/>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29" name="Text Box 15">
          <a:extLst>
            <a:ext uri="{FF2B5EF4-FFF2-40B4-BE49-F238E27FC236}">
              <a16:creationId xmlns:a16="http://schemas.microsoft.com/office/drawing/2014/main" id="{8F9EDD24-FD25-4C98-A240-3BD3636F719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30" name="Text Box 15">
          <a:extLst>
            <a:ext uri="{FF2B5EF4-FFF2-40B4-BE49-F238E27FC236}">
              <a16:creationId xmlns:a16="http://schemas.microsoft.com/office/drawing/2014/main" id="{FD4C21E6-15C9-4108-A715-DFD90FD311E1}"/>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31" name="Text Box 15">
          <a:extLst>
            <a:ext uri="{FF2B5EF4-FFF2-40B4-BE49-F238E27FC236}">
              <a16:creationId xmlns:a16="http://schemas.microsoft.com/office/drawing/2014/main" id="{EC1F3D13-D91B-49B8-8F6D-7527FB54652A}"/>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32" name="Text Box 15">
          <a:extLst>
            <a:ext uri="{FF2B5EF4-FFF2-40B4-BE49-F238E27FC236}">
              <a16:creationId xmlns:a16="http://schemas.microsoft.com/office/drawing/2014/main" id="{BBB58301-6B61-4424-B9E0-A9E6E266C5D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3" name="Text Box 15">
          <a:extLst>
            <a:ext uri="{FF2B5EF4-FFF2-40B4-BE49-F238E27FC236}">
              <a16:creationId xmlns:a16="http://schemas.microsoft.com/office/drawing/2014/main" id="{84A9B7B6-95E9-476B-A88D-48E98164BAC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4" name="Text Box 15">
          <a:extLst>
            <a:ext uri="{FF2B5EF4-FFF2-40B4-BE49-F238E27FC236}">
              <a16:creationId xmlns:a16="http://schemas.microsoft.com/office/drawing/2014/main" id="{8E2A5D55-AB1A-4D18-ADA2-26D9B21EA9D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5" name="Text Box 15">
          <a:extLst>
            <a:ext uri="{FF2B5EF4-FFF2-40B4-BE49-F238E27FC236}">
              <a16:creationId xmlns:a16="http://schemas.microsoft.com/office/drawing/2014/main" id="{CF00A8BC-C206-4350-A7B9-96E5E0AAEF3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6" name="Text Box 15">
          <a:extLst>
            <a:ext uri="{FF2B5EF4-FFF2-40B4-BE49-F238E27FC236}">
              <a16:creationId xmlns:a16="http://schemas.microsoft.com/office/drawing/2014/main" id="{037AEE99-8C62-4175-B151-2667F4B696D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7" name="Text Box 15">
          <a:extLst>
            <a:ext uri="{FF2B5EF4-FFF2-40B4-BE49-F238E27FC236}">
              <a16:creationId xmlns:a16="http://schemas.microsoft.com/office/drawing/2014/main" id="{82ACB9F0-21B8-437B-ADE7-F5419A98893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8" name="Text Box 15">
          <a:extLst>
            <a:ext uri="{FF2B5EF4-FFF2-40B4-BE49-F238E27FC236}">
              <a16:creationId xmlns:a16="http://schemas.microsoft.com/office/drawing/2014/main" id="{DD80A411-8FD8-4484-BD0F-AA900537C69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9" name="Text Box 15">
          <a:extLst>
            <a:ext uri="{FF2B5EF4-FFF2-40B4-BE49-F238E27FC236}">
              <a16:creationId xmlns:a16="http://schemas.microsoft.com/office/drawing/2014/main" id="{F6DCCE95-7585-4D2C-AFDF-DA2358298CE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40" name="Text Box 15">
          <a:extLst>
            <a:ext uri="{FF2B5EF4-FFF2-40B4-BE49-F238E27FC236}">
              <a16:creationId xmlns:a16="http://schemas.microsoft.com/office/drawing/2014/main" id="{A721EAB2-F994-470A-8D59-89C3B032118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141" name="Text Box 16">
          <a:extLst>
            <a:ext uri="{FF2B5EF4-FFF2-40B4-BE49-F238E27FC236}">
              <a16:creationId xmlns:a16="http://schemas.microsoft.com/office/drawing/2014/main" id="{C754763C-CE45-4483-98C1-AB5F8D42B89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142" name="Text Box 17">
          <a:extLst>
            <a:ext uri="{FF2B5EF4-FFF2-40B4-BE49-F238E27FC236}">
              <a16:creationId xmlns:a16="http://schemas.microsoft.com/office/drawing/2014/main" id="{93AAFC48-C6FD-4040-94D0-3C83222686D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143" name="Text Box 18">
          <a:extLst>
            <a:ext uri="{FF2B5EF4-FFF2-40B4-BE49-F238E27FC236}">
              <a16:creationId xmlns:a16="http://schemas.microsoft.com/office/drawing/2014/main" id="{61DB257E-CB26-4212-80E6-59692858267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144" name="Text Box 19">
          <a:extLst>
            <a:ext uri="{FF2B5EF4-FFF2-40B4-BE49-F238E27FC236}">
              <a16:creationId xmlns:a16="http://schemas.microsoft.com/office/drawing/2014/main" id="{9658CB81-2718-4610-9F15-F92917EC646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147" name="Text Box 16">
          <a:extLst>
            <a:ext uri="{FF2B5EF4-FFF2-40B4-BE49-F238E27FC236}">
              <a16:creationId xmlns:a16="http://schemas.microsoft.com/office/drawing/2014/main" id="{4C87898F-952F-4564-8281-19CAA4DC3F0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207" name="Text Box 17">
          <a:extLst>
            <a:ext uri="{FF2B5EF4-FFF2-40B4-BE49-F238E27FC236}">
              <a16:creationId xmlns:a16="http://schemas.microsoft.com/office/drawing/2014/main" id="{E2715AD7-EE08-4D9A-82C9-6D457F9D59C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241" name="Text Box 18">
          <a:extLst>
            <a:ext uri="{FF2B5EF4-FFF2-40B4-BE49-F238E27FC236}">
              <a16:creationId xmlns:a16="http://schemas.microsoft.com/office/drawing/2014/main" id="{D017A68A-C448-4ABD-BBB8-B78D9B3E225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301" name="Text Box 19">
          <a:extLst>
            <a:ext uri="{FF2B5EF4-FFF2-40B4-BE49-F238E27FC236}">
              <a16:creationId xmlns:a16="http://schemas.microsoft.com/office/drawing/2014/main" id="{AF0962E6-4A3C-4C90-8102-5C722523299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2335" name="Text Box 16">
          <a:extLst>
            <a:ext uri="{FF2B5EF4-FFF2-40B4-BE49-F238E27FC236}">
              <a16:creationId xmlns:a16="http://schemas.microsoft.com/office/drawing/2014/main" id="{7C9996AE-A102-4EE5-A47F-836627E5B9C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2349" name="Text Box 17">
          <a:extLst>
            <a:ext uri="{FF2B5EF4-FFF2-40B4-BE49-F238E27FC236}">
              <a16:creationId xmlns:a16="http://schemas.microsoft.com/office/drawing/2014/main" id="{669013ED-8C6C-4997-B894-E7CD6C6E4A4A}"/>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2350" name="Text Box 18">
          <a:extLst>
            <a:ext uri="{FF2B5EF4-FFF2-40B4-BE49-F238E27FC236}">
              <a16:creationId xmlns:a16="http://schemas.microsoft.com/office/drawing/2014/main" id="{3E165A17-923C-48B6-9073-239F306C1FD4}"/>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2396" name="Text Box 19">
          <a:extLst>
            <a:ext uri="{FF2B5EF4-FFF2-40B4-BE49-F238E27FC236}">
              <a16:creationId xmlns:a16="http://schemas.microsoft.com/office/drawing/2014/main" id="{84D6E199-A5AC-4BF5-8D3D-9467D2A7F7FD}"/>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133</xdr:row>
      <xdr:rowOff>504825</xdr:rowOff>
    </xdr:from>
    <xdr:ext cx="95250" cy="444014"/>
    <xdr:sp macro="" textlink="">
      <xdr:nvSpPr>
        <xdr:cNvPr id="2430" name="Text Box 15">
          <a:extLst>
            <a:ext uri="{FF2B5EF4-FFF2-40B4-BE49-F238E27FC236}">
              <a16:creationId xmlns:a16="http://schemas.microsoft.com/office/drawing/2014/main" id="{30878F68-4CC6-48E0-91B7-C1E2999F282B}"/>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491" name="Text Box 16">
          <a:extLst>
            <a:ext uri="{FF2B5EF4-FFF2-40B4-BE49-F238E27FC236}">
              <a16:creationId xmlns:a16="http://schemas.microsoft.com/office/drawing/2014/main" id="{E8A16112-7F27-49BA-8F17-69CCFEF6834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525" name="Text Box 17">
          <a:extLst>
            <a:ext uri="{FF2B5EF4-FFF2-40B4-BE49-F238E27FC236}">
              <a16:creationId xmlns:a16="http://schemas.microsoft.com/office/drawing/2014/main" id="{4B37B440-3105-4BD1-A92B-0458218F48D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586" name="Text Box 18">
          <a:extLst>
            <a:ext uri="{FF2B5EF4-FFF2-40B4-BE49-F238E27FC236}">
              <a16:creationId xmlns:a16="http://schemas.microsoft.com/office/drawing/2014/main" id="{6935628C-54A6-4D87-BE68-C733BC0C945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620" name="Text Box 19">
          <a:extLst>
            <a:ext uri="{FF2B5EF4-FFF2-40B4-BE49-F238E27FC236}">
              <a16:creationId xmlns:a16="http://schemas.microsoft.com/office/drawing/2014/main" id="{EF6A0FCC-E073-4F20-8E61-C123684AFB9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2681" name="Text Box 15">
          <a:extLst>
            <a:ext uri="{FF2B5EF4-FFF2-40B4-BE49-F238E27FC236}">
              <a16:creationId xmlns:a16="http://schemas.microsoft.com/office/drawing/2014/main" id="{9E8DD0F4-C724-4736-A9B0-1A67C9B017E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133</xdr:row>
      <xdr:rowOff>504825</xdr:rowOff>
    </xdr:from>
    <xdr:ext cx="95250" cy="442269"/>
    <xdr:sp macro="" textlink="">
      <xdr:nvSpPr>
        <xdr:cNvPr id="2715" name="Text Box 15">
          <a:extLst>
            <a:ext uri="{FF2B5EF4-FFF2-40B4-BE49-F238E27FC236}">
              <a16:creationId xmlns:a16="http://schemas.microsoft.com/office/drawing/2014/main" id="{A635B680-BA4B-4CA9-A4D4-14DCA17BE56A}"/>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776" name="Text Box 16">
          <a:extLst>
            <a:ext uri="{FF2B5EF4-FFF2-40B4-BE49-F238E27FC236}">
              <a16:creationId xmlns:a16="http://schemas.microsoft.com/office/drawing/2014/main" id="{64DA93E0-27A7-4EBD-A60D-71C7F3D765E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810" name="Text Box 17">
          <a:extLst>
            <a:ext uri="{FF2B5EF4-FFF2-40B4-BE49-F238E27FC236}">
              <a16:creationId xmlns:a16="http://schemas.microsoft.com/office/drawing/2014/main" id="{7A408979-7FF7-4979-8F77-7A85E3A5B7A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871" name="Text Box 18">
          <a:extLst>
            <a:ext uri="{FF2B5EF4-FFF2-40B4-BE49-F238E27FC236}">
              <a16:creationId xmlns:a16="http://schemas.microsoft.com/office/drawing/2014/main" id="{9270BB2A-3D48-475F-A0CA-DFD8BC9981F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504825</xdr:rowOff>
    </xdr:from>
    <xdr:ext cx="95250" cy="213632"/>
    <xdr:sp macro="" textlink="">
      <xdr:nvSpPr>
        <xdr:cNvPr id="2905" name="Text Box 15">
          <a:extLst>
            <a:ext uri="{FF2B5EF4-FFF2-40B4-BE49-F238E27FC236}">
              <a16:creationId xmlns:a16="http://schemas.microsoft.com/office/drawing/2014/main" id="{2365DAD7-C08E-4710-9DF9-65594FD0EA5F}"/>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2966" name="Text Box 16">
          <a:extLst>
            <a:ext uri="{FF2B5EF4-FFF2-40B4-BE49-F238E27FC236}">
              <a16:creationId xmlns:a16="http://schemas.microsoft.com/office/drawing/2014/main" id="{7F4DE016-F0E1-498E-B9CD-C2D0FDCB43D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000" name="Text Box 17">
          <a:extLst>
            <a:ext uri="{FF2B5EF4-FFF2-40B4-BE49-F238E27FC236}">
              <a16:creationId xmlns:a16="http://schemas.microsoft.com/office/drawing/2014/main" id="{941E7046-27CC-4D45-BB3D-E49A3243B9B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061" name="Text Box 18">
          <a:extLst>
            <a:ext uri="{FF2B5EF4-FFF2-40B4-BE49-F238E27FC236}">
              <a16:creationId xmlns:a16="http://schemas.microsoft.com/office/drawing/2014/main" id="{E872EC27-F531-4A23-AD00-8911A04309C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095" name="Text Box 19">
          <a:extLst>
            <a:ext uri="{FF2B5EF4-FFF2-40B4-BE49-F238E27FC236}">
              <a16:creationId xmlns:a16="http://schemas.microsoft.com/office/drawing/2014/main" id="{8D7B66FE-8F9B-4BEF-AB9F-D6EDF6A62A5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156" name="Text Box 16">
          <a:extLst>
            <a:ext uri="{FF2B5EF4-FFF2-40B4-BE49-F238E27FC236}">
              <a16:creationId xmlns:a16="http://schemas.microsoft.com/office/drawing/2014/main" id="{DC92025F-8D55-41D5-984B-67784F3D41C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190" name="Text Box 17">
          <a:extLst>
            <a:ext uri="{FF2B5EF4-FFF2-40B4-BE49-F238E27FC236}">
              <a16:creationId xmlns:a16="http://schemas.microsoft.com/office/drawing/2014/main" id="{B323F855-AB81-4FAA-A577-280BC3F23AD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473" name="Text Box 18">
          <a:extLst>
            <a:ext uri="{FF2B5EF4-FFF2-40B4-BE49-F238E27FC236}">
              <a16:creationId xmlns:a16="http://schemas.microsoft.com/office/drawing/2014/main" id="{62BE1AFD-A41C-4183-AD1E-B16811706A9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476" name="Text Box 19">
          <a:extLst>
            <a:ext uri="{FF2B5EF4-FFF2-40B4-BE49-F238E27FC236}">
              <a16:creationId xmlns:a16="http://schemas.microsoft.com/office/drawing/2014/main" id="{03C2BE03-AEF4-4865-A85B-4C05FD6F3A9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128</xdr:row>
      <xdr:rowOff>170392</xdr:rowOff>
    </xdr:from>
    <xdr:ext cx="95250" cy="213632"/>
    <xdr:sp macro="" textlink="">
      <xdr:nvSpPr>
        <xdr:cNvPr id="3477" name="Text Box 15">
          <a:extLst>
            <a:ext uri="{FF2B5EF4-FFF2-40B4-BE49-F238E27FC236}">
              <a16:creationId xmlns:a16="http://schemas.microsoft.com/office/drawing/2014/main" id="{86B1BFFC-2970-49EB-90DA-A060C96C4906}"/>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128</xdr:row>
      <xdr:rowOff>170392</xdr:rowOff>
    </xdr:from>
    <xdr:ext cx="95250" cy="213632"/>
    <xdr:sp macro="" textlink="">
      <xdr:nvSpPr>
        <xdr:cNvPr id="6272" name="Text Box 15">
          <a:extLst>
            <a:ext uri="{FF2B5EF4-FFF2-40B4-BE49-F238E27FC236}">
              <a16:creationId xmlns:a16="http://schemas.microsoft.com/office/drawing/2014/main" id="{D3FB0042-58A7-4E31-981F-2C8C39CA8ADB}"/>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448496"/>
    <xdr:sp macro="" textlink="">
      <xdr:nvSpPr>
        <xdr:cNvPr id="6273" name="Text Box 15">
          <a:extLst>
            <a:ext uri="{FF2B5EF4-FFF2-40B4-BE49-F238E27FC236}">
              <a16:creationId xmlns:a16="http://schemas.microsoft.com/office/drawing/2014/main" id="{A8D038D2-0D75-4E33-BF6F-0DE1992FE44D}"/>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504825</xdr:rowOff>
    </xdr:from>
    <xdr:ext cx="95250" cy="442269"/>
    <xdr:sp macro="" textlink="">
      <xdr:nvSpPr>
        <xdr:cNvPr id="6274" name="Text Box 15">
          <a:extLst>
            <a:ext uri="{FF2B5EF4-FFF2-40B4-BE49-F238E27FC236}">
              <a16:creationId xmlns:a16="http://schemas.microsoft.com/office/drawing/2014/main" id="{B062BE09-B156-440C-B8EB-48AB1A6F53F0}"/>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504825</xdr:rowOff>
    </xdr:from>
    <xdr:ext cx="95250" cy="442269"/>
    <xdr:sp macro="" textlink="">
      <xdr:nvSpPr>
        <xdr:cNvPr id="6275" name="Text Box 15">
          <a:extLst>
            <a:ext uri="{FF2B5EF4-FFF2-40B4-BE49-F238E27FC236}">
              <a16:creationId xmlns:a16="http://schemas.microsoft.com/office/drawing/2014/main" id="{25405C42-4F69-47D9-B480-7FEB251B0DDF}"/>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276" name="Text Box 15">
          <a:extLst>
            <a:ext uri="{FF2B5EF4-FFF2-40B4-BE49-F238E27FC236}">
              <a16:creationId xmlns:a16="http://schemas.microsoft.com/office/drawing/2014/main" id="{CEC349E5-CF8B-4C07-A910-93ECE2996DF5}"/>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444331"/>
    <xdr:sp macro="" textlink="">
      <xdr:nvSpPr>
        <xdr:cNvPr id="6277" name="Text Box 15">
          <a:extLst>
            <a:ext uri="{FF2B5EF4-FFF2-40B4-BE49-F238E27FC236}">
              <a16:creationId xmlns:a16="http://schemas.microsoft.com/office/drawing/2014/main" id="{6AAB299D-A413-4352-8A97-F4D63E436843}"/>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128</xdr:row>
      <xdr:rowOff>170392</xdr:rowOff>
    </xdr:from>
    <xdr:ext cx="95250" cy="213632"/>
    <xdr:sp macro="" textlink="">
      <xdr:nvSpPr>
        <xdr:cNvPr id="6278" name="Text Box 15">
          <a:extLst>
            <a:ext uri="{FF2B5EF4-FFF2-40B4-BE49-F238E27FC236}">
              <a16:creationId xmlns:a16="http://schemas.microsoft.com/office/drawing/2014/main" id="{C12CEF93-E3E7-4747-A606-12896015E3F8}"/>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79" name="Text Box 16">
          <a:extLst>
            <a:ext uri="{FF2B5EF4-FFF2-40B4-BE49-F238E27FC236}">
              <a16:creationId xmlns:a16="http://schemas.microsoft.com/office/drawing/2014/main" id="{4DD43FF4-F19B-47FE-90FE-E868C641AE4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80" name="Text Box 17">
          <a:extLst>
            <a:ext uri="{FF2B5EF4-FFF2-40B4-BE49-F238E27FC236}">
              <a16:creationId xmlns:a16="http://schemas.microsoft.com/office/drawing/2014/main" id="{A92D07EE-4FB6-454A-B369-6B99744D4CC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81" name="Text Box 18">
          <a:extLst>
            <a:ext uri="{FF2B5EF4-FFF2-40B4-BE49-F238E27FC236}">
              <a16:creationId xmlns:a16="http://schemas.microsoft.com/office/drawing/2014/main" id="{6EF6C54D-2940-43BD-9917-F5060704C76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82" name="Text Box 19">
          <a:extLst>
            <a:ext uri="{FF2B5EF4-FFF2-40B4-BE49-F238E27FC236}">
              <a16:creationId xmlns:a16="http://schemas.microsoft.com/office/drawing/2014/main" id="{0540C9CD-8460-4581-88BE-7EB59709703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83" name="Text Box 16">
          <a:extLst>
            <a:ext uri="{FF2B5EF4-FFF2-40B4-BE49-F238E27FC236}">
              <a16:creationId xmlns:a16="http://schemas.microsoft.com/office/drawing/2014/main" id="{7829F73B-D99F-40D4-8127-473C1C3612B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84" name="Text Box 17">
          <a:extLst>
            <a:ext uri="{FF2B5EF4-FFF2-40B4-BE49-F238E27FC236}">
              <a16:creationId xmlns:a16="http://schemas.microsoft.com/office/drawing/2014/main" id="{686996D6-AE74-4565-B046-F10136B7F69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85" name="Text Box 18">
          <a:extLst>
            <a:ext uri="{FF2B5EF4-FFF2-40B4-BE49-F238E27FC236}">
              <a16:creationId xmlns:a16="http://schemas.microsoft.com/office/drawing/2014/main" id="{82041180-7377-4BAC-878D-E1EADCCF86A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86" name="Text Box 19">
          <a:extLst>
            <a:ext uri="{FF2B5EF4-FFF2-40B4-BE49-F238E27FC236}">
              <a16:creationId xmlns:a16="http://schemas.microsoft.com/office/drawing/2014/main" id="{C708F346-ED8C-4511-B46A-143493B5461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287" name="Text Box 16">
          <a:extLst>
            <a:ext uri="{FF2B5EF4-FFF2-40B4-BE49-F238E27FC236}">
              <a16:creationId xmlns:a16="http://schemas.microsoft.com/office/drawing/2014/main" id="{D3F29AD0-5CC2-4EE8-BC82-6E4836718DA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288" name="Text Box 17">
          <a:extLst>
            <a:ext uri="{FF2B5EF4-FFF2-40B4-BE49-F238E27FC236}">
              <a16:creationId xmlns:a16="http://schemas.microsoft.com/office/drawing/2014/main" id="{48328F56-2626-4A5D-8638-2550864B3988}"/>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289" name="Text Box 18">
          <a:extLst>
            <a:ext uri="{FF2B5EF4-FFF2-40B4-BE49-F238E27FC236}">
              <a16:creationId xmlns:a16="http://schemas.microsoft.com/office/drawing/2014/main" id="{B8A01431-1C0E-4E6D-B3F0-A51BDFD25614}"/>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290" name="Text Box 19">
          <a:extLst>
            <a:ext uri="{FF2B5EF4-FFF2-40B4-BE49-F238E27FC236}">
              <a16:creationId xmlns:a16="http://schemas.microsoft.com/office/drawing/2014/main" id="{8F5E8543-3CA0-4399-BFA6-72589C05A06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44014"/>
    <xdr:sp macro="" textlink="">
      <xdr:nvSpPr>
        <xdr:cNvPr id="6291" name="Text Box 15">
          <a:extLst>
            <a:ext uri="{FF2B5EF4-FFF2-40B4-BE49-F238E27FC236}">
              <a16:creationId xmlns:a16="http://schemas.microsoft.com/office/drawing/2014/main" id="{A49C463A-CD1D-4C5F-9DB7-53371833B636}"/>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92" name="Text Box 16">
          <a:extLst>
            <a:ext uri="{FF2B5EF4-FFF2-40B4-BE49-F238E27FC236}">
              <a16:creationId xmlns:a16="http://schemas.microsoft.com/office/drawing/2014/main" id="{97F19750-0E4F-4708-BC47-7EA0CDB1486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93" name="Text Box 17">
          <a:extLst>
            <a:ext uri="{FF2B5EF4-FFF2-40B4-BE49-F238E27FC236}">
              <a16:creationId xmlns:a16="http://schemas.microsoft.com/office/drawing/2014/main" id="{38E78AFD-A366-4D5D-AB1A-E7557403A40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94" name="Text Box 18">
          <a:extLst>
            <a:ext uri="{FF2B5EF4-FFF2-40B4-BE49-F238E27FC236}">
              <a16:creationId xmlns:a16="http://schemas.microsoft.com/office/drawing/2014/main" id="{0A319EBA-848D-492B-A1C1-CCCAD7C3C77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95" name="Text Box 19">
          <a:extLst>
            <a:ext uri="{FF2B5EF4-FFF2-40B4-BE49-F238E27FC236}">
              <a16:creationId xmlns:a16="http://schemas.microsoft.com/office/drawing/2014/main" id="{258C7042-B871-4D72-BA5C-A9782CF2F58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96" name="Text Box 16">
          <a:extLst>
            <a:ext uri="{FF2B5EF4-FFF2-40B4-BE49-F238E27FC236}">
              <a16:creationId xmlns:a16="http://schemas.microsoft.com/office/drawing/2014/main" id="{FE9ACDBE-C9BE-4A81-9B92-61AF27B3331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97" name="Text Box 17">
          <a:extLst>
            <a:ext uri="{FF2B5EF4-FFF2-40B4-BE49-F238E27FC236}">
              <a16:creationId xmlns:a16="http://schemas.microsoft.com/office/drawing/2014/main" id="{6E68B072-1C15-4BE9-91D4-A576F229366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98" name="Text Box 18">
          <a:extLst>
            <a:ext uri="{FF2B5EF4-FFF2-40B4-BE49-F238E27FC236}">
              <a16:creationId xmlns:a16="http://schemas.microsoft.com/office/drawing/2014/main" id="{42BC178B-D294-45C4-B536-10757A32614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299" name="Text Box 16">
          <a:extLst>
            <a:ext uri="{FF2B5EF4-FFF2-40B4-BE49-F238E27FC236}">
              <a16:creationId xmlns:a16="http://schemas.microsoft.com/office/drawing/2014/main" id="{4498E226-1834-4530-8220-A5A2573DB10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0" name="Text Box 17">
          <a:extLst>
            <a:ext uri="{FF2B5EF4-FFF2-40B4-BE49-F238E27FC236}">
              <a16:creationId xmlns:a16="http://schemas.microsoft.com/office/drawing/2014/main" id="{DFA04468-1747-4281-86BA-A8FEF9D3F30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1" name="Text Box 18">
          <a:extLst>
            <a:ext uri="{FF2B5EF4-FFF2-40B4-BE49-F238E27FC236}">
              <a16:creationId xmlns:a16="http://schemas.microsoft.com/office/drawing/2014/main" id="{129F02A8-BB42-4695-A0AB-063465221CE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2" name="Text Box 19">
          <a:extLst>
            <a:ext uri="{FF2B5EF4-FFF2-40B4-BE49-F238E27FC236}">
              <a16:creationId xmlns:a16="http://schemas.microsoft.com/office/drawing/2014/main" id="{705A5D7E-4C00-4A83-8B33-5F995C46B4E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3" name="Text Box 16">
          <a:extLst>
            <a:ext uri="{FF2B5EF4-FFF2-40B4-BE49-F238E27FC236}">
              <a16:creationId xmlns:a16="http://schemas.microsoft.com/office/drawing/2014/main" id="{4159129E-2AC4-4DAB-84FA-F5E2BE91DCE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4" name="Text Box 17">
          <a:extLst>
            <a:ext uri="{FF2B5EF4-FFF2-40B4-BE49-F238E27FC236}">
              <a16:creationId xmlns:a16="http://schemas.microsoft.com/office/drawing/2014/main" id="{9967F316-6B57-4911-A6C2-45AA6A8455C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5" name="Text Box 18">
          <a:extLst>
            <a:ext uri="{FF2B5EF4-FFF2-40B4-BE49-F238E27FC236}">
              <a16:creationId xmlns:a16="http://schemas.microsoft.com/office/drawing/2014/main" id="{7242551A-C80A-409C-9256-82FF7B6606A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6" name="Text Box 19">
          <a:extLst>
            <a:ext uri="{FF2B5EF4-FFF2-40B4-BE49-F238E27FC236}">
              <a16:creationId xmlns:a16="http://schemas.microsoft.com/office/drawing/2014/main" id="{BB1F2190-3E69-4BD5-BC7A-405B3C8E77D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456743"/>
    <xdr:sp macro="" textlink="">
      <xdr:nvSpPr>
        <xdr:cNvPr id="6307" name="Text Box 15">
          <a:extLst>
            <a:ext uri="{FF2B5EF4-FFF2-40B4-BE49-F238E27FC236}">
              <a16:creationId xmlns:a16="http://schemas.microsoft.com/office/drawing/2014/main" id="{11D7F623-3CD9-482B-A6EF-94CC65331D54}"/>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504825</xdr:rowOff>
    </xdr:from>
    <xdr:ext cx="95250" cy="442269"/>
    <xdr:sp macro="" textlink="">
      <xdr:nvSpPr>
        <xdr:cNvPr id="6308" name="Text Box 15">
          <a:extLst>
            <a:ext uri="{FF2B5EF4-FFF2-40B4-BE49-F238E27FC236}">
              <a16:creationId xmlns:a16="http://schemas.microsoft.com/office/drawing/2014/main" id="{D7CDF7AE-B3C0-4A8E-B1D0-CAB419B2C688}"/>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504825</xdr:rowOff>
    </xdr:from>
    <xdr:ext cx="95250" cy="442269"/>
    <xdr:sp macro="" textlink="">
      <xdr:nvSpPr>
        <xdr:cNvPr id="6309" name="Text Box 15">
          <a:extLst>
            <a:ext uri="{FF2B5EF4-FFF2-40B4-BE49-F238E27FC236}">
              <a16:creationId xmlns:a16="http://schemas.microsoft.com/office/drawing/2014/main" id="{48B842BC-B969-44AA-BF56-1F7351CA6635}"/>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10" name="Text Box 15">
          <a:extLst>
            <a:ext uri="{FF2B5EF4-FFF2-40B4-BE49-F238E27FC236}">
              <a16:creationId xmlns:a16="http://schemas.microsoft.com/office/drawing/2014/main" id="{F668D761-031D-405D-9585-E02761363717}"/>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444331"/>
    <xdr:sp macro="" textlink="">
      <xdr:nvSpPr>
        <xdr:cNvPr id="6311" name="Text Box 15">
          <a:extLst>
            <a:ext uri="{FF2B5EF4-FFF2-40B4-BE49-F238E27FC236}">
              <a16:creationId xmlns:a16="http://schemas.microsoft.com/office/drawing/2014/main" id="{BE788AA2-0B1F-49A5-AEA4-8735B4EE9A9C}"/>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504825</xdr:rowOff>
    </xdr:from>
    <xdr:ext cx="95250" cy="213632"/>
    <xdr:sp macro="" textlink="">
      <xdr:nvSpPr>
        <xdr:cNvPr id="6312" name="Text Box 15">
          <a:extLst>
            <a:ext uri="{FF2B5EF4-FFF2-40B4-BE49-F238E27FC236}">
              <a16:creationId xmlns:a16="http://schemas.microsoft.com/office/drawing/2014/main" id="{EB2F6A56-E9A8-43E0-A5B7-835639D066B4}"/>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13" name="Text Box 16">
          <a:extLst>
            <a:ext uri="{FF2B5EF4-FFF2-40B4-BE49-F238E27FC236}">
              <a16:creationId xmlns:a16="http://schemas.microsoft.com/office/drawing/2014/main" id="{3B78DFAB-B488-4A8B-9FC4-1678422607D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14" name="Text Box 17">
          <a:extLst>
            <a:ext uri="{FF2B5EF4-FFF2-40B4-BE49-F238E27FC236}">
              <a16:creationId xmlns:a16="http://schemas.microsoft.com/office/drawing/2014/main" id="{C0511B3A-56CD-4070-8849-4816F3E8AD8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15" name="Text Box 18">
          <a:extLst>
            <a:ext uri="{FF2B5EF4-FFF2-40B4-BE49-F238E27FC236}">
              <a16:creationId xmlns:a16="http://schemas.microsoft.com/office/drawing/2014/main" id="{022F10AF-E291-4231-A3A5-AE68B96280D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16" name="Text Box 19">
          <a:extLst>
            <a:ext uri="{FF2B5EF4-FFF2-40B4-BE49-F238E27FC236}">
              <a16:creationId xmlns:a16="http://schemas.microsoft.com/office/drawing/2014/main" id="{F7F101EA-F070-4BAC-A2C3-6833EAF521D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17" name="Text Box 16">
          <a:extLst>
            <a:ext uri="{FF2B5EF4-FFF2-40B4-BE49-F238E27FC236}">
              <a16:creationId xmlns:a16="http://schemas.microsoft.com/office/drawing/2014/main" id="{E3AB2FB7-D80C-4B2B-B965-290DD2F1C23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18" name="Text Box 17">
          <a:extLst>
            <a:ext uri="{FF2B5EF4-FFF2-40B4-BE49-F238E27FC236}">
              <a16:creationId xmlns:a16="http://schemas.microsoft.com/office/drawing/2014/main" id="{BA10E4B6-AF03-4A64-8DA6-E267D31BAE0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19" name="Text Box 18">
          <a:extLst>
            <a:ext uri="{FF2B5EF4-FFF2-40B4-BE49-F238E27FC236}">
              <a16:creationId xmlns:a16="http://schemas.microsoft.com/office/drawing/2014/main" id="{EB59C0E8-0394-462A-812F-44BC6773C89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20" name="Text Box 19">
          <a:extLst>
            <a:ext uri="{FF2B5EF4-FFF2-40B4-BE49-F238E27FC236}">
              <a16:creationId xmlns:a16="http://schemas.microsoft.com/office/drawing/2014/main" id="{2D7091FC-FE4C-4BDF-8BDB-34EA132E3E4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321" name="Text Box 16">
          <a:extLst>
            <a:ext uri="{FF2B5EF4-FFF2-40B4-BE49-F238E27FC236}">
              <a16:creationId xmlns:a16="http://schemas.microsoft.com/office/drawing/2014/main" id="{F6E0946F-1DFB-4696-845E-D16838C8DB5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322" name="Text Box 17">
          <a:extLst>
            <a:ext uri="{FF2B5EF4-FFF2-40B4-BE49-F238E27FC236}">
              <a16:creationId xmlns:a16="http://schemas.microsoft.com/office/drawing/2014/main" id="{509A3703-AA33-4724-84B9-DBAD9166F8AA}"/>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323" name="Text Box 18">
          <a:extLst>
            <a:ext uri="{FF2B5EF4-FFF2-40B4-BE49-F238E27FC236}">
              <a16:creationId xmlns:a16="http://schemas.microsoft.com/office/drawing/2014/main" id="{445888CA-9887-4D11-9361-8A0F26E0ABA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324" name="Text Box 19">
          <a:extLst>
            <a:ext uri="{FF2B5EF4-FFF2-40B4-BE49-F238E27FC236}">
              <a16:creationId xmlns:a16="http://schemas.microsoft.com/office/drawing/2014/main" id="{A5EB2444-D452-4FD5-B5E5-A9BFBCFB6CC7}"/>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44014"/>
    <xdr:sp macro="" textlink="">
      <xdr:nvSpPr>
        <xdr:cNvPr id="6325" name="Text Box 15">
          <a:extLst>
            <a:ext uri="{FF2B5EF4-FFF2-40B4-BE49-F238E27FC236}">
              <a16:creationId xmlns:a16="http://schemas.microsoft.com/office/drawing/2014/main" id="{9F672DC7-8DB0-428D-840D-2F6AA9DDD712}"/>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26" name="Text Box 16">
          <a:extLst>
            <a:ext uri="{FF2B5EF4-FFF2-40B4-BE49-F238E27FC236}">
              <a16:creationId xmlns:a16="http://schemas.microsoft.com/office/drawing/2014/main" id="{22296FF6-47AC-4296-8A69-84684C2F056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27" name="Text Box 17">
          <a:extLst>
            <a:ext uri="{FF2B5EF4-FFF2-40B4-BE49-F238E27FC236}">
              <a16:creationId xmlns:a16="http://schemas.microsoft.com/office/drawing/2014/main" id="{8DF95E91-4D43-4308-AC1F-269151CEAC0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28" name="Text Box 18">
          <a:extLst>
            <a:ext uri="{FF2B5EF4-FFF2-40B4-BE49-F238E27FC236}">
              <a16:creationId xmlns:a16="http://schemas.microsoft.com/office/drawing/2014/main" id="{6EE615D7-E790-42CA-9691-DDFE0710CAE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29" name="Text Box 19">
          <a:extLst>
            <a:ext uri="{FF2B5EF4-FFF2-40B4-BE49-F238E27FC236}">
              <a16:creationId xmlns:a16="http://schemas.microsoft.com/office/drawing/2014/main" id="{7CAF1DDE-3D8A-4293-9958-AA1AF7B0EBC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132</xdr:row>
      <xdr:rowOff>504825</xdr:rowOff>
    </xdr:from>
    <xdr:ext cx="95250" cy="442269"/>
    <xdr:sp macro="" textlink="">
      <xdr:nvSpPr>
        <xdr:cNvPr id="6330" name="Text Box 15">
          <a:extLst>
            <a:ext uri="{FF2B5EF4-FFF2-40B4-BE49-F238E27FC236}">
              <a16:creationId xmlns:a16="http://schemas.microsoft.com/office/drawing/2014/main" id="{8B620CC1-7D8A-431E-8E41-56B11D059107}"/>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31" name="Text Box 16">
          <a:extLst>
            <a:ext uri="{FF2B5EF4-FFF2-40B4-BE49-F238E27FC236}">
              <a16:creationId xmlns:a16="http://schemas.microsoft.com/office/drawing/2014/main" id="{9D34C21E-94DD-46FF-A978-628BF38EBF2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32" name="Text Box 17">
          <a:extLst>
            <a:ext uri="{FF2B5EF4-FFF2-40B4-BE49-F238E27FC236}">
              <a16:creationId xmlns:a16="http://schemas.microsoft.com/office/drawing/2014/main" id="{9B75EF0B-63CB-44CE-A112-435056BDA50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33" name="Text Box 18">
          <a:extLst>
            <a:ext uri="{FF2B5EF4-FFF2-40B4-BE49-F238E27FC236}">
              <a16:creationId xmlns:a16="http://schemas.microsoft.com/office/drawing/2014/main" id="{1FC385B8-147D-42A7-BB15-54046DF6FB4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34" name="Text Box 16">
          <a:extLst>
            <a:ext uri="{FF2B5EF4-FFF2-40B4-BE49-F238E27FC236}">
              <a16:creationId xmlns:a16="http://schemas.microsoft.com/office/drawing/2014/main" id="{C75E45C2-0D82-4738-B4B3-E66114A7962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35" name="Text Box 17">
          <a:extLst>
            <a:ext uri="{FF2B5EF4-FFF2-40B4-BE49-F238E27FC236}">
              <a16:creationId xmlns:a16="http://schemas.microsoft.com/office/drawing/2014/main" id="{139351E9-2755-4412-A3B8-2F36D2ADF49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36" name="Text Box 18">
          <a:extLst>
            <a:ext uri="{FF2B5EF4-FFF2-40B4-BE49-F238E27FC236}">
              <a16:creationId xmlns:a16="http://schemas.microsoft.com/office/drawing/2014/main" id="{19884767-6EBE-48CE-8F04-24CE7351D81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37" name="Text Box 19">
          <a:extLst>
            <a:ext uri="{FF2B5EF4-FFF2-40B4-BE49-F238E27FC236}">
              <a16:creationId xmlns:a16="http://schemas.microsoft.com/office/drawing/2014/main" id="{474A42C6-9F1F-4FEF-BAD4-A00CA3B8908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38" name="Text Box 16">
          <a:extLst>
            <a:ext uri="{FF2B5EF4-FFF2-40B4-BE49-F238E27FC236}">
              <a16:creationId xmlns:a16="http://schemas.microsoft.com/office/drawing/2014/main" id="{1E158F7E-4E31-4204-8B1A-1704951BCA7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39" name="Text Box 17">
          <a:extLst>
            <a:ext uri="{FF2B5EF4-FFF2-40B4-BE49-F238E27FC236}">
              <a16:creationId xmlns:a16="http://schemas.microsoft.com/office/drawing/2014/main" id="{60A4B19E-0CE4-45B2-9588-769AFF30ADF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40" name="Text Box 18">
          <a:extLst>
            <a:ext uri="{FF2B5EF4-FFF2-40B4-BE49-F238E27FC236}">
              <a16:creationId xmlns:a16="http://schemas.microsoft.com/office/drawing/2014/main" id="{EDD6C281-FDCA-4566-9763-CEFE2A15970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341" name="Text Box 15">
          <a:extLst>
            <a:ext uri="{FF2B5EF4-FFF2-40B4-BE49-F238E27FC236}">
              <a16:creationId xmlns:a16="http://schemas.microsoft.com/office/drawing/2014/main" id="{CD92CE36-6E78-4816-94B7-98AFE12C23D9}"/>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42" name="Text Box 16">
          <a:extLst>
            <a:ext uri="{FF2B5EF4-FFF2-40B4-BE49-F238E27FC236}">
              <a16:creationId xmlns:a16="http://schemas.microsoft.com/office/drawing/2014/main" id="{FC94DA77-1AD9-480F-8C2C-DB80A0BF7B1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43" name="Text Box 17">
          <a:extLst>
            <a:ext uri="{FF2B5EF4-FFF2-40B4-BE49-F238E27FC236}">
              <a16:creationId xmlns:a16="http://schemas.microsoft.com/office/drawing/2014/main" id="{BEB6C1BC-A4AD-46AD-B210-11758FE272F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44" name="Text Box 18">
          <a:extLst>
            <a:ext uri="{FF2B5EF4-FFF2-40B4-BE49-F238E27FC236}">
              <a16:creationId xmlns:a16="http://schemas.microsoft.com/office/drawing/2014/main" id="{65121C06-2AF9-49C9-9B11-06A4ED7D945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45" name="Text Box 19">
          <a:extLst>
            <a:ext uri="{FF2B5EF4-FFF2-40B4-BE49-F238E27FC236}">
              <a16:creationId xmlns:a16="http://schemas.microsoft.com/office/drawing/2014/main" id="{FEDEC46F-E3A7-4776-8C22-31FBA3B85AC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46" name="Text Box 16">
          <a:extLst>
            <a:ext uri="{FF2B5EF4-FFF2-40B4-BE49-F238E27FC236}">
              <a16:creationId xmlns:a16="http://schemas.microsoft.com/office/drawing/2014/main" id="{08A49479-6715-4D75-BD7F-549EC77342D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47" name="Text Box 17">
          <a:extLst>
            <a:ext uri="{FF2B5EF4-FFF2-40B4-BE49-F238E27FC236}">
              <a16:creationId xmlns:a16="http://schemas.microsoft.com/office/drawing/2014/main" id="{F74A54D9-65BA-40A7-B713-9347AAA73B3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48" name="Text Box 18">
          <a:extLst>
            <a:ext uri="{FF2B5EF4-FFF2-40B4-BE49-F238E27FC236}">
              <a16:creationId xmlns:a16="http://schemas.microsoft.com/office/drawing/2014/main" id="{96D98C1B-EF17-40A6-996B-FE424AABA0E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49" name="Text Box 19">
          <a:extLst>
            <a:ext uri="{FF2B5EF4-FFF2-40B4-BE49-F238E27FC236}">
              <a16:creationId xmlns:a16="http://schemas.microsoft.com/office/drawing/2014/main" id="{A9FB8E13-AA9C-4AAC-96E5-8EC8A648AAC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129</xdr:row>
      <xdr:rowOff>0</xdr:rowOff>
    </xdr:from>
    <xdr:ext cx="95250" cy="171450"/>
    <xdr:sp macro="" textlink="">
      <xdr:nvSpPr>
        <xdr:cNvPr id="6350" name="Text Box 16">
          <a:extLst>
            <a:ext uri="{FF2B5EF4-FFF2-40B4-BE49-F238E27FC236}">
              <a16:creationId xmlns:a16="http://schemas.microsoft.com/office/drawing/2014/main" id="{0B7E8D91-6AA9-492A-938C-D813487D4CF0}"/>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129</xdr:row>
      <xdr:rowOff>0</xdr:rowOff>
    </xdr:from>
    <xdr:ext cx="95250" cy="171450"/>
    <xdr:sp macro="" textlink="">
      <xdr:nvSpPr>
        <xdr:cNvPr id="6351" name="Text Box 17">
          <a:extLst>
            <a:ext uri="{FF2B5EF4-FFF2-40B4-BE49-F238E27FC236}">
              <a16:creationId xmlns:a16="http://schemas.microsoft.com/office/drawing/2014/main" id="{F17587D3-3990-495D-9873-5C8DCD207084}"/>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129</xdr:row>
      <xdr:rowOff>0</xdr:rowOff>
    </xdr:from>
    <xdr:ext cx="95250" cy="171450"/>
    <xdr:sp macro="" textlink="">
      <xdr:nvSpPr>
        <xdr:cNvPr id="6352" name="Text Box 18">
          <a:extLst>
            <a:ext uri="{FF2B5EF4-FFF2-40B4-BE49-F238E27FC236}">
              <a16:creationId xmlns:a16="http://schemas.microsoft.com/office/drawing/2014/main" id="{808F4F4B-0D28-45FE-9777-8F0EF972D8C6}"/>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129</xdr:row>
      <xdr:rowOff>0</xdr:rowOff>
    </xdr:from>
    <xdr:ext cx="95250" cy="171450"/>
    <xdr:sp macro="" textlink="">
      <xdr:nvSpPr>
        <xdr:cNvPr id="6353" name="Text Box 19">
          <a:extLst>
            <a:ext uri="{FF2B5EF4-FFF2-40B4-BE49-F238E27FC236}">
              <a16:creationId xmlns:a16="http://schemas.microsoft.com/office/drawing/2014/main" id="{197CF563-DF50-429A-A990-576F7FCD953B}"/>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44014"/>
    <xdr:sp macro="" textlink="">
      <xdr:nvSpPr>
        <xdr:cNvPr id="6354" name="Text Box 15">
          <a:extLst>
            <a:ext uri="{FF2B5EF4-FFF2-40B4-BE49-F238E27FC236}">
              <a16:creationId xmlns:a16="http://schemas.microsoft.com/office/drawing/2014/main" id="{7BF36445-BE1F-41B3-BEA1-677ACF7F0BEA}"/>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55" name="Text Box 16">
          <a:extLst>
            <a:ext uri="{FF2B5EF4-FFF2-40B4-BE49-F238E27FC236}">
              <a16:creationId xmlns:a16="http://schemas.microsoft.com/office/drawing/2014/main" id="{FE0EB84E-26B7-447A-991F-1D0EB241447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56" name="Text Box 17">
          <a:extLst>
            <a:ext uri="{FF2B5EF4-FFF2-40B4-BE49-F238E27FC236}">
              <a16:creationId xmlns:a16="http://schemas.microsoft.com/office/drawing/2014/main" id="{ABAD4D8E-FA87-422B-BB11-DDB2FFCC568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57" name="Text Box 18">
          <a:extLst>
            <a:ext uri="{FF2B5EF4-FFF2-40B4-BE49-F238E27FC236}">
              <a16:creationId xmlns:a16="http://schemas.microsoft.com/office/drawing/2014/main" id="{87FE32E3-4B45-4D87-891A-1628B5F8A2F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58" name="Text Box 19">
          <a:extLst>
            <a:ext uri="{FF2B5EF4-FFF2-40B4-BE49-F238E27FC236}">
              <a16:creationId xmlns:a16="http://schemas.microsoft.com/office/drawing/2014/main" id="{5C758663-E0D1-42A4-8BB4-EC9D46C9617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59" name="Text Box 16">
          <a:extLst>
            <a:ext uri="{FF2B5EF4-FFF2-40B4-BE49-F238E27FC236}">
              <a16:creationId xmlns:a16="http://schemas.microsoft.com/office/drawing/2014/main" id="{B8F01B8E-CF32-40D5-A9D7-139968F846F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60" name="Text Box 17">
          <a:extLst>
            <a:ext uri="{FF2B5EF4-FFF2-40B4-BE49-F238E27FC236}">
              <a16:creationId xmlns:a16="http://schemas.microsoft.com/office/drawing/2014/main" id="{12D711F1-EC32-470C-B610-E95BDE77F75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134</xdr:row>
      <xdr:rowOff>15875</xdr:rowOff>
    </xdr:from>
    <xdr:ext cx="95250" cy="171450"/>
    <xdr:sp macro="" textlink="">
      <xdr:nvSpPr>
        <xdr:cNvPr id="6361" name="Text Box 18">
          <a:extLst>
            <a:ext uri="{FF2B5EF4-FFF2-40B4-BE49-F238E27FC236}">
              <a16:creationId xmlns:a16="http://schemas.microsoft.com/office/drawing/2014/main" id="{C8E2FB69-2ED0-4920-91B9-97F370CEE449}"/>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62" name="Text Box 16">
          <a:extLst>
            <a:ext uri="{FF2B5EF4-FFF2-40B4-BE49-F238E27FC236}">
              <a16:creationId xmlns:a16="http://schemas.microsoft.com/office/drawing/2014/main" id="{9CB1A0AD-2BFC-4C6F-82C1-CAF23B73802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63" name="Text Box 17">
          <a:extLst>
            <a:ext uri="{FF2B5EF4-FFF2-40B4-BE49-F238E27FC236}">
              <a16:creationId xmlns:a16="http://schemas.microsoft.com/office/drawing/2014/main" id="{B89C5CE2-A6A7-4842-AB62-DF714063FE7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64" name="Text Box 18">
          <a:extLst>
            <a:ext uri="{FF2B5EF4-FFF2-40B4-BE49-F238E27FC236}">
              <a16:creationId xmlns:a16="http://schemas.microsoft.com/office/drawing/2014/main" id="{D490EB5E-85CB-46E0-9D55-BC44DAA4DF7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65" name="Text Box 19">
          <a:extLst>
            <a:ext uri="{FF2B5EF4-FFF2-40B4-BE49-F238E27FC236}">
              <a16:creationId xmlns:a16="http://schemas.microsoft.com/office/drawing/2014/main" id="{9B99A5FC-DCDC-467B-85D2-7F93FCF52CC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66" name="Text Box 16">
          <a:extLst>
            <a:ext uri="{FF2B5EF4-FFF2-40B4-BE49-F238E27FC236}">
              <a16:creationId xmlns:a16="http://schemas.microsoft.com/office/drawing/2014/main" id="{FDC260C3-2E24-410D-8B63-07D14DD87C5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367" name="Text Box 15">
          <a:extLst>
            <a:ext uri="{FF2B5EF4-FFF2-40B4-BE49-F238E27FC236}">
              <a16:creationId xmlns:a16="http://schemas.microsoft.com/office/drawing/2014/main" id="{28033BD1-A49F-4605-AFFD-ABCA6958605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368" name="Text Box 15">
          <a:extLst>
            <a:ext uri="{FF2B5EF4-FFF2-40B4-BE49-F238E27FC236}">
              <a16:creationId xmlns:a16="http://schemas.microsoft.com/office/drawing/2014/main" id="{D4E82701-A9FA-4389-8E41-CE37AB6B819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369" name="Text Box 15">
          <a:extLst>
            <a:ext uri="{FF2B5EF4-FFF2-40B4-BE49-F238E27FC236}">
              <a16:creationId xmlns:a16="http://schemas.microsoft.com/office/drawing/2014/main" id="{65380FA5-9340-4D54-933B-5DD3EFB1E8AD}"/>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370" name="Text Box 15">
          <a:extLst>
            <a:ext uri="{FF2B5EF4-FFF2-40B4-BE49-F238E27FC236}">
              <a16:creationId xmlns:a16="http://schemas.microsoft.com/office/drawing/2014/main" id="{8E258555-157D-4B61-867D-1112257006E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504825</xdr:rowOff>
    </xdr:from>
    <xdr:ext cx="95250" cy="213632"/>
    <xdr:sp macro="" textlink="">
      <xdr:nvSpPr>
        <xdr:cNvPr id="6371" name="Text Box 15">
          <a:extLst>
            <a:ext uri="{FF2B5EF4-FFF2-40B4-BE49-F238E27FC236}">
              <a16:creationId xmlns:a16="http://schemas.microsoft.com/office/drawing/2014/main" id="{CDC1D697-F891-4187-8F3F-6EED07683161}"/>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72" name="Text Box 15">
          <a:extLst>
            <a:ext uri="{FF2B5EF4-FFF2-40B4-BE49-F238E27FC236}">
              <a16:creationId xmlns:a16="http://schemas.microsoft.com/office/drawing/2014/main" id="{AFBB35F0-8CDD-41F5-908A-07006E671526}"/>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73" name="Text Box 15">
          <a:extLst>
            <a:ext uri="{FF2B5EF4-FFF2-40B4-BE49-F238E27FC236}">
              <a16:creationId xmlns:a16="http://schemas.microsoft.com/office/drawing/2014/main" id="{7D1B7C8A-CA49-4A6E-A6BC-99355E5BB2FE}"/>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74" name="Text Box 15">
          <a:extLst>
            <a:ext uri="{FF2B5EF4-FFF2-40B4-BE49-F238E27FC236}">
              <a16:creationId xmlns:a16="http://schemas.microsoft.com/office/drawing/2014/main" id="{FA12D790-1D46-497F-A7F4-25A6FC87CD6C}"/>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75" name="Text Box 15">
          <a:extLst>
            <a:ext uri="{FF2B5EF4-FFF2-40B4-BE49-F238E27FC236}">
              <a16:creationId xmlns:a16="http://schemas.microsoft.com/office/drawing/2014/main" id="{2CDD3837-B101-4EAA-9FB3-EA39A8E2B51C}"/>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76" name="Text Box 15">
          <a:extLst>
            <a:ext uri="{FF2B5EF4-FFF2-40B4-BE49-F238E27FC236}">
              <a16:creationId xmlns:a16="http://schemas.microsoft.com/office/drawing/2014/main" id="{AE95F13C-CFFE-4974-B048-E7021BD9471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77" name="Text Box 15">
          <a:extLst>
            <a:ext uri="{FF2B5EF4-FFF2-40B4-BE49-F238E27FC236}">
              <a16:creationId xmlns:a16="http://schemas.microsoft.com/office/drawing/2014/main" id="{238F7886-0679-445F-9210-5000EE224E1C}"/>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448496"/>
    <xdr:sp macro="" textlink="">
      <xdr:nvSpPr>
        <xdr:cNvPr id="6378" name="Text Box 15">
          <a:extLst>
            <a:ext uri="{FF2B5EF4-FFF2-40B4-BE49-F238E27FC236}">
              <a16:creationId xmlns:a16="http://schemas.microsoft.com/office/drawing/2014/main" id="{F08B6B82-D878-4DEF-9E8F-4EC3F1EB500A}"/>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79" name="Text Box 15">
          <a:extLst>
            <a:ext uri="{FF2B5EF4-FFF2-40B4-BE49-F238E27FC236}">
              <a16:creationId xmlns:a16="http://schemas.microsoft.com/office/drawing/2014/main" id="{915B19DA-F6E6-432C-B8C7-66F7215CB960}"/>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444331"/>
    <xdr:sp macro="" textlink="">
      <xdr:nvSpPr>
        <xdr:cNvPr id="6380" name="Text Box 15">
          <a:extLst>
            <a:ext uri="{FF2B5EF4-FFF2-40B4-BE49-F238E27FC236}">
              <a16:creationId xmlns:a16="http://schemas.microsoft.com/office/drawing/2014/main" id="{7B508661-1F93-41D9-8453-56FBA8F6506E}"/>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456743"/>
    <xdr:sp macro="" textlink="">
      <xdr:nvSpPr>
        <xdr:cNvPr id="6381" name="Text Box 15">
          <a:extLst>
            <a:ext uri="{FF2B5EF4-FFF2-40B4-BE49-F238E27FC236}">
              <a16:creationId xmlns:a16="http://schemas.microsoft.com/office/drawing/2014/main" id="{87763FCD-F1F8-41E4-B024-7E1627F0177F}"/>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2" name="Text Box 15">
          <a:extLst>
            <a:ext uri="{FF2B5EF4-FFF2-40B4-BE49-F238E27FC236}">
              <a16:creationId xmlns:a16="http://schemas.microsoft.com/office/drawing/2014/main" id="{F74DE3E3-7FC6-402C-85A2-14E087A6EC11}"/>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444331"/>
    <xdr:sp macro="" textlink="">
      <xdr:nvSpPr>
        <xdr:cNvPr id="6383" name="Text Box 15">
          <a:extLst>
            <a:ext uri="{FF2B5EF4-FFF2-40B4-BE49-F238E27FC236}">
              <a16:creationId xmlns:a16="http://schemas.microsoft.com/office/drawing/2014/main" id="{79E0FB63-059D-4D78-987F-8B3DE7920EAC}"/>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4" name="Text Box 15">
          <a:extLst>
            <a:ext uri="{FF2B5EF4-FFF2-40B4-BE49-F238E27FC236}">
              <a16:creationId xmlns:a16="http://schemas.microsoft.com/office/drawing/2014/main" id="{67888141-EA2E-4098-BB46-2474FA70178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5" name="Text Box 15">
          <a:extLst>
            <a:ext uri="{FF2B5EF4-FFF2-40B4-BE49-F238E27FC236}">
              <a16:creationId xmlns:a16="http://schemas.microsoft.com/office/drawing/2014/main" id="{0A665707-0CEC-42AC-9B42-1DF9CFA79605}"/>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6" name="Text Box 15">
          <a:extLst>
            <a:ext uri="{FF2B5EF4-FFF2-40B4-BE49-F238E27FC236}">
              <a16:creationId xmlns:a16="http://schemas.microsoft.com/office/drawing/2014/main" id="{460076E3-4AB2-4892-A8EC-2CF58277CCE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7" name="Text Box 15">
          <a:extLst>
            <a:ext uri="{FF2B5EF4-FFF2-40B4-BE49-F238E27FC236}">
              <a16:creationId xmlns:a16="http://schemas.microsoft.com/office/drawing/2014/main" id="{4697C07E-A341-4AB4-8F51-D1B4CE074868}"/>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8" name="Text Box 15">
          <a:extLst>
            <a:ext uri="{FF2B5EF4-FFF2-40B4-BE49-F238E27FC236}">
              <a16:creationId xmlns:a16="http://schemas.microsoft.com/office/drawing/2014/main" id="{D72CF616-5071-4294-8B0C-B40C249FD4F2}"/>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9" name="Text Box 15">
          <a:extLst>
            <a:ext uri="{FF2B5EF4-FFF2-40B4-BE49-F238E27FC236}">
              <a16:creationId xmlns:a16="http://schemas.microsoft.com/office/drawing/2014/main" id="{82DAE284-191D-41A0-9098-73AC6B012A9D}"/>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48496"/>
    <xdr:sp macro="" textlink="">
      <xdr:nvSpPr>
        <xdr:cNvPr id="6390" name="Text Box 15">
          <a:extLst>
            <a:ext uri="{FF2B5EF4-FFF2-40B4-BE49-F238E27FC236}">
              <a16:creationId xmlns:a16="http://schemas.microsoft.com/office/drawing/2014/main" id="{E9CA8091-6D8F-4F8C-A2FB-76109182609E}"/>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391" name="Text Box 15">
          <a:extLst>
            <a:ext uri="{FF2B5EF4-FFF2-40B4-BE49-F238E27FC236}">
              <a16:creationId xmlns:a16="http://schemas.microsoft.com/office/drawing/2014/main" id="{3272798D-8E47-42B0-BEA9-B02215AB6EA0}"/>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44331"/>
    <xdr:sp macro="" textlink="">
      <xdr:nvSpPr>
        <xdr:cNvPr id="6392" name="Text Box 15">
          <a:extLst>
            <a:ext uri="{FF2B5EF4-FFF2-40B4-BE49-F238E27FC236}">
              <a16:creationId xmlns:a16="http://schemas.microsoft.com/office/drawing/2014/main" id="{42AC5FCF-5440-4BAC-9D7B-B9AB4F1D7312}"/>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56743"/>
    <xdr:sp macro="" textlink="">
      <xdr:nvSpPr>
        <xdr:cNvPr id="6393" name="Text Box 15">
          <a:extLst>
            <a:ext uri="{FF2B5EF4-FFF2-40B4-BE49-F238E27FC236}">
              <a16:creationId xmlns:a16="http://schemas.microsoft.com/office/drawing/2014/main" id="{E65DD214-4EA4-4B94-88F8-8BE3C13C12CB}"/>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394" name="Text Box 15">
          <a:extLst>
            <a:ext uri="{FF2B5EF4-FFF2-40B4-BE49-F238E27FC236}">
              <a16:creationId xmlns:a16="http://schemas.microsoft.com/office/drawing/2014/main" id="{C59166AD-264A-4E79-A70D-584CF292842C}"/>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44331"/>
    <xdr:sp macro="" textlink="">
      <xdr:nvSpPr>
        <xdr:cNvPr id="6395" name="Text Box 15">
          <a:extLst>
            <a:ext uri="{FF2B5EF4-FFF2-40B4-BE49-F238E27FC236}">
              <a16:creationId xmlns:a16="http://schemas.microsoft.com/office/drawing/2014/main" id="{EA4655EA-1201-4402-9A5F-EA6A8A553357}"/>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396" name="Text Box 15">
          <a:extLst>
            <a:ext uri="{FF2B5EF4-FFF2-40B4-BE49-F238E27FC236}">
              <a16:creationId xmlns:a16="http://schemas.microsoft.com/office/drawing/2014/main" id="{3DF5228C-9563-42DB-AE87-5DEB04B6AAF8}"/>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397" name="Text Box 15">
          <a:extLst>
            <a:ext uri="{FF2B5EF4-FFF2-40B4-BE49-F238E27FC236}">
              <a16:creationId xmlns:a16="http://schemas.microsoft.com/office/drawing/2014/main" id="{C5246416-80B6-498C-B904-F8460FA08FA1}"/>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398" name="Text Box 15">
          <a:extLst>
            <a:ext uri="{FF2B5EF4-FFF2-40B4-BE49-F238E27FC236}">
              <a16:creationId xmlns:a16="http://schemas.microsoft.com/office/drawing/2014/main" id="{A0936289-E8E6-48AD-BA28-8EF872058CC9}"/>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399" name="Text Box 15">
          <a:extLst>
            <a:ext uri="{FF2B5EF4-FFF2-40B4-BE49-F238E27FC236}">
              <a16:creationId xmlns:a16="http://schemas.microsoft.com/office/drawing/2014/main" id="{D9411838-1BD5-4A96-A029-BDB77056420A}"/>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400" name="Text Box 15">
          <a:extLst>
            <a:ext uri="{FF2B5EF4-FFF2-40B4-BE49-F238E27FC236}">
              <a16:creationId xmlns:a16="http://schemas.microsoft.com/office/drawing/2014/main" id="{08E77A32-45FF-4C70-860E-F5C2D96F71D1}"/>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401" name="Text Box 15">
          <a:extLst>
            <a:ext uri="{FF2B5EF4-FFF2-40B4-BE49-F238E27FC236}">
              <a16:creationId xmlns:a16="http://schemas.microsoft.com/office/drawing/2014/main" id="{581EC6A4-1EC5-4DE2-B50F-C165CCED167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2" name="Text Box 15">
          <a:extLst>
            <a:ext uri="{FF2B5EF4-FFF2-40B4-BE49-F238E27FC236}">
              <a16:creationId xmlns:a16="http://schemas.microsoft.com/office/drawing/2014/main" id="{F37A665E-6635-4C73-B5FB-76E2AF7DA33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3" name="Text Box 15">
          <a:extLst>
            <a:ext uri="{FF2B5EF4-FFF2-40B4-BE49-F238E27FC236}">
              <a16:creationId xmlns:a16="http://schemas.microsoft.com/office/drawing/2014/main" id="{7E4EAB49-9F14-485F-8626-082BCB66CCB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4" name="Text Box 15">
          <a:extLst>
            <a:ext uri="{FF2B5EF4-FFF2-40B4-BE49-F238E27FC236}">
              <a16:creationId xmlns:a16="http://schemas.microsoft.com/office/drawing/2014/main" id="{6A5C741D-F41C-419A-AEE9-18CB7277748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5" name="Text Box 15">
          <a:extLst>
            <a:ext uri="{FF2B5EF4-FFF2-40B4-BE49-F238E27FC236}">
              <a16:creationId xmlns:a16="http://schemas.microsoft.com/office/drawing/2014/main" id="{346103C5-250F-4200-B5A2-5DE0EA65D6A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6" name="Text Box 15">
          <a:extLst>
            <a:ext uri="{FF2B5EF4-FFF2-40B4-BE49-F238E27FC236}">
              <a16:creationId xmlns:a16="http://schemas.microsoft.com/office/drawing/2014/main" id="{CA3EFE8F-B3D6-496D-9047-FA36FD20B50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7" name="Text Box 15">
          <a:extLst>
            <a:ext uri="{FF2B5EF4-FFF2-40B4-BE49-F238E27FC236}">
              <a16:creationId xmlns:a16="http://schemas.microsoft.com/office/drawing/2014/main" id="{76979E05-AFD7-4619-B7AD-71922CDED60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8" name="Text Box 15">
          <a:extLst>
            <a:ext uri="{FF2B5EF4-FFF2-40B4-BE49-F238E27FC236}">
              <a16:creationId xmlns:a16="http://schemas.microsoft.com/office/drawing/2014/main" id="{FC350CA1-E5F3-48B2-A72F-F9686C76246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9" name="Text Box 15">
          <a:extLst>
            <a:ext uri="{FF2B5EF4-FFF2-40B4-BE49-F238E27FC236}">
              <a16:creationId xmlns:a16="http://schemas.microsoft.com/office/drawing/2014/main" id="{D30E3782-8261-4C94-B00B-D4241A62E9B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410" name="Text Box 15">
          <a:extLst>
            <a:ext uri="{FF2B5EF4-FFF2-40B4-BE49-F238E27FC236}">
              <a16:creationId xmlns:a16="http://schemas.microsoft.com/office/drawing/2014/main" id="{AD4ABB0B-EB60-49B8-9750-4E96EED7B1E2}"/>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411" name="Text Box 15">
          <a:extLst>
            <a:ext uri="{FF2B5EF4-FFF2-40B4-BE49-F238E27FC236}">
              <a16:creationId xmlns:a16="http://schemas.microsoft.com/office/drawing/2014/main" id="{D07AEC76-1854-4174-84F5-53392694087C}"/>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12" name="Text Box 15">
          <a:extLst>
            <a:ext uri="{FF2B5EF4-FFF2-40B4-BE49-F238E27FC236}">
              <a16:creationId xmlns:a16="http://schemas.microsoft.com/office/drawing/2014/main" id="{58262A01-E8C0-40EF-9172-156957CD39C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413" name="Text Box 15">
          <a:extLst>
            <a:ext uri="{FF2B5EF4-FFF2-40B4-BE49-F238E27FC236}">
              <a16:creationId xmlns:a16="http://schemas.microsoft.com/office/drawing/2014/main" id="{61B76680-3F27-4901-A43D-5222A46D32D8}"/>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14" name="Text Box 15">
          <a:extLst>
            <a:ext uri="{FF2B5EF4-FFF2-40B4-BE49-F238E27FC236}">
              <a16:creationId xmlns:a16="http://schemas.microsoft.com/office/drawing/2014/main" id="{2587144F-2797-4C71-B8C7-A20E8D5B1AA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504825</xdr:rowOff>
    </xdr:from>
    <xdr:ext cx="95250" cy="213632"/>
    <xdr:sp macro="" textlink="">
      <xdr:nvSpPr>
        <xdr:cNvPr id="6415" name="Text Box 15">
          <a:extLst>
            <a:ext uri="{FF2B5EF4-FFF2-40B4-BE49-F238E27FC236}">
              <a16:creationId xmlns:a16="http://schemas.microsoft.com/office/drawing/2014/main" id="{4F4FD408-B78B-449B-87D1-AB20AEB1EF76}"/>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16" name="Text Box 15">
          <a:extLst>
            <a:ext uri="{FF2B5EF4-FFF2-40B4-BE49-F238E27FC236}">
              <a16:creationId xmlns:a16="http://schemas.microsoft.com/office/drawing/2014/main" id="{EEC45B39-D79C-4357-B640-F1120AC5A2B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17" name="Text Box 15">
          <a:extLst>
            <a:ext uri="{FF2B5EF4-FFF2-40B4-BE49-F238E27FC236}">
              <a16:creationId xmlns:a16="http://schemas.microsoft.com/office/drawing/2014/main" id="{0BD38768-9896-46F6-BA51-FE4B73FADE5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18" name="Text Box 15">
          <a:extLst>
            <a:ext uri="{FF2B5EF4-FFF2-40B4-BE49-F238E27FC236}">
              <a16:creationId xmlns:a16="http://schemas.microsoft.com/office/drawing/2014/main" id="{6D3776B9-618A-4854-A56F-A72D20AD7FC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19" name="Text Box 15">
          <a:extLst>
            <a:ext uri="{FF2B5EF4-FFF2-40B4-BE49-F238E27FC236}">
              <a16:creationId xmlns:a16="http://schemas.microsoft.com/office/drawing/2014/main" id="{553A2F79-D34C-4D97-9EA4-9E9CF4A042B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20" name="Text Box 15">
          <a:extLst>
            <a:ext uri="{FF2B5EF4-FFF2-40B4-BE49-F238E27FC236}">
              <a16:creationId xmlns:a16="http://schemas.microsoft.com/office/drawing/2014/main" id="{4D4FFBE1-9621-4A52-8372-4C43628C5CE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21" name="Text Box 15">
          <a:extLst>
            <a:ext uri="{FF2B5EF4-FFF2-40B4-BE49-F238E27FC236}">
              <a16:creationId xmlns:a16="http://schemas.microsoft.com/office/drawing/2014/main" id="{A1BD76AE-4354-4D82-894A-F3F0BD4697A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22" name="Text Box 16">
          <a:extLst>
            <a:ext uri="{FF2B5EF4-FFF2-40B4-BE49-F238E27FC236}">
              <a16:creationId xmlns:a16="http://schemas.microsoft.com/office/drawing/2014/main" id="{1F8C4E21-7CE9-4880-B388-7F4D2B2D0C1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23" name="Text Box 17">
          <a:extLst>
            <a:ext uri="{FF2B5EF4-FFF2-40B4-BE49-F238E27FC236}">
              <a16:creationId xmlns:a16="http://schemas.microsoft.com/office/drawing/2014/main" id="{3A56233B-A099-435A-B13D-CBFDB3D8AE5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24" name="Text Box 18">
          <a:extLst>
            <a:ext uri="{FF2B5EF4-FFF2-40B4-BE49-F238E27FC236}">
              <a16:creationId xmlns:a16="http://schemas.microsoft.com/office/drawing/2014/main" id="{3D2F229E-6377-4703-895A-188F61081A0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25" name="Text Box 19">
          <a:extLst>
            <a:ext uri="{FF2B5EF4-FFF2-40B4-BE49-F238E27FC236}">
              <a16:creationId xmlns:a16="http://schemas.microsoft.com/office/drawing/2014/main" id="{FD330199-109B-4C63-81AF-1C7E8EBD01F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26" name="Text Box 16">
          <a:extLst>
            <a:ext uri="{FF2B5EF4-FFF2-40B4-BE49-F238E27FC236}">
              <a16:creationId xmlns:a16="http://schemas.microsoft.com/office/drawing/2014/main" id="{86BC73E0-F278-43D1-A959-FE2F11E82F6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27" name="Text Box 17">
          <a:extLst>
            <a:ext uri="{FF2B5EF4-FFF2-40B4-BE49-F238E27FC236}">
              <a16:creationId xmlns:a16="http://schemas.microsoft.com/office/drawing/2014/main" id="{687B55B6-D5D4-4DA9-9B11-528FB908FED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28" name="Text Box 18">
          <a:extLst>
            <a:ext uri="{FF2B5EF4-FFF2-40B4-BE49-F238E27FC236}">
              <a16:creationId xmlns:a16="http://schemas.microsoft.com/office/drawing/2014/main" id="{5F5FE191-ECF3-4FDA-B791-24DE6D09570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29" name="Text Box 19">
          <a:extLst>
            <a:ext uri="{FF2B5EF4-FFF2-40B4-BE49-F238E27FC236}">
              <a16:creationId xmlns:a16="http://schemas.microsoft.com/office/drawing/2014/main" id="{906AE03F-3D1D-432F-B5F1-E60629A3172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30" name="Text Box 16">
          <a:extLst>
            <a:ext uri="{FF2B5EF4-FFF2-40B4-BE49-F238E27FC236}">
              <a16:creationId xmlns:a16="http://schemas.microsoft.com/office/drawing/2014/main" id="{DB0F3730-E351-4ACE-9AE4-F1B3001CFB9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31" name="Text Box 17">
          <a:extLst>
            <a:ext uri="{FF2B5EF4-FFF2-40B4-BE49-F238E27FC236}">
              <a16:creationId xmlns:a16="http://schemas.microsoft.com/office/drawing/2014/main" id="{11E85AC4-1A93-46CE-AB4F-9D7FD037434A}"/>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32" name="Text Box 18">
          <a:extLst>
            <a:ext uri="{FF2B5EF4-FFF2-40B4-BE49-F238E27FC236}">
              <a16:creationId xmlns:a16="http://schemas.microsoft.com/office/drawing/2014/main" id="{34503040-6F3F-4BB6-B04E-59FA0199D8B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33" name="Text Box 19">
          <a:extLst>
            <a:ext uri="{FF2B5EF4-FFF2-40B4-BE49-F238E27FC236}">
              <a16:creationId xmlns:a16="http://schemas.microsoft.com/office/drawing/2014/main" id="{0F1B403B-5375-4809-BEDF-D58D50E61EB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139</xdr:row>
      <xdr:rowOff>504825</xdr:rowOff>
    </xdr:from>
    <xdr:ext cx="95250" cy="444014"/>
    <xdr:sp macro="" textlink="">
      <xdr:nvSpPr>
        <xdr:cNvPr id="6434" name="Text Box 15">
          <a:extLst>
            <a:ext uri="{FF2B5EF4-FFF2-40B4-BE49-F238E27FC236}">
              <a16:creationId xmlns:a16="http://schemas.microsoft.com/office/drawing/2014/main" id="{A3FFC126-C6AB-4EBD-AE75-5A46D4AC7C91}"/>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35" name="Text Box 16">
          <a:extLst>
            <a:ext uri="{FF2B5EF4-FFF2-40B4-BE49-F238E27FC236}">
              <a16:creationId xmlns:a16="http://schemas.microsoft.com/office/drawing/2014/main" id="{ED5AD435-EED6-4EB6-B532-E87E17EA31E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36" name="Text Box 17">
          <a:extLst>
            <a:ext uri="{FF2B5EF4-FFF2-40B4-BE49-F238E27FC236}">
              <a16:creationId xmlns:a16="http://schemas.microsoft.com/office/drawing/2014/main" id="{E6AD6D63-74BA-4B57-8C11-1CA16E570E4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37" name="Text Box 18">
          <a:extLst>
            <a:ext uri="{FF2B5EF4-FFF2-40B4-BE49-F238E27FC236}">
              <a16:creationId xmlns:a16="http://schemas.microsoft.com/office/drawing/2014/main" id="{61FD8F72-AE82-4C52-B2F2-3375C79EAD6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38" name="Text Box 19">
          <a:extLst>
            <a:ext uri="{FF2B5EF4-FFF2-40B4-BE49-F238E27FC236}">
              <a16:creationId xmlns:a16="http://schemas.microsoft.com/office/drawing/2014/main" id="{CCFC5155-3226-4D5B-9266-EA00DFB4531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439" name="Text Box 15">
          <a:extLst>
            <a:ext uri="{FF2B5EF4-FFF2-40B4-BE49-F238E27FC236}">
              <a16:creationId xmlns:a16="http://schemas.microsoft.com/office/drawing/2014/main" id="{4CDFE485-5BFB-4936-AF19-65324731AA7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139</xdr:row>
      <xdr:rowOff>504825</xdr:rowOff>
    </xdr:from>
    <xdr:ext cx="95250" cy="442269"/>
    <xdr:sp macro="" textlink="">
      <xdr:nvSpPr>
        <xdr:cNvPr id="6440" name="Text Box 15">
          <a:extLst>
            <a:ext uri="{FF2B5EF4-FFF2-40B4-BE49-F238E27FC236}">
              <a16:creationId xmlns:a16="http://schemas.microsoft.com/office/drawing/2014/main" id="{242DAE8F-A8F4-451A-AE89-ED3665876F74}"/>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41" name="Text Box 16">
          <a:extLst>
            <a:ext uri="{FF2B5EF4-FFF2-40B4-BE49-F238E27FC236}">
              <a16:creationId xmlns:a16="http://schemas.microsoft.com/office/drawing/2014/main" id="{48CED8D0-31B8-49CA-8FB2-A712F3C06B3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42" name="Text Box 17">
          <a:extLst>
            <a:ext uri="{FF2B5EF4-FFF2-40B4-BE49-F238E27FC236}">
              <a16:creationId xmlns:a16="http://schemas.microsoft.com/office/drawing/2014/main" id="{DCD45DD3-319D-4BDE-A70B-D2D3C0DFE97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43" name="Text Box 18">
          <a:extLst>
            <a:ext uri="{FF2B5EF4-FFF2-40B4-BE49-F238E27FC236}">
              <a16:creationId xmlns:a16="http://schemas.microsoft.com/office/drawing/2014/main" id="{AA082874-4796-45F5-9E6D-495A1B00983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504825</xdr:rowOff>
    </xdr:from>
    <xdr:ext cx="95250" cy="213632"/>
    <xdr:sp macro="" textlink="">
      <xdr:nvSpPr>
        <xdr:cNvPr id="6444" name="Text Box 15">
          <a:extLst>
            <a:ext uri="{FF2B5EF4-FFF2-40B4-BE49-F238E27FC236}">
              <a16:creationId xmlns:a16="http://schemas.microsoft.com/office/drawing/2014/main" id="{37897098-03E2-491B-9DA6-CFE7CB83AA6F}"/>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45" name="Text Box 16">
          <a:extLst>
            <a:ext uri="{FF2B5EF4-FFF2-40B4-BE49-F238E27FC236}">
              <a16:creationId xmlns:a16="http://schemas.microsoft.com/office/drawing/2014/main" id="{29905190-C9BC-4ABA-BB7A-9CC5AAD977A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46" name="Text Box 17">
          <a:extLst>
            <a:ext uri="{FF2B5EF4-FFF2-40B4-BE49-F238E27FC236}">
              <a16:creationId xmlns:a16="http://schemas.microsoft.com/office/drawing/2014/main" id="{54289872-A317-4AFD-BE2A-431B48415DA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47" name="Text Box 18">
          <a:extLst>
            <a:ext uri="{FF2B5EF4-FFF2-40B4-BE49-F238E27FC236}">
              <a16:creationId xmlns:a16="http://schemas.microsoft.com/office/drawing/2014/main" id="{C7F56CEC-B432-4E39-B240-B43578580AD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48" name="Text Box 19">
          <a:extLst>
            <a:ext uri="{FF2B5EF4-FFF2-40B4-BE49-F238E27FC236}">
              <a16:creationId xmlns:a16="http://schemas.microsoft.com/office/drawing/2014/main" id="{30C42DF1-9F9E-4E8C-82FE-BDBE48AF238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49" name="Text Box 16">
          <a:extLst>
            <a:ext uri="{FF2B5EF4-FFF2-40B4-BE49-F238E27FC236}">
              <a16:creationId xmlns:a16="http://schemas.microsoft.com/office/drawing/2014/main" id="{D5251629-C4F3-4EAF-9551-481FA5E8C59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50" name="Text Box 17">
          <a:extLst>
            <a:ext uri="{FF2B5EF4-FFF2-40B4-BE49-F238E27FC236}">
              <a16:creationId xmlns:a16="http://schemas.microsoft.com/office/drawing/2014/main" id="{524A61C0-DDCF-4192-85CF-4886C252C38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51" name="Text Box 18">
          <a:extLst>
            <a:ext uri="{FF2B5EF4-FFF2-40B4-BE49-F238E27FC236}">
              <a16:creationId xmlns:a16="http://schemas.microsoft.com/office/drawing/2014/main" id="{FB3233D2-0C7A-4802-882A-8D7589F2DBA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52" name="Text Box 19">
          <a:extLst>
            <a:ext uri="{FF2B5EF4-FFF2-40B4-BE49-F238E27FC236}">
              <a16:creationId xmlns:a16="http://schemas.microsoft.com/office/drawing/2014/main" id="{FAE763EA-5EC9-40C6-96B3-C95BE12498D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453" name="Text Box 15">
          <a:extLst>
            <a:ext uri="{FF2B5EF4-FFF2-40B4-BE49-F238E27FC236}">
              <a16:creationId xmlns:a16="http://schemas.microsoft.com/office/drawing/2014/main" id="{EED0CFFC-92A4-45BC-8A5D-12FC1698A84C}"/>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454" name="Text Box 15">
          <a:extLst>
            <a:ext uri="{FF2B5EF4-FFF2-40B4-BE49-F238E27FC236}">
              <a16:creationId xmlns:a16="http://schemas.microsoft.com/office/drawing/2014/main" id="{448B49C9-309A-4ACD-B81F-BD097630D652}"/>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448496"/>
    <xdr:sp macro="" textlink="">
      <xdr:nvSpPr>
        <xdr:cNvPr id="6455" name="Text Box 15">
          <a:extLst>
            <a:ext uri="{FF2B5EF4-FFF2-40B4-BE49-F238E27FC236}">
              <a16:creationId xmlns:a16="http://schemas.microsoft.com/office/drawing/2014/main" id="{91598C51-503B-461C-B165-07472E8DD461}"/>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504825</xdr:rowOff>
    </xdr:from>
    <xdr:ext cx="95250" cy="442269"/>
    <xdr:sp macro="" textlink="">
      <xdr:nvSpPr>
        <xdr:cNvPr id="6456" name="Text Box 15">
          <a:extLst>
            <a:ext uri="{FF2B5EF4-FFF2-40B4-BE49-F238E27FC236}">
              <a16:creationId xmlns:a16="http://schemas.microsoft.com/office/drawing/2014/main" id="{CB8BBFED-CFC2-4D83-AA74-79F2A3435A95}"/>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504825</xdr:rowOff>
    </xdr:from>
    <xdr:ext cx="95250" cy="442269"/>
    <xdr:sp macro="" textlink="">
      <xdr:nvSpPr>
        <xdr:cNvPr id="6457" name="Text Box 15">
          <a:extLst>
            <a:ext uri="{FF2B5EF4-FFF2-40B4-BE49-F238E27FC236}">
              <a16:creationId xmlns:a16="http://schemas.microsoft.com/office/drawing/2014/main" id="{665B3B79-7F58-4524-8E08-BF51425761ED}"/>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58" name="Text Box 15">
          <a:extLst>
            <a:ext uri="{FF2B5EF4-FFF2-40B4-BE49-F238E27FC236}">
              <a16:creationId xmlns:a16="http://schemas.microsoft.com/office/drawing/2014/main" id="{E1CCB595-974F-441F-9B0A-73A69D4FD25F}"/>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444331"/>
    <xdr:sp macro="" textlink="">
      <xdr:nvSpPr>
        <xdr:cNvPr id="6459" name="Text Box 15">
          <a:extLst>
            <a:ext uri="{FF2B5EF4-FFF2-40B4-BE49-F238E27FC236}">
              <a16:creationId xmlns:a16="http://schemas.microsoft.com/office/drawing/2014/main" id="{48903789-84EF-401B-9F97-EC73E3AE0739}"/>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460" name="Text Box 15">
          <a:extLst>
            <a:ext uri="{FF2B5EF4-FFF2-40B4-BE49-F238E27FC236}">
              <a16:creationId xmlns:a16="http://schemas.microsoft.com/office/drawing/2014/main" id="{8D060254-E508-4740-BB30-68AC5AD43A37}"/>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61" name="Text Box 16">
          <a:extLst>
            <a:ext uri="{FF2B5EF4-FFF2-40B4-BE49-F238E27FC236}">
              <a16:creationId xmlns:a16="http://schemas.microsoft.com/office/drawing/2014/main" id="{EEC11411-1713-4B93-90E2-1779972FC07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62" name="Text Box 17">
          <a:extLst>
            <a:ext uri="{FF2B5EF4-FFF2-40B4-BE49-F238E27FC236}">
              <a16:creationId xmlns:a16="http://schemas.microsoft.com/office/drawing/2014/main" id="{9AFE4854-8303-46A3-8000-393CD534E7D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63" name="Text Box 18">
          <a:extLst>
            <a:ext uri="{FF2B5EF4-FFF2-40B4-BE49-F238E27FC236}">
              <a16:creationId xmlns:a16="http://schemas.microsoft.com/office/drawing/2014/main" id="{DAFB88B0-107E-49D1-9884-3A84F3053DD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64" name="Text Box 19">
          <a:extLst>
            <a:ext uri="{FF2B5EF4-FFF2-40B4-BE49-F238E27FC236}">
              <a16:creationId xmlns:a16="http://schemas.microsoft.com/office/drawing/2014/main" id="{A96A5E37-2AED-4D2D-8512-30613341800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65" name="Text Box 16">
          <a:extLst>
            <a:ext uri="{FF2B5EF4-FFF2-40B4-BE49-F238E27FC236}">
              <a16:creationId xmlns:a16="http://schemas.microsoft.com/office/drawing/2014/main" id="{A5283AD4-5ED9-43D4-B758-2EEA2088A34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66" name="Text Box 17">
          <a:extLst>
            <a:ext uri="{FF2B5EF4-FFF2-40B4-BE49-F238E27FC236}">
              <a16:creationId xmlns:a16="http://schemas.microsoft.com/office/drawing/2014/main" id="{353BD88C-6BF8-480F-AC9B-14F82719EA8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67" name="Text Box 18">
          <a:extLst>
            <a:ext uri="{FF2B5EF4-FFF2-40B4-BE49-F238E27FC236}">
              <a16:creationId xmlns:a16="http://schemas.microsoft.com/office/drawing/2014/main" id="{2A8F6DE1-BDC5-48D1-A0CE-4843D0BF580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68" name="Text Box 19">
          <a:extLst>
            <a:ext uri="{FF2B5EF4-FFF2-40B4-BE49-F238E27FC236}">
              <a16:creationId xmlns:a16="http://schemas.microsoft.com/office/drawing/2014/main" id="{764DD99F-81E1-430E-AFB2-27CCA13C17D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69" name="Text Box 16">
          <a:extLst>
            <a:ext uri="{FF2B5EF4-FFF2-40B4-BE49-F238E27FC236}">
              <a16:creationId xmlns:a16="http://schemas.microsoft.com/office/drawing/2014/main" id="{873D4A62-D52C-45F3-A3EA-A9350FE1A12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70" name="Text Box 17">
          <a:extLst>
            <a:ext uri="{FF2B5EF4-FFF2-40B4-BE49-F238E27FC236}">
              <a16:creationId xmlns:a16="http://schemas.microsoft.com/office/drawing/2014/main" id="{A0FD9D41-7927-47F0-8C1C-2226E4BBF97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71" name="Text Box 18">
          <a:extLst>
            <a:ext uri="{FF2B5EF4-FFF2-40B4-BE49-F238E27FC236}">
              <a16:creationId xmlns:a16="http://schemas.microsoft.com/office/drawing/2014/main" id="{AB00AD81-E88E-498D-9A4B-8BB6D62927F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72" name="Text Box 19">
          <a:extLst>
            <a:ext uri="{FF2B5EF4-FFF2-40B4-BE49-F238E27FC236}">
              <a16:creationId xmlns:a16="http://schemas.microsoft.com/office/drawing/2014/main" id="{8BCAC247-35D0-40C6-9C22-FC8254E14FB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44014"/>
    <xdr:sp macro="" textlink="">
      <xdr:nvSpPr>
        <xdr:cNvPr id="6473" name="Text Box 15">
          <a:extLst>
            <a:ext uri="{FF2B5EF4-FFF2-40B4-BE49-F238E27FC236}">
              <a16:creationId xmlns:a16="http://schemas.microsoft.com/office/drawing/2014/main" id="{2B6754B1-7E4F-4828-9054-6F8DA617693B}"/>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74" name="Text Box 16">
          <a:extLst>
            <a:ext uri="{FF2B5EF4-FFF2-40B4-BE49-F238E27FC236}">
              <a16:creationId xmlns:a16="http://schemas.microsoft.com/office/drawing/2014/main" id="{A764BE1E-A171-4BD2-9E62-E7033107893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75" name="Text Box 17">
          <a:extLst>
            <a:ext uri="{FF2B5EF4-FFF2-40B4-BE49-F238E27FC236}">
              <a16:creationId xmlns:a16="http://schemas.microsoft.com/office/drawing/2014/main" id="{42AAE8DB-936F-43CD-A808-6543622CA69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76" name="Text Box 18">
          <a:extLst>
            <a:ext uri="{FF2B5EF4-FFF2-40B4-BE49-F238E27FC236}">
              <a16:creationId xmlns:a16="http://schemas.microsoft.com/office/drawing/2014/main" id="{B5DA6C75-702E-4A09-AB09-C65EBFDDEF1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77" name="Text Box 19">
          <a:extLst>
            <a:ext uri="{FF2B5EF4-FFF2-40B4-BE49-F238E27FC236}">
              <a16:creationId xmlns:a16="http://schemas.microsoft.com/office/drawing/2014/main" id="{40B65DD6-DF69-4F2F-97D5-C89E0743322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78" name="Text Box 16">
          <a:extLst>
            <a:ext uri="{FF2B5EF4-FFF2-40B4-BE49-F238E27FC236}">
              <a16:creationId xmlns:a16="http://schemas.microsoft.com/office/drawing/2014/main" id="{5F8DD5B2-D3EA-4E61-9203-6028233E8A3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79" name="Text Box 17">
          <a:extLst>
            <a:ext uri="{FF2B5EF4-FFF2-40B4-BE49-F238E27FC236}">
              <a16:creationId xmlns:a16="http://schemas.microsoft.com/office/drawing/2014/main" id="{E4AEF0E7-A225-4C4C-8309-790908A3337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80" name="Text Box 18">
          <a:extLst>
            <a:ext uri="{FF2B5EF4-FFF2-40B4-BE49-F238E27FC236}">
              <a16:creationId xmlns:a16="http://schemas.microsoft.com/office/drawing/2014/main" id="{795BDDCF-33CA-4817-88CA-391847F6B05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1" name="Text Box 16">
          <a:extLst>
            <a:ext uri="{FF2B5EF4-FFF2-40B4-BE49-F238E27FC236}">
              <a16:creationId xmlns:a16="http://schemas.microsoft.com/office/drawing/2014/main" id="{8A9BD850-68BB-4031-A18E-B4CD93809EB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2" name="Text Box 17">
          <a:extLst>
            <a:ext uri="{FF2B5EF4-FFF2-40B4-BE49-F238E27FC236}">
              <a16:creationId xmlns:a16="http://schemas.microsoft.com/office/drawing/2014/main" id="{B3E08A6D-7D1B-4C55-B02A-6FFE37CC52F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3" name="Text Box 18">
          <a:extLst>
            <a:ext uri="{FF2B5EF4-FFF2-40B4-BE49-F238E27FC236}">
              <a16:creationId xmlns:a16="http://schemas.microsoft.com/office/drawing/2014/main" id="{CD96064B-AF65-4FAD-97DD-B0912B312D7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4" name="Text Box 19">
          <a:extLst>
            <a:ext uri="{FF2B5EF4-FFF2-40B4-BE49-F238E27FC236}">
              <a16:creationId xmlns:a16="http://schemas.microsoft.com/office/drawing/2014/main" id="{EF4AA975-AEE6-4BC5-88FD-DF4F602930A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5" name="Text Box 16">
          <a:extLst>
            <a:ext uri="{FF2B5EF4-FFF2-40B4-BE49-F238E27FC236}">
              <a16:creationId xmlns:a16="http://schemas.microsoft.com/office/drawing/2014/main" id="{DD703F5A-8CC3-4850-986A-F3A3AD0B890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6" name="Text Box 17">
          <a:extLst>
            <a:ext uri="{FF2B5EF4-FFF2-40B4-BE49-F238E27FC236}">
              <a16:creationId xmlns:a16="http://schemas.microsoft.com/office/drawing/2014/main" id="{D8EBBB29-1C55-416A-9BB3-92BA51D6316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7" name="Text Box 18">
          <a:extLst>
            <a:ext uri="{FF2B5EF4-FFF2-40B4-BE49-F238E27FC236}">
              <a16:creationId xmlns:a16="http://schemas.microsoft.com/office/drawing/2014/main" id="{1DB04DC8-8287-4426-8391-4E912B268E9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8" name="Text Box 19">
          <a:extLst>
            <a:ext uri="{FF2B5EF4-FFF2-40B4-BE49-F238E27FC236}">
              <a16:creationId xmlns:a16="http://schemas.microsoft.com/office/drawing/2014/main" id="{2F4D0A5C-B0E7-49D6-BC9D-877AAEEB2C4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456743"/>
    <xdr:sp macro="" textlink="">
      <xdr:nvSpPr>
        <xdr:cNvPr id="6489" name="Text Box 15">
          <a:extLst>
            <a:ext uri="{FF2B5EF4-FFF2-40B4-BE49-F238E27FC236}">
              <a16:creationId xmlns:a16="http://schemas.microsoft.com/office/drawing/2014/main" id="{7166E4CA-7527-4C79-A6F0-E95EB9E28984}"/>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504825</xdr:rowOff>
    </xdr:from>
    <xdr:ext cx="95250" cy="442269"/>
    <xdr:sp macro="" textlink="">
      <xdr:nvSpPr>
        <xdr:cNvPr id="6490" name="Text Box 15">
          <a:extLst>
            <a:ext uri="{FF2B5EF4-FFF2-40B4-BE49-F238E27FC236}">
              <a16:creationId xmlns:a16="http://schemas.microsoft.com/office/drawing/2014/main" id="{258E1B1C-919C-45D1-A73C-3F17787C456C}"/>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504825</xdr:rowOff>
    </xdr:from>
    <xdr:ext cx="95250" cy="442269"/>
    <xdr:sp macro="" textlink="">
      <xdr:nvSpPr>
        <xdr:cNvPr id="6491" name="Text Box 15">
          <a:extLst>
            <a:ext uri="{FF2B5EF4-FFF2-40B4-BE49-F238E27FC236}">
              <a16:creationId xmlns:a16="http://schemas.microsoft.com/office/drawing/2014/main" id="{6BC64DBF-C47B-4CCB-B6A7-09C3243255C0}"/>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92" name="Text Box 15">
          <a:extLst>
            <a:ext uri="{FF2B5EF4-FFF2-40B4-BE49-F238E27FC236}">
              <a16:creationId xmlns:a16="http://schemas.microsoft.com/office/drawing/2014/main" id="{0B033935-B54C-46EF-83C1-29DEAAC3137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444331"/>
    <xdr:sp macro="" textlink="">
      <xdr:nvSpPr>
        <xdr:cNvPr id="6493" name="Text Box 15">
          <a:extLst>
            <a:ext uri="{FF2B5EF4-FFF2-40B4-BE49-F238E27FC236}">
              <a16:creationId xmlns:a16="http://schemas.microsoft.com/office/drawing/2014/main" id="{FF93E513-F77D-430C-A5A9-530E5D46CD18}"/>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504825</xdr:rowOff>
    </xdr:from>
    <xdr:ext cx="95250" cy="213632"/>
    <xdr:sp macro="" textlink="">
      <xdr:nvSpPr>
        <xdr:cNvPr id="6494" name="Text Box 15">
          <a:extLst>
            <a:ext uri="{FF2B5EF4-FFF2-40B4-BE49-F238E27FC236}">
              <a16:creationId xmlns:a16="http://schemas.microsoft.com/office/drawing/2014/main" id="{364529CB-5830-44E1-94AA-BAFB7CD443FF}"/>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95" name="Text Box 16">
          <a:extLst>
            <a:ext uri="{FF2B5EF4-FFF2-40B4-BE49-F238E27FC236}">
              <a16:creationId xmlns:a16="http://schemas.microsoft.com/office/drawing/2014/main" id="{BA7228E1-0605-4308-8AC2-5FBB2A5FDDE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96" name="Text Box 17">
          <a:extLst>
            <a:ext uri="{FF2B5EF4-FFF2-40B4-BE49-F238E27FC236}">
              <a16:creationId xmlns:a16="http://schemas.microsoft.com/office/drawing/2014/main" id="{A9E726A1-43A1-4406-B4B5-D466BBC055B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97" name="Text Box 18">
          <a:extLst>
            <a:ext uri="{FF2B5EF4-FFF2-40B4-BE49-F238E27FC236}">
              <a16:creationId xmlns:a16="http://schemas.microsoft.com/office/drawing/2014/main" id="{FC48C040-40C5-48F4-82E9-6987D4E0550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98" name="Text Box 19">
          <a:extLst>
            <a:ext uri="{FF2B5EF4-FFF2-40B4-BE49-F238E27FC236}">
              <a16:creationId xmlns:a16="http://schemas.microsoft.com/office/drawing/2014/main" id="{3A94A164-D89D-4EC7-A5F6-4202872CC64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99" name="Text Box 16">
          <a:extLst>
            <a:ext uri="{FF2B5EF4-FFF2-40B4-BE49-F238E27FC236}">
              <a16:creationId xmlns:a16="http://schemas.microsoft.com/office/drawing/2014/main" id="{A09C58CB-C8B2-4FEB-9D83-6DDE3D9BD53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00" name="Text Box 17">
          <a:extLst>
            <a:ext uri="{FF2B5EF4-FFF2-40B4-BE49-F238E27FC236}">
              <a16:creationId xmlns:a16="http://schemas.microsoft.com/office/drawing/2014/main" id="{063697C3-55B4-4BEC-93BC-C1E2EEF49BB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01" name="Text Box 18">
          <a:extLst>
            <a:ext uri="{FF2B5EF4-FFF2-40B4-BE49-F238E27FC236}">
              <a16:creationId xmlns:a16="http://schemas.microsoft.com/office/drawing/2014/main" id="{75803E47-CB5B-476D-87C8-2B76C8BE722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02" name="Text Box 19">
          <a:extLst>
            <a:ext uri="{FF2B5EF4-FFF2-40B4-BE49-F238E27FC236}">
              <a16:creationId xmlns:a16="http://schemas.microsoft.com/office/drawing/2014/main" id="{156AF85F-4C88-431D-B874-438EE3250F2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503" name="Text Box 16">
          <a:extLst>
            <a:ext uri="{FF2B5EF4-FFF2-40B4-BE49-F238E27FC236}">
              <a16:creationId xmlns:a16="http://schemas.microsoft.com/office/drawing/2014/main" id="{3F742047-0258-4BB2-AA60-6E72245D5E5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504" name="Text Box 17">
          <a:extLst>
            <a:ext uri="{FF2B5EF4-FFF2-40B4-BE49-F238E27FC236}">
              <a16:creationId xmlns:a16="http://schemas.microsoft.com/office/drawing/2014/main" id="{67461796-2585-427F-92A4-A9329ABD8A86}"/>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505" name="Text Box 18">
          <a:extLst>
            <a:ext uri="{FF2B5EF4-FFF2-40B4-BE49-F238E27FC236}">
              <a16:creationId xmlns:a16="http://schemas.microsoft.com/office/drawing/2014/main" id="{88DAC6DD-2073-40BA-B674-098F08AC8F1E}"/>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506" name="Text Box 19">
          <a:extLst>
            <a:ext uri="{FF2B5EF4-FFF2-40B4-BE49-F238E27FC236}">
              <a16:creationId xmlns:a16="http://schemas.microsoft.com/office/drawing/2014/main" id="{3846BC73-6CB4-4F9D-80B6-CD491033A97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44014"/>
    <xdr:sp macro="" textlink="">
      <xdr:nvSpPr>
        <xdr:cNvPr id="6507" name="Text Box 15">
          <a:extLst>
            <a:ext uri="{FF2B5EF4-FFF2-40B4-BE49-F238E27FC236}">
              <a16:creationId xmlns:a16="http://schemas.microsoft.com/office/drawing/2014/main" id="{D00D38EF-33F9-471D-80F0-77C2D78A9D96}"/>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08" name="Text Box 16">
          <a:extLst>
            <a:ext uri="{FF2B5EF4-FFF2-40B4-BE49-F238E27FC236}">
              <a16:creationId xmlns:a16="http://schemas.microsoft.com/office/drawing/2014/main" id="{498FD767-B9B5-4CC8-A04B-37219B8E228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09" name="Text Box 17">
          <a:extLst>
            <a:ext uri="{FF2B5EF4-FFF2-40B4-BE49-F238E27FC236}">
              <a16:creationId xmlns:a16="http://schemas.microsoft.com/office/drawing/2014/main" id="{9C299F8B-93E1-4F6D-B786-0DE8AEE4FFB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10" name="Text Box 18">
          <a:extLst>
            <a:ext uri="{FF2B5EF4-FFF2-40B4-BE49-F238E27FC236}">
              <a16:creationId xmlns:a16="http://schemas.microsoft.com/office/drawing/2014/main" id="{30CD6231-EC6D-498A-89F8-DFF11B3D60B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11" name="Text Box 19">
          <a:extLst>
            <a:ext uri="{FF2B5EF4-FFF2-40B4-BE49-F238E27FC236}">
              <a16:creationId xmlns:a16="http://schemas.microsoft.com/office/drawing/2014/main" id="{1F5AF0D6-29F2-469B-80D0-D6252780380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138</xdr:row>
      <xdr:rowOff>504825</xdr:rowOff>
    </xdr:from>
    <xdr:ext cx="95250" cy="442269"/>
    <xdr:sp macro="" textlink="">
      <xdr:nvSpPr>
        <xdr:cNvPr id="6512" name="Text Box 15">
          <a:extLst>
            <a:ext uri="{FF2B5EF4-FFF2-40B4-BE49-F238E27FC236}">
              <a16:creationId xmlns:a16="http://schemas.microsoft.com/office/drawing/2014/main" id="{C8251D88-9E21-45DB-912F-49D3AA4FF3B9}"/>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13" name="Text Box 16">
          <a:extLst>
            <a:ext uri="{FF2B5EF4-FFF2-40B4-BE49-F238E27FC236}">
              <a16:creationId xmlns:a16="http://schemas.microsoft.com/office/drawing/2014/main" id="{3CC038B9-73DB-4903-AC69-F140D8F95C6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14" name="Text Box 17">
          <a:extLst>
            <a:ext uri="{FF2B5EF4-FFF2-40B4-BE49-F238E27FC236}">
              <a16:creationId xmlns:a16="http://schemas.microsoft.com/office/drawing/2014/main" id="{3ECB3A99-EEC0-4A20-832A-3BC9EA4E20C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15" name="Text Box 18">
          <a:extLst>
            <a:ext uri="{FF2B5EF4-FFF2-40B4-BE49-F238E27FC236}">
              <a16:creationId xmlns:a16="http://schemas.microsoft.com/office/drawing/2014/main" id="{A1FE6FBB-6C88-450D-9F7F-D7359E897AE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16" name="Text Box 16">
          <a:extLst>
            <a:ext uri="{FF2B5EF4-FFF2-40B4-BE49-F238E27FC236}">
              <a16:creationId xmlns:a16="http://schemas.microsoft.com/office/drawing/2014/main" id="{222C9551-93C6-458D-82A6-0C5C89D2F8B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17" name="Text Box 17">
          <a:extLst>
            <a:ext uri="{FF2B5EF4-FFF2-40B4-BE49-F238E27FC236}">
              <a16:creationId xmlns:a16="http://schemas.microsoft.com/office/drawing/2014/main" id="{3748F079-0770-4E9A-ABFE-BFF7891BE2B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18" name="Text Box 18">
          <a:extLst>
            <a:ext uri="{FF2B5EF4-FFF2-40B4-BE49-F238E27FC236}">
              <a16:creationId xmlns:a16="http://schemas.microsoft.com/office/drawing/2014/main" id="{DF0EFFBD-269E-49DE-8D31-7C06925DEE7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19" name="Text Box 19">
          <a:extLst>
            <a:ext uri="{FF2B5EF4-FFF2-40B4-BE49-F238E27FC236}">
              <a16:creationId xmlns:a16="http://schemas.microsoft.com/office/drawing/2014/main" id="{40A802BE-9E80-47C4-AC42-B2C6F9DABCD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20" name="Text Box 16">
          <a:extLst>
            <a:ext uri="{FF2B5EF4-FFF2-40B4-BE49-F238E27FC236}">
              <a16:creationId xmlns:a16="http://schemas.microsoft.com/office/drawing/2014/main" id="{F2E6111E-9439-429F-B84C-688C18C9CC7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21" name="Text Box 17">
          <a:extLst>
            <a:ext uri="{FF2B5EF4-FFF2-40B4-BE49-F238E27FC236}">
              <a16:creationId xmlns:a16="http://schemas.microsoft.com/office/drawing/2014/main" id="{B4E1EECB-E02D-4C90-9280-6CBD3EC1978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22" name="Text Box 18">
          <a:extLst>
            <a:ext uri="{FF2B5EF4-FFF2-40B4-BE49-F238E27FC236}">
              <a16:creationId xmlns:a16="http://schemas.microsoft.com/office/drawing/2014/main" id="{439C4012-440A-4720-914D-F7255C88632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523" name="Text Box 15">
          <a:extLst>
            <a:ext uri="{FF2B5EF4-FFF2-40B4-BE49-F238E27FC236}">
              <a16:creationId xmlns:a16="http://schemas.microsoft.com/office/drawing/2014/main" id="{76F1DF6D-FE37-4845-B031-EC747EC5A449}"/>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24" name="Text Box 16">
          <a:extLst>
            <a:ext uri="{FF2B5EF4-FFF2-40B4-BE49-F238E27FC236}">
              <a16:creationId xmlns:a16="http://schemas.microsoft.com/office/drawing/2014/main" id="{2164FE81-419B-4837-A6A6-AACE9A7C0A7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25" name="Text Box 17">
          <a:extLst>
            <a:ext uri="{FF2B5EF4-FFF2-40B4-BE49-F238E27FC236}">
              <a16:creationId xmlns:a16="http://schemas.microsoft.com/office/drawing/2014/main" id="{FF6FF5C0-C434-4199-81F7-73F2EFD6EC4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26" name="Text Box 18">
          <a:extLst>
            <a:ext uri="{FF2B5EF4-FFF2-40B4-BE49-F238E27FC236}">
              <a16:creationId xmlns:a16="http://schemas.microsoft.com/office/drawing/2014/main" id="{A08D507E-FC0A-4D59-BEE7-9910FFFFBD4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27" name="Text Box 19">
          <a:extLst>
            <a:ext uri="{FF2B5EF4-FFF2-40B4-BE49-F238E27FC236}">
              <a16:creationId xmlns:a16="http://schemas.microsoft.com/office/drawing/2014/main" id="{590F9639-82BB-4D47-900C-15A0831A7A5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28" name="Text Box 16">
          <a:extLst>
            <a:ext uri="{FF2B5EF4-FFF2-40B4-BE49-F238E27FC236}">
              <a16:creationId xmlns:a16="http://schemas.microsoft.com/office/drawing/2014/main" id="{F5EEF319-3E85-4EEF-9153-78BEB5701BC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29" name="Text Box 17">
          <a:extLst>
            <a:ext uri="{FF2B5EF4-FFF2-40B4-BE49-F238E27FC236}">
              <a16:creationId xmlns:a16="http://schemas.microsoft.com/office/drawing/2014/main" id="{009886CC-BBBD-4240-AB58-50B529D48CB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30" name="Text Box 18">
          <a:extLst>
            <a:ext uri="{FF2B5EF4-FFF2-40B4-BE49-F238E27FC236}">
              <a16:creationId xmlns:a16="http://schemas.microsoft.com/office/drawing/2014/main" id="{44CB964B-5E48-4949-892D-DD0DB6BA2E9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31" name="Text Box 19">
          <a:extLst>
            <a:ext uri="{FF2B5EF4-FFF2-40B4-BE49-F238E27FC236}">
              <a16:creationId xmlns:a16="http://schemas.microsoft.com/office/drawing/2014/main" id="{34684579-B376-4F03-B8D7-C151BDD2C30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135</xdr:row>
      <xdr:rowOff>0</xdr:rowOff>
    </xdr:from>
    <xdr:ext cx="95250" cy="171450"/>
    <xdr:sp macro="" textlink="">
      <xdr:nvSpPr>
        <xdr:cNvPr id="6532" name="Text Box 16">
          <a:extLst>
            <a:ext uri="{FF2B5EF4-FFF2-40B4-BE49-F238E27FC236}">
              <a16:creationId xmlns:a16="http://schemas.microsoft.com/office/drawing/2014/main" id="{F347571C-F82B-428C-8242-B349E56C9D29}"/>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135</xdr:row>
      <xdr:rowOff>0</xdr:rowOff>
    </xdr:from>
    <xdr:ext cx="95250" cy="171450"/>
    <xdr:sp macro="" textlink="">
      <xdr:nvSpPr>
        <xdr:cNvPr id="6533" name="Text Box 17">
          <a:extLst>
            <a:ext uri="{FF2B5EF4-FFF2-40B4-BE49-F238E27FC236}">
              <a16:creationId xmlns:a16="http://schemas.microsoft.com/office/drawing/2014/main" id="{8246E0FA-7A4B-4754-AF72-A5AA3633EA6A}"/>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135</xdr:row>
      <xdr:rowOff>0</xdr:rowOff>
    </xdr:from>
    <xdr:ext cx="95250" cy="171450"/>
    <xdr:sp macro="" textlink="">
      <xdr:nvSpPr>
        <xdr:cNvPr id="6534" name="Text Box 18">
          <a:extLst>
            <a:ext uri="{FF2B5EF4-FFF2-40B4-BE49-F238E27FC236}">
              <a16:creationId xmlns:a16="http://schemas.microsoft.com/office/drawing/2014/main" id="{005237ED-A1D9-4461-B76A-D79BECDCC7AC}"/>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135</xdr:row>
      <xdr:rowOff>0</xdr:rowOff>
    </xdr:from>
    <xdr:ext cx="95250" cy="171450"/>
    <xdr:sp macro="" textlink="">
      <xdr:nvSpPr>
        <xdr:cNvPr id="6535" name="Text Box 19">
          <a:extLst>
            <a:ext uri="{FF2B5EF4-FFF2-40B4-BE49-F238E27FC236}">
              <a16:creationId xmlns:a16="http://schemas.microsoft.com/office/drawing/2014/main" id="{E4414BDA-4736-464C-BD18-9BD5EE1101AC}"/>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44014"/>
    <xdr:sp macro="" textlink="">
      <xdr:nvSpPr>
        <xdr:cNvPr id="6536" name="Text Box 15">
          <a:extLst>
            <a:ext uri="{FF2B5EF4-FFF2-40B4-BE49-F238E27FC236}">
              <a16:creationId xmlns:a16="http://schemas.microsoft.com/office/drawing/2014/main" id="{57040328-4111-4479-AD60-3A6C36C98433}"/>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37" name="Text Box 16">
          <a:extLst>
            <a:ext uri="{FF2B5EF4-FFF2-40B4-BE49-F238E27FC236}">
              <a16:creationId xmlns:a16="http://schemas.microsoft.com/office/drawing/2014/main" id="{C43F96C4-AD89-4212-AD90-BD3FA6FB4D4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38" name="Text Box 17">
          <a:extLst>
            <a:ext uri="{FF2B5EF4-FFF2-40B4-BE49-F238E27FC236}">
              <a16:creationId xmlns:a16="http://schemas.microsoft.com/office/drawing/2014/main" id="{C1EC3BBB-9ECA-48CA-A015-F928C08E641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39" name="Text Box 18">
          <a:extLst>
            <a:ext uri="{FF2B5EF4-FFF2-40B4-BE49-F238E27FC236}">
              <a16:creationId xmlns:a16="http://schemas.microsoft.com/office/drawing/2014/main" id="{CB1AFBC3-9440-48AF-9982-B7914693E59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40" name="Text Box 19">
          <a:extLst>
            <a:ext uri="{FF2B5EF4-FFF2-40B4-BE49-F238E27FC236}">
              <a16:creationId xmlns:a16="http://schemas.microsoft.com/office/drawing/2014/main" id="{EC01FD60-997C-4950-B116-D8F35B5514A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41" name="Text Box 16">
          <a:extLst>
            <a:ext uri="{FF2B5EF4-FFF2-40B4-BE49-F238E27FC236}">
              <a16:creationId xmlns:a16="http://schemas.microsoft.com/office/drawing/2014/main" id="{0190E6EC-DD16-4525-8A14-24933D76604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42" name="Text Box 17">
          <a:extLst>
            <a:ext uri="{FF2B5EF4-FFF2-40B4-BE49-F238E27FC236}">
              <a16:creationId xmlns:a16="http://schemas.microsoft.com/office/drawing/2014/main" id="{F601FDA9-D727-4A26-8E24-DD5AAA1A1A8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140</xdr:row>
      <xdr:rowOff>15875</xdr:rowOff>
    </xdr:from>
    <xdr:ext cx="95250" cy="171450"/>
    <xdr:sp macro="" textlink="">
      <xdr:nvSpPr>
        <xdr:cNvPr id="6543" name="Text Box 18">
          <a:extLst>
            <a:ext uri="{FF2B5EF4-FFF2-40B4-BE49-F238E27FC236}">
              <a16:creationId xmlns:a16="http://schemas.microsoft.com/office/drawing/2014/main" id="{35D0AB6B-E4E2-4947-A671-BFB90C5F9CE9}"/>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44" name="Text Box 16">
          <a:extLst>
            <a:ext uri="{FF2B5EF4-FFF2-40B4-BE49-F238E27FC236}">
              <a16:creationId xmlns:a16="http://schemas.microsoft.com/office/drawing/2014/main" id="{908EFC27-7122-4D29-BB0E-5F7C1879928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45" name="Text Box 17">
          <a:extLst>
            <a:ext uri="{FF2B5EF4-FFF2-40B4-BE49-F238E27FC236}">
              <a16:creationId xmlns:a16="http://schemas.microsoft.com/office/drawing/2014/main" id="{E8A8B314-6109-48AB-A11B-3E2174BD2E8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46" name="Text Box 18">
          <a:extLst>
            <a:ext uri="{FF2B5EF4-FFF2-40B4-BE49-F238E27FC236}">
              <a16:creationId xmlns:a16="http://schemas.microsoft.com/office/drawing/2014/main" id="{AEA5A2AA-B4FC-45D1-8920-6CE8EAB57AD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47" name="Text Box 19">
          <a:extLst>
            <a:ext uri="{FF2B5EF4-FFF2-40B4-BE49-F238E27FC236}">
              <a16:creationId xmlns:a16="http://schemas.microsoft.com/office/drawing/2014/main" id="{07E55743-DE6B-4AA6-9CA7-48F02695226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48" name="Text Box 16">
          <a:extLst>
            <a:ext uri="{FF2B5EF4-FFF2-40B4-BE49-F238E27FC236}">
              <a16:creationId xmlns:a16="http://schemas.microsoft.com/office/drawing/2014/main" id="{F10A899D-CAD1-42B9-9EF8-7AD9907233A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549" name="Text Box 15">
          <a:extLst>
            <a:ext uri="{FF2B5EF4-FFF2-40B4-BE49-F238E27FC236}">
              <a16:creationId xmlns:a16="http://schemas.microsoft.com/office/drawing/2014/main" id="{CDAC0D42-1040-480F-9BA7-272DC6C61588}"/>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50" name="Text Box 15">
          <a:extLst>
            <a:ext uri="{FF2B5EF4-FFF2-40B4-BE49-F238E27FC236}">
              <a16:creationId xmlns:a16="http://schemas.microsoft.com/office/drawing/2014/main" id="{2550DA78-3E2C-456A-8846-8C1169FB910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551" name="Text Box 15">
          <a:extLst>
            <a:ext uri="{FF2B5EF4-FFF2-40B4-BE49-F238E27FC236}">
              <a16:creationId xmlns:a16="http://schemas.microsoft.com/office/drawing/2014/main" id="{054E7137-0510-491B-8658-E16828CB4CF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52" name="Text Box 15">
          <a:extLst>
            <a:ext uri="{FF2B5EF4-FFF2-40B4-BE49-F238E27FC236}">
              <a16:creationId xmlns:a16="http://schemas.microsoft.com/office/drawing/2014/main" id="{3E080337-84C1-4554-81D5-389FB55C6A2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504825</xdr:rowOff>
    </xdr:from>
    <xdr:ext cx="95250" cy="213632"/>
    <xdr:sp macro="" textlink="">
      <xdr:nvSpPr>
        <xdr:cNvPr id="6553" name="Text Box 15">
          <a:extLst>
            <a:ext uri="{FF2B5EF4-FFF2-40B4-BE49-F238E27FC236}">
              <a16:creationId xmlns:a16="http://schemas.microsoft.com/office/drawing/2014/main" id="{DE7BEC2B-579C-4D6B-9FD4-7D93B03D496C}"/>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554" name="Text Box 15">
          <a:extLst>
            <a:ext uri="{FF2B5EF4-FFF2-40B4-BE49-F238E27FC236}">
              <a16:creationId xmlns:a16="http://schemas.microsoft.com/office/drawing/2014/main" id="{6A7C9535-C938-4152-BCFB-EB13841B21F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555" name="Text Box 15">
          <a:extLst>
            <a:ext uri="{FF2B5EF4-FFF2-40B4-BE49-F238E27FC236}">
              <a16:creationId xmlns:a16="http://schemas.microsoft.com/office/drawing/2014/main" id="{F8313D60-518D-46FF-BA3D-D168ABE9B143}"/>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556" name="Text Box 15">
          <a:extLst>
            <a:ext uri="{FF2B5EF4-FFF2-40B4-BE49-F238E27FC236}">
              <a16:creationId xmlns:a16="http://schemas.microsoft.com/office/drawing/2014/main" id="{400ED2CE-1196-4C9F-BFEC-83F61C8A9679}"/>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557" name="Text Box 15">
          <a:extLst>
            <a:ext uri="{FF2B5EF4-FFF2-40B4-BE49-F238E27FC236}">
              <a16:creationId xmlns:a16="http://schemas.microsoft.com/office/drawing/2014/main" id="{6D2252FA-7F8D-4007-877C-6BBF922EB5C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558" name="Text Box 15">
          <a:extLst>
            <a:ext uri="{FF2B5EF4-FFF2-40B4-BE49-F238E27FC236}">
              <a16:creationId xmlns:a16="http://schemas.microsoft.com/office/drawing/2014/main" id="{D4BFAB40-2DE3-49C2-A69A-421B6591B54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559" name="Text Box 15">
          <a:extLst>
            <a:ext uri="{FF2B5EF4-FFF2-40B4-BE49-F238E27FC236}">
              <a16:creationId xmlns:a16="http://schemas.microsoft.com/office/drawing/2014/main" id="{0C8DE272-3308-4354-BFA2-63EFA25E4CC3}"/>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448496"/>
    <xdr:sp macro="" textlink="">
      <xdr:nvSpPr>
        <xdr:cNvPr id="6560" name="Text Box 15">
          <a:extLst>
            <a:ext uri="{FF2B5EF4-FFF2-40B4-BE49-F238E27FC236}">
              <a16:creationId xmlns:a16="http://schemas.microsoft.com/office/drawing/2014/main" id="{161120A8-701F-4274-8F7F-D94B5B9FC4A1}"/>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61" name="Text Box 15">
          <a:extLst>
            <a:ext uri="{FF2B5EF4-FFF2-40B4-BE49-F238E27FC236}">
              <a16:creationId xmlns:a16="http://schemas.microsoft.com/office/drawing/2014/main" id="{BFA12FB7-285E-4226-BB5A-3A3DF128911C}"/>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444331"/>
    <xdr:sp macro="" textlink="">
      <xdr:nvSpPr>
        <xdr:cNvPr id="6562" name="Text Box 15">
          <a:extLst>
            <a:ext uri="{FF2B5EF4-FFF2-40B4-BE49-F238E27FC236}">
              <a16:creationId xmlns:a16="http://schemas.microsoft.com/office/drawing/2014/main" id="{98D94C27-D141-4D38-8AC1-23A907D53732}"/>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456743"/>
    <xdr:sp macro="" textlink="">
      <xdr:nvSpPr>
        <xdr:cNvPr id="6563" name="Text Box 15">
          <a:extLst>
            <a:ext uri="{FF2B5EF4-FFF2-40B4-BE49-F238E27FC236}">
              <a16:creationId xmlns:a16="http://schemas.microsoft.com/office/drawing/2014/main" id="{CC4040C0-CF3B-4183-8436-1A064FA1A393}"/>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64" name="Text Box 15">
          <a:extLst>
            <a:ext uri="{FF2B5EF4-FFF2-40B4-BE49-F238E27FC236}">
              <a16:creationId xmlns:a16="http://schemas.microsoft.com/office/drawing/2014/main" id="{F276CAAB-957E-46AA-9AEE-7CB65DF6E84A}"/>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444331"/>
    <xdr:sp macro="" textlink="">
      <xdr:nvSpPr>
        <xdr:cNvPr id="6565" name="Text Box 15">
          <a:extLst>
            <a:ext uri="{FF2B5EF4-FFF2-40B4-BE49-F238E27FC236}">
              <a16:creationId xmlns:a16="http://schemas.microsoft.com/office/drawing/2014/main" id="{E2E757B9-4A30-4381-B1C2-FCDF0E2F5811}"/>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66" name="Text Box 15">
          <a:extLst>
            <a:ext uri="{FF2B5EF4-FFF2-40B4-BE49-F238E27FC236}">
              <a16:creationId xmlns:a16="http://schemas.microsoft.com/office/drawing/2014/main" id="{21968C2A-BCC1-40AA-98FC-ECDC00F16343}"/>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67" name="Text Box 15">
          <a:extLst>
            <a:ext uri="{FF2B5EF4-FFF2-40B4-BE49-F238E27FC236}">
              <a16:creationId xmlns:a16="http://schemas.microsoft.com/office/drawing/2014/main" id="{38880172-D713-437C-BBC8-5DC8C4EE79E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68" name="Text Box 15">
          <a:extLst>
            <a:ext uri="{FF2B5EF4-FFF2-40B4-BE49-F238E27FC236}">
              <a16:creationId xmlns:a16="http://schemas.microsoft.com/office/drawing/2014/main" id="{020C16CD-2C85-4943-A3D2-CA82134B4628}"/>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69" name="Text Box 15">
          <a:extLst>
            <a:ext uri="{FF2B5EF4-FFF2-40B4-BE49-F238E27FC236}">
              <a16:creationId xmlns:a16="http://schemas.microsoft.com/office/drawing/2014/main" id="{38823680-12BB-49BA-B5E1-1480A55AA2B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70" name="Text Box 15">
          <a:extLst>
            <a:ext uri="{FF2B5EF4-FFF2-40B4-BE49-F238E27FC236}">
              <a16:creationId xmlns:a16="http://schemas.microsoft.com/office/drawing/2014/main" id="{EC0651BB-93B2-4373-B6F6-CA464ECEF50C}"/>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71" name="Text Box 15">
          <a:extLst>
            <a:ext uri="{FF2B5EF4-FFF2-40B4-BE49-F238E27FC236}">
              <a16:creationId xmlns:a16="http://schemas.microsoft.com/office/drawing/2014/main" id="{B13A371D-F120-4AD7-ACA5-3191B5EDB74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48496"/>
    <xdr:sp macro="" textlink="">
      <xdr:nvSpPr>
        <xdr:cNvPr id="6572" name="Text Box 15">
          <a:extLst>
            <a:ext uri="{FF2B5EF4-FFF2-40B4-BE49-F238E27FC236}">
              <a16:creationId xmlns:a16="http://schemas.microsoft.com/office/drawing/2014/main" id="{2A552F63-D759-408C-9AC4-2B8B6F0CA1D2}"/>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73" name="Text Box 15">
          <a:extLst>
            <a:ext uri="{FF2B5EF4-FFF2-40B4-BE49-F238E27FC236}">
              <a16:creationId xmlns:a16="http://schemas.microsoft.com/office/drawing/2014/main" id="{369B4E0F-8BAC-4AF1-B92E-3234D99E6D6D}"/>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44331"/>
    <xdr:sp macro="" textlink="">
      <xdr:nvSpPr>
        <xdr:cNvPr id="6574" name="Text Box 15">
          <a:extLst>
            <a:ext uri="{FF2B5EF4-FFF2-40B4-BE49-F238E27FC236}">
              <a16:creationId xmlns:a16="http://schemas.microsoft.com/office/drawing/2014/main" id="{771146D8-EB78-45B4-AC7D-B30D6C94EADD}"/>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56743"/>
    <xdr:sp macro="" textlink="">
      <xdr:nvSpPr>
        <xdr:cNvPr id="6575" name="Text Box 15">
          <a:extLst>
            <a:ext uri="{FF2B5EF4-FFF2-40B4-BE49-F238E27FC236}">
              <a16:creationId xmlns:a16="http://schemas.microsoft.com/office/drawing/2014/main" id="{C606782D-F4CD-4C0C-B92C-399E6D466BCE}"/>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76" name="Text Box 15">
          <a:extLst>
            <a:ext uri="{FF2B5EF4-FFF2-40B4-BE49-F238E27FC236}">
              <a16:creationId xmlns:a16="http://schemas.microsoft.com/office/drawing/2014/main" id="{A70E538B-4CC2-42D6-8F52-2988F046A70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44331"/>
    <xdr:sp macro="" textlink="">
      <xdr:nvSpPr>
        <xdr:cNvPr id="6577" name="Text Box 15">
          <a:extLst>
            <a:ext uri="{FF2B5EF4-FFF2-40B4-BE49-F238E27FC236}">
              <a16:creationId xmlns:a16="http://schemas.microsoft.com/office/drawing/2014/main" id="{F5072AAD-1987-46F0-B169-11C2B70CE601}"/>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78" name="Text Box 15">
          <a:extLst>
            <a:ext uri="{FF2B5EF4-FFF2-40B4-BE49-F238E27FC236}">
              <a16:creationId xmlns:a16="http://schemas.microsoft.com/office/drawing/2014/main" id="{0C6DB9A6-4D79-4A62-A36F-73A9FAA9B9AB}"/>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79" name="Text Box 15">
          <a:extLst>
            <a:ext uri="{FF2B5EF4-FFF2-40B4-BE49-F238E27FC236}">
              <a16:creationId xmlns:a16="http://schemas.microsoft.com/office/drawing/2014/main" id="{82D0F1C4-1513-4F14-8B35-C2C676A312AE}"/>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80" name="Text Box 15">
          <a:extLst>
            <a:ext uri="{FF2B5EF4-FFF2-40B4-BE49-F238E27FC236}">
              <a16:creationId xmlns:a16="http://schemas.microsoft.com/office/drawing/2014/main" id="{C550BF53-C07D-45F7-A4A8-1EF0DF8F3931}"/>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81" name="Text Box 15">
          <a:extLst>
            <a:ext uri="{FF2B5EF4-FFF2-40B4-BE49-F238E27FC236}">
              <a16:creationId xmlns:a16="http://schemas.microsoft.com/office/drawing/2014/main" id="{865E11A4-40DC-4644-BE40-CD6E0DC32DEB}"/>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82" name="Text Box 15">
          <a:extLst>
            <a:ext uri="{FF2B5EF4-FFF2-40B4-BE49-F238E27FC236}">
              <a16:creationId xmlns:a16="http://schemas.microsoft.com/office/drawing/2014/main" id="{1FFCD814-7BDB-451A-A102-74679C2B63F7}"/>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83" name="Text Box 15">
          <a:extLst>
            <a:ext uri="{FF2B5EF4-FFF2-40B4-BE49-F238E27FC236}">
              <a16:creationId xmlns:a16="http://schemas.microsoft.com/office/drawing/2014/main" id="{52B0F83A-257C-471D-AB83-984C0F59199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84" name="Text Box 15">
          <a:extLst>
            <a:ext uri="{FF2B5EF4-FFF2-40B4-BE49-F238E27FC236}">
              <a16:creationId xmlns:a16="http://schemas.microsoft.com/office/drawing/2014/main" id="{AC893F1D-F9B2-40C0-8760-20B60D035ED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85" name="Text Box 15">
          <a:extLst>
            <a:ext uri="{FF2B5EF4-FFF2-40B4-BE49-F238E27FC236}">
              <a16:creationId xmlns:a16="http://schemas.microsoft.com/office/drawing/2014/main" id="{CE458C2F-EA80-40C0-9249-3D51F3683B4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86" name="Text Box 15">
          <a:extLst>
            <a:ext uri="{FF2B5EF4-FFF2-40B4-BE49-F238E27FC236}">
              <a16:creationId xmlns:a16="http://schemas.microsoft.com/office/drawing/2014/main" id="{A709D26F-7D3C-4F01-96C2-D279B173C4E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87" name="Text Box 15">
          <a:extLst>
            <a:ext uri="{FF2B5EF4-FFF2-40B4-BE49-F238E27FC236}">
              <a16:creationId xmlns:a16="http://schemas.microsoft.com/office/drawing/2014/main" id="{0CDA04BC-5DBE-4A0D-9FD5-205D981D1CB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88" name="Text Box 15">
          <a:extLst>
            <a:ext uri="{FF2B5EF4-FFF2-40B4-BE49-F238E27FC236}">
              <a16:creationId xmlns:a16="http://schemas.microsoft.com/office/drawing/2014/main" id="{0AD6CC26-647B-49D5-9E50-86F9128270B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89" name="Text Box 15">
          <a:extLst>
            <a:ext uri="{FF2B5EF4-FFF2-40B4-BE49-F238E27FC236}">
              <a16:creationId xmlns:a16="http://schemas.microsoft.com/office/drawing/2014/main" id="{67A692F7-32AD-42C9-8BEA-E898B3E1F5D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90" name="Text Box 15">
          <a:extLst>
            <a:ext uri="{FF2B5EF4-FFF2-40B4-BE49-F238E27FC236}">
              <a16:creationId xmlns:a16="http://schemas.microsoft.com/office/drawing/2014/main" id="{8BD2F725-9EF8-4726-B3F9-94046272AAA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91" name="Text Box 15">
          <a:extLst>
            <a:ext uri="{FF2B5EF4-FFF2-40B4-BE49-F238E27FC236}">
              <a16:creationId xmlns:a16="http://schemas.microsoft.com/office/drawing/2014/main" id="{2A07C1AE-CFC1-457B-A06F-08263934413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592" name="Text Box 15">
          <a:extLst>
            <a:ext uri="{FF2B5EF4-FFF2-40B4-BE49-F238E27FC236}">
              <a16:creationId xmlns:a16="http://schemas.microsoft.com/office/drawing/2014/main" id="{594A5115-BB25-4AC3-9442-2197F2203FDC}"/>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593" name="Text Box 15">
          <a:extLst>
            <a:ext uri="{FF2B5EF4-FFF2-40B4-BE49-F238E27FC236}">
              <a16:creationId xmlns:a16="http://schemas.microsoft.com/office/drawing/2014/main" id="{AC697560-B229-41DD-B5EA-30F3DD91D088}"/>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94" name="Text Box 15">
          <a:extLst>
            <a:ext uri="{FF2B5EF4-FFF2-40B4-BE49-F238E27FC236}">
              <a16:creationId xmlns:a16="http://schemas.microsoft.com/office/drawing/2014/main" id="{B88A47FB-C853-4C42-90EF-BB254ADFBE6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595" name="Text Box 15">
          <a:extLst>
            <a:ext uri="{FF2B5EF4-FFF2-40B4-BE49-F238E27FC236}">
              <a16:creationId xmlns:a16="http://schemas.microsoft.com/office/drawing/2014/main" id="{DBF48F45-E0DF-4F5B-BD55-E0C3E9D29330}"/>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96" name="Text Box 15">
          <a:extLst>
            <a:ext uri="{FF2B5EF4-FFF2-40B4-BE49-F238E27FC236}">
              <a16:creationId xmlns:a16="http://schemas.microsoft.com/office/drawing/2014/main" id="{69ABC1F9-5639-46E1-875C-CD0B4B61F7B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504825</xdr:rowOff>
    </xdr:from>
    <xdr:ext cx="95250" cy="213632"/>
    <xdr:sp macro="" textlink="">
      <xdr:nvSpPr>
        <xdr:cNvPr id="6597" name="Text Box 15">
          <a:extLst>
            <a:ext uri="{FF2B5EF4-FFF2-40B4-BE49-F238E27FC236}">
              <a16:creationId xmlns:a16="http://schemas.microsoft.com/office/drawing/2014/main" id="{EF5BC939-B71F-4236-900F-6CD5822270DF}"/>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98" name="Text Box 15">
          <a:extLst>
            <a:ext uri="{FF2B5EF4-FFF2-40B4-BE49-F238E27FC236}">
              <a16:creationId xmlns:a16="http://schemas.microsoft.com/office/drawing/2014/main" id="{9877322E-6F31-494E-A7F0-83EAD7BCC2F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99" name="Text Box 15">
          <a:extLst>
            <a:ext uri="{FF2B5EF4-FFF2-40B4-BE49-F238E27FC236}">
              <a16:creationId xmlns:a16="http://schemas.microsoft.com/office/drawing/2014/main" id="{D0A85015-D38D-4815-B917-C1440DCF2DE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600" name="Text Box 15">
          <a:extLst>
            <a:ext uri="{FF2B5EF4-FFF2-40B4-BE49-F238E27FC236}">
              <a16:creationId xmlns:a16="http://schemas.microsoft.com/office/drawing/2014/main" id="{EDBEA7DC-02BD-40C9-BFFF-762D0747C62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601" name="Text Box 15">
          <a:extLst>
            <a:ext uri="{FF2B5EF4-FFF2-40B4-BE49-F238E27FC236}">
              <a16:creationId xmlns:a16="http://schemas.microsoft.com/office/drawing/2014/main" id="{85D5E9A9-4069-45BA-B2F7-2CC9E73DF9F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602" name="Text Box 15">
          <a:extLst>
            <a:ext uri="{FF2B5EF4-FFF2-40B4-BE49-F238E27FC236}">
              <a16:creationId xmlns:a16="http://schemas.microsoft.com/office/drawing/2014/main" id="{84D9EB82-68A7-474C-BE45-410800C8388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603" name="Text Box 15">
          <a:extLst>
            <a:ext uri="{FF2B5EF4-FFF2-40B4-BE49-F238E27FC236}">
              <a16:creationId xmlns:a16="http://schemas.microsoft.com/office/drawing/2014/main" id="{5AC61FB0-C53E-4D8F-891C-35B5EFDC4C0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04" name="Text Box 16">
          <a:extLst>
            <a:ext uri="{FF2B5EF4-FFF2-40B4-BE49-F238E27FC236}">
              <a16:creationId xmlns:a16="http://schemas.microsoft.com/office/drawing/2014/main" id="{944AE046-9AB9-4DE8-98BE-AE19315D174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05" name="Text Box 17">
          <a:extLst>
            <a:ext uri="{FF2B5EF4-FFF2-40B4-BE49-F238E27FC236}">
              <a16:creationId xmlns:a16="http://schemas.microsoft.com/office/drawing/2014/main" id="{CD5C0CB5-F93F-465E-802C-B73BFE9812B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06" name="Text Box 18">
          <a:extLst>
            <a:ext uri="{FF2B5EF4-FFF2-40B4-BE49-F238E27FC236}">
              <a16:creationId xmlns:a16="http://schemas.microsoft.com/office/drawing/2014/main" id="{B612C15B-63C1-4293-898D-E099DEFCED4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07" name="Text Box 19">
          <a:extLst>
            <a:ext uri="{FF2B5EF4-FFF2-40B4-BE49-F238E27FC236}">
              <a16:creationId xmlns:a16="http://schemas.microsoft.com/office/drawing/2014/main" id="{AB44F6A1-5C1E-4E27-880E-D38DEDD9EDB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08" name="Text Box 16">
          <a:extLst>
            <a:ext uri="{FF2B5EF4-FFF2-40B4-BE49-F238E27FC236}">
              <a16:creationId xmlns:a16="http://schemas.microsoft.com/office/drawing/2014/main" id="{423E59FA-0E6C-4286-9D5F-B6C06CA2DDA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09" name="Text Box 17">
          <a:extLst>
            <a:ext uri="{FF2B5EF4-FFF2-40B4-BE49-F238E27FC236}">
              <a16:creationId xmlns:a16="http://schemas.microsoft.com/office/drawing/2014/main" id="{7C33638D-F1F6-4AED-B253-CE67B985C36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10" name="Text Box 18">
          <a:extLst>
            <a:ext uri="{FF2B5EF4-FFF2-40B4-BE49-F238E27FC236}">
              <a16:creationId xmlns:a16="http://schemas.microsoft.com/office/drawing/2014/main" id="{3B86BA29-2C81-469C-A9D8-31391F122C2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11" name="Text Box 19">
          <a:extLst>
            <a:ext uri="{FF2B5EF4-FFF2-40B4-BE49-F238E27FC236}">
              <a16:creationId xmlns:a16="http://schemas.microsoft.com/office/drawing/2014/main" id="{8860D47C-37C1-4094-9787-EFF76D11296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12" name="Text Box 16">
          <a:extLst>
            <a:ext uri="{FF2B5EF4-FFF2-40B4-BE49-F238E27FC236}">
              <a16:creationId xmlns:a16="http://schemas.microsoft.com/office/drawing/2014/main" id="{719F6327-14E8-4E02-8BA5-1B49402BBDC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13" name="Text Box 17">
          <a:extLst>
            <a:ext uri="{FF2B5EF4-FFF2-40B4-BE49-F238E27FC236}">
              <a16:creationId xmlns:a16="http://schemas.microsoft.com/office/drawing/2014/main" id="{5415A93C-8D9E-4175-9CE9-67E0B4C4588A}"/>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14" name="Text Box 18">
          <a:extLst>
            <a:ext uri="{FF2B5EF4-FFF2-40B4-BE49-F238E27FC236}">
              <a16:creationId xmlns:a16="http://schemas.microsoft.com/office/drawing/2014/main" id="{37038A06-9755-42A0-89BE-B582CFD235E4}"/>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15" name="Text Box 19">
          <a:extLst>
            <a:ext uri="{FF2B5EF4-FFF2-40B4-BE49-F238E27FC236}">
              <a16:creationId xmlns:a16="http://schemas.microsoft.com/office/drawing/2014/main" id="{0E9A7F03-237F-4ED9-8FA1-F2BC339F879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145</xdr:row>
      <xdr:rowOff>504825</xdr:rowOff>
    </xdr:from>
    <xdr:ext cx="95250" cy="444014"/>
    <xdr:sp macro="" textlink="">
      <xdr:nvSpPr>
        <xdr:cNvPr id="6616" name="Text Box 15">
          <a:extLst>
            <a:ext uri="{FF2B5EF4-FFF2-40B4-BE49-F238E27FC236}">
              <a16:creationId xmlns:a16="http://schemas.microsoft.com/office/drawing/2014/main" id="{B46F968E-9F43-4979-8BF7-DDCA9AA27D0C}"/>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17" name="Text Box 16">
          <a:extLst>
            <a:ext uri="{FF2B5EF4-FFF2-40B4-BE49-F238E27FC236}">
              <a16:creationId xmlns:a16="http://schemas.microsoft.com/office/drawing/2014/main" id="{14F2C669-89C5-4E64-8932-5DF2422790B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18" name="Text Box 17">
          <a:extLst>
            <a:ext uri="{FF2B5EF4-FFF2-40B4-BE49-F238E27FC236}">
              <a16:creationId xmlns:a16="http://schemas.microsoft.com/office/drawing/2014/main" id="{378165FB-06F8-47E8-A3B4-CBBA7276482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19" name="Text Box 18">
          <a:extLst>
            <a:ext uri="{FF2B5EF4-FFF2-40B4-BE49-F238E27FC236}">
              <a16:creationId xmlns:a16="http://schemas.microsoft.com/office/drawing/2014/main" id="{09F81C16-9155-4C3A-9AED-B5AEC7ED0B6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20" name="Text Box 19">
          <a:extLst>
            <a:ext uri="{FF2B5EF4-FFF2-40B4-BE49-F238E27FC236}">
              <a16:creationId xmlns:a16="http://schemas.microsoft.com/office/drawing/2014/main" id="{16737022-C560-4209-BA72-72CA852FD72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621" name="Text Box 15">
          <a:extLst>
            <a:ext uri="{FF2B5EF4-FFF2-40B4-BE49-F238E27FC236}">
              <a16:creationId xmlns:a16="http://schemas.microsoft.com/office/drawing/2014/main" id="{33B5A05E-7657-42A3-B275-37290564B04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145</xdr:row>
      <xdr:rowOff>504825</xdr:rowOff>
    </xdr:from>
    <xdr:ext cx="95250" cy="442269"/>
    <xdr:sp macro="" textlink="">
      <xdr:nvSpPr>
        <xdr:cNvPr id="6622" name="Text Box 15">
          <a:extLst>
            <a:ext uri="{FF2B5EF4-FFF2-40B4-BE49-F238E27FC236}">
              <a16:creationId xmlns:a16="http://schemas.microsoft.com/office/drawing/2014/main" id="{F6C26219-3D70-441B-8649-CE2BC1CD20F6}"/>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23" name="Text Box 16">
          <a:extLst>
            <a:ext uri="{FF2B5EF4-FFF2-40B4-BE49-F238E27FC236}">
              <a16:creationId xmlns:a16="http://schemas.microsoft.com/office/drawing/2014/main" id="{65A4FCED-A7BF-47F0-B2EF-9712FF4D59B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24" name="Text Box 17">
          <a:extLst>
            <a:ext uri="{FF2B5EF4-FFF2-40B4-BE49-F238E27FC236}">
              <a16:creationId xmlns:a16="http://schemas.microsoft.com/office/drawing/2014/main" id="{BCAEE103-4521-4AC9-86E1-B43C1B3AB92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25" name="Text Box 18">
          <a:extLst>
            <a:ext uri="{FF2B5EF4-FFF2-40B4-BE49-F238E27FC236}">
              <a16:creationId xmlns:a16="http://schemas.microsoft.com/office/drawing/2014/main" id="{7492578C-6DAD-4E51-B659-69D31C8D82A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504825</xdr:rowOff>
    </xdr:from>
    <xdr:ext cx="95250" cy="213632"/>
    <xdr:sp macro="" textlink="">
      <xdr:nvSpPr>
        <xdr:cNvPr id="6626" name="Text Box 15">
          <a:extLst>
            <a:ext uri="{FF2B5EF4-FFF2-40B4-BE49-F238E27FC236}">
              <a16:creationId xmlns:a16="http://schemas.microsoft.com/office/drawing/2014/main" id="{F734773D-CF3F-43F3-A819-44B5509706FA}"/>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27" name="Text Box 16">
          <a:extLst>
            <a:ext uri="{FF2B5EF4-FFF2-40B4-BE49-F238E27FC236}">
              <a16:creationId xmlns:a16="http://schemas.microsoft.com/office/drawing/2014/main" id="{6619603D-3BC5-4518-855C-F4EB5459AFA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28" name="Text Box 17">
          <a:extLst>
            <a:ext uri="{FF2B5EF4-FFF2-40B4-BE49-F238E27FC236}">
              <a16:creationId xmlns:a16="http://schemas.microsoft.com/office/drawing/2014/main" id="{FB3D614F-9935-478A-B24D-6272A70EA23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29" name="Text Box 18">
          <a:extLst>
            <a:ext uri="{FF2B5EF4-FFF2-40B4-BE49-F238E27FC236}">
              <a16:creationId xmlns:a16="http://schemas.microsoft.com/office/drawing/2014/main" id="{59147E03-61A4-4B87-A28C-8883F2792FF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30" name="Text Box 19">
          <a:extLst>
            <a:ext uri="{FF2B5EF4-FFF2-40B4-BE49-F238E27FC236}">
              <a16:creationId xmlns:a16="http://schemas.microsoft.com/office/drawing/2014/main" id="{F143D89B-4237-4549-90CF-DC44324B4B2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31" name="Text Box 16">
          <a:extLst>
            <a:ext uri="{FF2B5EF4-FFF2-40B4-BE49-F238E27FC236}">
              <a16:creationId xmlns:a16="http://schemas.microsoft.com/office/drawing/2014/main" id="{6C2E5ABB-9A67-4A4D-B3C8-79AF8AAC89E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32" name="Text Box 17">
          <a:extLst>
            <a:ext uri="{FF2B5EF4-FFF2-40B4-BE49-F238E27FC236}">
              <a16:creationId xmlns:a16="http://schemas.microsoft.com/office/drawing/2014/main" id="{C5EBC1F6-77C5-4884-9FBD-F0EE87E6F84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33" name="Text Box 18">
          <a:extLst>
            <a:ext uri="{FF2B5EF4-FFF2-40B4-BE49-F238E27FC236}">
              <a16:creationId xmlns:a16="http://schemas.microsoft.com/office/drawing/2014/main" id="{237941DD-4B17-44EA-9993-488BFB82EB6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34" name="Text Box 19">
          <a:extLst>
            <a:ext uri="{FF2B5EF4-FFF2-40B4-BE49-F238E27FC236}">
              <a16:creationId xmlns:a16="http://schemas.microsoft.com/office/drawing/2014/main" id="{F7FD991A-1958-40E4-A9ED-00F0992E1E8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635" name="Text Box 15">
          <a:extLst>
            <a:ext uri="{FF2B5EF4-FFF2-40B4-BE49-F238E27FC236}">
              <a16:creationId xmlns:a16="http://schemas.microsoft.com/office/drawing/2014/main" id="{9B2966AF-BB2D-40C7-9E93-02F947439319}"/>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636" name="Text Box 15">
          <a:extLst>
            <a:ext uri="{FF2B5EF4-FFF2-40B4-BE49-F238E27FC236}">
              <a16:creationId xmlns:a16="http://schemas.microsoft.com/office/drawing/2014/main" id="{3EA04E21-16B5-4A72-B1FE-B26F184C9060}"/>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448496"/>
    <xdr:sp macro="" textlink="">
      <xdr:nvSpPr>
        <xdr:cNvPr id="6637" name="Text Box 15">
          <a:extLst>
            <a:ext uri="{FF2B5EF4-FFF2-40B4-BE49-F238E27FC236}">
              <a16:creationId xmlns:a16="http://schemas.microsoft.com/office/drawing/2014/main" id="{FF83751D-34FF-4142-B7E2-E75185C64578}"/>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504825</xdr:rowOff>
    </xdr:from>
    <xdr:ext cx="95250" cy="442269"/>
    <xdr:sp macro="" textlink="">
      <xdr:nvSpPr>
        <xdr:cNvPr id="6638" name="Text Box 15">
          <a:extLst>
            <a:ext uri="{FF2B5EF4-FFF2-40B4-BE49-F238E27FC236}">
              <a16:creationId xmlns:a16="http://schemas.microsoft.com/office/drawing/2014/main" id="{10577D98-16C0-443C-8860-2D49E3312FA3}"/>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504825</xdr:rowOff>
    </xdr:from>
    <xdr:ext cx="95250" cy="442269"/>
    <xdr:sp macro="" textlink="">
      <xdr:nvSpPr>
        <xdr:cNvPr id="6639" name="Text Box 15">
          <a:extLst>
            <a:ext uri="{FF2B5EF4-FFF2-40B4-BE49-F238E27FC236}">
              <a16:creationId xmlns:a16="http://schemas.microsoft.com/office/drawing/2014/main" id="{931A7F21-C982-44D8-B4AA-B66CA32F3C9A}"/>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640" name="Text Box 15">
          <a:extLst>
            <a:ext uri="{FF2B5EF4-FFF2-40B4-BE49-F238E27FC236}">
              <a16:creationId xmlns:a16="http://schemas.microsoft.com/office/drawing/2014/main" id="{0D4C1F49-3B2F-4AD2-8561-704EA11FF25B}"/>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444331"/>
    <xdr:sp macro="" textlink="">
      <xdr:nvSpPr>
        <xdr:cNvPr id="6641" name="Text Box 15">
          <a:extLst>
            <a:ext uri="{FF2B5EF4-FFF2-40B4-BE49-F238E27FC236}">
              <a16:creationId xmlns:a16="http://schemas.microsoft.com/office/drawing/2014/main" id="{AFEE208A-3D7C-4286-8067-671A8752544A}"/>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642" name="Text Box 15">
          <a:extLst>
            <a:ext uri="{FF2B5EF4-FFF2-40B4-BE49-F238E27FC236}">
              <a16:creationId xmlns:a16="http://schemas.microsoft.com/office/drawing/2014/main" id="{A68EB36C-5B08-466D-91EA-B6F6C89989FE}"/>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43" name="Text Box 16">
          <a:extLst>
            <a:ext uri="{FF2B5EF4-FFF2-40B4-BE49-F238E27FC236}">
              <a16:creationId xmlns:a16="http://schemas.microsoft.com/office/drawing/2014/main" id="{84EF884C-0399-4D0A-8B31-912F3F6503F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44" name="Text Box 17">
          <a:extLst>
            <a:ext uri="{FF2B5EF4-FFF2-40B4-BE49-F238E27FC236}">
              <a16:creationId xmlns:a16="http://schemas.microsoft.com/office/drawing/2014/main" id="{57D87184-7AF1-4FB8-808F-FCBADF24436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45" name="Text Box 18">
          <a:extLst>
            <a:ext uri="{FF2B5EF4-FFF2-40B4-BE49-F238E27FC236}">
              <a16:creationId xmlns:a16="http://schemas.microsoft.com/office/drawing/2014/main" id="{479FE038-9968-4A30-9DDA-0FA32F8F697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46" name="Text Box 19">
          <a:extLst>
            <a:ext uri="{FF2B5EF4-FFF2-40B4-BE49-F238E27FC236}">
              <a16:creationId xmlns:a16="http://schemas.microsoft.com/office/drawing/2014/main" id="{AE0C68B3-B93C-45AE-B2CB-9F040D8CC4D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47" name="Text Box 16">
          <a:extLst>
            <a:ext uri="{FF2B5EF4-FFF2-40B4-BE49-F238E27FC236}">
              <a16:creationId xmlns:a16="http://schemas.microsoft.com/office/drawing/2014/main" id="{13E28BC3-7FD6-499C-BF40-1C4BD209B9F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48" name="Text Box 17">
          <a:extLst>
            <a:ext uri="{FF2B5EF4-FFF2-40B4-BE49-F238E27FC236}">
              <a16:creationId xmlns:a16="http://schemas.microsoft.com/office/drawing/2014/main" id="{02302DD6-4C82-46C2-9D1C-5123E869B5D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49" name="Text Box 18">
          <a:extLst>
            <a:ext uri="{FF2B5EF4-FFF2-40B4-BE49-F238E27FC236}">
              <a16:creationId xmlns:a16="http://schemas.microsoft.com/office/drawing/2014/main" id="{79F0E2E3-4838-46E0-85C5-AD991D40681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50" name="Text Box 19">
          <a:extLst>
            <a:ext uri="{FF2B5EF4-FFF2-40B4-BE49-F238E27FC236}">
              <a16:creationId xmlns:a16="http://schemas.microsoft.com/office/drawing/2014/main" id="{B97770F8-D601-474D-97DF-07EEBE852F4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51" name="Text Box 16">
          <a:extLst>
            <a:ext uri="{FF2B5EF4-FFF2-40B4-BE49-F238E27FC236}">
              <a16:creationId xmlns:a16="http://schemas.microsoft.com/office/drawing/2014/main" id="{BE4FA54E-E1B0-4247-B5FB-80A9227BDCAE}"/>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52" name="Text Box 17">
          <a:extLst>
            <a:ext uri="{FF2B5EF4-FFF2-40B4-BE49-F238E27FC236}">
              <a16:creationId xmlns:a16="http://schemas.microsoft.com/office/drawing/2014/main" id="{A340EF67-1CE6-4142-A4E8-B34E21D4C397}"/>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53" name="Text Box 18">
          <a:extLst>
            <a:ext uri="{FF2B5EF4-FFF2-40B4-BE49-F238E27FC236}">
              <a16:creationId xmlns:a16="http://schemas.microsoft.com/office/drawing/2014/main" id="{72E7568D-8E26-4067-BF20-ED19F9F06063}"/>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54" name="Text Box 19">
          <a:extLst>
            <a:ext uri="{FF2B5EF4-FFF2-40B4-BE49-F238E27FC236}">
              <a16:creationId xmlns:a16="http://schemas.microsoft.com/office/drawing/2014/main" id="{5B3AD108-D46A-450C-A4A7-2BB07620BC63}"/>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44014"/>
    <xdr:sp macro="" textlink="">
      <xdr:nvSpPr>
        <xdr:cNvPr id="6655" name="Text Box 15">
          <a:extLst>
            <a:ext uri="{FF2B5EF4-FFF2-40B4-BE49-F238E27FC236}">
              <a16:creationId xmlns:a16="http://schemas.microsoft.com/office/drawing/2014/main" id="{33B9141C-4CFF-47B7-9B2D-7C571C95DE69}"/>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56" name="Text Box 16">
          <a:extLst>
            <a:ext uri="{FF2B5EF4-FFF2-40B4-BE49-F238E27FC236}">
              <a16:creationId xmlns:a16="http://schemas.microsoft.com/office/drawing/2014/main" id="{41CE6F76-69BC-4EEA-9DA5-9A004D5947E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57" name="Text Box 17">
          <a:extLst>
            <a:ext uri="{FF2B5EF4-FFF2-40B4-BE49-F238E27FC236}">
              <a16:creationId xmlns:a16="http://schemas.microsoft.com/office/drawing/2014/main" id="{D6F4C406-E006-4B2F-986E-7A88616C7CA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58" name="Text Box 18">
          <a:extLst>
            <a:ext uri="{FF2B5EF4-FFF2-40B4-BE49-F238E27FC236}">
              <a16:creationId xmlns:a16="http://schemas.microsoft.com/office/drawing/2014/main" id="{928EE86C-44FA-4671-9E48-C9DF1393A19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59" name="Text Box 19">
          <a:extLst>
            <a:ext uri="{FF2B5EF4-FFF2-40B4-BE49-F238E27FC236}">
              <a16:creationId xmlns:a16="http://schemas.microsoft.com/office/drawing/2014/main" id="{5560F11A-69AC-4408-9169-E6EA3DEACA8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60" name="Text Box 16">
          <a:extLst>
            <a:ext uri="{FF2B5EF4-FFF2-40B4-BE49-F238E27FC236}">
              <a16:creationId xmlns:a16="http://schemas.microsoft.com/office/drawing/2014/main" id="{1931C9FD-CF40-4DB5-B419-0BD0F274AF1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61" name="Text Box 17">
          <a:extLst>
            <a:ext uri="{FF2B5EF4-FFF2-40B4-BE49-F238E27FC236}">
              <a16:creationId xmlns:a16="http://schemas.microsoft.com/office/drawing/2014/main" id="{072A5C1D-B89B-4259-B9BD-FE9276EBB4C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62" name="Text Box 18">
          <a:extLst>
            <a:ext uri="{FF2B5EF4-FFF2-40B4-BE49-F238E27FC236}">
              <a16:creationId xmlns:a16="http://schemas.microsoft.com/office/drawing/2014/main" id="{F7CD1335-4D28-405C-8D40-1ADC8E14B47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3" name="Text Box 16">
          <a:extLst>
            <a:ext uri="{FF2B5EF4-FFF2-40B4-BE49-F238E27FC236}">
              <a16:creationId xmlns:a16="http://schemas.microsoft.com/office/drawing/2014/main" id="{FD2EEF25-4D38-46BD-91CF-E1D0B32C169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4" name="Text Box 17">
          <a:extLst>
            <a:ext uri="{FF2B5EF4-FFF2-40B4-BE49-F238E27FC236}">
              <a16:creationId xmlns:a16="http://schemas.microsoft.com/office/drawing/2014/main" id="{77363E30-8088-40B0-B54D-DF8CDA36A02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5" name="Text Box 18">
          <a:extLst>
            <a:ext uri="{FF2B5EF4-FFF2-40B4-BE49-F238E27FC236}">
              <a16:creationId xmlns:a16="http://schemas.microsoft.com/office/drawing/2014/main" id="{9C8A2845-6A43-4AA0-ABA1-D8955AE038D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6" name="Text Box 19">
          <a:extLst>
            <a:ext uri="{FF2B5EF4-FFF2-40B4-BE49-F238E27FC236}">
              <a16:creationId xmlns:a16="http://schemas.microsoft.com/office/drawing/2014/main" id="{AF9FC782-699B-4859-872E-B9D16C3CD8A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7" name="Text Box 16">
          <a:extLst>
            <a:ext uri="{FF2B5EF4-FFF2-40B4-BE49-F238E27FC236}">
              <a16:creationId xmlns:a16="http://schemas.microsoft.com/office/drawing/2014/main" id="{F5FE29D9-2948-46CC-A568-93CDBD03E89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8" name="Text Box 17">
          <a:extLst>
            <a:ext uri="{FF2B5EF4-FFF2-40B4-BE49-F238E27FC236}">
              <a16:creationId xmlns:a16="http://schemas.microsoft.com/office/drawing/2014/main" id="{26D908F3-B7DC-4ACC-AFCB-EED283B5F8D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9" name="Text Box 18">
          <a:extLst>
            <a:ext uri="{FF2B5EF4-FFF2-40B4-BE49-F238E27FC236}">
              <a16:creationId xmlns:a16="http://schemas.microsoft.com/office/drawing/2014/main" id="{4EE14680-CF0D-477A-90BC-920CFA34E83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70" name="Text Box 19">
          <a:extLst>
            <a:ext uri="{FF2B5EF4-FFF2-40B4-BE49-F238E27FC236}">
              <a16:creationId xmlns:a16="http://schemas.microsoft.com/office/drawing/2014/main" id="{0D7175C6-C9AE-43CA-91F5-BC9A4AABD6B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456743"/>
    <xdr:sp macro="" textlink="">
      <xdr:nvSpPr>
        <xdr:cNvPr id="6671" name="Text Box 15">
          <a:extLst>
            <a:ext uri="{FF2B5EF4-FFF2-40B4-BE49-F238E27FC236}">
              <a16:creationId xmlns:a16="http://schemas.microsoft.com/office/drawing/2014/main" id="{5DE4D3B9-29A8-417F-B36C-9EBA4CD5519C}"/>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504825</xdr:rowOff>
    </xdr:from>
    <xdr:ext cx="95250" cy="442269"/>
    <xdr:sp macro="" textlink="">
      <xdr:nvSpPr>
        <xdr:cNvPr id="6672" name="Text Box 15">
          <a:extLst>
            <a:ext uri="{FF2B5EF4-FFF2-40B4-BE49-F238E27FC236}">
              <a16:creationId xmlns:a16="http://schemas.microsoft.com/office/drawing/2014/main" id="{E0A4B4EC-3BEE-40B8-AFD8-03532B33EBFE}"/>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504825</xdr:rowOff>
    </xdr:from>
    <xdr:ext cx="95250" cy="442269"/>
    <xdr:sp macro="" textlink="">
      <xdr:nvSpPr>
        <xdr:cNvPr id="6673" name="Text Box 15">
          <a:extLst>
            <a:ext uri="{FF2B5EF4-FFF2-40B4-BE49-F238E27FC236}">
              <a16:creationId xmlns:a16="http://schemas.microsoft.com/office/drawing/2014/main" id="{42B0052A-A6C2-4CF9-B7E7-A3DD8DD1EA42}"/>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674" name="Text Box 15">
          <a:extLst>
            <a:ext uri="{FF2B5EF4-FFF2-40B4-BE49-F238E27FC236}">
              <a16:creationId xmlns:a16="http://schemas.microsoft.com/office/drawing/2014/main" id="{376D6262-A385-430D-8130-7A7F894CE9D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444331"/>
    <xdr:sp macro="" textlink="">
      <xdr:nvSpPr>
        <xdr:cNvPr id="6675" name="Text Box 15">
          <a:extLst>
            <a:ext uri="{FF2B5EF4-FFF2-40B4-BE49-F238E27FC236}">
              <a16:creationId xmlns:a16="http://schemas.microsoft.com/office/drawing/2014/main" id="{1B8295FB-C3F8-436C-BDAC-2F3A5B657AD8}"/>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504825</xdr:rowOff>
    </xdr:from>
    <xdr:ext cx="95250" cy="213632"/>
    <xdr:sp macro="" textlink="">
      <xdr:nvSpPr>
        <xdr:cNvPr id="6676" name="Text Box 15">
          <a:extLst>
            <a:ext uri="{FF2B5EF4-FFF2-40B4-BE49-F238E27FC236}">
              <a16:creationId xmlns:a16="http://schemas.microsoft.com/office/drawing/2014/main" id="{C99F6BE3-6A18-4E19-A8ED-E0069ED3C018}"/>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77" name="Text Box 16">
          <a:extLst>
            <a:ext uri="{FF2B5EF4-FFF2-40B4-BE49-F238E27FC236}">
              <a16:creationId xmlns:a16="http://schemas.microsoft.com/office/drawing/2014/main" id="{4D3DB3B6-CB58-4FAF-B76E-EDB55C0DCDE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78" name="Text Box 17">
          <a:extLst>
            <a:ext uri="{FF2B5EF4-FFF2-40B4-BE49-F238E27FC236}">
              <a16:creationId xmlns:a16="http://schemas.microsoft.com/office/drawing/2014/main" id="{41214886-6DFD-430A-91B8-973042ADE9C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79" name="Text Box 18">
          <a:extLst>
            <a:ext uri="{FF2B5EF4-FFF2-40B4-BE49-F238E27FC236}">
              <a16:creationId xmlns:a16="http://schemas.microsoft.com/office/drawing/2014/main" id="{C2B59E01-00F6-4070-B64C-8E69F145A90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80" name="Text Box 19">
          <a:extLst>
            <a:ext uri="{FF2B5EF4-FFF2-40B4-BE49-F238E27FC236}">
              <a16:creationId xmlns:a16="http://schemas.microsoft.com/office/drawing/2014/main" id="{B09B5067-5909-448D-BB91-884C1210D9D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81" name="Text Box 16">
          <a:extLst>
            <a:ext uri="{FF2B5EF4-FFF2-40B4-BE49-F238E27FC236}">
              <a16:creationId xmlns:a16="http://schemas.microsoft.com/office/drawing/2014/main" id="{0FC22CAC-19EC-4AC4-8B9E-B6E7CE3D749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82" name="Text Box 17">
          <a:extLst>
            <a:ext uri="{FF2B5EF4-FFF2-40B4-BE49-F238E27FC236}">
              <a16:creationId xmlns:a16="http://schemas.microsoft.com/office/drawing/2014/main" id="{41CA226F-BB30-4176-AF8A-D337BAD4E00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83" name="Text Box 18">
          <a:extLst>
            <a:ext uri="{FF2B5EF4-FFF2-40B4-BE49-F238E27FC236}">
              <a16:creationId xmlns:a16="http://schemas.microsoft.com/office/drawing/2014/main" id="{8D68825E-5AB8-4EF6-8151-B0CCADE5C16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84" name="Text Box 19">
          <a:extLst>
            <a:ext uri="{FF2B5EF4-FFF2-40B4-BE49-F238E27FC236}">
              <a16:creationId xmlns:a16="http://schemas.microsoft.com/office/drawing/2014/main" id="{B32687B5-CB1B-46BD-A55A-81049119F8D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85" name="Text Box 16">
          <a:extLst>
            <a:ext uri="{FF2B5EF4-FFF2-40B4-BE49-F238E27FC236}">
              <a16:creationId xmlns:a16="http://schemas.microsoft.com/office/drawing/2014/main" id="{DB987720-4B51-4F49-8FB7-30A16B89A2F6}"/>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86" name="Text Box 17">
          <a:extLst>
            <a:ext uri="{FF2B5EF4-FFF2-40B4-BE49-F238E27FC236}">
              <a16:creationId xmlns:a16="http://schemas.microsoft.com/office/drawing/2014/main" id="{0F6CD1EF-7964-4659-BCE9-BE1D2006AC4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87" name="Text Box 18">
          <a:extLst>
            <a:ext uri="{FF2B5EF4-FFF2-40B4-BE49-F238E27FC236}">
              <a16:creationId xmlns:a16="http://schemas.microsoft.com/office/drawing/2014/main" id="{66FE9901-CFCF-4B53-91F2-76297888FCE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88" name="Text Box 19">
          <a:extLst>
            <a:ext uri="{FF2B5EF4-FFF2-40B4-BE49-F238E27FC236}">
              <a16:creationId xmlns:a16="http://schemas.microsoft.com/office/drawing/2014/main" id="{DE348DD4-910E-452A-9E24-D1995F9CB07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44014"/>
    <xdr:sp macro="" textlink="">
      <xdr:nvSpPr>
        <xdr:cNvPr id="6689" name="Text Box 15">
          <a:extLst>
            <a:ext uri="{FF2B5EF4-FFF2-40B4-BE49-F238E27FC236}">
              <a16:creationId xmlns:a16="http://schemas.microsoft.com/office/drawing/2014/main" id="{BE1B85E7-5A12-4029-9568-202281F3F83B}"/>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90" name="Text Box 16">
          <a:extLst>
            <a:ext uri="{FF2B5EF4-FFF2-40B4-BE49-F238E27FC236}">
              <a16:creationId xmlns:a16="http://schemas.microsoft.com/office/drawing/2014/main" id="{39B2F80D-C979-4349-B773-83612C32E4B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91" name="Text Box 17">
          <a:extLst>
            <a:ext uri="{FF2B5EF4-FFF2-40B4-BE49-F238E27FC236}">
              <a16:creationId xmlns:a16="http://schemas.microsoft.com/office/drawing/2014/main" id="{1A774D05-DE63-4B1E-8FC6-30917023AB1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92" name="Text Box 18">
          <a:extLst>
            <a:ext uri="{FF2B5EF4-FFF2-40B4-BE49-F238E27FC236}">
              <a16:creationId xmlns:a16="http://schemas.microsoft.com/office/drawing/2014/main" id="{0C030AA8-D35F-4403-BFFC-34C362F23F2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93" name="Text Box 19">
          <a:extLst>
            <a:ext uri="{FF2B5EF4-FFF2-40B4-BE49-F238E27FC236}">
              <a16:creationId xmlns:a16="http://schemas.microsoft.com/office/drawing/2014/main" id="{790FA99E-B76D-4956-A609-7FBBFBCE8E3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144</xdr:row>
      <xdr:rowOff>504825</xdr:rowOff>
    </xdr:from>
    <xdr:ext cx="95250" cy="442269"/>
    <xdr:sp macro="" textlink="">
      <xdr:nvSpPr>
        <xdr:cNvPr id="6694" name="Text Box 15">
          <a:extLst>
            <a:ext uri="{FF2B5EF4-FFF2-40B4-BE49-F238E27FC236}">
              <a16:creationId xmlns:a16="http://schemas.microsoft.com/office/drawing/2014/main" id="{68BC4552-3AB0-48F2-AFC9-1EE54FB38333}"/>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95" name="Text Box 16">
          <a:extLst>
            <a:ext uri="{FF2B5EF4-FFF2-40B4-BE49-F238E27FC236}">
              <a16:creationId xmlns:a16="http://schemas.microsoft.com/office/drawing/2014/main" id="{BE82863D-BC9A-4899-930B-AB5777E4F94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96" name="Text Box 17">
          <a:extLst>
            <a:ext uri="{FF2B5EF4-FFF2-40B4-BE49-F238E27FC236}">
              <a16:creationId xmlns:a16="http://schemas.microsoft.com/office/drawing/2014/main" id="{D4805328-A6BF-4309-BE79-08B4F0FD69F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97" name="Text Box 18">
          <a:extLst>
            <a:ext uri="{FF2B5EF4-FFF2-40B4-BE49-F238E27FC236}">
              <a16:creationId xmlns:a16="http://schemas.microsoft.com/office/drawing/2014/main" id="{8594764C-C6F0-42AB-B349-3A3009BBD5E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98" name="Text Box 16">
          <a:extLst>
            <a:ext uri="{FF2B5EF4-FFF2-40B4-BE49-F238E27FC236}">
              <a16:creationId xmlns:a16="http://schemas.microsoft.com/office/drawing/2014/main" id="{6C16975D-36D0-42F2-933B-3BAE0309198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99" name="Text Box 17">
          <a:extLst>
            <a:ext uri="{FF2B5EF4-FFF2-40B4-BE49-F238E27FC236}">
              <a16:creationId xmlns:a16="http://schemas.microsoft.com/office/drawing/2014/main" id="{49723CE9-35AC-4863-9708-1F85D316A5D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00" name="Text Box 18">
          <a:extLst>
            <a:ext uri="{FF2B5EF4-FFF2-40B4-BE49-F238E27FC236}">
              <a16:creationId xmlns:a16="http://schemas.microsoft.com/office/drawing/2014/main" id="{90EE8797-1FCF-4D17-9241-3F7E8BDDEFB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01" name="Text Box 19">
          <a:extLst>
            <a:ext uri="{FF2B5EF4-FFF2-40B4-BE49-F238E27FC236}">
              <a16:creationId xmlns:a16="http://schemas.microsoft.com/office/drawing/2014/main" id="{FABD0063-3BE3-4B85-B683-7DB5756B38C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02" name="Text Box 16">
          <a:extLst>
            <a:ext uri="{FF2B5EF4-FFF2-40B4-BE49-F238E27FC236}">
              <a16:creationId xmlns:a16="http://schemas.microsoft.com/office/drawing/2014/main" id="{8AA6B7A3-1816-4545-A296-E1CA6577D2A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03" name="Text Box 17">
          <a:extLst>
            <a:ext uri="{FF2B5EF4-FFF2-40B4-BE49-F238E27FC236}">
              <a16:creationId xmlns:a16="http://schemas.microsoft.com/office/drawing/2014/main" id="{2796E177-706A-4796-B33F-12ECDBB8C39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04" name="Text Box 18">
          <a:extLst>
            <a:ext uri="{FF2B5EF4-FFF2-40B4-BE49-F238E27FC236}">
              <a16:creationId xmlns:a16="http://schemas.microsoft.com/office/drawing/2014/main" id="{D1D6C0B7-6A37-49AD-B154-62C063A2EC3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705" name="Text Box 15">
          <a:extLst>
            <a:ext uri="{FF2B5EF4-FFF2-40B4-BE49-F238E27FC236}">
              <a16:creationId xmlns:a16="http://schemas.microsoft.com/office/drawing/2014/main" id="{3FCBC726-4FA3-4A18-AA99-8B6B1D001EB0}"/>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06" name="Text Box 16">
          <a:extLst>
            <a:ext uri="{FF2B5EF4-FFF2-40B4-BE49-F238E27FC236}">
              <a16:creationId xmlns:a16="http://schemas.microsoft.com/office/drawing/2014/main" id="{5C7684CA-FDF9-4206-879C-41BC4D0EF3D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07" name="Text Box 17">
          <a:extLst>
            <a:ext uri="{FF2B5EF4-FFF2-40B4-BE49-F238E27FC236}">
              <a16:creationId xmlns:a16="http://schemas.microsoft.com/office/drawing/2014/main" id="{F5FDB723-D6A6-4ED3-8DD6-0DF5AB4325F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08" name="Text Box 18">
          <a:extLst>
            <a:ext uri="{FF2B5EF4-FFF2-40B4-BE49-F238E27FC236}">
              <a16:creationId xmlns:a16="http://schemas.microsoft.com/office/drawing/2014/main" id="{7154AC32-6270-4288-B54C-307F3ABA7E5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09" name="Text Box 19">
          <a:extLst>
            <a:ext uri="{FF2B5EF4-FFF2-40B4-BE49-F238E27FC236}">
              <a16:creationId xmlns:a16="http://schemas.microsoft.com/office/drawing/2014/main" id="{1F445C35-16CB-4237-806E-593B8413A50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710" name="Text Box 16">
          <a:extLst>
            <a:ext uri="{FF2B5EF4-FFF2-40B4-BE49-F238E27FC236}">
              <a16:creationId xmlns:a16="http://schemas.microsoft.com/office/drawing/2014/main" id="{B1339FC2-2982-44C4-845F-2C84D06B11C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711" name="Text Box 17">
          <a:extLst>
            <a:ext uri="{FF2B5EF4-FFF2-40B4-BE49-F238E27FC236}">
              <a16:creationId xmlns:a16="http://schemas.microsoft.com/office/drawing/2014/main" id="{B6E0E136-B85B-4924-87BD-D26AB342CBE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712" name="Text Box 18">
          <a:extLst>
            <a:ext uri="{FF2B5EF4-FFF2-40B4-BE49-F238E27FC236}">
              <a16:creationId xmlns:a16="http://schemas.microsoft.com/office/drawing/2014/main" id="{3863FE70-67A6-40CE-9317-3A43E728E51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713" name="Text Box 19">
          <a:extLst>
            <a:ext uri="{FF2B5EF4-FFF2-40B4-BE49-F238E27FC236}">
              <a16:creationId xmlns:a16="http://schemas.microsoft.com/office/drawing/2014/main" id="{6FFB67FE-3D33-48BC-9284-9BA16CB72C4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141</xdr:row>
      <xdr:rowOff>0</xdr:rowOff>
    </xdr:from>
    <xdr:ext cx="95250" cy="171450"/>
    <xdr:sp macro="" textlink="">
      <xdr:nvSpPr>
        <xdr:cNvPr id="6714" name="Text Box 16">
          <a:extLst>
            <a:ext uri="{FF2B5EF4-FFF2-40B4-BE49-F238E27FC236}">
              <a16:creationId xmlns:a16="http://schemas.microsoft.com/office/drawing/2014/main" id="{0F281B8F-FEC8-4449-AEAF-CB6CBDCAB8A4}"/>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141</xdr:row>
      <xdr:rowOff>0</xdr:rowOff>
    </xdr:from>
    <xdr:ext cx="95250" cy="171450"/>
    <xdr:sp macro="" textlink="">
      <xdr:nvSpPr>
        <xdr:cNvPr id="6715" name="Text Box 17">
          <a:extLst>
            <a:ext uri="{FF2B5EF4-FFF2-40B4-BE49-F238E27FC236}">
              <a16:creationId xmlns:a16="http://schemas.microsoft.com/office/drawing/2014/main" id="{A8F5847D-4EC4-45AA-AADE-AF5D2B0C365B}"/>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141</xdr:row>
      <xdr:rowOff>0</xdr:rowOff>
    </xdr:from>
    <xdr:ext cx="95250" cy="171450"/>
    <xdr:sp macro="" textlink="">
      <xdr:nvSpPr>
        <xdr:cNvPr id="6716" name="Text Box 18">
          <a:extLst>
            <a:ext uri="{FF2B5EF4-FFF2-40B4-BE49-F238E27FC236}">
              <a16:creationId xmlns:a16="http://schemas.microsoft.com/office/drawing/2014/main" id="{71E0D49E-4A26-489D-9C06-64626AF6C91F}"/>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141</xdr:row>
      <xdr:rowOff>0</xdr:rowOff>
    </xdr:from>
    <xdr:ext cx="95250" cy="171450"/>
    <xdr:sp macro="" textlink="">
      <xdr:nvSpPr>
        <xdr:cNvPr id="6717" name="Text Box 19">
          <a:extLst>
            <a:ext uri="{FF2B5EF4-FFF2-40B4-BE49-F238E27FC236}">
              <a16:creationId xmlns:a16="http://schemas.microsoft.com/office/drawing/2014/main" id="{AF3C6D9B-9CFE-4DE1-B6D8-B0FAF6CE75D3}"/>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44014"/>
    <xdr:sp macro="" textlink="">
      <xdr:nvSpPr>
        <xdr:cNvPr id="6718" name="Text Box 15">
          <a:extLst>
            <a:ext uri="{FF2B5EF4-FFF2-40B4-BE49-F238E27FC236}">
              <a16:creationId xmlns:a16="http://schemas.microsoft.com/office/drawing/2014/main" id="{2DA6B7DE-B4AF-445D-912B-05B5E2095B04}"/>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19" name="Text Box 16">
          <a:extLst>
            <a:ext uri="{FF2B5EF4-FFF2-40B4-BE49-F238E27FC236}">
              <a16:creationId xmlns:a16="http://schemas.microsoft.com/office/drawing/2014/main" id="{761D2BE0-DE2F-4F2C-A3C3-5BB25055728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20" name="Text Box 17">
          <a:extLst>
            <a:ext uri="{FF2B5EF4-FFF2-40B4-BE49-F238E27FC236}">
              <a16:creationId xmlns:a16="http://schemas.microsoft.com/office/drawing/2014/main" id="{3B119BE6-FF10-4AE6-9F84-ABD6F976DD5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21" name="Text Box 18">
          <a:extLst>
            <a:ext uri="{FF2B5EF4-FFF2-40B4-BE49-F238E27FC236}">
              <a16:creationId xmlns:a16="http://schemas.microsoft.com/office/drawing/2014/main" id="{BFA36F0D-1EA6-4EF3-B334-66E1AD27D78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22" name="Text Box 19">
          <a:extLst>
            <a:ext uri="{FF2B5EF4-FFF2-40B4-BE49-F238E27FC236}">
              <a16:creationId xmlns:a16="http://schemas.microsoft.com/office/drawing/2014/main" id="{81C6BCE0-9289-4613-8861-D60BB77E5B8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723" name="Text Box 16">
          <a:extLst>
            <a:ext uri="{FF2B5EF4-FFF2-40B4-BE49-F238E27FC236}">
              <a16:creationId xmlns:a16="http://schemas.microsoft.com/office/drawing/2014/main" id="{62B0E921-0975-4C3A-9615-A46FD132F60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724" name="Text Box 17">
          <a:extLst>
            <a:ext uri="{FF2B5EF4-FFF2-40B4-BE49-F238E27FC236}">
              <a16:creationId xmlns:a16="http://schemas.microsoft.com/office/drawing/2014/main" id="{DB1CCA71-C8CE-4927-8292-599665F60DC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146</xdr:row>
      <xdr:rowOff>15875</xdr:rowOff>
    </xdr:from>
    <xdr:ext cx="95250" cy="171450"/>
    <xdr:sp macro="" textlink="">
      <xdr:nvSpPr>
        <xdr:cNvPr id="6725" name="Text Box 18">
          <a:extLst>
            <a:ext uri="{FF2B5EF4-FFF2-40B4-BE49-F238E27FC236}">
              <a16:creationId xmlns:a16="http://schemas.microsoft.com/office/drawing/2014/main" id="{560B7274-9404-47D4-88BD-74247A5885FA}"/>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26" name="Text Box 16">
          <a:extLst>
            <a:ext uri="{FF2B5EF4-FFF2-40B4-BE49-F238E27FC236}">
              <a16:creationId xmlns:a16="http://schemas.microsoft.com/office/drawing/2014/main" id="{F2EC2BC2-E6C1-48B4-8D0C-5B06CEF3994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27" name="Text Box 17">
          <a:extLst>
            <a:ext uri="{FF2B5EF4-FFF2-40B4-BE49-F238E27FC236}">
              <a16:creationId xmlns:a16="http://schemas.microsoft.com/office/drawing/2014/main" id="{F9BACAEB-CC22-494C-A5CB-931ACA0C3A8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28" name="Text Box 18">
          <a:extLst>
            <a:ext uri="{FF2B5EF4-FFF2-40B4-BE49-F238E27FC236}">
              <a16:creationId xmlns:a16="http://schemas.microsoft.com/office/drawing/2014/main" id="{2EEBC777-2FBD-48F8-B13C-D8A198E113C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29" name="Text Box 19">
          <a:extLst>
            <a:ext uri="{FF2B5EF4-FFF2-40B4-BE49-F238E27FC236}">
              <a16:creationId xmlns:a16="http://schemas.microsoft.com/office/drawing/2014/main" id="{19281B8E-3D0E-468D-9626-D7E5BD55120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30" name="Text Box 16">
          <a:extLst>
            <a:ext uri="{FF2B5EF4-FFF2-40B4-BE49-F238E27FC236}">
              <a16:creationId xmlns:a16="http://schemas.microsoft.com/office/drawing/2014/main" id="{17FEE293-AD8C-4354-98C6-E63476421FF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731" name="Text Box 15">
          <a:extLst>
            <a:ext uri="{FF2B5EF4-FFF2-40B4-BE49-F238E27FC236}">
              <a16:creationId xmlns:a16="http://schemas.microsoft.com/office/drawing/2014/main" id="{8F5224D8-5C20-4D5B-9B22-29F6E3BB2CDC}"/>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32" name="Text Box 15">
          <a:extLst>
            <a:ext uri="{FF2B5EF4-FFF2-40B4-BE49-F238E27FC236}">
              <a16:creationId xmlns:a16="http://schemas.microsoft.com/office/drawing/2014/main" id="{DD56AB69-22B9-4438-B48C-348C10CFEA8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733" name="Text Box 15">
          <a:extLst>
            <a:ext uri="{FF2B5EF4-FFF2-40B4-BE49-F238E27FC236}">
              <a16:creationId xmlns:a16="http://schemas.microsoft.com/office/drawing/2014/main" id="{A8C86BFB-DA81-43FF-8630-E7BD44B0BBD4}"/>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34" name="Text Box 15">
          <a:extLst>
            <a:ext uri="{FF2B5EF4-FFF2-40B4-BE49-F238E27FC236}">
              <a16:creationId xmlns:a16="http://schemas.microsoft.com/office/drawing/2014/main" id="{E32A9ECD-2571-4C2B-BBA9-C089863CDB1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504825</xdr:rowOff>
    </xdr:from>
    <xdr:ext cx="95250" cy="213632"/>
    <xdr:sp macro="" textlink="">
      <xdr:nvSpPr>
        <xdr:cNvPr id="6735" name="Text Box 15">
          <a:extLst>
            <a:ext uri="{FF2B5EF4-FFF2-40B4-BE49-F238E27FC236}">
              <a16:creationId xmlns:a16="http://schemas.microsoft.com/office/drawing/2014/main" id="{AAF820D9-5DE1-480F-8160-F7A9979D8DE8}"/>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736" name="Text Box 15">
          <a:extLst>
            <a:ext uri="{FF2B5EF4-FFF2-40B4-BE49-F238E27FC236}">
              <a16:creationId xmlns:a16="http://schemas.microsoft.com/office/drawing/2014/main" id="{C87D2C0D-E26A-4B0A-9E34-B90CF8473FDE}"/>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737" name="Text Box 15">
          <a:extLst>
            <a:ext uri="{FF2B5EF4-FFF2-40B4-BE49-F238E27FC236}">
              <a16:creationId xmlns:a16="http://schemas.microsoft.com/office/drawing/2014/main" id="{131E5B00-E00B-46EC-B6AA-DB1AC3CE56D6}"/>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738" name="Text Box 15">
          <a:extLst>
            <a:ext uri="{FF2B5EF4-FFF2-40B4-BE49-F238E27FC236}">
              <a16:creationId xmlns:a16="http://schemas.microsoft.com/office/drawing/2014/main" id="{E957C7F2-96C6-4E53-BFD6-D3C50ADA0AEB}"/>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739" name="Text Box 15">
          <a:extLst>
            <a:ext uri="{FF2B5EF4-FFF2-40B4-BE49-F238E27FC236}">
              <a16:creationId xmlns:a16="http://schemas.microsoft.com/office/drawing/2014/main" id="{FC6A9896-B126-4670-BDE2-AC64CF27F11A}"/>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740" name="Text Box 15">
          <a:extLst>
            <a:ext uri="{FF2B5EF4-FFF2-40B4-BE49-F238E27FC236}">
              <a16:creationId xmlns:a16="http://schemas.microsoft.com/office/drawing/2014/main" id="{D330E011-E1D7-4EB0-90DB-71BD92ABA38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741" name="Text Box 15">
          <a:extLst>
            <a:ext uri="{FF2B5EF4-FFF2-40B4-BE49-F238E27FC236}">
              <a16:creationId xmlns:a16="http://schemas.microsoft.com/office/drawing/2014/main" id="{61EC42E2-750A-4F01-9C47-29EE7DBCE779}"/>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448496"/>
    <xdr:sp macro="" textlink="">
      <xdr:nvSpPr>
        <xdr:cNvPr id="6742" name="Text Box 15">
          <a:extLst>
            <a:ext uri="{FF2B5EF4-FFF2-40B4-BE49-F238E27FC236}">
              <a16:creationId xmlns:a16="http://schemas.microsoft.com/office/drawing/2014/main" id="{1E7E9971-F0B4-4307-818E-888B69147A0E}"/>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43" name="Text Box 15">
          <a:extLst>
            <a:ext uri="{FF2B5EF4-FFF2-40B4-BE49-F238E27FC236}">
              <a16:creationId xmlns:a16="http://schemas.microsoft.com/office/drawing/2014/main" id="{86069E0A-A072-43C1-B217-63540535C97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444331"/>
    <xdr:sp macro="" textlink="">
      <xdr:nvSpPr>
        <xdr:cNvPr id="6744" name="Text Box 15">
          <a:extLst>
            <a:ext uri="{FF2B5EF4-FFF2-40B4-BE49-F238E27FC236}">
              <a16:creationId xmlns:a16="http://schemas.microsoft.com/office/drawing/2014/main" id="{7C097FE1-7BB4-44B6-ACAE-77816C4186F9}"/>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456743"/>
    <xdr:sp macro="" textlink="">
      <xdr:nvSpPr>
        <xdr:cNvPr id="6745" name="Text Box 15">
          <a:extLst>
            <a:ext uri="{FF2B5EF4-FFF2-40B4-BE49-F238E27FC236}">
              <a16:creationId xmlns:a16="http://schemas.microsoft.com/office/drawing/2014/main" id="{C9A37B1F-EDC5-4581-BEC7-7B4C55128403}"/>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46" name="Text Box 15">
          <a:extLst>
            <a:ext uri="{FF2B5EF4-FFF2-40B4-BE49-F238E27FC236}">
              <a16:creationId xmlns:a16="http://schemas.microsoft.com/office/drawing/2014/main" id="{647DC1A0-C89A-4762-9734-FABE0CFD1C46}"/>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444331"/>
    <xdr:sp macro="" textlink="">
      <xdr:nvSpPr>
        <xdr:cNvPr id="6747" name="Text Box 15">
          <a:extLst>
            <a:ext uri="{FF2B5EF4-FFF2-40B4-BE49-F238E27FC236}">
              <a16:creationId xmlns:a16="http://schemas.microsoft.com/office/drawing/2014/main" id="{6C7FF52D-7A42-4B0F-BED5-6D9C71ACF867}"/>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48" name="Text Box 15">
          <a:extLst>
            <a:ext uri="{FF2B5EF4-FFF2-40B4-BE49-F238E27FC236}">
              <a16:creationId xmlns:a16="http://schemas.microsoft.com/office/drawing/2014/main" id="{9A24A7B2-4A1A-4047-B57C-5C3F466451CD}"/>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49" name="Text Box 15">
          <a:extLst>
            <a:ext uri="{FF2B5EF4-FFF2-40B4-BE49-F238E27FC236}">
              <a16:creationId xmlns:a16="http://schemas.microsoft.com/office/drawing/2014/main" id="{73555270-D3FD-4C8F-87B9-CDE95607CADA}"/>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50" name="Text Box 15">
          <a:extLst>
            <a:ext uri="{FF2B5EF4-FFF2-40B4-BE49-F238E27FC236}">
              <a16:creationId xmlns:a16="http://schemas.microsoft.com/office/drawing/2014/main" id="{C47389F5-7597-4183-8A5B-46408319509D}"/>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51" name="Text Box 15">
          <a:extLst>
            <a:ext uri="{FF2B5EF4-FFF2-40B4-BE49-F238E27FC236}">
              <a16:creationId xmlns:a16="http://schemas.microsoft.com/office/drawing/2014/main" id="{7492EE34-0648-4CF6-8665-8AD35A445B0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52" name="Text Box 15">
          <a:extLst>
            <a:ext uri="{FF2B5EF4-FFF2-40B4-BE49-F238E27FC236}">
              <a16:creationId xmlns:a16="http://schemas.microsoft.com/office/drawing/2014/main" id="{CFF1C7D7-E650-4471-9BF6-E6715D8A3CD2}"/>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53" name="Text Box 15">
          <a:extLst>
            <a:ext uri="{FF2B5EF4-FFF2-40B4-BE49-F238E27FC236}">
              <a16:creationId xmlns:a16="http://schemas.microsoft.com/office/drawing/2014/main" id="{A8683375-4F70-4EE3-8DD0-4A70FCF5D30D}"/>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48496"/>
    <xdr:sp macro="" textlink="">
      <xdr:nvSpPr>
        <xdr:cNvPr id="6754" name="Text Box 15">
          <a:extLst>
            <a:ext uri="{FF2B5EF4-FFF2-40B4-BE49-F238E27FC236}">
              <a16:creationId xmlns:a16="http://schemas.microsoft.com/office/drawing/2014/main" id="{6E39CDDD-4A92-493E-B338-94CD0200FE44}"/>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55" name="Text Box 15">
          <a:extLst>
            <a:ext uri="{FF2B5EF4-FFF2-40B4-BE49-F238E27FC236}">
              <a16:creationId xmlns:a16="http://schemas.microsoft.com/office/drawing/2014/main" id="{76D135F7-FDFA-4F8B-9795-3BCBB3EF783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44331"/>
    <xdr:sp macro="" textlink="">
      <xdr:nvSpPr>
        <xdr:cNvPr id="6756" name="Text Box 15">
          <a:extLst>
            <a:ext uri="{FF2B5EF4-FFF2-40B4-BE49-F238E27FC236}">
              <a16:creationId xmlns:a16="http://schemas.microsoft.com/office/drawing/2014/main" id="{B5A9F620-2F2D-4FC1-B550-91969629545A}"/>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56743"/>
    <xdr:sp macro="" textlink="">
      <xdr:nvSpPr>
        <xdr:cNvPr id="6757" name="Text Box 15">
          <a:extLst>
            <a:ext uri="{FF2B5EF4-FFF2-40B4-BE49-F238E27FC236}">
              <a16:creationId xmlns:a16="http://schemas.microsoft.com/office/drawing/2014/main" id="{98B1F0D1-602C-4D4E-89C6-2266D5F7BB77}"/>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58" name="Text Box 15">
          <a:extLst>
            <a:ext uri="{FF2B5EF4-FFF2-40B4-BE49-F238E27FC236}">
              <a16:creationId xmlns:a16="http://schemas.microsoft.com/office/drawing/2014/main" id="{CCF54E44-46D1-49CF-936C-5138E1FA0339}"/>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44331"/>
    <xdr:sp macro="" textlink="">
      <xdr:nvSpPr>
        <xdr:cNvPr id="6759" name="Text Box 15">
          <a:extLst>
            <a:ext uri="{FF2B5EF4-FFF2-40B4-BE49-F238E27FC236}">
              <a16:creationId xmlns:a16="http://schemas.microsoft.com/office/drawing/2014/main" id="{E79CEA8C-ED70-4533-930A-9EF682E2DC61}"/>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60" name="Text Box 15">
          <a:extLst>
            <a:ext uri="{FF2B5EF4-FFF2-40B4-BE49-F238E27FC236}">
              <a16:creationId xmlns:a16="http://schemas.microsoft.com/office/drawing/2014/main" id="{E12AA03F-9178-4C66-B096-B4C4C010104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61" name="Text Box 15">
          <a:extLst>
            <a:ext uri="{FF2B5EF4-FFF2-40B4-BE49-F238E27FC236}">
              <a16:creationId xmlns:a16="http://schemas.microsoft.com/office/drawing/2014/main" id="{8429CBF3-B4D7-4427-9421-B9FC0C011C05}"/>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62" name="Text Box 15">
          <a:extLst>
            <a:ext uri="{FF2B5EF4-FFF2-40B4-BE49-F238E27FC236}">
              <a16:creationId xmlns:a16="http://schemas.microsoft.com/office/drawing/2014/main" id="{D4561E4A-CAD7-4F25-B179-F62A4EFE216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63" name="Text Box 15">
          <a:extLst>
            <a:ext uri="{FF2B5EF4-FFF2-40B4-BE49-F238E27FC236}">
              <a16:creationId xmlns:a16="http://schemas.microsoft.com/office/drawing/2014/main" id="{6F8DCDAA-7EF0-455A-AC93-43F382742428}"/>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64" name="Text Box 15">
          <a:extLst>
            <a:ext uri="{FF2B5EF4-FFF2-40B4-BE49-F238E27FC236}">
              <a16:creationId xmlns:a16="http://schemas.microsoft.com/office/drawing/2014/main" id="{AECB6313-9F8D-4513-8159-0FF9CA604ED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65" name="Text Box 15">
          <a:extLst>
            <a:ext uri="{FF2B5EF4-FFF2-40B4-BE49-F238E27FC236}">
              <a16:creationId xmlns:a16="http://schemas.microsoft.com/office/drawing/2014/main" id="{F09ED6F3-C8CD-4E1E-9D8D-90C4F17544E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66" name="Text Box 15">
          <a:extLst>
            <a:ext uri="{FF2B5EF4-FFF2-40B4-BE49-F238E27FC236}">
              <a16:creationId xmlns:a16="http://schemas.microsoft.com/office/drawing/2014/main" id="{F272CC93-69D3-47F1-917D-D2FE386FB5D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67" name="Text Box 15">
          <a:extLst>
            <a:ext uri="{FF2B5EF4-FFF2-40B4-BE49-F238E27FC236}">
              <a16:creationId xmlns:a16="http://schemas.microsoft.com/office/drawing/2014/main" id="{A882004A-1859-4609-B879-C2465CCCD8B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68" name="Text Box 15">
          <a:extLst>
            <a:ext uri="{FF2B5EF4-FFF2-40B4-BE49-F238E27FC236}">
              <a16:creationId xmlns:a16="http://schemas.microsoft.com/office/drawing/2014/main" id="{155E52AE-BFDE-4327-89FC-4EEB921602C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69" name="Text Box 15">
          <a:extLst>
            <a:ext uri="{FF2B5EF4-FFF2-40B4-BE49-F238E27FC236}">
              <a16:creationId xmlns:a16="http://schemas.microsoft.com/office/drawing/2014/main" id="{C1F07137-86FC-4C99-987E-2235C96ECDB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70" name="Text Box 15">
          <a:extLst>
            <a:ext uri="{FF2B5EF4-FFF2-40B4-BE49-F238E27FC236}">
              <a16:creationId xmlns:a16="http://schemas.microsoft.com/office/drawing/2014/main" id="{5D6B453D-8D65-429A-A8A4-4ED9DFCE83A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71" name="Text Box 15">
          <a:extLst>
            <a:ext uri="{FF2B5EF4-FFF2-40B4-BE49-F238E27FC236}">
              <a16:creationId xmlns:a16="http://schemas.microsoft.com/office/drawing/2014/main" id="{6C49EA60-BC29-4B38-9BAC-EFABBF6874B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72" name="Text Box 15">
          <a:extLst>
            <a:ext uri="{FF2B5EF4-FFF2-40B4-BE49-F238E27FC236}">
              <a16:creationId xmlns:a16="http://schemas.microsoft.com/office/drawing/2014/main" id="{672CA0BC-79EB-4060-96AC-4F4E5234C58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73" name="Text Box 15">
          <a:extLst>
            <a:ext uri="{FF2B5EF4-FFF2-40B4-BE49-F238E27FC236}">
              <a16:creationId xmlns:a16="http://schemas.microsoft.com/office/drawing/2014/main" id="{C73C59A5-3B01-4ECB-9C62-3E8093DFCDE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774" name="Text Box 15">
          <a:extLst>
            <a:ext uri="{FF2B5EF4-FFF2-40B4-BE49-F238E27FC236}">
              <a16:creationId xmlns:a16="http://schemas.microsoft.com/office/drawing/2014/main" id="{9E558500-9DB7-44B8-8E01-16211D684D9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775" name="Text Box 15">
          <a:extLst>
            <a:ext uri="{FF2B5EF4-FFF2-40B4-BE49-F238E27FC236}">
              <a16:creationId xmlns:a16="http://schemas.microsoft.com/office/drawing/2014/main" id="{7DA8D159-062B-4306-AA64-856D317B9EBA}"/>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76" name="Text Box 15">
          <a:extLst>
            <a:ext uri="{FF2B5EF4-FFF2-40B4-BE49-F238E27FC236}">
              <a16:creationId xmlns:a16="http://schemas.microsoft.com/office/drawing/2014/main" id="{92838A8C-F8AE-4274-9AA2-19C4CB43281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777" name="Text Box 15">
          <a:extLst>
            <a:ext uri="{FF2B5EF4-FFF2-40B4-BE49-F238E27FC236}">
              <a16:creationId xmlns:a16="http://schemas.microsoft.com/office/drawing/2014/main" id="{255293FB-FDA6-4E74-92F1-879A80A1C094}"/>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78" name="Text Box 15">
          <a:extLst>
            <a:ext uri="{FF2B5EF4-FFF2-40B4-BE49-F238E27FC236}">
              <a16:creationId xmlns:a16="http://schemas.microsoft.com/office/drawing/2014/main" id="{C77E229B-ECDE-45D8-86ED-69B2B770A30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504825</xdr:rowOff>
    </xdr:from>
    <xdr:ext cx="95250" cy="213632"/>
    <xdr:sp macro="" textlink="">
      <xdr:nvSpPr>
        <xdr:cNvPr id="6779" name="Text Box 15">
          <a:extLst>
            <a:ext uri="{FF2B5EF4-FFF2-40B4-BE49-F238E27FC236}">
              <a16:creationId xmlns:a16="http://schemas.microsoft.com/office/drawing/2014/main" id="{8F632093-86B9-45AC-907D-447838B19DD4}"/>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80" name="Text Box 15">
          <a:extLst>
            <a:ext uri="{FF2B5EF4-FFF2-40B4-BE49-F238E27FC236}">
              <a16:creationId xmlns:a16="http://schemas.microsoft.com/office/drawing/2014/main" id="{A327E63A-7674-47C1-890B-02047FC1E3C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81" name="Text Box 15">
          <a:extLst>
            <a:ext uri="{FF2B5EF4-FFF2-40B4-BE49-F238E27FC236}">
              <a16:creationId xmlns:a16="http://schemas.microsoft.com/office/drawing/2014/main" id="{C2AF7854-0AC9-41B5-B084-701ACFD77D5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82" name="Text Box 15">
          <a:extLst>
            <a:ext uri="{FF2B5EF4-FFF2-40B4-BE49-F238E27FC236}">
              <a16:creationId xmlns:a16="http://schemas.microsoft.com/office/drawing/2014/main" id="{00FDB7FB-9474-4C00-8923-48B46E3160E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83" name="Text Box 15">
          <a:extLst>
            <a:ext uri="{FF2B5EF4-FFF2-40B4-BE49-F238E27FC236}">
              <a16:creationId xmlns:a16="http://schemas.microsoft.com/office/drawing/2014/main" id="{1DBAE7EB-2D5E-4C6D-AC2F-7F5C8F43A1C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84" name="Text Box 15">
          <a:extLst>
            <a:ext uri="{FF2B5EF4-FFF2-40B4-BE49-F238E27FC236}">
              <a16:creationId xmlns:a16="http://schemas.microsoft.com/office/drawing/2014/main" id="{86C80BBE-67B9-4C4E-9118-1214870A726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85" name="Text Box 15">
          <a:extLst>
            <a:ext uri="{FF2B5EF4-FFF2-40B4-BE49-F238E27FC236}">
              <a16:creationId xmlns:a16="http://schemas.microsoft.com/office/drawing/2014/main" id="{B164723B-CDEC-4459-9301-624E281F217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786" name="Text Box 16">
          <a:extLst>
            <a:ext uri="{FF2B5EF4-FFF2-40B4-BE49-F238E27FC236}">
              <a16:creationId xmlns:a16="http://schemas.microsoft.com/office/drawing/2014/main" id="{5CF71C16-0F32-46B3-80C0-43F95BAB547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787" name="Text Box 17">
          <a:extLst>
            <a:ext uri="{FF2B5EF4-FFF2-40B4-BE49-F238E27FC236}">
              <a16:creationId xmlns:a16="http://schemas.microsoft.com/office/drawing/2014/main" id="{095E29F7-560B-4AA4-9C76-7F079EB0A80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788" name="Text Box 18">
          <a:extLst>
            <a:ext uri="{FF2B5EF4-FFF2-40B4-BE49-F238E27FC236}">
              <a16:creationId xmlns:a16="http://schemas.microsoft.com/office/drawing/2014/main" id="{DF9F5E22-8961-4160-9BDC-30E8C553EE5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789" name="Text Box 19">
          <a:extLst>
            <a:ext uri="{FF2B5EF4-FFF2-40B4-BE49-F238E27FC236}">
              <a16:creationId xmlns:a16="http://schemas.microsoft.com/office/drawing/2014/main" id="{7A9DA3FE-B217-420E-9665-3A434F239A6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790" name="Text Box 16">
          <a:extLst>
            <a:ext uri="{FF2B5EF4-FFF2-40B4-BE49-F238E27FC236}">
              <a16:creationId xmlns:a16="http://schemas.microsoft.com/office/drawing/2014/main" id="{0FBF2222-956C-400F-B777-255476E4857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791" name="Text Box 17">
          <a:extLst>
            <a:ext uri="{FF2B5EF4-FFF2-40B4-BE49-F238E27FC236}">
              <a16:creationId xmlns:a16="http://schemas.microsoft.com/office/drawing/2014/main" id="{4D8F4E92-1C3A-449E-A04A-CBCD4920E05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792" name="Text Box 18">
          <a:extLst>
            <a:ext uri="{FF2B5EF4-FFF2-40B4-BE49-F238E27FC236}">
              <a16:creationId xmlns:a16="http://schemas.microsoft.com/office/drawing/2014/main" id="{A707550D-1959-4BC5-BC4C-D8683DD4320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793" name="Text Box 19">
          <a:extLst>
            <a:ext uri="{FF2B5EF4-FFF2-40B4-BE49-F238E27FC236}">
              <a16:creationId xmlns:a16="http://schemas.microsoft.com/office/drawing/2014/main" id="{6351598B-7DD3-4E2C-89CF-CE8A517D4A0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794" name="Text Box 16">
          <a:extLst>
            <a:ext uri="{FF2B5EF4-FFF2-40B4-BE49-F238E27FC236}">
              <a16:creationId xmlns:a16="http://schemas.microsoft.com/office/drawing/2014/main" id="{36E48FB0-E8AD-443A-BC3E-0D9BC4B9039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795" name="Text Box 17">
          <a:extLst>
            <a:ext uri="{FF2B5EF4-FFF2-40B4-BE49-F238E27FC236}">
              <a16:creationId xmlns:a16="http://schemas.microsoft.com/office/drawing/2014/main" id="{53AF08CF-181D-40C6-BFED-43A7173A3276}"/>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796" name="Text Box 18">
          <a:extLst>
            <a:ext uri="{FF2B5EF4-FFF2-40B4-BE49-F238E27FC236}">
              <a16:creationId xmlns:a16="http://schemas.microsoft.com/office/drawing/2014/main" id="{C24D3E1A-6EE9-4BB3-81FD-D4974035F0DA}"/>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797" name="Text Box 19">
          <a:extLst>
            <a:ext uri="{FF2B5EF4-FFF2-40B4-BE49-F238E27FC236}">
              <a16:creationId xmlns:a16="http://schemas.microsoft.com/office/drawing/2014/main" id="{8FB70EF6-224B-4E1E-9C87-6179140AA45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151</xdr:row>
      <xdr:rowOff>504825</xdr:rowOff>
    </xdr:from>
    <xdr:ext cx="95250" cy="444014"/>
    <xdr:sp macro="" textlink="">
      <xdr:nvSpPr>
        <xdr:cNvPr id="6798" name="Text Box 15">
          <a:extLst>
            <a:ext uri="{FF2B5EF4-FFF2-40B4-BE49-F238E27FC236}">
              <a16:creationId xmlns:a16="http://schemas.microsoft.com/office/drawing/2014/main" id="{107FBDC2-421B-46AD-9029-1377E4C70591}"/>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799" name="Text Box 16">
          <a:extLst>
            <a:ext uri="{FF2B5EF4-FFF2-40B4-BE49-F238E27FC236}">
              <a16:creationId xmlns:a16="http://schemas.microsoft.com/office/drawing/2014/main" id="{7893A970-DA1C-486E-A901-6585BBDDA68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00" name="Text Box 17">
          <a:extLst>
            <a:ext uri="{FF2B5EF4-FFF2-40B4-BE49-F238E27FC236}">
              <a16:creationId xmlns:a16="http://schemas.microsoft.com/office/drawing/2014/main" id="{D75F7290-9B47-4876-98E2-5A7DA5078BB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01" name="Text Box 18">
          <a:extLst>
            <a:ext uri="{FF2B5EF4-FFF2-40B4-BE49-F238E27FC236}">
              <a16:creationId xmlns:a16="http://schemas.microsoft.com/office/drawing/2014/main" id="{6E8FF329-886B-488E-B416-7AB6CDAF067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02" name="Text Box 19">
          <a:extLst>
            <a:ext uri="{FF2B5EF4-FFF2-40B4-BE49-F238E27FC236}">
              <a16:creationId xmlns:a16="http://schemas.microsoft.com/office/drawing/2014/main" id="{BF3BB23D-6496-4537-8516-A7DBBC96A01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803" name="Text Box 15">
          <a:extLst>
            <a:ext uri="{FF2B5EF4-FFF2-40B4-BE49-F238E27FC236}">
              <a16:creationId xmlns:a16="http://schemas.microsoft.com/office/drawing/2014/main" id="{997F879C-A559-4531-A7AE-C8DAA72A32E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151</xdr:row>
      <xdr:rowOff>504825</xdr:rowOff>
    </xdr:from>
    <xdr:ext cx="95250" cy="442269"/>
    <xdr:sp macro="" textlink="">
      <xdr:nvSpPr>
        <xdr:cNvPr id="6804" name="Text Box 15">
          <a:extLst>
            <a:ext uri="{FF2B5EF4-FFF2-40B4-BE49-F238E27FC236}">
              <a16:creationId xmlns:a16="http://schemas.microsoft.com/office/drawing/2014/main" id="{1AEDF899-B8CD-4223-BC32-F0F0FE7BA1A7}"/>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05" name="Text Box 16">
          <a:extLst>
            <a:ext uri="{FF2B5EF4-FFF2-40B4-BE49-F238E27FC236}">
              <a16:creationId xmlns:a16="http://schemas.microsoft.com/office/drawing/2014/main" id="{A05C756E-D698-4E48-B68F-E42B2291758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06" name="Text Box 17">
          <a:extLst>
            <a:ext uri="{FF2B5EF4-FFF2-40B4-BE49-F238E27FC236}">
              <a16:creationId xmlns:a16="http://schemas.microsoft.com/office/drawing/2014/main" id="{30429A50-B5EE-46FA-A5AA-DE77CA8CCAA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07" name="Text Box 18">
          <a:extLst>
            <a:ext uri="{FF2B5EF4-FFF2-40B4-BE49-F238E27FC236}">
              <a16:creationId xmlns:a16="http://schemas.microsoft.com/office/drawing/2014/main" id="{3FFBB3C7-38A2-48BC-B4E5-4B33051A769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504825</xdr:rowOff>
    </xdr:from>
    <xdr:ext cx="95250" cy="213632"/>
    <xdr:sp macro="" textlink="">
      <xdr:nvSpPr>
        <xdr:cNvPr id="6808" name="Text Box 15">
          <a:extLst>
            <a:ext uri="{FF2B5EF4-FFF2-40B4-BE49-F238E27FC236}">
              <a16:creationId xmlns:a16="http://schemas.microsoft.com/office/drawing/2014/main" id="{BBDCA98D-1B77-425B-80A5-530C24CFAC98}"/>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09" name="Text Box 16">
          <a:extLst>
            <a:ext uri="{FF2B5EF4-FFF2-40B4-BE49-F238E27FC236}">
              <a16:creationId xmlns:a16="http://schemas.microsoft.com/office/drawing/2014/main" id="{F7E1D691-CD3C-4FC3-A000-55ABA70988A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0" name="Text Box 17">
          <a:extLst>
            <a:ext uri="{FF2B5EF4-FFF2-40B4-BE49-F238E27FC236}">
              <a16:creationId xmlns:a16="http://schemas.microsoft.com/office/drawing/2014/main" id="{40485B2A-8980-40F2-9287-E39C7604B79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1" name="Text Box 18">
          <a:extLst>
            <a:ext uri="{FF2B5EF4-FFF2-40B4-BE49-F238E27FC236}">
              <a16:creationId xmlns:a16="http://schemas.microsoft.com/office/drawing/2014/main" id="{8407E7CB-1ECE-4B84-BE5D-99210A02DB8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2" name="Text Box 19">
          <a:extLst>
            <a:ext uri="{FF2B5EF4-FFF2-40B4-BE49-F238E27FC236}">
              <a16:creationId xmlns:a16="http://schemas.microsoft.com/office/drawing/2014/main" id="{83701FD0-9ECE-412C-A327-6EB8380EBBF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3" name="Text Box 16">
          <a:extLst>
            <a:ext uri="{FF2B5EF4-FFF2-40B4-BE49-F238E27FC236}">
              <a16:creationId xmlns:a16="http://schemas.microsoft.com/office/drawing/2014/main" id="{D8BE568C-CBC3-4868-8F7F-40ADF888A3A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4" name="Text Box 17">
          <a:extLst>
            <a:ext uri="{FF2B5EF4-FFF2-40B4-BE49-F238E27FC236}">
              <a16:creationId xmlns:a16="http://schemas.microsoft.com/office/drawing/2014/main" id="{8BE7B3A9-676C-46CB-AFE9-3E138968F70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5" name="Text Box 18">
          <a:extLst>
            <a:ext uri="{FF2B5EF4-FFF2-40B4-BE49-F238E27FC236}">
              <a16:creationId xmlns:a16="http://schemas.microsoft.com/office/drawing/2014/main" id="{822C7101-75CD-4689-81BE-AC464727094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6" name="Text Box 19">
          <a:extLst>
            <a:ext uri="{FF2B5EF4-FFF2-40B4-BE49-F238E27FC236}">
              <a16:creationId xmlns:a16="http://schemas.microsoft.com/office/drawing/2014/main" id="{8D907089-8CAE-4C62-A59C-3F74CDF0404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817" name="Text Box 15">
          <a:extLst>
            <a:ext uri="{FF2B5EF4-FFF2-40B4-BE49-F238E27FC236}">
              <a16:creationId xmlns:a16="http://schemas.microsoft.com/office/drawing/2014/main" id="{9C91E79E-541B-4567-B12C-68F09338F371}"/>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818" name="Text Box 15">
          <a:extLst>
            <a:ext uri="{FF2B5EF4-FFF2-40B4-BE49-F238E27FC236}">
              <a16:creationId xmlns:a16="http://schemas.microsoft.com/office/drawing/2014/main" id="{3C23D2C6-0C52-4CBF-A08B-539E5019733A}"/>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448496"/>
    <xdr:sp macro="" textlink="">
      <xdr:nvSpPr>
        <xdr:cNvPr id="6819" name="Text Box 15">
          <a:extLst>
            <a:ext uri="{FF2B5EF4-FFF2-40B4-BE49-F238E27FC236}">
              <a16:creationId xmlns:a16="http://schemas.microsoft.com/office/drawing/2014/main" id="{D251BA01-4FA0-4FF5-AFB1-EF993F618B45}"/>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504825</xdr:rowOff>
    </xdr:from>
    <xdr:ext cx="95250" cy="442269"/>
    <xdr:sp macro="" textlink="">
      <xdr:nvSpPr>
        <xdr:cNvPr id="6820" name="Text Box 15">
          <a:extLst>
            <a:ext uri="{FF2B5EF4-FFF2-40B4-BE49-F238E27FC236}">
              <a16:creationId xmlns:a16="http://schemas.microsoft.com/office/drawing/2014/main" id="{9A8F4079-DB88-40FC-B0C7-5D39C96E4540}"/>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504825</xdr:rowOff>
    </xdr:from>
    <xdr:ext cx="95250" cy="442269"/>
    <xdr:sp macro="" textlink="">
      <xdr:nvSpPr>
        <xdr:cNvPr id="6821" name="Text Box 15">
          <a:extLst>
            <a:ext uri="{FF2B5EF4-FFF2-40B4-BE49-F238E27FC236}">
              <a16:creationId xmlns:a16="http://schemas.microsoft.com/office/drawing/2014/main" id="{4DE6072B-54C9-4456-AAA2-453A24A57E9D}"/>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822" name="Text Box 15">
          <a:extLst>
            <a:ext uri="{FF2B5EF4-FFF2-40B4-BE49-F238E27FC236}">
              <a16:creationId xmlns:a16="http://schemas.microsoft.com/office/drawing/2014/main" id="{423AB5CE-EB40-41C9-B75F-D9DAE70D7F0F}"/>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444331"/>
    <xdr:sp macro="" textlink="">
      <xdr:nvSpPr>
        <xdr:cNvPr id="6823" name="Text Box 15">
          <a:extLst>
            <a:ext uri="{FF2B5EF4-FFF2-40B4-BE49-F238E27FC236}">
              <a16:creationId xmlns:a16="http://schemas.microsoft.com/office/drawing/2014/main" id="{7E3A762C-AB7D-4450-8276-E16F14610B87}"/>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824" name="Text Box 15">
          <a:extLst>
            <a:ext uri="{FF2B5EF4-FFF2-40B4-BE49-F238E27FC236}">
              <a16:creationId xmlns:a16="http://schemas.microsoft.com/office/drawing/2014/main" id="{D15FE08B-E0ED-4C2F-936F-F8C3E2A43CE3}"/>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25" name="Text Box 16">
          <a:extLst>
            <a:ext uri="{FF2B5EF4-FFF2-40B4-BE49-F238E27FC236}">
              <a16:creationId xmlns:a16="http://schemas.microsoft.com/office/drawing/2014/main" id="{C2B9DC6C-B17E-48FF-9674-3DED6122B81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26" name="Text Box 17">
          <a:extLst>
            <a:ext uri="{FF2B5EF4-FFF2-40B4-BE49-F238E27FC236}">
              <a16:creationId xmlns:a16="http://schemas.microsoft.com/office/drawing/2014/main" id="{A1D1C688-48CF-412E-855D-EBFA304205B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27" name="Text Box 18">
          <a:extLst>
            <a:ext uri="{FF2B5EF4-FFF2-40B4-BE49-F238E27FC236}">
              <a16:creationId xmlns:a16="http://schemas.microsoft.com/office/drawing/2014/main" id="{83AD3935-18C0-41CF-A961-627E1C40D8C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28" name="Text Box 19">
          <a:extLst>
            <a:ext uri="{FF2B5EF4-FFF2-40B4-BE49-F238E27FC236}">
              <a16:creationId xmlns:a16="http://schemas.microsoft.com/office/drawing/2014/main" id="{6596581E-3368-4F55-B106-6395F72B01B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29" name="Text Box 16">
          <a:extLst>
            <a:ext uri="{FF2B5EF4-FFF2-40B4-BE49-F238E27FC236}">
              <a16:creationId xmlns:a16="http://schemas.microsoft.com/office/drawing/2014/main" id="{EDA473D4-6166-4222-9669-7EBE705D87D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30" name="Text Box 17">
          <a:extLst>
            <a:ext uri="{FF2B5EF4-FFF2-40B4-BE49-F238E27FC236}">
              <a16:creationId xmlns:a16="http://schemas.microsoft.com/office/drawing/2014/main" id="{F5A1FC8B-27ED-4090-8DD2-CF79AD58CCB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31" name="Text Box 18">
          <a:extLst>
            <a:ext uri="{FF2B5EF4-FFF2-40B4-BE49-F238E27FC236}">
              <a16:creationId xmlns:a16="http://schemas.microsoft.com/office/drawing/2014/main" id="{76353E6C-B803-4375-8299-B8C2B4DB7A6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32" name="Text Box 19">
          <a:extLst>
            <a:ext uri="{FF2B5EF4-FFF2-40B4-BE49-F238E27FC236}">
              <a16:creationId xmlns:a16="http://schemas.microsoft.com/office/drawing/2014/main" id="{5477040C-2277-47EB-BC37-24E0032D673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33" name="Text Box 16">
          <a:extLst>
            <a:ext uri="{FF2B5EF4-FFF2-40B4-BE49-F238E27FC236}">
              <a16:creationId xmlns:a16="http://schemas.microsoft.com/office/drawing/2014/main" id="{07054FBE-46CA-4937-B15D-C2619B18DBC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34" name="Text Box 17">
          <a:extLst>
            <a:ext uri="{FF2B5EF4-FFF2-40B4-BE49-F238E27FC236}">
              <a16:creationId xmlns:a16="http://schemas.microsoft.com/office/drawing/2014/main" id="{2E90C4CA-7B54-412D-9E4C-E5FAAC1F5D96}"/>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35" name="Text Box 18">
          <a:extLst>
            <a:ext uri="{FF2B5EF4-FFF2-40B4-BE49-F238E27FC236}">
              <a16:creationId xmlns:a16="http://schemas.microsoft.com/office/drawing/2014/main" id="{304863A5-20C5-40EE-B6DD-131822599DB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36" name="Text Box 19">
          <a:extLst>
            <a:ext uri="{FF2B5EF4-FFF2-40B4-BE49-F238E27FC236}">
              <a16:creationId xmlns:a16="http://schemas.microsoft.com/office/drawing/2014/main" id="{A1840E32-8309-4C5E-9E54-2AF3685CC1C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44014"/>
    <xdr:sp macro="" textlink="">
      <xdr:nvSpPr>
        <xdr:cNvPr id="6837" name="Text Box 15">
          <a:extLst>
            <a:ext uri="{FF2B5EF4-FFF2-40B4-BE49-F238E27FC236}">
              <a16:creationId xmlns:a16="http://schemas.microsoft.com/office/drawing/2014/main" id="{29C5455C-5FCF-4F7B-A193-A2733E3C9CD6}"/>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38" name="Text Box 16">
          <a:extLst>
            <a:ext uri="{FF2B5EF4-FFF2-40B4-BE49-F238E27FC236}">
              <a16:creationId xmlns:a16="http://schemas.microsoft.com/office/drawing/2014/main" id="{D2BF9858-EF37-4B5D-AEE6-D515F3E30EE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39" name="Text Box 17">
          <a:extLst>
            <a:ext uri="{FF2B5EF4-FFF2-40B4-BE49-F238E27FC236}">
              <a16:creationId xmlns:a16="http://schemas.microsoft.com/office/drawing/2014/main" id="{3BC1CD28-BA88-45F7-882F-49DF2EAD3D0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40" name="Text Box 18">
          <a:extLst>
            <a:ext uri="{FF2B5EF4-FFF2-40B4-BE49-F238E27FC236}">
              <a16:creationId xmlns:a16="http://schemas.microsoft.com/office/drawing/2014/main" id="{C2E931E2-A62B-42FB-BCE4-797D4F73716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41" name="Text Box 19">
          <a:extLst>
            <a:ext uri="{FF2B5EF4-FFF2-40B4-BE49-F238E27FC236}">
              <a16:creationId xmlns:a16="http://schemas.microsoft.com/office/drawing/2014/main" id="{3EB0D364-44A7-4ED7-942C-85D22A51A53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42" name="Text Box 16">
          <a:extLst>
            <a:ext uri="{FF2B5EF4-FFF2-40B4-BE49-F238E27FC236}">
              <a16:creationId xmlns:a16="http://schemas.microsoft.com/office/drawing/2014/main" id="{6D7309C5-5289-46B8-9B4A-D2BFF7033BE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43" name="Text Box 17">
          <a:extLst>
            <a:ext uri="{FF2B5EF4-FFF2-40B4-BE49-F238E27FC236}">
              <a16:creationId xmlns:a16="http://schemas.microsoft.com/office/drawing/2014/main" id="{FED08D6C-2237-4EE6-B212-3632B1C6F18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44" name="Text Box 18">
          <a:extLst>
            <a:ext uri="{FF2B5EF4-FFF2-40B4-BE49-F238E27FC236}">
              <a16:creationId xmlns:a16="http://schemas.microsoft.com/office/drawing/2014/main" id="{8274C851-76B2-492E-A953-FAB38EC0334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45" name="Text Box 16">
          <a:extLst>
            <a:ext uri="{FF2B5EF4-FFF2-40B4-BE49-F238E27FC236}">
              <a16:creationId xmlns:a16="http://schemas.microsoft.com/office/drawing/2014/main" id="{EA97749B-17E8-4B73-957A-8193F1DC6A6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46" name="Text Box 17">
          <a:extLst>
            <a:ext uri="{FF2B5EF4-FFF2-40B4-BE49-F238E27FC236}">
              <a16:creationId xmlns:a16="http://schemas.microsoft.com/office/drawing/2014/main" id="{4CA863E8-571D-4A42-9496-5A849DD74B6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47" name="Text Box 18">
          <a:extLst>
            <a:ext uri="{FF2B5EF4-FFF2-40B4-BE49-F238E27FC236}">
              <a16:creationId xmlns:a16="http://schemas.microsoft.com/office/drawing/2014/main" id="{D0E59031-51E9-465F-AC26-E770A80B10C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48" name="Text Box 19">
          <a:extLst>
            <a:ext uri="{FF2B5EF4-FFF2-40B4-BE49-F238E27FC236}">
              <a16:creationId xmlns:a16="http://schemas.microsoft.com/office/drawing/2014/main" id="{E50574FD-EF33-4B02-9F83-3597149454B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49" name="Text Box 16">
          <a:extLst>
            <a:ext uri="{FF2B5EF4-FFF2-40B4-BE49-F238E27FC236}">
              <a16:creationId xmlns:a16="http://schemas.microsoft.com/office/drawing/2014/main" id="{2397FBEA-1F56-4BD6-A000-FCED1E7EF51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50" name="Text Box 17">
          <a:extLst>
            <a:ext uri="{FF2B5EF4-FFF2-40B4-BE49-F238E27FC236}">
              <a16:creationId xmlns:a16="http://schemas.microsoft.com/office/drawing/2014/main" id="{7A10A6C1-AA13-4BE5-A6FC-DF4EA7A9121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51" name="Text Box 18">
          <a:extLst>
            <a:ext uri="{FF2B5EF4-FFF2-40B4-BE49-F238E27FC236}">
              <a16:creationId xmlns:a16="http://schemas.microsoft.com/office/drawing/2014/main" id="{90107FB9-6DAF-4CA8-8352-E4F8BE3DA11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52" name="Text Box 19">
          <a:extLst>
            <a:ext uri="{FF2B5EF4-FFF2-40B4-BE49-F238E27FC236}">
              <a16:creationId xmlns:a16="http://schemas.microsoft.com/office/drawing/2014/main" id="{D209FA03-4696-4202-81BD-1D8A1EA8F1E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456743"/>
    <xdr:sp macro="" textlink="">
      <xdr:nvSpPr>
        <xdr:cNvPr id="6853" name="Text Box 15">
          <a:extLst>
            <a:ext uri="{FF2B5EF4-FFF2-40B4-BE49-F238E27FC236}">
              <a16:creationId xmlns:a16="http://schemas.microsoft.com/office/drawing/2014/main" id="{0A5FEE5F-F6CB-4713-B325-06C06563837A}"/>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504825</xdr:rowOff>
    </xdr:from>
    <xdr:ext cx="95250" cy="442269"/>
    <xdr:sp macro="" textlink="">
      <xdr:nvSpPr>
        <xdr:cNvPr id="6854" name="Text Box 15">
          <a:extLst>
            <a:ext uri="{FF2B5EF4-FFF2-40B4-BE49-F238E27FC236}">
              <a16:creationId xmlns:a16="http://schemas.microsoft.com/office/drawing/2014/main" id="{494E9E2B-0847-45F5-944F-7AE5C369AD29}"/>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504825</xdr:rowOff>
    </xdr:from>
    <xdr:ext cx="95250" cy="442269"/>
    <xdr:sp macro="" textlink="">
      <xdr:nvSpPr>
        <xdr:cNvPr id="6855" name="Text Box 15">
          <a:extLst>
            <a:ext uri="{FF2B5EF4-FFF2-40B4-BE49-F238E27FC236}">
              <a16:creationId xmlns:a16="http://schemas.microsoft.com/office/drawing/2014/main" id="{B97B77F2-A219-4536-8C7C-79A1AAF94837}"/>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856" name="Text Box 15">
          <a:extLst>
            <a:ext uri="{FF2B5EF4-FFF2-40B4-BE49-F238E27FC236}">
              <a16:creationId xmlns:a16="http://schemas.microsoft.com/office/drawing/2014/main" id="{86475BAC-4DF3-43B0-9822-D8EC5D74232F}"/>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444331"/>
    <xdr:sp macro="" textlink="">
      <xdr:nvSpPr>
        <xdr:cNvPr id="6857" name="Text Box 15">
          <a:extLst>
            <a:ext uri="{FF2B5EF4-FFF2-40B4-BE49-F238E27FC236}">
              <a16:creationId xmlns:a16="http://schemas.microsoft.com/office/drawing/2014/main" id="{C4685F57-EA4B-4608-94D3-9D884D50A547}"/>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504825</xdr:rowOff>
    </xdr:from>
    <xdr:ext cx="95250" cy="213632"/>
    <xdr:sp macro="" textlink="">
      <xdr:nvSpPr>
        <xdr:cNvPr id="6858" name="Text Box 15">
          <a:extLst>
            <a:ext uri="{FF2B5EF4-FFF2-40B4-BE49-F238E27FC236}">
              <a16:creationId xmlns:a16="http://schemas.microsoft.com/office/drawing/2014/main" id="{73B9FB8F-33A6-45E8-B9B5-4DA25DA55DA0}"/>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59" name="Text Box 16">
          <a:extLst>
            <a:ext uri="{FF2B5EF4-FFF2-40B4-BE49-F238E27FC236}">
              <a16:creationId xmlns:a16="http://schemas.microsoft.com/office/drawing/2014/main" id="{554773BF-1C2A-45BA-94D6-9D863643223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60" name="Text Box 17">
          <a:extLst>
            <a:ext uri="{FF2B5EF4-FFF2-40B4-BE49-F238E27FC236}">
              <a16:creationId xmlns:a16="http://schemas.microsoft.com/office/drawing/2014/main" id="{84F4BDA1-40B3-4EBD-96AD-97D7B26D313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61" name="Text Box 18">
          <a:extLst>
            <a:ext uri="{FF2B5EF4-FFF2-40B4-BE49-F238E27FC236}">
              <a16:creationId xmlns:a16="http://schemas.microsoft.com/office/drawing/2014/main" id="{DEB94F2E-B651-42B2-B8EE-A77536EEF5A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62" name="Text Box 19">
          <a:extLst>
            <a:ext uri="{FF2B5EF4-FFF2-40B4-BE49-F238E27FC236}">
              <a16:creationId xmlns:a16="http://schemas.microsoft.com/office/drawing/2014/main" id="{0AA8898F-CD5E-4B32-AB25-A8108C7F981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63" name="Text Box 16">
          <a:extLst>
            <a:ext uri="{FF2B5EF4-FFF2-40B4-BE49-F238E27FC236}">
              <a16:creationId xmlns:a16="http://schemas.microsoft.com/office/drawing/2014/main" id="{57877C5D-87B6-4D92-80FD-949F367947E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64" name="Text Box 17">
          <a:extLst>
            <a:ext uri="{FF2B5EF4-FFF2-40B4-BE49-F238E27FC236}">
              <a16:creationId xmlns:a16="http://schemas.microsoft.com/office/drawing/2014/main" id="{7DA2B38B-43F7-4902-8FD5-38D944956C7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65" name="Text Box 18">
          <a:extLst>
            <a:ext uri="{FF2B5EF4-FFF2-40B4-BE49-F238E27FC236}">
              <a16:creationId xmlns:a16="http://schemas.microsoft.com/office/drawing/2014/main" id="{F14B6BD4-03CE-4602-B603-F167425A201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66" name="Text Box 19">
          <a:extLst>
            <a:ext uri="{FF2B5EF4-FFF2-40B4-BE49-F238E27FC236}">
              <a16:creationId xmlns:a16="http://schemas.microsoft.com/office/drawing/2014/main" id="{3B9E7F9B-E49C-40FE-A00F-374A0BB79B4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67" name="Text Box 16">
          <a:extLst>
            <a:ext uri="{FF2B5EF4-FFF2-40B4-BE49-F238E27FC236}">
              <a16:creationId xmlns:a16="http://schemas.microsoft.com/office/drawing/2014/main" id="{C9497269-443D-4655-85E6-01A40BF427D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68" name="Text Box 17">
          <a:extLst>
            <a:ext uri="{FF2B5EF4-FFF2-40B4-BE49-F238E27FC236}">
              <a16:creationId xmlns:a16="http://schemas.microsoft.com/office/drawing/2014/main" id="{42A8FFE6-9D1D-4B16-BF4B-0F10F098717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69" name="Text Box 18">
          <a:extLst>
            <a:ext uri="{FF2B5EF4-FFF2-40B4-BE49-F238E27FC236}">
              <a16:creationId xmlns:a16="http://schemas.microsoft.com/office/drawing/2014/main" id="{BB7573FD-DF90-48AD-B60C-4CC84DEA6BC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70" name="Text Box 19">
          <a:extLst>
            <a:ext uri="{FF2B5EF4-FFF2-40B4-BE49-F238E27FC236}">
              <a16:creationId xmlns:a16="http://schemas.microsoft.com/office/drawing/2014/main" id="{F980FAB0-5BDD-4107-8947-0A1077E2BB0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44014"/>
    <xdr:sp macro="" textlink="">
      <xdr:nvSpPr>
        <xdr:cNvPr id="6871" name="Text Box 15">
          <a:extLst>
            <a:ext uri="{FF2B5EF4-FFF2-40B4-BE49-F238E27FC236}">
              <a16:creationId xmlns:a16="http://schemas.microsoft.com/office/drawing/2014/main" id="{CA66EB3E-505F-40D8-B3A8-01A86B73C999}"/>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72" name="Text Box 16">
          <a:extLst>
            <a:ext uri="{FF2B5EF4-FFF2-40B4-BE49-F238E27FC236}">
              <a16:creationId xmlns:a16="http://schemas.microsoft.com/office/drawing/2014/main" id="{CF34228E-3B1E-45C9-BA6A-5FD5B627917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73" name="Text Box 17">
          <a:extLst>
            <a:ext uri="{FF2B5EF4-FFF2-40B4-BE49-F238E27FC236}">
              <a16:creationId xmlns:a16="http://schemas.microsoft.com/office/drawing/2014/main" id="{C8DA89F2-0154-40A3-8B6C-0E3EC9AEC6D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74" name="Text Box 18">
          <a:extLst>
            <a:ext uri="{FF2B5EF4-FFF2-40B4-BE49-F238E27FC236}">
              <a16:creationId xmlns:a16="http://schemas.microsoft.com/office/drawing/2014/main" id="{BBAC694B-9C63-4822-B0E8-88309331478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75" name="Text Box 19">
          <a:extLst>
            <a:ext uri="{FF2B5EF4-FFF2-40B4-BE49-F238E27FC236}">
              <a16:creationId xmlns:a16="http://schemas.microsoft.com/office/drawing/2014/main" id="{B781E8E5-1C0B-4984-A748-916157648BF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150</xdr:row>
      <xdr:rowOff>504825</xdr:rowOff>
    </xdr:from>
    <xdr:ext cx="95250" cy="442269"/>
    <xdr:sp macro="" textlink="">
      <xdr:nvSpPr>
        <xdr:cNvPr id="6876" name="Text Box 15">
          <a:extLst>
            <a:ext uri="{FF2B5EF4-FFF2-40B4-BE49-F238E27FC236}">
              <a16:creationId xmlns:a16="http://schemas.microsoft.com/office/drawing/2014/main" id="{3D6B51E6-7AB1-4AAE-A740-1B4574B5AAC6}"/>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77" name="Text Box 16">
          <a:extLst>
            <a:ext uri="{FF2B5EF4-FFF2-40B4-BE49-F238E27FC236}">
              <a16:creationId xmlns:a16="http://schemas.microsoft.com/office/drawing/2014/main" id="{025D4348-2519-4902-8BC9-4901B110412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78" name="Text Box 17">
          <a:extLst>
            <a:ext uri="{FF2B5EF4-FFF2-40B4-BE49-F238E27FC236}">
              <a16:creationId xmlns:a16="http://schemas.microsoft.com/office/drawing/2014/main" id="{7426531E-DBF4-4D17-A8FD-8D2FD886AC9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79" name="Text Box 18">
          <a:extLst>
            <a:ext uri="{FF2B5EF4-FFF2-40B4-BE49-F238E27FC236}">
              <a16:creationId xmlns:a16="http://schemas.microsoft.com/office/drawing/2014/main" id="{BD5E0586-59EF-4CA6-90A7-30A322E3D2C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0" name="Text Box 16">
          <a:extLst>
            <a:ext uri="{FF2B5EF4-FFF2-40B4-BE49-F238E27FC236}">
              <a16:creationId xmlns:a16="http://schemas.microsoft.com/office/drawing/2014/main" id="{150B4DB7-4FF7-4F4C-AD79-002CC007681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1" name="Text Box 17">
          <a:extLst>
            <a:ext uri="{FF2B5EF4-FFF2-40B4-BE49-F238E27FC236}">
              <a16:creationId xmlns:a16="http://schemas.microsoft.com/office/drawing/2014/main" id="{47CA2454-DEFB-41C9-8944-6D91B076AAA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2" name="Text Box 18">
          <a:extLst>
            <a:ext uri="{FF2B5EF4-FFF2-40B4-BE49-F238E27FC236}">
              <a16:creationId xmlns:a16="http://schemas.microsoft.com/office/drawing/2014/main" id="{01164FFF-8D08-44E3-8E1D-D141540ECCB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3" name="Text Box 19">
          <a:extLst>
            <a:ext uri="{FF2B5EF4-FFF2-40B4-BE49-F238E27FC236}">
              <a16:creationId xmlns:a16="http://schemas.microsoft.com/office/drawing/2014/main" id="{F2DAB1CA-569F-4B1A-AA5E-564781F2602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4" name="Text Box 16">
          <a:extLst>
            <a:ext uri="{FF2B5EF4-FFF2-40B4-BE49-F238E27FC236}">
              <a16:creationId xmlns:a16="http://schemas.microsoft.com/office/drawing/2014/main" id="{62406B4A-2FF5-4496-AE96-686363C9466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5" name="Text Box 17">
          <a:extLst>
            <a:ext uri="{FF2B5EF4-FFF2-40B4-BE49-F238E27FC236}">
              <a16:creationId xmlns:a16="http://schemas.microsoft.com/office/drawing/2014/main" id="{4FEC40E0-011C-4DAF-AFC9-159D7D02ADC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6" name="Text Box 18">
          <a:extLst>
            <a:ext uri="{FF2B5EF4-FFF2-40B4-BE49-F238E27FC236}">
              <a16:creationId xmlns:a16="http://schemas.microsoft.com/office/drawing/2014/main" id="{EA9BD0BC-67A5-4731-A161-BCF13D74C3D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887" name="Text Box 15">
          <a:extLst>
            <a:ext uri="{FF2B5EF4-FFF2-40B4-BE49-F238E27FC236}">
              <a16:creationId xmlns:a16="http://schemas.microsoft.com/office/drawing/2014/main" id="{5ED48B74-F52A-459E-B100-D8498F72D4CD}"/>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88" name="Text Box 16">
          <a:extLst>
            <a:ext uri="{FF2B5EF4-FFF2-40B4-BE49-F238E27FC236}">
              <a16:creationId xmlns:a16="http://schemas.microsoft.com/office/drawing/2014/main" id="{FCCB5859-AAB9-4BC8-93F7-0DADC4BFF90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89" name="Text Box 17">
          <a:extLst>
            <a:ext uri="{FF2B5EF4-FFF2-40B4-BE49-F238E27FC236}">
              <a16:creationId xmlns:a16="http://schemas.microsoft.com/office/drawing/2014/main" id="{4BFB9D17-E062-4ED8-8BE7-46BBF7D47ED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90" name="Text Box 18">
          <a:extLst>
            <a:ext uri="{FF2B5EF4-FFF2-40B4-BE49-F238E27FC236}">
              <a16:creationId xmlns:a16="http://schemas.microsoft.com/office/drawing/2014/main" id="{7985CE78-C1C5-42D7-A1A7-ACE3353C598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91" name="Text Box 19">
          <a:extLst>
            <a:ext uri="{FF2B5EF4-FFF2-40B4-BE49-F238E27FC236}">
              <a16:creationId xmlns:a16="http://schemas.microsoft.com/office/drawing/2014/main" id="{B3C00572-CF9F-41D2-937F-D859BC91EA5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92" name="Text Box 16">
          <a:extLst>
            <a:ext uri="{FF2B5EF4-FFF2-40B4-BE49-F238E27FC236}">
              <a16:creationId xmlns:a16="http://schemas.microsoft.com/office/drawing/2014/main" id="{235FDE93-5F0A-46F3-A31C-9A418CBAFC4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93" name="Text Box 17">
          <a:extLst>
            <a:ext uri="{FF2B5EF4-FFF2-40B4-BE49-F238E27FC236}">
              <a16:creationId xmlns:a16="http://schemas.microsoft.com/office/drawing/2014/main" id="{08656295-8864-4484-AE63-D477431D2CA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94" name="Text Box 18">
          <a:extLst>
            <a:ext uri="{FF2B5EF4-FFF2-40B4-BE49-F238E27FC236}">
              <a16:creationId xmlns:a16="http://schemas.microsoft.com/office/drawing/2014/main" id="{5380B4C8-C53B-42E8-A1AC-92230200F89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95" name="Text Box 19">
          <a:extLst>
            <a:ext uri="{FF2B5EF4-FFF2-40B4-BE49-F238E27FC236}">
              <a16:creationId xmlns:a16="http://schemas.microsoft.com/office/drawing/2014/main" id="{5C066AE0-6593-4524-93F6-49A0B5C69C0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147</xdr:row>
      <xdr:rowOff>0</xdr:rowOff>
    </xdr:from>
    <xdr:ext cx="95250" cy="171450"/>
    <xdr:sp macro="" textlink="">
      <xdr:nvSpPr>
        <xdr:cNvPr id="6896" name="Text Box 16">
          <a:extLst>
            <a:ext uri="{FF2B5EF4-FFF2-40B4-BE49-F238E27FC236}">
              <a16:creationId xmlns:a16="http://schemas.microsoft.com/office/drawing/2014/main" id="{97F00F93-57B9-45E3-81DD-1438FA2632D4}"/>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147</xdr:row>
      <xdr:rowOff>0</xdr:rowOff>
    </xdr:from>
    <xdr:ext cx="95250" cy="171450"/>
    <xdr:sp macro="" textlink="">
      <xdr:nvSpPr>
        <xdr:cNvPr id="6897" name="Text Box 17">
          <a:extLst>
            <a:ext uri="{FF2B5EF4-FFF2-40B4-BE49-F238E27FC236}">
              <a16:creationId xmlns:a16="http://schemas.microsoft.com/office/drawing/2014/main" id="{8F449AC0-3F90-40D1-9BA5-9BD74E0A0B14}"/>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147</xdr:row>
      <xdr:rowOff>0</xdr:rowOff>
    </xdr:from>
    <xdr:ext cx="95250" cy="171450"/>
    <xdr:sp macro="" textlink="">
      <xdr:nvSpPr>
        <xdr:cNvPr id="6898" name="Text Box 18">
          <a:extLst>
            <a:ext uri="{FF2B5EF4-FFF2-40B4-BE49-F238E27FC236}">
              <a16:creationId xmlns:a16="http://schemas.microsoft.com/office/drawing/2014/main" id="{B5E98608-FDAC-42AA-8647-F00C227B11F8}"/>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147</xdr:row>
      <xdr:rowOff>0</xdr:rowOff>
    </xdr:from>
    <xdr:ext cx="95250" cy="171450"/>
    <xdr:sp macro="" textlink="">
      <xdr:nvSpPr>
        <xdr:cNvPr id="6899" name="Text Box 19">
          <a:extLst>
            <a:ext uri="{FF2B5EF4-FFF2-40B4-BE49-F238E27FC236}">
              <a16:creationId xmlns:a16="http://schemas.microsoft.com/office/drawing/2014/main" id="{70B322F4-17C2-4E85-9899-3A9F054BD6B2}"/>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44014"/>
    <xdr:sp macro="" textlink="">
      <xdr:nvSpPr>
        <xdr:cNvPr id="6900" name="Text Box 15">
          <a:extLst>
            <a:ext uri="{FF2B5EF4-FFF2-40B4-BE49-F238E27FC236}">
              <a16:creationId xmlns:a16="http://schemas.microsoft.com/office/drawing/2014/main" id="{F8C3242D-5354-46B9-BBD2-14A7B6C8E909}"/>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901" name="Text Box 16">
          <a:extLst>
            <a:ext uri="{FF2B5EF4-FFF2-40B4-BE49-F238E27FC236}">
              <a16:creationId xmlns:a16="http://schemas.microsoft.com/office/drawing/2014/main" id="{28281060-1263-4122-A94A-3D2C914A225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902" name="Text Box 17">
          <a:extLst>
            <a:ext uri="{FF2B5EF4-FFF2-40B4-BE49-F238E27FC236}">
              <a16:creationId xmlns:a16="http://schemas.microsoft.com/office/drawing/2014/main" id="{5682B975-A516-4A43-89D4-13D9CF32B62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903" name="Text Box 18">
          <a:extLst>
            <a:ext uri="{FF2B5EF4-FFF2-40B4-BE49-F238E27FC236}">
              <a16:creationId xmlns:a16="http://schemas.microsoft.com/office/drawing/2014/main" id="{EAF06B19-73BD-4985-A78F-959813AEA6D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904" name="Text Box 19">
          <a:extLst>
            <a:ext uri="{FF2B5EF4-FFF2-40B4-BE49-F238E27FC236}">
              <a16:creationId xmlns:a16="http://schemas.microsoft.com/office/drawing/2014/main" id="{F04426F4-10B2-4BD8-829D-BE5D5663970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905" name="Text Box 16">
          <a:extLst>
            <a:ext uri="{FF2B5EF4-FFF2-40B4-BE49-F238E27FC236}">
              <a16:creationId xmlns:a16="http://schemas.microsoft.com/office/drawing/2014/main" id="{24972059-2E72-4337-A97C-C55C5513AAF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906" name="Text Box 17">
          <a:extLst>
            <a:ext uri="{FF2B5EF4-FFF2-40B4-BE49-F238E27FC236}">
              <a16:creationId xmlns:a16="http://schemas.microsoft.com/office/drawing/2014/main" id="{65354C12-54F1-4929-BB33-069037BD618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152</xdr:row>
      <xdr:rowOff>15875</xdr:rowOff>
    </xdr:from>
    <xdr:ext cx="95250" cy="171450"/>
    <xdr:sp macro="" textlink="">
      <xdr:nvSpPr>
        <xdr:cNvPr id="6907" name="Text Box 18">
          <a:extLst>
            <a:ext uri="{FF2B5EF4-FFF2-40B4-BE49-F238E27FC236}">
              <a16:creationId xmlns:a16="http://schemas.microsoft.com/office/drawing/2014/main" id="{58FAFC52-22E3-41FE-B3D0-8960B86696B4}"/>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908" name="Text Box 16">
          <a:extLst>
            <a:ext uri="{FF2B5EF4-FFF2-40B4-BE49-F238E27FC236}">
              <a16:creationId xmlns:a16="http://schemas.microsoft.com/office/drawing/2014/main" id="{E1BAD212-F406-41B3-92A9-03B6DFD238E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909" name="Text Box 17">
          <a:extLst>
            <a:ext uri="{FF2B5EF4-FFF2-40B4-BE49-F238E27FC236}">
              <a16:creationId xmlns:a16="http://schemas.microsoft.com/office/drawing/2014/main" id="{C6A96C06-D5D6-45E7-B4F1-55942749EC3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910" name="Text Box 18">
          <a:extLst>
            <a:ext uri="{FF2B5EF4-FFF2-40B4-BE49-F238E27FC236}">
              <a16:creationId xmlns:a16="http://schemas.microsoft.com/office/drawing/2014/main" id="{C0678D2A-1F59-4FDC-9758-AAA1B6B7968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911" name="Text Box 19">
          <a:extLst>
            <a:ext uri="{FF2B5EF4-FFF2-40B4-BE49-F238E27FC236}">
              <a16:creationId xmlns:a16="http://schemas.microsoft.com/office/drawing/2014/main" id="{EA48CBC0-91FB-4C13-BE5F-80CB5784975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912" name="Text Box 16">
          <a:extLst>
            <a:ext uri="{FF2B5EF4-FFF2-40B4-BE49-F238E27FC236}">
              <a16:creationId xmlns:a16="http://schemas.microsoft.com/office/drawing/2014/main" id="{7AA00796-1970-48F1-BF07-73D4DA0F6DB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913" name="Text Box 15">
          <a:extLst>
            <a:ext uri="{FF2B5EF4-FFF2-40B4-BE49-F238E27FC236}">
              <a16:creationId xmlns:a16="http://schemas.microsoft.com/office/drawing/2014/main" id="{531D63AC-5A01-4C6D-9EF7-9FD478CFA889}"/>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14" name="Text Box 15">
          <a:extLst>
            <a:ext uri="{FF2B5EF4-FFF2-40B4-BE49-F238E27FC236}">
              <a16:creationId xmlns:a16="http://schemas.microsoft.com/office/drawing/2014/main" id="{FF228861-010B-4571-9FB4-73DEF139FF0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915" name="Text Box 15">
          <a:extLst>
            <a:ext uri="{FF2B5EF4-FFF2-40B4-BE49-F238E27FC236}">
              <a16:creationId xmlns:a16="http://schemas.microsoft.com/office/drawing/2014/main" id="{548098FD-56CC-4A6C-93E4-5612D54A36C0}"/>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16" name="Text Box 15">
          <a:extLst>
            <a:ext uri="{FF2B5EF4-FFF2-40B4-BE49-F238E27FC236}">
              <a16:creationId xmlns:a16="http://schemas.microsoft.com/office/drawing/2014/main" id="{4ADA0FE8-392C-4030-8CED-455C1D82E27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504825</xdr:rowOff>
    </xdr:from>
    <xdr:ext cx="95250" cy="213632"/>
    <xdr:sp macro="" textlink="">
      <xdr:nvSpPr>
        <xdr:cNvPr id="6917" name="Text Box 15">
          <a:extLst>
            <a:ext uri="{FF2B5EF4-FFF2-40B4-BE49-F238E27FC236}">
              <a16:creationId xmlns:a16="http://schemas.microsoft.com/office/drawing/2014/main" id="{17A38F6F-3F04-4F78-A1B5-9787B5CDC0A5}"/>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918" name="Text Box 15">
          <a:extLst>
            <a:ext uri="{FF2B5EF4-FFF2-40B4-BE49-F238E27FC236}">
              <a16:creationId xmlns:a16="http://schemas.microsoft.com/office/drawing/2014/main" id="{3F25B4B8-85A2-49E2-AF97-FC6F55452295}"/>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919" name="Text Box 15">
          <a:extLst>
            <a:ext uri="{FF2B5EF4-FFF2-40B4-BE49-F238E27FC236}">
              <a16:creationId xmlns:a16="http://schemas.microsoft.com/office/drawing/2014/main" id="{3DB1B857-D365-4B5D-AE18-BA5D4BC82CB3}"/>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920" name="Text Box 15">
          <a:extLst>
            <a:ext uri="{FF2B5EF4-FFF2-40B4-BE49-F238E27FC236}">
              <a16:creationId xmlns:a16="http://schemas.microsoft.com/office/drawing/2014/main" id="{550BCF50-68B8-432C-889B-6A756CDCC55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921" name="Text Box 15">
          <a:extLst>
            <a:ext uri="{FF2B5EF4-FFF2-40B4-BE49-F238E27FC236}">
              <a16:creationId xmlns:a16="http://schemas.microsoft.com/office/drawing/2014/main" id="{626F8B20-60C1-4877-8BDB-E947BC015BC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922" name="Text Box 15">
          <a:extLst>
            <a:ext uri="{FF2B5EF4-FFF2-40B4-BE49-F238E27FC236}">
              <a16:creationId xmlns:a16="http://schemas.microsoft.com/office/drawing/2014/main" id="{BF4EDECA-734A-4814-A0AE-8CE61580AE99}"/>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923" name="Text Box 15">
          <a:extLst>
            <a:ext uri="{FF2B5EF4-FFF2-40B4-BE49-F238E27FC236}">
              <a16:creationId xmlns:a16="http://schemas.microsoft.com/office/drawing/2014/main" id="{7B4B3696-F1DD-403C-9633-FF7AED0FEFB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448496"/>
    <xdr:sp macro="" textlink="">
      <xdr:nvSpPr>
        <xdr:cNvPr id="6924" name="Text Box 15">
          <a:extLst>
            <a:ext uri="{FF2B5EF4-FFF2-40B4-BE49-F238E27FC236}">
              <a16:creationId xmlns:a16="http://schemas.microsoft.com/office/drawing/2014/main" id="{C49E9E79-972C-4143-8583-390D863B824C}"/>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25" name="Text Box 15">
          <a:extLst>
            <a:ext uri="{FF2B5EF4-FFF2-40B4-BE49-F238E27FC236}">
              <a16:creationId xmlns:a16="http://schemas.microsoft.com/office/drawing/2014/main" id="{E124AAC9-8E80-4675-A14B-8094EB332962}"/>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444331"/>
    <xdr:sp macro="" textlink="">
      <xdr:nvSpPr>
        <xdr:cNvPr id="6926" name="Text Box 15">
          <a:extLst>
            <a:ext uri="{FF2B5EF4-FFF2-40B4-BE49-F238E27FC236}">
              <a16:creationId xmlns:a16="http://schemas.microsoft.com/office/drawing/2014/main" id="{DEF45DA2-54BA-48A8-AA13-4BA49F0B1AD0}"/>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456743"/>
    <xdr:sp macro="" textlink="">
      <xdr:nvSpPr>
        <xdr:cNvPr id="6927" name="Text Box 15">
          <a:extLst>
            <a:ext uri="{FF2B5EF4-FFF2-40B4-BE49-F238E27FC236}">
              <a16:creationId xmlns:a16="http://schemas.microsoft.com/office/drawing/2014/main" id="{FA51E38C-8574-49E9-A61B-595E363C14A3}"/>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28" name="Text Box 15">
          <a:extLst>
            <a:ext uri="{FF2B5EF4-FFF2-40B4-BE49-F238E27FC236}">
              <a16:creationId xmlns:a16="http://schemas.microsoft.com/office/drawing/2014/main" id="{B16AEEBC-C9B9-45E4-8D24-A1B910BEDEAA}"/>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444331"/>
    <xdr:sp macro="" textlink="">
      <xdr:nvSpPr>
        <xdr:cNvPr id="6929" name="Text Box 15">
          <a:extLst>
            <a:ext uri="{FF2B5EF4-FFF2-40B4-BE49-F238E27FC236}">
              <a16:creationId xmlns:a16="http://schemas.microsoft.com/office/drawing/2014/main" id="{9B22A07D-438D-49CC-B877-413708ABC8D4}"/>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30" name="Text Box 15">
          <a:extLst>
            <a:ext uri="{FF2B5EF4-FFF2-40B4-BE49-F238E27FC236}">
              <a16:creationId xmlns:a16="http://schemas.microsoft.com/office/drawing/2014/main" id="{F4D34E4E-FFD2-4FD9-8136-F87E82D04F11}"/>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31" name="Text Box 15">
          <a:extLst>
            <a:ext uri="{FF2B5EF4-FFF2-40B4-BE49-F238E27FC236}">
              <a16:creationId xmlns:a16="http://schemas.microsoft.com/office/drawing/2014/main" id="{0571053F-BA8E-4DFB-AC42-FA9A5EB9E5E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32" name="Text Box 15">
          <a:extLst>
            <a:ext uri="{FF2B5EF4-FFF2-40B4-BE49-F238E27FC236}">
              <a16:creationId xmlns:a16="http://schemas.microsoft.com/office/drawing/2014/main" id="{7CDC05E1-ACB1-49A8-8DD3-B8416D75CAC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33" name="Text Box 15">
          <a:extLst>
            <a:ext uri="{FF2B5EF4-FFF2-40B4-BE49-F238E27FC236}">
              <a16:creationId xmlns:a16="http://schemas.microsoft.com/office/drawing/2014/main" id="{99DEA811-FF30-45A9-9375-6CCF6C09797E}"/>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34" name="Text Box 15">
          <a:extLst>
            <a:ext uri="{FF2B5EF4-FFF2-40B4-BE49-F238E27FC236}">
              <a16:creationId xmlns:a16="http://schemas.microsoft.com/office/drawing/2014/main" id="{6DA9C532-90EB-4EE6-AA4D-5E15DE6C5193}"/>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35" name="Text Box 15">
          <a:extLst>
            <a:ext uri="{FF2B5EF4-FFF2-40B4-BE49-F238E27FC236}">
              <a16:creationId xmlns:a16="http://schemas.microsoft.com/office/drawing/2014/main" id="{302CA6EA-B0E6-4FAB-88EF-A574034EBD3E}"/>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48496"/>
    <xdr:sp macro="" textlink="">
      <xdr:nvSpPr>
        <xdr:cNvPr id="6936" name="Text Box 15">
          <a:extLst>
            <a:ext uri="{FF2B5EF4-FFF2-40B4-BE49-F238E27FC236}">
              <a16:creationId xmlns:a16="http://schemas.microsoft.com/office/drawing/2014/main" id="{90912CC5-3B20-4387-8AF8-6E3CB4D3F613}"/>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37" name="Text Box 15">
          <a:extLst>
            <a:ext uri="{FF2B5EF4-FFF2-40B4-BE49-F238E27FC236}">
              <a16:creationId xmlns:a16="http://schemas.microsoft.com/office/drawing/2014/main" id="{A8919496-8EBA-49CF-9DC2-8F437396B86D}"/>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44331"/>
    <xdr:sp macro="" textlink="">
      <xdr:nvSpPr>
        <xdr:cNvPr id="6938" name="Text Box 15">
          <a:extLst>
            <a:ext uri="{FF2B5EF4-FFF2-40B4-BE49-F238E27FC236}">
              <a16:creationId xmlns:a16="http://schemas.microsoft.com/office/drawing/2014/main" id="{5493B6BF-5543-46D8-B599-82428F7C0543}"/>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56743"/>
    <xdr:sp macro="" textlink="">
      <xdr:nvSpPr>
        <xdr:cNvPr id="6939" name="Text Box 15">
          <a:extLst>
            <a:ext uri="{FF2B5EF4-FFF2-40B4-BE49-F238E27FC236}">
              <a16:creationId xmlns:a16="http://schemas.microsoft.com/office/drawing/2014/main" id="{F985C2A3-5231-41EB-BDF1-AD663086E81B}"/>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0" name="Text Box 15">
          <a:extLst>
            <a:ext uri="{FF2B5EF4-FFF2-40B4-BE49-F238E27FC236}">
              <a16:creationId xmlns:a16="http://schemas.microsoft.com/office/drawing/2014/main" id="{48A7FE35-7735-4ED2-B2DA-3266E41A22D5}"/>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44331"/>
    <xdr:sp macro="" textlink="">
      <xdr:nvSpPr>
        <xdr:cNvPr id="6941" name="Text Box 15">
          <a:extLst>
            <a:ext uri="{FF2B5EF4-FFF2-40B4-BE49-F238E27FC236}">
              <a16:creationId xmlns:a16="http://schemas.microsoft.com/office/drawing/2014/main" id="{481D11B1-51B5-421E-BC93-FE584DC7356C}"/>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2" name="Text Box 15">
          <a:extLst>
            <a:ext uri="{FF2B5EF4-FFF2-40B4-BE49-F238E27FC236}">
              <a16:creationId xmlns:a16="http://schemas.microsoft.com/office/drawing/2014/main" id="{CD898260-B466-4325-AED2-71F076A1BC0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3" name="Text Box 15">
          <a:extLst>
            <a:ext uri="{FF2B5EF4-FFF2-40B4-BE49-F238E27FC236}">
              <a16:creationId xmlns:a16="http://schemas.microsoft.com/office/drawing/2014/main" id="{9FA2BADB-6BC2-43FF-B271-159E7C96382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4" name="Text Box 15">
          <a:extLst>
            <a:ext uri="{FF2B5EF4-FFF2-40B4-BE49-F238E27FC236}">
              <a16:creationId xmlns:a16="http://schemas.microsoft.com/office/drawing/2014/main" id="{FD066EF2-FC23-4AB2-AE03-BA0940413AAE}"/>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5" name="Text Box 15">
          <a:extLst>
            <a:ext uri="{FF2B5EF4-FFF2-40B4-BE49-F238E27FC236}">
              <a16:creationId xmlns:a16="http://schemas.microsoft.com/office/drawing/2014/main" id="{D4B027F2-F1E0-4FDF-804D-9F5E0B728F7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6" name="Text Box 15">
          <a:extLst>
            <a:ext uri="{FF2B5EF4-FFF2-40B4-BE49-F238E27FC236}">
              <a16:creationId xmlns:a16="http://schemas.microsoft.com/office/drawing/2014/main" id="{4F8A2447-02C9-4125-911E-3DF0F33ACC04}"/>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7" name="Text Box 15">
          <a:extLst>
            <a:ext uri="{FF2B5EF4-FFF2-40B4-BE49-F238E27FC236}">
              <a16:creationId xmlns:a16="http://schemas.microsoft.com/office/drawing/2014/main" id="{DE20B185-F306-42E7-8439-5232FBBF18F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48" name="Text Box 15">
          <a:extLst>
            <a:ext uri="{FF2B5EF4-FFF2-40B4-BE49-F238E27FC236}">
              <a16:creationId xmlns:a16="http://schemas.microsoft.com/office/drawing/2014/main" id="{DE001300-27E4-4DA4-855F-901290CA02C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49" name="Text Box 15">
          <a:extLst>
            <a:ext uri="{FF2B5EF4-FFF2-40B4-BE49-F238E27FC236}">
              <a16:creationId xmlns:a16="http://schemas.microsoft.com/office/drawing/2014/main" id="{E7C89477-53B1-4AE3-AC3E-2F3A69E159D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0" name="Text Box 15">
          <a:extLst>
            <a:ext uri="{FF2B5EF4-FFF2-40B4-BE49-F238E27FC236}">
              <a16:creationId xmlns:a16="http://schemas.microsoft.com/office/drawing/2014/main" id="{8708F7F6-1651-4F8A-92E7-4B2E7DF8202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1" name="Text Box 15">
          <a:extLst>
            <a:ext uri="{FF2B5EF4-FFF2-40B4-BE49-F238E27FC236}">
              <a16:creationId xmlns:a16="http://schemas.microsoft.com/office/drawing/2014/main" id="{960F0131-124F-4F46-B6FB-3F1AD11C9D8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2" name="Text Box 15">
          <a:extLst>
            <a:ext uri="{FF2B5EF4-FFF2-40B4-BE49-F238E27FC236}">
              <a16:creationId xmlns:a16="http://schemas.microsoft.com/office/drawing/2014/main" id="{650D9E9A-1AFD-48C4-B9BF-7A1A67B09DA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3" name="Text Box 15">
          <a:extLst>
            <a:ext uri="{FF2B5EF4-FFF2-40B4-BE49-F238E27FC236}">
              <a16:creationId xmlns:a16="http://schemas.microsoft.com/office/drawing/2014/main" id="{E70957C3-4389-45BE-B34F-3F0C332B4C8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4" name="Text Box 15">
          <a:extLst>
            <a:ext uri="{FF2B5EF4-FFF2-40B4-BE49-F238E27FC236}">
              <a16:creationId xmlns:a16="http://schemas.microsoft.com/office/drawing/2014/main" id="{73CF0904-D0DB-40E1-AB68-78EEAAB58BE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5" name="Text Box 15">
          <a:extLst>
            <a:ext uri="{FF2B5EF4-FFF2-40B4-BE49-F238E27FC236}">
              <a16:creationId xmlns:a16="http://schemas.microsoft.com/office/drawing/2014/main" id="{0BAC9161-0C99-48DE-A6F0-DB9E4DA78D5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956" name="Text Box 15">
          <a:extLst>
            <a:ext uri="{FF2B5EF4-FFF2-40B4-BE49-F238E27FC236}">
              <a16:creationId xmlns:a16="http://schemas.microsoft.com/office/drawing/2014/main" id="{9CF2B302-67CF-46BC-964A-0AAEC6807604}"/>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957" name="Text Box 15">
          <a:extLst>
            <a:ext uri="{FF2B5EF4-FFF2-40B4-BE49-F238E27FC236}">
              <a16:creationId xmlns:a16="http://schemas.microsoft.com/office/drawing/2014/main" id="{549528CD-6338-4E6F-B17E-D1255F8C824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8" name="Text Box 15">
          <a:extLst>
            <a:ext uri="{FF2B5EF4-FFF2-40B4-BE49-F238E27FC236}">
              <a16:creationId xmlns:a16="http://schemas.microsoft.com/office/drawing/2014/main" id="{0AF41349-24C5-4D9D-81F4-C478D4B30AE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959" name="Text Box 15">
          <a:extLst>
            <a:ext uri="{FF2B5EF4-FFF2-40B4-BE49-F238E27FC236}">
              <a16:creationId xmlns:a16="http://schemas.microsoft.com/office/drawing/2014/main" id="{BE1FE937-3131-4D2C-8B7E-01B45EA0099C}"/>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0" name="Text Box 15">
          <a:extLst>
            <a:ext uri="{FF2B5EF4-FFF2-40B4-BE49-F238E27FC236}">
              <a16:creationId xmlns:a16="http://schemas.microsoft.com/office/drawing/2014/main" id="{0BC08A0B-6E02-42E1-B80A-DC40D5EEB5C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504825</xdr:rowOff>
    </xdr:from>
    <xdr:ext cx="95250" cy="213632"/>
    <xdr:sp macro="" textlink="">
      <xdr:nvSpPr>
        <xdr:cNvPr id="6961" name="Text Box 15">
          <a:extLst>
            <a:ext uri="{FF2B5EF4-FFF2-40B4-BE49-F238E27FC236}">
              <a16:creationId xmlns:a16="http://schemas.microsoft.com/office/drawing/2014/main" id="{179FB6BF-C7F5-4E19-BDB1-18ABA5E98260}"/>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2" name="Text Box 15">
          <a:extLst>
            <a:ext uri="{FF2B5EF4-FFF2-40B4-BE49-F238E27FC236}">
              <a16:creationId xmlns:a16="http://schemas.microsoft.com/office/drawing/2014/main" id="{1AEFA5FB-7A7E-4B4F-8C80-5E74AEB6CB6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3" name="Text Box 15">
          <a:extLst>
            <a:ext uri="{FF2B5EF4-FFF2-40B4-BE49-F238E27FC236}">
              <a16:creationId xmlns:a16="http://schemas.microsoft.com/office/drawing/2014/main" id="{024014D2-397B-4EF4-B6F0-9CC9477152C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4" name="Text Box 15">
          <a:extLst>
            <a:ext uri="{FF2B5EF4-FFF2-40B4-BE49-F238E27FC236}">
              <a16:creationId xmlns:a16="http://schemas.microsoft.com/office/drawing/2014/main" id="{1AEDB31B-591B-4395-868F-188CA782C2A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5" name="Text Box 15">
          <a:extLst>
            <a:ext uri="{FF2B5EF4-FFF2-40B4-BE49-F238E27FC236}">
              <a16:creationId xmlns:a16="http://schemas.microsoft.com/office/drawing/2014/main" id="{D57304EA-5645-4009-94FD-A19E2921CF4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6" name="Text Box 15">
          <a:extLst>
            <a:ext uri="{FF2B5EF4-FFF2-40B4-BE49-F238E27FC236}">
              <a16:creationId xmlns:a16="http://schemas.microsoft.com/office/drawing/2014/main" id="{5FC3914B-A069-4BF1-BA3A-0C78892462E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7" name="Text Box 15">
          <a:extLst>
            <a:ext uri="{FF2B5EF4-FFF2-40B4-BE49-F238E27FC236}">
              <a16:creationId xmlns:a16="http://schemas.microsoft.com/office/drawing/2014/main" id="{7192D340-EFF6-44AE-BC7C-CF61B1235C4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68" name="Text Box 16">
          <a:extLst>
            <a:ext uri="{FF2B5EF4-FFF2-40B4-BE49-F238E27FC236}">
              <a16:creationId xmlns:a16="http://schemas.microsoft.com/office/drawing/2014/main" id="{7383EAB8-DB2E-4FEB-A46E-1EB27340CF5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69" name="Text Box 17">
          <a:extLst>
            <a:ext uri="{FF2B5EF4-FFF2-40B4-BE49-F238E27FC236}">
              <a16:creationId xmlns:a16="http://schemas.microsoft.com/office/drawing/2014/main" id="{E048995E-DA12-4F6C-9DE6-D845983904C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70" name="Text Box 18">
          <a:extLst>
            <a:ext uri="{FF2B5EF4-FFF2-40B4-BE49-F238E27FC236}">
              <a16:creationId xmlns:a16="http://schemas.microsoft.com/office/drawing/2014/main" id="{3C32327E-5292-4F72-BEB8-467D023ED46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71" name="Text Box 19">
          <a:extLst>
            <a:ext uri="{FF2B5EF4-FFF2-40B4-BE49-F238E27FC236}">
              <a16:creationId xmlns:a16="http://schemas.microsoft.com/office/drawing/2014/main" id="{45C4857A-5BF5-4AE1-86F7-55F037FAD33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72" name="Text Box 16">
          <a:extLst>
            <a:ext uri="{FF2B5EF4-FFF2-40B4-BE49-F238E27FC236}">
              <a16:creationId xmlns:a16="http://schemas.microsoft.com/office/drawing/2014/main" id="{48B1ECDE-2C6B-446C-92B9-37A2FD88707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73" name="Text Box 17">
          <a:extLst>
            <a:ext uri="{FF2B5EF4-FFF2-40B4-BE49-F238E27FC236}">
              <a16:creationId xmlns:a16="http://schemas.microsoft.com/office/drawing/2014/main" id="{3C094D9C-60B7-4192-8590-795F113289B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74" name="Text Box 18">
          <a:extLst>
            <a:ext uri="{FF2B5EF4-FFF2-40B4-BE49-F238E27FC236}">
              <a16:creationId xmlns:a16="http://schemas.microsoft.com/office/drawing/2014/main" id="{AAE4EBAF-0949-4F27-8754-037B26FC2B6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75" name="Text Box 19">
          <a:extLst>
            <a:ext uri="{FF2B5EF4-FFF2-40B4-BE49-F238E27FC236}">
              <a16:creationId xmlns:a16="http://schemas.microsoft.com/office/drawing/2014/main" id="{7B7DC7C0-E7CA-4CDF-BF0C-C91FEE05A20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6976" name="Text Box 16">
          <a:extLst>
            <a:ext uri="{FF2B5EF4-FFF2-40B4-BE49-F238E27FC236}">
              <a16:creationId xmlns:a16="http://schemas.microsoft.com/office/drawing/2014/main" id="{4796DA7A-88E6-4137-B739-85C622FE2D8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6977" name="Text Box 17">
          <a:extLst>
            <a:ext uri="{FF2B5EF4-FFF2-40B4-BE49-F238E27FC236}">
              <a16:creationId xmlns:a16="http://schemas.microsoft.com/office/drawing/2014/main" id="{CA794B4D-A622-44D0-AEFA-5C593B3D739E}"/>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6978" name="Text Box 18">
          <a:extLst>
            <a:ext uri="{FF2B5EF4-FFF2-40B4-BE49-F238E27FC236}">
              <a16:creationId xmlns:a16="http://schemas.microsoft.com/office/drawing/2014/main" id="{DA392516-27BA-42E9-9665-15E00B67A39E}"/>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6979" name="Text Box 19">
          <a:extLst>
            <a:ext uri="{FF2B5EF4-FFF2-40B4-BE49-F238E27FC236}">
              <a16:creationId xmlns:a16="http://schemas.microsoft.com/office/drawing/2014/main" id="{E3FACB58-CED1-47AC-A570-3E62E6E5AA67}"/>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157</xdr:row>
      <xdr:rowOff>504825</xdr:rowOff>
    </xdr:from>
    <xdr:ext cx="95250" cy="444014"/>
    <xdr:sp macro="" textlink="">
      <xdr:nvSpPr>
        <xdr:cNvPr id="6980" name="Text Box 15">
          <a:extLst>
            <a:ext uri="{FF2B5EF4-FFF2-40B4-BE49-F238E27FC236}">
              <a16:creationId xmlns:a16="http://schemas.microsoft.com/office/drawing/2014/main" id="{625657FC-C14A-47AB-9DFA-7D6019974F50}"/>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81" name="Text Box 16">
          <a:extLst>
            <a:ext uri="{FF2B5EF4-FFF2-40B4-BE49-F238E27FC236}">
              <a16:creationId xmlns:a16="http://schemas.microsoft.com/office/drawing/2014/main" id="{860438FE-B7AA-4CA7-AB87-1F8D0071ADF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82" name="Text Box 17">
          <a:extLst>
            <a:ext uri="{FF2B5EF4-FFF2-40B4-BE49-F238E27FC236}">
              <a16:creationId xmlns:a16="http://schemas.microsoft.com/office/drawing/2014/main" id="{2DC863AC-6A32-446D-8503-187DDB5B470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83" name="Text Box 18">
          <a:extLst>
            <a:ext uri="{FF2B5EF4-FFF2-40B4-BE49-F238E27FC236}">
              <a16:creationId xmlns:a16="http://schemas.microsoft.com/office/drawing/2014/main" id="{5645DF9F-7DCB-4B3E-A441-AEBDEDBB480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84" name="Text Box 19">
          <a:extLst>
            <a:ext uri="{FF2B5EF4-FFF2-40B4-BE49-F238E27FC236}">
              <a16:creationId xmlns:a16="http://schemas.microsoft.com/office/drawing/2014/main" id="{4ADD51DD-D5E2-42BE-AF42-F0C5B29B717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6985" name="Text Box 15">
          <a:extLst>
            <a:ext uri="{FF2B5EF4-FFF2-40B4-BE49-F238E27FC236}">
              <a16:creationId xmlns:a16="http://schemas.microsoft.com/office/drawing/2014/main" id="{C700CDDB-FEDC-447A-80C1-A6F4C52511F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157</xdr:row>
      <xdr:rowOff>504825</xdr:rowOff>
    </xdr:from>
    <xdr:ext cx="95250" cy="442269"/>
    <xdr:sp macro="" textlink="">
      <xdr:nvSpPr>
        <xdr:cNvPr id="6986" name="Text Box 15">
          <a:extLst>
            <a:ext uri="{FF2B5EF4-FFF2-40B4-BE49-F238E27FC236}">
              <a16:creationId xmlns:a16="http://schemas.microsoft.com/office/drawing/2014/main" id="{4CA6E2EC-6D2B-4636-9D2B-37E165565191}"/>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87" name="Text Box 16">
          <a:extLst>
            <a:ext uri="{FF2B5EF4-FFF2-40B4-BE49-F238E27FC236}">
              <a16:creationId xmlns:a16="http://schemas.microsoft.com/office/drawing/2014/main" id="{6C12BC7C-1CF2-43E3-B20E-772408DB346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88" name="Text Box 17">
          <a:extLst>
            <a:ext uri="{FF2B5EF4-FFF2-40B4-BE49-F238E27FC236}">
              <a16:creationId xmlns:a16="http://schemas.microsoft.com/office/drawing/2014/main" id="{9D77B1A1-C153-436B-836D-180801A995B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89" name="Text Box 18">
          <a:extLst>
            <a:ext uri="{FF2B5EF4-FFF2-40B4-BE49-F238E27FC236}">
              <a16:creationId xmlns:a16="http://schemas.microsoft.com/office/drawing/2014/main" id="{8A1A25C0-6357-4B5C-AAF1-94FBA34F137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504825</xdr:rowOff>
    </xdr:from>
    <xdr:ext cx="95250" cy="213632"/>
    <xdr:sp macro="" textlink="">
      <xdr:nvSpPr>
        <xdr:cNvPr id="6990" name="Text Box 15">
          <a:extLst>
            <a:ext uri="{FF2B5EF4-FFF2-40B4-BE49-F238E27FC236}">
              <a16:creationId xmlns:a16="http://schemas.microsoft.com/office/drawing/2014/main" id="{3FBA8E69-EF71-4A48-AEE4-05C1A4F7E52B}"/>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1" name="Text Box 16">
          <a:extLst>
            <a:ext uri="{FF2B5EF4-FFF2-40B4-BE49-F238E27FC236}">
              <a16:creationId xmlns:a16="http://schemas.microsoft.com/office/drawing/2014/main" id="{B63E47D2-BB7D-46AE-B353-E19C21EC4E0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2" name="Text Box 17">
          <a:extLst>
            <a:ext uri="{FF2B5EF4-FFF2-40B4-BE49-F238E27FC236}">
              <a16:creationId xmlns:a16="http://schemas.microsoft.com/office/drawing/2014/main" id="{AC720060-0F74-411F-83FF-5DDBE85DA70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3" name="Text Box 18">
          <a:extLst>
            <a:ext uri="{FF2B5EF4-FFF2-40B4-BE49-F238E27FC236}">
              <a16:creationId xmlns:a16="http://schemas.microsoft.com/office/drawing/2014/main" id="{1C2755F7-85E8-4EA1-94AB-6E454C022F5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4" name="Text Box 19">
          <a:extLst>
            <a:ext uri="{FF2B5EF4-FFF2-40B4-BE49-F238E27FC236}">
              <a16:creationId xmlns:a16="http://schemas.microsoft.com/office/drawing/2014/main" id="{98790FBC-010F-4E78-9071-84F81ABD26C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5" name="Text Box 16">
          <a:extLst>
            <a:ext uri="{FF2B5EF4-FFF2-40B4-BE49-F238E27FC236}">
              <a16:creationId xmlns:a16="http://schemas.microsoft.com/office/drawing/2014/main" id="{298BF567-8821-4F93-9C6A-03341BEFEB5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6" name="Text Box 17">
          <a:extLst>
            <a:ext uri="{FF2B5EF4-FFF2-40B4-BE49-F238E27FC236}">
              <a16:creationId xmlns:a16="http://schemas.microsoft.com/office/drawing/2014/main" id="{B4B7B903-27E7-4019-8C3C-9FF15D57537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7" name="Text Box 18">
          <a:extLst>
            <a:ext uri="{FF2B5EF4-FFF2-40B4-BE49-F238E27FC236}">
              <a16:creationId xmlns:a16="http://schemas.microsoft.com/office/drawing/2014/main" id="{67B3A604-46B6-4D2C-BC45-A3D52645873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8" name="Text Box 19">
          <a:extLst>
            <a:ext uri="{FF2B5EF4-FFF2-40B4-BE49-F238E27FC236}">
              <a16:creationId xmlns:a16="http://schemas.microsoft.com/office/drawing/2014/main" id="{16FFDC70-8447-43B9-A64A-CBA3ADB695E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999" name="Text Box 15">
          <a:extLst>
            <a:ext uri="{FF2B5EF4-FFF2-40B4-BE49-F238E27FC236}">
              <a16:creationId xmlns:a16="http://schemas.microsoft.com/office/drawing/2014/main" id="{1132F766-B68D-41CC-9C83-C81F8F0C6593}"/>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7000" name="Text Box 15">
          <a:extLst>
            <a:ext uri="{FF2B5EF4-FFF2-40B4-BE49-F238E27FC236}">
              <a16:creationId xmlns:a16="http://schemas.microsoft.com/office/drawing/2014/main" id="{32C5C7EB-59EC-400F-80A5-15FD0DD3E7CD}"/>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448496"/>
    <xdr:sp macro="" textlink="">
      <xdr:nvSpPr>
        <xdr:cNvPr id="7001" name="Text Box 15">
          <a:extLst>
            <a:ext uri="{FF2B5EF4-FFF2-40B4-BE49-F238E27FC236}">
              <a16:creationId xmlns:a16="http://schemas.microsoft.com/office/drawing/2014/main" id="{D5FBECE6-8C3C-42BF-A3DB-D1EE8FDD2085}"/>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504825</xdr:rowOff>
    </xdr:from>
    <xdr:ext cx="95250" cy="442269"/>
    <xdr:sp macro="" textlink="">
      <xdr:nvSpPr>
        <xdr:cNvPr id="7002" name="Text Box 15">
          <a:extLst>
            <a:ext uri="{FF2B5EF4-FFF2-40B4-BE49-F238E27FC236}">
              <a16:creationId xmlns:a16="http://schemas.microsoft.com/office/drawing/2014/main" id="{F29234A9-F3E4-4A4E-BC19-B881222B97C9}"/>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504825</xdr:rowOff>
    </xdr:from>
    <xdr:ext cx="95250" cy="442269"/>
    <xdr:sp macro="" textlink="">
      <xdr:nvSpPr>
        <xdr:cNvPr id="7003" name="Text Box 15">
          <a:extLst>
            <a:ext uri="{FF2B5EF4-FFF2-40B4-BE49-F238E27FC236}">
              <a16:creationId xmlns:a16="http://schemas.microsoft.com/office/drawing/2014/main" id="{D33616E4-1BEF-4B7E-88AB-0386B9BF41F3}"/>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004" name="Text Box 15">
          <a:extLst>
            <a:ext uri="{FF2B5EF4-FFF2-40B4-BE49-F238E27FC236}">
              <a16:creationId xmlns:a16="http://schemas.microsoft.com/office/drawing/2014/main" id="{77417901-2697-4D6B-A8D2-AFEABA619B3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444331"/>
    <xdr:sp macro="" textlink="">
      <xdr:nvSpPr>
        <xdr:cNvPr id="7005" name="Text Box 15">
          <a:extLst>
            <a:ext uri="{FF2B5EF4-FFF2-40B4-BE49-F238E27FC236}">
              <a16:creationId xmlns:a16="http://schemas.microsoft.com/office/drawing/2014/main" id="{E1F0DF6F-D697-47BA-BE52-8DD1602E5DE3}"/>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7006" name="Text Box 15">
          <a:extLst>
            <a:ext uri="{FF2B5EF4-FFF2-40B4-BE49-F238E27FC236}">
              <a16:creationId xmlns:a16="http://schemas.microsoft.com/office/drawing/2014/main" id="{1C126339-55A5-4E79-8010-94761FBB2EF7}"/>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07" name="Text Box 16">
          <a:extLst>
            <a:ext uri="{FF2B5EF4-FFF2-40B4-BE49-F238E27FC236}">
              <a16:creationId xmlns:a16="http://schemas.microsoft.com/office/drawing/2014/main" id="{13EE741D-42DD-43B6-995A-D7B4FBC35AF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08" name="Text Box 17">
          <a:extLst>
            <a:ext uri="{FF2B5EF4-FFF2-40B4-BE49-F238E27FC236}">
              <a16:creationId xmlns:a16="http://schemas.microsoft.com/office/drawing/2014/main" id="{EC47AD16-235C-4587-90A4-646AC7451F0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09" name="Text Box 18">
          <a:extLst>
            <a:ext uri="{FF2B5EF4-FFF2-40B4-BE49-F238E27FC236}">
              <a16:creationId xmlns:a16="http://schemas.microsoft.com/office/drawing/2014/main" id="{3A8F4E78-34F6-46C7-B40B-EBD98AE01EF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10" name="Text Box 19">
          <a:extLst>
            <a:ext uri="{FF2B5EF4-FFF2-40B4-BE49-F238E27FC236}">
              <a16:creationId xmlns:a16="http://schemas.microsoft.com/office/drawing/2014/main" id="{202D0296-18B5-42C4-8F25-74454AB26D4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11" name="Text Box 16">
          <a:extLst>
            <a:ext uri="{FF2B5EF4-FFF2-40B4-BE49-F238E27FC236}">
              <a16:creationId xmlns:a16="http://schemas.microsoft.com/office/drawing/2014/main" id="{DF2F0807-E0C3-4EEB-9EA9-E1E3CC6D432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12" name="Text Box 17">
          <a:extLst>
            <a:ext uri="{FF2B5EF4-FFF2-40B4-BE49-F238E27FC236}">
              <a16:creationId xmlns:a16="http://schemas.microsoft.com/office/drawing/2014/main" id="{9C5AAB1B-532A-46FB-AB20-2A2CD17F480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13" name="Text Box 18">
          <a:extLst>
            <a:ext uri="{FF2B5EF4-FFF2-40B4-BE49-F238E27FC236}">
              <a16:creationId xmlns:a16="http://schemas.microsoft.com/office/drawing/2014/main" id="{46C0CF3E-7D8F-4EB7-888F-5D1BA9AC13C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14" name="Text Box 19">
          <a:extLst>
            <a:ext uri="{FF2B5EF4-FFF2-40B4-BE49-F238E27FC236}">
              <a16:creationId xmlns:a16="http://schemas.microsoft.com/office/drawing/2014/main" id="{C453E10A-4924-46D3-B3A5-EF02918FB7C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15" name="Text Box 16">
          <a:extLst>
            <a:ext uri="{FF2B5EF4-FFF2-40B4-BE49-F238E27FC236}">
              <a16:creationId xmlns:a16="http://schemas.microsoft.com/office/drawing/2014/main" id="{409EA754-CE6D-4471-AFAF-43401129F2E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16" name="Text Box 17">
          <a:extLst>
            <a:ext uri="{FF2B5EF4-FFF2-40B4-BE49-F238E27FC236}">
              <a16:creationId xmlns:a16="http://schemas.microsoft.com/office/drawing/2014/main" id="{29327475-F8BC-4307-B342-5A998B32CBD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17" name="Text Box 18">
          <a:extLst>
            <a:ext uri="{FF2B5EF4-FFF2-40B4-BE49-F238E27FC236}">
              <a16:creationId xmlns:a16="http://schemas.microsoft.com/office/drawing/2014/main" id="{1F27AF68-77EC-44B5-A6E2-3E392EC09264}"/>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18" name="Text Box 19">
          <a:extLst>
            <a:ext uri="{FF2B5EF4-FFF2-40B4-BE49-F238E27FC236}">
              <a16:creationId xmlns:a16="http://schemas.microsoft.com/office/drawing/2014/main" id="{9DE4B364-8D42-4BD2-A422-74AE671FBFD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44014"/>
    <xdr:sp macro="" textlink="">
      <xdr:nvSpPr>
        <xdr:cNvPr id="7019" name="Text Box 15">
          <a:extLst>
            <a:ext uri="{FF2B5EF4-FFF2-40B4-BE49-F238E27FC236}">
              <a16:creationId xmlns:a16="http://schemas.microsoft.com/office/drawing/2014/main" id="{92A43992-8740-4713-BFEB-B87034CDD0C0}"/>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20" name="Text Box 16">
          <a:extLst>
            <a:ext uri="{FF2B5EF4-FFF2-40B4-BE49-F238E27FC236}">
              <a16:creationId xmlns:a16="http://schemas.microsoft.com/office/drawing/2014/main" id="{72625549-095D-496D-8BE1-233AD4EF5B2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21" name="Text Box 17">
          <a:extLst>
            <a:ext uri="{FF2B5EF4-FFF2-40B4-BE49-F238E27FC236}">
              <a16:creationId xmlns:a16="http://schemas.microsoft.com/office/drawing/2014/main" id="{A7F10560-9CAE-4035-8958-E271AA6C07D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22" name="Text Box 18">
          <a:extLst>
            <a:ext uri="{FF2B5EF4-FFF2-40B4-BE49-F238E27FC236}">
              <a16:creationId xmlns:a16="http://schemas.microsoft.com/office/drawing/2014/main" id="{53A453A0-64A9-428B-B613-2A313A2732E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23" name="Text Box 19">
          <a:extLst>
            <a:ext uri="{FF2B5EF4-FFF2-40B4-BE49-F238E27FC236}">
              <a16:creationId xmlns:a16="http://schemas.microsoft.com/office/drawing/2014/main" id="{9013F8FA-A9AC-4EB4-9ED5-8F597AE1D98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24" name="Text Box 16">
          <a:extLst>
            <a:ext uri="{FF2B5EF4-FFF2-40B4-BE49-F238E27FC236}">
              <a16:creationId xmlns:a16="http://schemas.microsoft.com/office/drawing/2014/main" id="{6345D499-F26A-4833-9121-4E2C92F9062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25" name="Text Box 17">
          <a:extLst>
            <a:ext uri="{FF2B5EF4-FFF2-40B4-BE49-F238E27FC236}">
              <a16:creationId xmlns:a16="http://schemas.microsoft.com/office/drawing/2014/main" id="{9D8D957F-2F2D-41E2-A23E-D505D72B425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26" name="Text Box 18">
          <a:extLst>
            <a:ext uri="{FF2B5EF4-FFF2-40B4-BE49-F238E27FC236}">
              <a16:creationId xmlns:a16="http://schemas.microsoft.com/office/drawing/2014/main" id="{35FE9CBF-B930-4590-8763-63C25AC82C1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27" name="Text Box 16">
          <a:extLst>
            <a:ext uri="{FF2B5EF4-FFF2-40B4-BE49-F238E27FC236}">
              <a16:creationId xmlns:a16="http://schemas.microsoft.com/office/drawing/2014/main" id="{FCF0E7A0-2584-46DD-81AF-C4A18CD7F3B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28" name="Text Box 17">
          <a:extLst>
            <a:ext uri="{FF2B5EF4-FFF2-40B4-BE49-F238E27FC236}">
              <a16:creationId xmlns:a16="http://schemas.microsoft.com/office/drawing/2014/main" id="{5CF0460A-FBB2-4879-B46D-9BA051E9FF3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29" name="Text Box 18">
          <a:extLst>
            <a:ext uri="{FF2B5EF4-FFF2-40B4-BE49-F238E27FC236}">
              <a16:creationId xmlns:a16="http://schemas.microsoft.com/office/drawing/2014/main" id="{34A43C7B-C453-47EF-808C-862420E6510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30" name="Text Box 19">
          <a:extLst>
            <a:ext uri="{FF2B5EF4-FFF2-40B4-BE49-F238E27FC236}">
              <a16:creationId xmlns:a16="http://schemas.microsoft.com/office/drawing/2014/main" id="{03A3D75B-EC46-4304-A16D-BF2AA392E95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31" name="Text Box 16">
          <a:extLst>
            <a:ext uri="{FF2B5EF4-FFF2-40B4-BE49-F238E27FC236}">
              <a16:creationId xmlns:a16="http://schemas.microsoft.com/office/drawing/2014/main" id="{303C6792-317F-4797-BF75-EE57DAF5C9C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32" name="Text Box 17">
          <a:extLst>
            <a:ext uri="{FF2B5EF4-FFF2-40B4-BE49-F238E27FC236}">
              <a16:creationId xmlns:a16="http://schemas.microsoft.com/office/drawing/2014/main" id="{ADB7BEF1-6394-4B35-B2C3-1124DAFA461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33" name="Text Box 18">
          <a:extLst>
            <a:ext uri="{FF2B5EF4-FFF2-40B4-BE49-F238E27FC236}">
              <a16:creationId xmlns:a16="http://schemas.microsoft.com/office/drawing/2014/main" id="{15E5069F-FCB6-429B-BD50-6E81F3C6FA8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34" name="Text Box 19">
          <a:extLst>
            <a:ext uri="{FF2B5EF4-FFF2-40B4-BE49-F238E27FC236}">
              <a16:creationId xmlns:a16="http://schemas.microsoft.com/office/drawing/2014/main" id="{65A246E5-8850-4ED7-ADCF-BC445E0EC1F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456743"/>
    <xdr:sp macro="" textlink="">
      <xdr:nvSpPr>
        <xdr:cNvPr id="7035" name="Text Box 15">
          <a:extLst>
            <a:ext uri="{FF2B5EF4-FFF2-40B4-BE49-F238E27FC236}">
              <a16:creationId xmlns:a16="http://schemas.microsoft.com/office/drawing/2014/main" id="{95CF0D43-179D-4C3E-823A-8CFC3E7256EB}"/>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504825</xdr:rowOff>
    </xdr:from>
    <xdr:ext cx="95250" cy="442269"/>
    <xdr:sp macro="" textlink="">
      <xdr:nvSpPr>
        <xdr:cNvPr id="7036" name="Text Box 15">
          <a:extLst>
            <a:ext uri="{FF2B5EF4-FFF2-40B4-BE49-F238E27FC236}">
              <a16:creationId xmlns:a16="http://schemas.microsoft.com/office/drawing/2014/main" id="{C7488A7F-EFC2-4D50-84F7-A1862D9EF17E}"/>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504825</xdr:rowOff>
    </xdr:from>
    <xdr:ext cx="95250" cy="442269"/>
    <xdr:sp macro="" textlink="">
      <xdr:nvSpPr>
        <xdr:cNvPr id="7037" name="Text Box 15">
          <a:extLst>
            <a:ext uri="{FF2B5EF4-FFF2-40B4-BE49-F238E27FC236}">
              <a16:creationId xmlns:a16="http://schemas.microsoft.com/office/drawing/2014/main" id="{17239608-8355-4BD8-B6EE-E3D5FE4C1E62}"/>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038" name="Text Box 15">
          <a:extLst>
            <a:ext uri="{FF2B5EF4-FFF2-40B4-BE49-F238E27FC236}">
              <a16:creationId xmlns:a16="http://schemas.microsoft.com/office/drawing/2014/main" id="{1904BAC1-D28D-4A1A-890F-CAB3E9C248E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444331"/>
    <xdr:sp macro="" textlink="">
      <xdr:nvSpPr>
        <xdr:cNvPr id="7039" name="Text Box 15">
          <a:extLst>
            <a:ext uri="{FF2B5EF4-FFF2-40B4-BE49-F238E27FC236}">
              <a16:creationId xmlns:a16="http://schemas.microsoft.com/office/drawing/2014/main" id="{A258B932-A82A-4D7C-8E2C-E78937FC2C56}"/>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504825</xdr:rowOff>
    </xdr:from>
    <xdr:ext cx="95250" cy="213632"/>
    <xdr:sp macro="" textlink="">
      <xdr:nvSpPr>
        <xdr:cNvPr id="7040" name="Text Box 15">
          <a:extLst>
            <a:ext uri="{FF2B5EF4-FFF2-40B4-BE49-F238E27FC236}">
              <a16:creationId xmlns:a16="http://schemas.microsoft.com/office/drawing/2014/main" id="{4B3E71EA-8BF6-4039-94BB-E4AF0807DFA8}"/>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41" name="Text Box 16">
          <a:extLst>
            <a:ext uri="{FF2B5EF4-FFF2-40B4-BE49-F238E27FC236}">
              <a16:creationId xmlns:a16="http://schemas.microsoft.com/office/drawing/2014/main" id="{2F8D45C4-FDAF-48FD-891B-6A102DA63D3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42" name="Text Box 17">
          <a:extLst>
            <a:ext uri="{FF2B5EF4-FFF2-40B4-BE49-F238E27FC236}">
              <a16:creationId xmlns:a16="http://schemas.microsoft.com/office/drawing/2014/main" id="{50659A48-4839-4424-A79D-444C4BA0747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43" name="Text Box 18">
          <a:extLst>
            <a:ext uri="{FF2B5EF4-FFF2-40B4-BE49-F238E27FC236}">
              <a16:creationId xmlns:a16="http://schemas.microsoft.com/office/drawing/2014/main" id="{C0A172C6-E24E-4229-988B-7B86DDAE602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44" name="Text Box 19">
          <a:extLst>
            <a:ext uri="{FF2B5EF4-FFF2-40B4-BE49-F238E27FC236}">
              <a16:creationId xmlns:a16="http://schemas.microsoft.com/office/drawing/2014/main" id="{E8D3099A-E4C7-40AE-B466-102617E5C88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45" name="Text Box 16">
          <a:extLst>
            <a:ext uri="{FF2B5EF4-FFF2-40B4-BE49-F238E27FC236}">
              <a16:creationId xmlns:a16="http://schemas.microsoft.com/office/drawing/2014/main" id="{1111D806-E39E-400C-97A3-5C17E4A18C3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46" name="Text Box 17">
          <a:extLst>
            <a:ext uri="{FF2B5EF4-FFF2-40B4-BE49-F238E27FC236}">
              <a16:creationId xmlns:a16="http://schemas.microsoft.com/office/drawing/2014/main" id="{C366BD41-E2F8-4AE3-9665-5CFFCEF97F8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47" name="Text Box 18">
          <a:extLst>
            <a:ext uri="{FF2B5EF4-FFF2-40B4-BE49-F238E27FC236}">
              <a16:creationId xmlns:a16="http://schemas.microsoft.com/office/drawing/2014/main" id="{4221BED4-C93D-4857-9D88-289C55FDDC9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48" name="Text Box 19">
          <a:extLst>
            <a:ext uri="{FF2B5EF4-FFF2-40B4-BE49-F238E27FC236}">
              <a16:creationId xmlns:a16="http://schemas.microsoft.com/office/drawing/2014/main" id="{206C9A7D-D403-47B4-BF3E-CCB4663606B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49" name="Text Box 16">
          <a:extLst>
            <a:ext uri="{FF2B5EF4-FFF2-40B4-BE49-F238E27FC236}">
              <a16:creationId xmlns:a16="http://schemas.microsoft.com/office/drawing/2014/main" id="{F467EBA2-60FA-4B2F-B422-7267A028D37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50" name="Text Box 17">
          <a:extLst>
            <a:ext uri="{FF2B5EF4-FFF2-40B4-BE49-F238E27FC236}">
              <a16:creationId xmlns:a16="http://schemas.microsoft.com/office/drawing/2014/main" id="{088112DA-A9E4-430B-A1E3-3E404D7D5FC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51" name="Text Box 18">
          <a:extLst>
            <a:ext uri="{FF2B5EF4-FFF2-40B4-BE49-F238E27FC236}">
              <a16:creationId xmlns:a16="http://schemas.microsoft.com/office/drawing/2014/main" id="{67CD2806-3A31-40D0-B849-D06EBD0AC893}"/>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52" name="Text Box 19">
          <a:extLst>
            <a:ext uri="{FF2B5EF4-FFF2-40B4-BE49-F238E27FC236}">
              <a16:creationId xmlns:a16="http://schemas.microsoft.com/office/drawing/2014/main" id="{B2CFC203-A71E-43CD-A9F0-8E15175F877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44014"/>
    <xdr:sp macro="" textlink="">
      <xdr:nvSpPr>
        <xdr:cNvPr id="7053" name="Text Box 15">
          <a:extLst>
            <a:ext uri="{FF2B5EF4-FFF2-40B4-BE49-F238E27FC236}">
              <a16:creationId xmlns:a16="http://schemas.microsoft.com/office/drawing/2014/main" id="{C58D8806-54C8-42C0-A2A2-1D772400ED12}"/>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54" name="Text Box 16">
          <a:extLst>
            <a:ext uri="{FF2B5EF4-FFF2-40B4-BE49-F238E27FC236}">
              <a16:creationId xmlns:a16="http://schemas.microsoft.com/office/drawing/2014/main" id="{B8EBDE16-A30F-4558-A99B-EA36D6925E1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55" name="Text Box 17">
          <a:extLst>
            <a:ext uri="{FF2B5EF4-FFF2-40B4-BE49-F238E27FC236}">
              <a16:creationId xmlns:a16="http://schemas.microsoft.com/office/drawing/2014/main" id="{0B4DEE82-8B82-469A-A528-352171ACE49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56" name="Text Box 18">
          <a:extLst>
            <a:ext uri="{FF2B5EF4-FFF2-40B4-BE49-F238E27FC236}">
              <a16:creationId xmlns:a16="http://schemas.microsoft.com/office/drawing/2014/main" id="{9F1F762C-AA76-4D2D-BBC9-39AEADF2242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57" name="Text Box 19">
          <a:extLst>
            <a:ext uri="{FF2B5EF4-FFF2-40B4-BE49-F238E27FC236}">
              <a16:creationId xmlns:a16="http://schemas.microsoft.com/office/drawing/2014/main" id="{77616C75-3D94-4DEB-ABF3-E315D82A6BE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156</xdr:row>
      <xdr:rowOff>504825</xdr:rowOff>
    </xdr:from>
    <xdr:ext cx="95250" cy="442269"/>
    <xdr:sp macro="" textlink="">
      <xdr:nvSpPr>
        <xdr:cNvPr id="7058" name="Text Box 15">
          <a:extLst>
            <a:ext uri="{FF2B5EF4-FFF2-40B4-BE49-F238E27FC236}">
              <a16:creationId xmlns:a16="http://schemas.microsoft.com/office/drawing/2014/main" id="{0CEDB570-399B-4BEE-A7B8-FD3A42E8536B}"/>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59" name="Text Box 16">
          <a:extLst>
            <a:ext uri="{FF2B5EF4-FFF2-40B4-BE49-F238E27FC236}">
              <a16:creationId xmlns:a16="http://schemas.microsoft.com/office/drawing/2014/main" id="{5525FE16-A583-4059-BE87-6EBECB1B5D6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60" name="Text Box 17">
          <a:extLst>
            <a:ext uri="{FF2B5EF4-FFF2-40B4-BE49-F238E27FC236}">
              <a16:creationId xmlns:a16="http://schemas.microsoft.com/office/drawing/2014/main" id="{8B4419A1-8CE9-4E05-ACD1-C9FBEE43198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61" name="Text Box 18">
          <a:extLst>
            <a:ext uri="{FF2B5EF4-FFF2-40B4-BE49-F238E27FC236}">
              <a16:creationId xmlns:a16="http://schemas.microsoft.com/office/drawing/2014/main" id="{10E771A8-24C3-4299-99A6-709700FB483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2" name="Text Box 16">
          <a:extLst>
            <a:ext uri="{FF2B5EF4-FFF2-40B4-BE49-F238E27FC236}">
              <a16:creationId xmlns:a16="http://schemas.microsoft.com/office/drawing/2014/main" id="{2CA3653A-3ACA-4E7C-8643-D1BB9E20397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3" name="Text Box 17">
          <a:extLst>
            <a:ext uri="{FF2B5EF4-FFF2-40B4-BE49-F238E27FC236}">
              <a16:creationId xmlns:a16="http://schemas.microsoft.com/office/drawing/2014/main" id="{C2CFD594-D52F-4C25-B512-97E823CC4B1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4" name="Text Box 18">
          <a:extLst>
            <a:ext uri="{FF2B5EF4-FFF2-40B4-BE49-F238E27FC236}">
              <a16:creationId xmlns:a16="http://schemas.microsoft.com/office/drawing/2014/main" id="{88E20CB2-8E66-439F-BF13-729CC7742D6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5" name="Text Box 19">
          <a:extLst>
            <a:ext uri="{FF2B5EF4-FFF2-40B4-BE49-F238E27FC236}">
              <a16:creationId xmlns:a16="http://schemas.microsoft.com/office/drawing/2014/main" id="{9141720C-A8A8-49E9-BD63-DBA880FDED0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6" name="Text Box 16">
          <a:extLst>
            <a:ext uri="{FF2B5EF4-FFF2-40B4-BE49-F238E27FC236}">
              <a16:creationId xmlns:a16="http://schemas.microsoft.com/office/drawing/2014/main" id="{DC519CBE-F6A9-4083-9035-089353ED82E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7" name="Text Box 17">
          <a:extLst>
            <a:ext uri="{FF2B5EF4-FFF2-40B4-BE49-F238E27FC236}">
              <a16:creationId xmlns:a16="http://schemas.microsoft.com/office/drawing/2014/main" id="{7E9FC949-588E-4076-8070-149B1F9E19F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8" name="Text Box 18">
          <a:extLst>
            <a:ext uri="{FF2B5EF4-FFF2-40B4-BE49-F238E27FC236}">
              <a16:creationId xmlns:a16="http://schemas.microsoft.com/office/drawing/2014/main" id="{68C7E5B8-0ECF-4B5C-A872-5FE8354C2A5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069" name="Text Box 15">
          <a:extLst>
            <a:ext uri="{FF2B5EF4-FFF2-40B4-BE49-F238E27FC236}">
              <a16:creationId xmlns:a16="http://schemas.microsoft.com/office/drawing/2014/main" id="{DCA58CD6-FDAB-4CF6-B8E8-DD5FAD26A3EA}"/>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70" name="Text Box 16">
          <a:extLst>
            <a:ext uri="{FF2B5EF4-FFF2-40B4-BE49-F238E27FC236}">
              <a16:creationId xmlns:a16="http://schemas.microsoft.com/office/drawing/2014/main" id="{5CC0D0D6-5FE0-498B-BC60-76E7D90110D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71" name="Text Box 17">
          <a:extLst>
            <a:ext uri="{FF2B5EF4-FFF2-40B4-BE49-F238E27FC236}">
              <a16:creationId xmlns:a16="http://schemas.microsoft.com/office/drawing/2014/main" id="{8AE1C4EF-B604-4865-B846-2D11E60253C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72" name="Text Box 18">
          <a:extLst>
            <a:ext uri="{FF2B5EF4-FFF2-40B4-BE49-F238E27FC236}">
              <a16:creationId xmlns:a16="http://schemas.microsoft.com/office/drawing/2014/main" id="{8E1B8E77-E394-4627-A668-2CDF2D8BF10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73" name="Text Box 19">
          <a:extLst>
            <a:ext uri="{FF2B5EF4-FFF2-40B4-BE49-F238E27FC236}">
              <a16:creationId xmlns:a16="http://schemas.microsoft.com/office/drawing/2014/main" id="{0687748A-26E5-41D8-9367-46E1FD89922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74" name="Text Box 16">
          <a:extLst>
            <a:ext uri="{FF2B5EF4-FFF2-40B4-BE49-F238E27FC236}">
              <a16:creationId xmlns:a16="http://schemas.microsoft.com/office/drawing/2014/main" id="{50DE90B0-2F3A-41C3-A006-FEC2186E321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75" name="Text Box 17">
          <a:extLst>
            <a:ext uri="{FF2B5EF4-FFF2-40B4-BE49-F238E27FC236}">
              <a16:creationId xmlns:a16="http://schemas.microsoft.com/office/drawing/2014/main" id="{00388809-18B5-460F-8FAF-904068BD14A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76" name="Text Box 18">
          <a:extLst>
            <a:ext uri="{FF2B5EF4-FFF2-40B4-BE49-F238E27FC236}">
              <a16:creationId xmlns:a16="http://schemas.microsoft.com/office/drawing/2014/main" id="{4FD52867-C1C8-40BC-BC64-6FC2D80D8F3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77" name="Text Box 19">
          <a:extLst>
            <a:ext uri="{FF2B5EF4-FFF2-40B4-BE49-F238E27FC236}">
              <a16:creationId xmlns:a16="http://schemas.microsoft.com/office/drawing/2014/main" id="{53AD80FD-68BE-48E6-A68B-077BD6E87F2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153</xdr:row>
      <xdr:rowOff>0</xdr:rowOff>
    </xdr:from>
    <xdr:ext cx="95250" cy="171450"/>
    <xdr:sp macro="" textlink="">
      <xdr:nvSpPr>
        <xdr:cNvPr id="7078" name="Text Box 16">
          <a:extLst>
            <a:ext uri="{FF2B5EF4-FFF2-40B4-BE49-F238E27FC236}">
              <a16:creationId xmlns:a16="http://schemas.microsoft.com/office/drawing/2014/main" id="{44710C19-C4A4-4C9F-B89F-41C7E0D3DADD}"/>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153</xdr:row>
      <xdr:rowOff>0</xdr:rowOff>
    </xdr:from>
    <xdr:ext cx="95250" cy="171450"/>
    <xdr:sp macro="" textlink="">
      <xdr:nvSpPr>
        <xdr:cNvPr id="7079" name="Text Box 17">
          <a:extLst>
            <a:ext uri="{FF2B5EF4-FFF2-40B4-BE49-F238E27FC236}">
              <a16:creationId xmlns:a16="http://schemas.microsoft.com/office/drawing/2014/main" id="{01CDB621-FED1-4F2D-9F15-3D17C7A2B377}"/>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153</xdr:row>
      <xdr:rowOff>0</xdr:rowOff>
    </xdr:from>
    <xdr:ext cx="95250" cy="171450"/>
    <xdr:sp macro="" textlink="">
      <xdr:nvSpPr>
        <xdr:cNvPr id="7080" name="Text Box 18">
          <a:extLst>
            <a:ext uri="{FF2B5EF4-FFF2-40B4-BE49-F238E27FC236}">
              <a16:creationId xmlns:a16="http://schemas.microsoft.com/office/drawing/2014/main" id="{230743A0-8E81-4102-9241-31B0FDDA3AAC}"/>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153</xdr:row>
      <xdr:rowOff>0</xdr:rowOff>
    </xdr:from>
    <xdr:ext cx="95250" cy="171450"/>
    <xdr:sp macro="" textlink="">
      <xdr:nvSpPr>
        <xdr:cNvPr id="7081" name="Text Box 19">
          <a:extLst>
            <a:ext uri="{FF2B5EF4-FFF2-40B4-BE49-F238E27FC236}">
              <a16:creationId xmlns:a16="http://schemas.microsoft.com/office/drawing/2014/main" id="{00B147D9-1F83-49F4-8FC9-BB89B6B7597B}"/>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44014"/>
    <xdr:sp macro="" textlink="">
      <xdr:nvSpPr>
        <xdr:cNvPr id="7082" name="Text Box 15">
          <a:extLst>
            <a:ext uri="{FF2B5EF4-FFF2-40B4-BE49-F238E27FC236}">
              <a16:creationId xmlns:a16="http://schemas.microsoft.com/office/drawing/2014/main" id="{CE301999-483D-4C26-80AF-0FC20EE08861}"/>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83" name="Text Box 16">
          <a:extLst>
            <a:ext uri="{FF2B5EF4-FFF2-40B4-BE49-F238E27FC236}">
              <a16:creationId xmlns:a16="http://schemas.microsoft.com/office/drawing/2014/main" id="{9260C638-2209-4C40-BE09-D563E177B62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84" name="Text Box 17">
          <a:extLst>
            <a:ext uri="{FF2B5EF4-FFF2-40B4-BE49-F238E27FC236}">
              <a16:creationId xmlns:a16="http://schemas.microsoft.com/office/drawing/2014/main" id="{93F485B5-7634-40A1-B98E-D0A04BCB1A5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85" name="Text Box 18">
          <a:extLst>
            <a:ext uri="{FF2B5EF4-FFF2-40B4-BE49-F238E27FC236}">
              <a16:creationId xmlns:a16="http://schemas.microsoft.com/office/drawing/2014/main" id="{E51DF3E5-C5A5-46FB-9B41-86AD365FC92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86" name="Text Box 19">
          <a:extLst>
            <a:ext uri="{FF2B5EF4-FFF2-40B4-BE49-F238E27FC236}">
              <a16:creationId xmlns:a16="http://schemas.microsoft.com/office/drawing/2014/main" id="{9DBED727-966C-4C05-81E8-6D83BDC0A9D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87" name="Text Box 16">
          <a:extLst>
            <a:ext uri="{FF2B5EF4-FFF2-40B4-BE49-F238E27FC236}">
              <a16:creationId xmlns:a16="http://schemas.microsoft.com/office/drawing/2014/main" id="{71618AF9-10B5-477C-8C18-AD3C20FAB91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88" name="Text Box 17">
          <a:extLst>
            <a:ext uri="{FF2B5EF4-FFF2-40B4-BE49-F238E27FC236}">
              <a16:creationId xmlns:a16="http://schemas.microsoft.com/office/drawing/2014/main" id="{A417F3E4-33AF-4AA7-B27A-C1B0E354BB0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158</xdr:row>
      <xdr:rowOff>15875</xdr:rowOff>
    </xdr:from>
    <xdr:ext cx="95250" cy="171450"/>
    <xdr:sp macro="" textlink="">
      <xdr:nvSpPr>
        <xdr:cNvPr id="7089" name="Text Box 18">
          <a:extLst>
            <a:ext uri="{FF2B5EF4-FFF2-40B4-BE49-F238E27FC236}">
              <a16:creationId xmlns:a16="http://schemas.microsoft.com/office/drawing/2014/main" id="{7BB1008E-05D6-4B5B-96D4-35395BE627C1}"/>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90" name="Text Box 16">
          <a:extLst>
            <a:ext uri="{FF2B5EF4-FFF2-40B4-BE49-F238E27FC236}">
              <a16:creationId xmlns:a16="http://schemas.microsoft.com/office/drawing/2014/main" id="{4772DC4B-4951-417F-9A3C-EBF73713A89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91" name="Text Box 17">
          <a:extLst>
            <a:ext uri="{FF2B5EF4-FFF2-40B4-BE49-F238E27FC236}">
              <a16:creationId xmlns:a16="http://schemas.microsoft.com/office/drawing/2014/main" id="{572304B5-DDF7-4ABD-9AA9-838FD30BB17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92" name="Text Box 18">
          <a:extLst>
            <a:ext uri="{FF2B5EF4-FFF2-40B4-BE49-F238E27FC236}">
              <a16:creationId xmlns:a16="http://schemas.microsoft.com/office/drawing/2014/main" id="{F9C2F7C8-DB9C-4F7B-9815-84BE2E7C1CC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93" name="Text Box 19">
          <a:extLst>
            <a:ext uri="{FF2B5EF4-FFF2-40B4-BE49-F238E27FC236}">
              <a16:creationId xmlns:a16="http://schemas.microsoft.com/office/drawing/2014/main" id="{4A32A3B9-3563-405B-8225-A08D9B976A7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94" name="Text Box 16">
          <a:extLst>
            <a:ext uri="{FF2B5EF4-FFF2-40B4-BE49-F238E27FC236}">
              <a16:creationId xmlns:a16="http://schemas.microsoft.com/office/drawing/2014/main" id="{0259B3CD-8256-436C-8325-AA44AE791FD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095" name="Text Box 15">
          <a:extLst>
            <a:ext uri="{FF2B5EF4-FFF2-40B4-BE49-F238E27FC236}">
              <a16:creationId xmlns:a16="http://schemas.microsoft.com/office/drawing/2014/main" id="{6C8000FE-7E8C-4988-BC01-A48D32EBED7F}"/>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096" name="Text Box 15">
          <a:extLst>
            <a:ext uri="{FF2B5EF4-FFF2-40B4-BE49-F238E27FC236}">
              <a16:creationId xmlns:a16="http://schemas.microsoft.com/office/drawing/2014/main" id="{3514E133-8ECD-49B4-B820-DAEBDEC14BD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097" name="Text Box 15">
          <a:extLst>
            <a:ext uri="{FF2B5EF4-FFF2-40B4-BE49-F238E27FC236}">
              <a16:creationId xmlns:a16="http://schemas.microsoft.com/office/drawing/2014/main" id="{F5E20283-DA6B-4059-A44D-16416C565FD3}"/>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098" name="Text Box 15">
          <a:extLst>
            <a:ext uri="{FF2B5EF4-FFF2-40B4-BE49-F238E27FC236}">
              <a16:creationId xmlns:a16="http://schemas.microsoft.com/office/drawing/2014/main" id="{F92CF275-982E-47C6-8EFD-644244A1724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504825</xdr:rowOff>
    </xdr:from>
    <xdr:ext cx="95250" cy="213632"/>
    <xdr:sp macro="" textlink="">
      <xdr:nvSpPr>
        <xdr:cNvPr id="7099" name="Text Box 15">
          <a:extLst>
            <a:ext uri="{FF2B5EF4-FFF2-40B4-BE49-F238E27FC236}">
              <a16:creationId xmlns:a16="http://schemas.microsoft.com/office/drawing/2014/main" id="{399FB34E-D34A-4D33-9D4E-65045BC42AAB}"/>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100" name="Text Box 15">
          <a:extLst>
            <a:ext uri="{FF2B5EF4-FFF2-40B4-BE49-F238E27FC236}">
              <a16:creationId xmlns:a16="http://schemas.microsoft.com/office/drawing/2014/main" id="{545FE61A-A1D1-4681-AD3C-79FF8C90DFC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101" name="Text Box 15">
          <a:extLst>
            <a:ext uri="{FF2B5EF4-FFF2-40B4-BE49-F238E27FC236}">
              <a16:creationId xmlns:a16="http://schemas.microsoft.com/office/drawing/2014/main" id="{007E9B8B-340F-4CE7-A058-44E3D555DB6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102" name="Text Box 15">
          <a:extLst>
            <a:ext uri="{FF2B5EF4-FFF2-40B4-BE49-F238E27FC236}">
              <a16:creationId xmlns:a16="http://schemas.microsoft.com/office/drawing/2014/main" id="{68CD6C26-5FFC-4C76-978F-4D4FDC0C5C2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103" name="Text Box 15">
          <a:extLst>
            <a:ext uri="{FF2B5EF4-FFF2-40B4-BE49-F238E27FC236}">
              <a16:creationId xmlns:a16="http://schemas.microsoft.com/office/drawing/2014/main" id="{DED7B05F-00D1-403B-AE04-64886F712B9A}"/>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104" name="Text Box 15">
          <a:extLst>
            <a:ext uri="{FF2B5EF4-FFF2-40B4-BE49-F238E27FC236}">
              <a16:creationId xmlns:a16="http://schemas.microsoft.com/office/drawing/2014/main" id="{04C29650-FF1B-48D5-87B5-F91597736510}"/>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105" name="Text Box 15">
          <a:extLst>
            <a:ext uri="{FF2B5EF4-FFF2-40B4-BE49-F238E27FC236}">
              <a16:creationId xmlns:a16="http://schemas.microsoft.com/office/drawing/2014/main" id="{7FBE4D65-353E-4CAA-B5D4-5DCBB0F3195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448496"/>
    <xdr:sp macro="" textlink="">
      <xdr:nvSpPr>
        <xdr:cNvPr id="7106" name="Text Box 15">
          <a:extLst>
            <a:ext uri="{FF2B5EF4-FFF2-40B4-BE49-F238E27FC236}">
              <a16:creationId xmlns:a16="http://schemas.microsoft.com/office/drawing/2014/main" id="{B19CF471-BECF-4854-B4B7-44105561FDF4}"/>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07" name="Text Box 15">
          <a:extLst>
            <a:ext uri="{FF2B5EF4-FFF2-40B4-BE49-F238E27FC236}">
              <a16:creationId xmlns:a16="http://schemas.microsoft.com/office/drawing/2014/main" id="{726A9EF0-122C-4E81-897C-2393FCDAC84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444331"/>
    <xdr:sp macro="" textlink="">
      <xdr:nvSpPr>
        <xdr:cNvPr id="7108" name="Text Box 15">
          <a:extLst>
            <a:ext uri="{FF2B5EF4-FFF2-40B4-BE49-F238E27FC236}">
              <a16:creationId xmlns:a16="http://schemas.microsoft.com/office/drawing/2014/main" id="{7D9ACE2F-4EFE-41F2-9F4E-CD2E69A8F2DB}"/>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456743"/>
    <xdr:sp macro="" textlink="">
      <xdr:nvSpPr>
        <xdr:cNvPr id="7109" name="Text Box 15">
          <a:extLst>
            <a:ext uri="{FF2B5EF4-FFF2-40B4-BE49-F238E27FC236}">
              <a16:creationId xmlns:a16="http://schemas.microsoft.com/office/drawing/2014/main" id="{E8168D32-1C36-491B-BAA1-EAAE0CB86772}"/>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0" name="Text Box 15">
          <a:extLst>
            <a:ext uri="{FF2B5EF4-FFF2-40B4-BE49-F238E27FC236}">
              <a16:creationId xmlns:a16="http://schemas.microsoft.com/office/drawing/2014/main" id="{6BF4B3FD-E229-4CDE-A42E-D591AEBCB85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444331"/>
    <xdr:sp macro="" textlink="">
      <xdr:nvSpPr>
        <xdr:cNvPr id="7111" name="Text Box 15">
          <a:extLst>
            <a:ext uri="{FF2B5EF4-FFF2-40B4-BE49-F238E27FC236}">
              <a16:creationId xmlns:a16="http://schemas.microsoft.com/office/drawing/2014/main" id="{078D815C-989D-4257-B522-875C566020F7}"/>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2" name="Text Box 15">
          <a:extLst>
            <a:ext uri="{FF2B5EF4-FFF2-40B4-BE49-F238E27FC236}">
              <a16:creationId xmlns:a16="http://schemas.microsoft.com/office/drawing/2014/main" id="{392BD6D8-4D2C-4803-B59D-9D07EDF6F00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3" name="Text Box 15">
          <a:extLst>
            <a:ext uri="{FF2B5EF4-FFF2-40B4-BE49-F238E27FC236}">
              <a16:creationId xmlns:a16="http://schemas.microsoft.com/office/drawing/2014/main" id="{7ECAC50E-81FA-416B-B3F4-B2C8F488BA75}"/>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4" name="Text Box 15">
          <a:extLst>
            <a:ext uri="{FF2B5EF4-FFF2-40B4-BE49-F238E27FC236}">
              <a16:creationId xmlns:a16="http://schemas.microsoft.com/office/drawing/2014/main" id="{F1F33F02-A6B3-4A8B-9E4C-1D41F5E71F4A}"/>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5" name="Text Box 15">
          <a:extLst>
            <a:ext uri="{FF2B5EF4-FFF2-40B4-BE49-F238E27FC236}">
              <a16:creationId xmlns:a16="http://schemas.microsoft.com/office/drawing/2014/main" id="{A0C5D27A-6329-4413-833E-2527D088D7A1}"/>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6" name="Text Box 15">
          <a:extLst>
            <a:ext uri="{FF2B5EF4-FFF2-40B4-BE49-F238E27FC236}">
              <a16:creationId xmlns:a16="http://schemas.microsoft.com/office/drawing/2014/main" id="{738E8E39-8EBD-4127-8242-E8A70BF112E9}"/>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7" name="Text Box 15">
          <a:extLst>
            <a:ext uri="{FF2B5EF4-FFF2-40B4-BE49-F238E27FC236}">
              <a16:creationId xmlns:a16="http://schemas.microsoft.com/office/drawing/2014/main" id="{54D87B66-8EDC-499F-B853-6764707E0892}"/>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48496"/>
    <xdr:sp macro="" textlink="">
      <xdr:nvSpPr>
        <xdr:cNvPr id="7118" name="Text Box 15">
          <a:extLst>
            <a:ext uri="{FF2B5EF4-FFF2-40B4-BE49-F238E27FC236}">
              <a16:creationId xmlns:a16="http://schemas.microsoft.com/office/drawing/2014/main" id="{438539FE-8001-4ABE-9749-D0CB9D075D91}"/>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19" name="Text Box 15">
          <a:extLst>
            <a:ext uri="{FF2B5EF4-FFF2-40B4-BE49-F238E27FC236}">
              <a16:creationId xmlns:a16="http://schemas.microsoft.com/office/drawing/2014/main" id="{3D71CCF9-A726-4A4E-A7BF-6D6F9F57FEDB}"/>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44331"/>
    <xdr:sp macro="" textlink="">
      <xdr:nvSpPr>
        <xdr:cNvPr id="7120" name="Text Box 15">
          <a:extLst>
            <a:ext uri="{FF2B5EF4-FFF2-40B4-BE49-F238E27FC236}">
              <a16:creationId xmlns:a16="http://schemas.microsoft.com/office/drawing/2014/main" id="{50357D22-3DF2-49FA-A656-88FF21F7B213}"/>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56743"/>
    <xdr:sp macro="" textlink="">
      <xdr:nvSpPr>
        <xdr:cNvPr id="7121" name="Text Box 15">
          <a:extLst>
            <a:ext uri="{FF2B5EF4-FFF2-40B4-BE49-F238E27FC236}">
              <a16:creationId xmlns:a16="http://schemas.microsoft.com/office/drawing/2014/main" id="{BAE475A9-C906-458E-941C-A1E61F1E4D50}"/>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2" name="Text Box 15">
          <a:extLst>
            <a:ext uri="{FF2B5EF4-FFF2-40B4-BE49-F238E27FC236}">
              <a16:creationId xmlns:a16="http://schemas.microsoft.com/office/drawing/2014/main" id="{69048510-6D09-4D34-AA0B-CA5C9907D60B}"/>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44331"/>
    <xdr:sp macro="" textlink="">
      <xdr:nvSpPr>
        <xdr:cNvPr id="7123" name="Text Box 15">
          <a:extLst>
            <a:ext uri="{FF2B5EF4-FFF2-40B4-BE49-F238E27FC236}">
              <a16:creationId xmlns:a16="http://schemas.microsoft.com/office/drawing/2014/main" id="{C2CC2297-77E1-44D4-907E-3E85C80457CA}"/>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4" name="Text Box 15">
          <a:extLst>
            <a:ext uri="{FF2B5EF4-FFF2-40B4-BE49-F238E27FC236}">
              <a16:creationId xmlns:a16="http://schemas.microsoft.com/office/drawing/2014/main" id="{EDFFD601-80BD-4783-9887-942B6DE14FC5}"/>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5" name="Text Box 15">
          <a:extLst>
            <a:ext uri="{FF2B5EF4-FFF2-40B4-BE49-F238E27FC236}">
              <a16:creationId xmlns:a16="http://schemas.microsoft.com/office/drawing/2014/main" id="{B3FAABAB-C9C6-4683-89E3-7A941D73511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6" name="Text Box 15">
          <a:extLst>
            <a:ext uri="{FF2B5EF4-FFF2-40B4-BE49-F238E27FC236}">
              <a16:creationId xmlns:a16="http://schemas.microsoft.com/office/drawing/2014/main" id="{40F84C2C-7272-421B-87FD-03A1F590C247}"/>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7" name="Text Box 15">
          <a:extLst>
            <a:ext uri="{FF2B5EF4-FFF2-40B4-BE49-F238E27FC236}">
              <a16:creationId xmlns:a16="http://schemas.microsoft.com/office/drawing/2014/main" id="{B4A43D4F-A1A0-4875-B938-5DA8E6D4580B}"/>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8" name="Text Box 15">
          <a:extLst>
            <a:ext uri="{FF2B5EF4-FFF2-40B4-BE49-F238E27FC236}">
              <a16:creationId xmlns:a16="http://schemas.microsoft.com/office/drawing/2014/main" id="{77D6220C-28BB-4B4A-9EE8-44D703BAAD8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9" name="Text Box 15">
          <a:extLst>
            <a:ext uri="{FF2B5EF4-FFF2-40B4-BE49-F238E27FC236}">
              <a16:creationId xmlns:a16="http://schemas.microsoft.com/office/drawing/2014/main" id="{B9157B97-39E3-43C5-89A6-796AC0E0B554}"/>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0" name="Text Box 15">
          <a:extLst>
            <a:ext uri="{FF2B5EF4-FFF2-40B4-BE49-F238E27FC236}">
              <a16:creationId xmlns:a16="http://schemas.microsoft.com/office/drawing/2014/main" id="{2302D72E-9758-4399-AAC0-6939EFDDF49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1" name="Text Box 15">
          <a:extLst>
            <a:ext uri="{FF2B5EF4-FFF2-40B4-BE49-F238E27FC236}">
              <a16:creationId xmlns:a16="http://schemas.microsoft.com/office/drawing/2014/main" id="{F5410697-2B68-4DC5-B603-34A05F97C39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2" name="Text Box 15">
          <a:extLst>
            <a:ext uri="{FF2B5EF4-FFF2-40B4-BE49-F238E27FC236}">
              <a16:creationId xmlns:a16="http://schemas.microsoft.com/office/drawing/2014/main" id="{9D53A73B-B2B2-4373-9822-01054B053E4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3" name="Text Box 15">
          <a:extLst>
            <a:ext uri="{FF2B5EF4-FFF2-40B4-BE49-F238E27FC236}">
              <a16:creationId xmlns:a16="http://schemas.microsoft.com/office/drawing/2014/main" id="{B0BC2AE7-CE55-4BDE-8669-04D065054A4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4" name="Text Box 15">
          <a:extLst>
            <a:ext uri="{FF2B5EF4-FFF2-40B4-BE49-F238E27FC236}">
              <a16:creationId xmlns:a16="http://schemas.microsoft.com/office/drawing/2014/main" id="{D9CC2F38-C77B-42ED-A82E-C483FB4EC80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5" name="Text Box 15">
          <a:extLst>
            <a:ext uri="{FF2B5EF4-FFF2-40B4-BE49-F238E27FC236}">
              <a16:creationId xmlns:a16="http://schemas.microsoft.com/office/drawing/2014/main" id="{B270A081-07C1-469F-8148-C867F9CCF1C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6" name="Text Box 15">
          <a:extLst>
            <a:ext uri="{FF2B5EF4-FFF2-40B4-BE49-F238E27FC236}">
              <a16:creationId xmlns:a16="http://schemas.microsoft.com/office/drawing/2014/main" id="{4C8B5611-8534-49C6-BF3F-543B7B6C055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7" name="Text Box 15">
          <a:extLst>
            <a:ext uri="{FF2B5EF4-FFF2-40B4-BE49-F238E27FC236}">
              <a16:creationId xmlns:a16="http://schemas.microsoft.com/office/drawing/2014/main" id="{C445B686-64A9-457A-B3A5-AECC8A75E89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138" name="Text Box 15">
          <a:extLst>
            <a:ext uri="{FF2B5EF4-FFF2-40B4-BE49-F238E27FC236}">
              <a16:creationId xmlns:a16="http://schemas.microsoft.com/office/drawing/2014/main" id="{31B8596B-A3C0-452B-988D-0B2A743A341D}"/>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139" name="Text Box 15">
          <a:extLst>
            <a:ext uri="{FF2B5EF4-FFF2-40B4-BE49-F238E27FC236}">
              <a16:creationId xmlns:a16="http://schemas.microsoft.com/office/drawing/2014/main" id="{FCD203AF-957D-480B-A054-1AFD1719FA87}"/>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0" name="Text Box 15">
          <a:extLst>
            <a:ext uri="{FF2B5EF4-FFF2-40B4-BE49-F238E27FC236}">
              <a16:creationId xmlns:a16="http://schemas.microsoft.com/office/drawing/2014/main" id="{0DB7AC44-BF37-42F2-9079-A7D4AF02133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141" name="Text Box 15">
          <a:extLst>
            <a:ext uri="{FF2B5EF4-FFF2-40B4-BE49-F238E27FC236}">
              <a16:creationId xmlns:a16="http://schemas.microsoft.com/office/drawing/2014/main" id="{1FA3B569-163C-4FCB-B5F0-FECF75CF0658}"/>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2" name="Text Box 15">
          <a:extLst>
            <a:ext uri="{FF2B5EF4-FFF2-40B4-BE49-F238E27FC236}">
              <a16:creationId xmlns:a16="http://schemas.microsoft.com/office/drawing/2014/main" id="{6322B2FD-522F-4DF6-8267-48E737D2875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504825</xdr:rowOff>
    </xdr:from>
    <xdr:ext cx="95250" cy="213632"/>
    <xdr:sp macro="" textlink="">
      <xdr:nvSpPr>
        <xdr:cNvPr id="7143" name="Text Box 15">
          <a:extLst>
            <a:ext uri="{FF2B5EF4-FFF2-40B4-BE49-F238E27FC236}">
              <a16:creationId xmlns:a16="http://schemas.microsoft.com/office/drawing/2014/main" id="{52D6DC11-8E46-4070-8E2C-997D3FAEFC18}"/>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4" name="Text Box 15">
          <a:extLst>
            <a:ext uri="{FF2B5EF4-FFF2-40B4-BE49-F238E27FC236}">
              <a16:creationId xmlns:a16="http://schemas.microsoft.com/office/drawing/2014/main" id="{BEBE1ED6-1A1B-4C11-8E22-1B4CA9F7FE4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5" name="Text Box 15">
          <a:extLst>
            <a:ext uri="{FF2B5EF4-FFF2-40B4-BE49-F238E27FC236}">
              <a16:creationId xmlns:a16="http://schemas.microsoft.com/office/drawing/2014/main" id="{4FE90DE2-1D12-40EA-A4E5-BB49D393F7B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6" name="Text Box 15">
          <a:extLst>
            <a:ext uri="{FF2B5EF4-FFF2-40B4-BE49-F238E27FC236}">
              <a16:creationId xmlns:a16="http://schemas.microsoft.com/office/drawing/2014/main" id="{078A7629-6EBF-4A0D-827B-E225846A1F4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7" name="Text Box 15">
          <a:extLst>
            <a:ext uri="{FF2B5EF4-FFF2-40B4-BE49-F238E27FC236}">
              <a16:creationId xmlns:a16="http://schemas.microsoft.com/office/drawing/2014/main" id="{45EE90F0-A6BC-4491-AAA7-5F1B5A81EC9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8" name="Text Box 15">
          <a:extLst>
            <a:ext uri="{FF2B5EF4-FFF2-40B4-BE49-F238E27FC236}">
              <a16:creationId xmlns:a16="http://schemas.microsoft.com/office/drawing/2014/main" id="{F91849C3-7F19-4551-8C62-E1CDD5FB922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9" name="Text Box 15">
          <a:extLst>
            <a:ext uri="{FF2B5EF4-FFF2-40B4-BE49-F238E27FC236}">
              <a16:creationId xmlns:a16="http://schemas.microsoft.com/office/drawing/2014/main" id="{963EBD2A-DD83-463E-842D-6589FDEC315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50" name="Text Box 16">
          <a:extLst>
            <a:ext uri="{FF2B5EF4-FFF2-40B4-BE49-F238E27FC236}">
              <a16:creationId xmlns:a16="http://schemas.microsoft.com/office/drawing/2014/main" id="{2FF887D4-727C-427A-897C-A4A83603490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51" name="Text Box 17">
          <a:extLst>
            <a:ext uri="{FF2B5EF4-FFF2-40B4-BE49-F238E27FC236}">
              <a16:creationId xmlns:a16="http://schemas.microsoft.com/office/drawing/2014/main" id="{E16C4398-0A3B-49FD-A893-78F26DD1849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52" name="Text Box 18">
          <a:extLst>
            <a:ext uri="{FF2B5EF4-FFF2-40B4-BE49-F238E27FC236}">
              <a16:creationId xmlns:a16="http://schemas.microsoft.com/office/drawing/2014/main" id="{984E4EBA-7B15-4222-A697-C7C5CFD6C99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53" name="Text Box 19">
          <a:extLst>
            <a:ext uri="{FF2B5EF4-FFF2-40B4-BE49-F238E27FC236}">
              <a16:creationId xmlns:a16="http://schemas.microsoft.com/office/drawing/2014/main" id="{C095B964-2619-4516-ACCC-0D81630E00A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54" name="Text Box 16">
          <a:extLst>
            <a:ext uri="{FF2B5EF4-FFF2-40B4-BE49-F238E27FC236}">
              <a16:creationId xmlns:a16="http://schemas.microsoft.com/office/drawing/2014/main" id="{F72FCA4B-2B8A-4575-B66B-C615BB36363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55" name="Text Box 17">
          <a:extLst>
            <a:ext uri="{FF2B5EF4-FFF2-40B4-BE49-F238E27FC236}">
              <a16:creationId xmlns:a16="http://schemas.microsoft.com/office/drawing/2014/main" id="{86ECD3F9-EC8A-4C1B-B5C6-4369A42307B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56" name="Text Box 18">
          <a:extLst>
            <a:ext uri="{FF2B5EF4-FFF2-40B4-BE49-F238E27FC236}">
              <a16:creationId xmlns:a16="http://schemas.microsoft.com/office/drawing/2014/main" id="{172E4458-3D9B-4E17-83E7-E148473EAF9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57" name="Text Box 19">
          <a:extLst>
            <a:ext uri="{FF2B5EF4-FFF2-40B4-BE49-F238E27FC236}">
              <a16:creationId xmlns:a16="http://schemas.microsoft.com/office/drawing/2014/main" id="{31296D03-8922-4406-95D2-09BA33415B5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58" name="Text Box 16">
          <a:extLst>
            <a:ext uri="{FF2B5EF4-FFF2-40B4-BE49-F238E27FC236}">
              <a16:creationId xmlns:a16="http://schemas.microsoft.com/office/drawing/2014/main" id="{1C082DA8-7787-45D2-96E2-31E30A69C2B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59" name="Text Box 17">
          <a:extLst>
            <a:ext uri="{FF2B5EF4-FFF2-40B4-BE49-F238E27FC236}">
              <a16:creationId xmlns:a16="http://schemas.microsoft.com/office/drawing/2014/main" id="{B400D144-E2A3-434E-8792-FFD5DEBB51ED}"/>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60" name="Text Box 18">
          <a:extLst>
            <a:ext uri="{FF2B5EF4-FFF2-40B4-BE49-F238E27FC236}">
              <a16:creationId xmlns:a16="http://schemas.microsoft.com/office/drawing/2014/main" id="{B18E1354-AF67-403E-98B4-846DEE721836}"/>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61" name="Text Box 19">
          <a:extLst>
            <a:ext uri="{FF2B5EF4-FFF2-40B4-BE49-F238E27FC236}">
              <a16:creationId xmlns:a16="http://schemas.microsoft.com/office/drawing/2014/main" id="{819586E9-D132-48F7-870E-2676334C16F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163</xdr:row>
      <xdr:rowOff>504825</xdr:rowOff>
    </xdr:from>
    <xdr:ext cx="95250" cy="444014"/>
    <xdr:sp macro="" textlink="">
      <xdr:nvSpPr>
        <xdr:cNvPr id="7162" name="Text Box 15">
          <a:extLst>
            <a:ext uri="{FF2B5EF4-FFF2-40B4-BE49-F238E27FC236}">
              <a16:creationId xmlns:a16="http://schemas.microsoft.com/office/drawing/2014/main" id="{4134356D-AD38-47EB-AE69-0835EA45D746}"/>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63" name="Text Box 16">
          <a:extLst>
            <a:ext uri="{FF2B5EF4-FFF2-40B4-BE49-F238E27FC236}">
              <a16:creationId xmlns:a16="http://schemas.microsoft.com/office/drawing/2014/main" id="{91CEB8B6-1ED7-4913-8CF4-717B9706EB3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64" name="Text Box 17">
          <a:extLst>
            <a:ext uri="{FF2B5EF4-FFF2-40B4-BE49-F238E27FC236}">
              <a16:creationId xmlns:a16="http://schemas.microsoft.com/office/drawing/2014/main" id="{DD97AD48-9093-499B-925F-08834EB53F9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65" name="Text Box 18">
          <a:extLst>
            <a:ext uri="{FF2B5EF4-FFF2-40B4-BE49-F238E27FC236}">
              <a16:creationId xmlns:a16="http://schemas.microsoft.com/office/drawing/2014/main" id="{1A2814CE-A7BC-4307-AAF1-534BCD3963E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66" name="Text Box 19">
          <a:extLst>
            <a:ext uri="{FF2B5EF4-FFF2-40B4-BE49-F238E27FC236}">
              <a16:creationId xmlns:a16="http://schemas.microsoft.com/office/drawing/2014/main" id="{4C9E086F-45F2-4656-B621-8742EA7CE02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167" name="Text Box 15">
          <a:extLst>
            <a:ext uri="{FF2B5EF4-FFF2-40B4-BE49-F238E27FC236}">
              <a16:creationId xmlns:a16="http://schemas.microsoft.com/office/drawing/2014/main" id="{70EDCCD6-D509-440E-B4B0-5528026E9D4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163</xdr:row>
      <xdr:rowOff>504825</xdr:rowOff>
    </xdr:from>
    <xdr:ext cx="95250" cy="442269"/>
    <xdr:sp macro="" textlink="">
      <xdr:nvSpPr>
        <xdr:cNvPr id="7168" name="Text Box 15">
          <a:extLst>
            <a:ext uri="{FF2B5EF4-FFF2-40B4-BE49-F238E27FC236}">
              <a16:creationId xmlns:a16="http://schemas.microsoft.com/office/drawing/2014/main" id="{07327975-47BA-46AD-AF33-D23474E0835F}"/>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69" name="Text Box 16">
          <a:extLst>
            <a:ext uri="{FF2B5EF4-FFF2-40B4-BE49-F238E27FC236}">
              <a16:creationId xmlns:a16="http://schemas.microsoft.com/office/drawing/2014/main" id="{5416F29E-B78B-493C-9720-E12209C9F6D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70" name="Text Box 17">
          <a:extLst>
            <a:ext uri="{FF2B5EF4-FFF2-40B4-BE49-F238E27FC236}">
              <a16:creationId xmlns:a16="http://schemas.microsoft.com/office/drawing/2014/main" id="{3ACA668A-5C4B-4933-B61A-9AAACB924A5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71" name="Text Box 18">
          <a:extLst>
            <a:ext uri="{FF2B5EF4-FFF2-40B4-BE49-F238E27FC236}">
              <a16:creationId xmlns:a16="http://schemas.microsoft.com/office/drawing/2014/main" id="{25B27688-FFF7-4D25-BA4B-E27279AA4D9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504825</xdr:rowOff>
    </xdr:from>
    <xdr:ext cx="95250" cy="213632"/>
    <xdr:sp macro="" textlink="">
      <xdr:nvSpPr>
        <xdr:cNvPr id="7172" name="Text Box 15">
          <a:extLst>
            <a:ext uri="{FF2B5EF4-FFF2-40B4-BE49-F238E27FC236}">
              <a16:creationId xmlns:a16="http://schemas.microsoft.com/office/drawing/2014/main" id="{DB838844-8FD8-4BA4-8F71-AA8CF67FCA3B}"/>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3" name="Text Box 16">
          <a:extLst>
            <a:ext uri="{FF2B5EF4-FFF2-40B4-BE49-F238E27FC236}">
              <a16:creationId xmlns:a16="http://schemas.microsoft.com/office/drawing/2014/main" id="{458317D4-F1F3-456F-8246-45A373732E3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4" name="Text Box 17">
          <a:extLst>
            <a:ext uri="{FF2B5EF4-FFF2-40B4-BE49-F238E27FC236}">
              <a16:creationId xmlns:a16="http://schemas.microsoft.com/office/drawing/2014/main" id="{BCD258EA-9164-4C2C-A268-17075206BCF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5" name="Text Box 18">
          <a:extLst>
            <a:ext uri="{FF2B5EF4-FFF2-40B4-BE49-F238E27FC236}">
              <a16:creationId xmlns:a16="http://schemas.microsoft.com/office/drawing/2014/main" id="{C34435F8-1C29-4B22-83A3-A6F3FD1B4F5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6" name="Text Box 19">
          <a:extLst>
            <a:ext uri="{FF2B5EF4-FFF2-40B4-BE49-F238E27FC236}">
              <a16:creationId xmlns:a16="http://schemas.microsoft.com/office/drawing/2014/main" id="{1E7D31F0-76F9-4DB6-A9AF-3C26700B515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7" name="Text Box 16">
          <a:extLst>
            <a:ext uri="{FF2B5EF4-FFF2-40B4-BE49-F238E27FC236}">
              <a16:creationId xmlns:a16="http://schemas.microsoft.com/office/drawing/2014/main" id="{43E8E00D-47C1-4556-BF93-B1B9F9F073D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8" name="Text Box 17">
          <a:extLst>
            <a:ext uri="{FF2B5EF4-FFF2-40B4-BE49-F238E27FC236}">
              <a16:creationId xmlns:a16="http://schemas.microsoft.com/office/drawing/2014/main" id="{F2EB151A-A6D8-4361-A21C-C259711C2C9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9" name="Text Box 18">
          <a:extLst>
            <a:ext uri="{FF2B5EF4-FFF2-40B4-BE49-F238E27FC236}">
              <a16:creationId xmlns:a16="http://schemas.microsoft.com/office/drawing/2014/main" id="{2900699E-AF14-499A-96AE-2B850A3573E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80" name="Text Box 19">
          <a:extLst>
            <a:ext uri="{FF2B5EF4-FFF2-40B4-BE49-F238E27FC236}">
              <a16:creationId xmlns:a16="http://schemas.microsoft.com/office/drawing/2014/main" id="{4D331991-63D9-42AD-9F5D-E6415109879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181" name="Text Box 15">
          <a:extLst>
            <a:ext uri="{FF2B5EF4-FFF2-40B4-BE49-F238E27FC236}">
              <a16:creationId xmlns:a16="http://schemas.microsoft.com/office/drawing/2014/main" id="{F24C454E-10BE-4AC2-86E3-8FFFA510AEA6}"/>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182" name="Text Box 15">
          <a:extLst>
            <a:ext uri="{FF2B5EF4-FFF2-40B4-BE49-F238E27FC236}">
              <a16:creationId xmlns:a16="http://schemas.microsoft.com/office/drawing/2014/main" id="{F9176C46-630D-4E12-90A9-0357BEF0E527}"/>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448496"/>
    <xdr:sp macro="" textlink="">
      <xdr:nvSpPr>
        <xdr:cNvPr id="7183" name="Text Box 15">
          <a:extLst>
            <a:ext uri="{FF2B5EF4-FFF2-40B4-BE49-F238E27FC236}">
              <a16:creationId xmlns:a16="http://schemas.microsoft.com/office/drawing/2014/main" id="{0CD6A4B4-CAA8-4BA4-AC5D-FE52F3AB4B5E}"/>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504825</xdr:rowOff>
    </xdr:from>
    <xdr:ext cx="95250" cy="442269"/>
    <xdr:sp macro="" textlink="">
      <xdr:nvSpPr>
        <xdr:cNvPr id="7184" name="Text Box 15">
          <a:extLst>
            <a:ext uri="{FF2B5EF4-FFF2-40B4-BE49-F238E27FC236}">
              <a16:creationId xmlns:a16="http://schemas.microsoft.com/office/drawing/2014/main" id="{5F14703D-BAB6-4F1D-ADEE-2CE2D2F68D4E}"/>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504825</xdr:rowOff>
    </xdr:from>
    <xdr:ext cx="95250" cy="442269"/>
    <xdr:sp macro="" textlink="">
      <xdr:nvSpPr>
        <xdr:cNvPr id="7185" name="Text Box 15">
          <a:extLst>
            <a:ext uri="{FF2B5EF4-FFF2-40B4-BE49-F238E27FC236}">
              <a16:creationId xmlns:a16="http://schemas.microsoft.com/office/drawing/2014/main" id="{0DC724C7-8EBA-49B4-BC4A-F510919FAAA6}"/>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86" name="Text Box 15">
          <a:extLst>
            <a:ext uri="{FF2B5EF4-FFF2-40B4-BE49-F238E27FC236}">
              <a16:creationId xmlns:a16="http://schemas.microsoft.com/office/drawing/2014/main" id="{96487924-F0F8-43AD-B5C5-28CCF88CD30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444331"/>
    <xdr:sp macro="" textlink="">
      <xdr:nvSpPr>
        <xdr:cNvPr id="7187" name="Text Box 15">
          <a:extLst>
            <a:ext uri="{FF2B5EF4-FFF2-40B4-BE49-F238E27FC236}">
              <a16:creationId xmlns:a16="http://schemas.microsoft.com/office/drawing/2014/main" id="{41600FC0-C65F-40D8-943B-BD68E2108918}"/>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188" name="Text Box 15">
          <a:extLst>
            <a:ext uri="{FF2B5EF4-FFF2-40B4-BE49-F238E27FC236}">
              <a16:creationId xmlns:a16="http://schemas.microsoft.com/office/drawing/2014/main" id="{0DDE0A8B-A85E-4DB7-B56A-9A1C80ACC285}"/>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89" name="Text Box 16">
          <a:extLst>
            <a:ext uri="{FF2B5EF4-FFF2-40B4-BE49-F238E27FC236}">
              <a16:creationId xmlns:a16="http://schemas.microsoft.com/office/drawing/2014/main" id="{F9301380-011D-46BF-8FA4-19E49D4C90D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90" name="Text Box 17">
          <a:extLst>
            <a:ext uri="{FF2B5EF4-FFF2-40B4-BE49-F238E27FC236}">
              <a16:creationId xmlns:a16="http://schemas.microsoft.com/office/drawing/2014/main" id="{6A8B51EC-4347-4B2D-94DD-ADA9F5F42F6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91" name="Text Box 18">
          <a:extLst>
            <a:ext uri="{FF2B5EF4-FFF2-40B4-BE49-F238E27FC236}">
              <a16:creationId xmlns:a16="http://schemas.microsoft.com/office/drawing/2014/main" id="{EA0FC3B8-E504-453F-9F47-9785DE7E157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92" name="Text Box 19">
          <a:extLst>
            <a:ext uri="{FF2B5EF4-FFF2-40B4-BE49-F238E27FC236}">
              <a16:creationId xmlns:a16="http://schemas.microsoft.com/office/drawing/2014/main" id="{2B17C671-FF97-4FB6-80CA-D9B8D5C2AB2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93" name="Text Box 16">
          <a:extLst>
            <a:ext uri="{FF2B5EF4-FFF2-40B4-BE49-F238E27FC236}">
              <a16:creationId xmlns:a16="http://schemas.microsoft.com/office/drawing/2014/main" id="{E94C859F-DE8C-4FAF-B9A6-2697285FFD6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94" name="Text Box 17">
          <a:extLst>
            <a:ext uri="{FF2B5EF4-FFF2-40B4-BE49-F238E27FC236}">
              <a16:creationId xmlns:a16="http://schemas.microsoft.com/office/drawing/2014/main" id="{0D005F5F-AEB5-484C-A362-E6D4838B99F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95" name="Text Box 18">
          <a:extLst>
            <a:ext uri="{FF2B5EF4-FFF2-40B4-BE49-F238E27FC236}">
              <a16:creationId xmlns:a16="http://schemas.microsoft.com/office/drawing/2014/main" id="{A76D5969-1A0F-4246-BABD-E42440F9662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96" name="Text Box 19">
          <a:extLst>
            <a:ext uri="{FF2B5EF4-FFF2-40B4-BE49-F238E27FC236}">
              <a16:creationId xmlns:a16="http://schemas.microsoft.com/office/drawing/2014/main" id="{7DA166A4-F479-4FEF-8500-CD07656DC56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97" name="Text Box 16">
          <a:extLst>
            <a:ext uri="{FF2B5EF4-FFF2-40B4-BE49-F238E27FC236}">
              <a16:creationId xmlns:a16="http://schemas.microsoft.com/office/drawing/2014/main" id="{E179CB62-1072-4AA7-AC50-E1DDD4576C9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98" name="Text Box 17">
          <a:extLst>
            <a:ext uri="{FF2B5EF4-FFF2-40B4-BE49-F238E27FC236}">
              <a16:creationId xmlns:a16="http://schemas.microsoft.com/office/drawing/2014/main" id="{4CD506B0-0724-4CBF-982A-27456A0BA5F9}"/>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99" name="Text Box 18">
          <a:extLst>
            <a:ext uri="{FF2B5EF4-FFF2-40B4-BE49-F238E27FC236}">
              <a16:creationId xmlns:a16="http://schemas.microsoft.com/office/drawing/2014/main" id="{9F97FF1A-2CD7-413D-A9CF-4E641F0EC637}"/>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200" name="Text Box 19">
          <a:extLst>
            <a:ext uri="{FF2B5EF4-FFF2-40B4-BE49-F238E27FC236}">
              <a16:creationId xmlns:a16="http://schemas.microsoft.com/office/drawing/2014/main" id="{ADAA4299-F1EA-45FE-900D-28B32298FBD3}"/>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44014"/>
    <xdr:sp macro="" textlink="">
      <xdr:nvSpPr>
        <xdr:cNvPr id="7201" name="Text Box 15">
          <a:extLst>
            <a:ext uri="{FF2B5EF4-FFF2-40B4-BE49-F238E27FC236}">
              <a16:creationId xmlns:a16="http://schemas.microsoft.com/office/drawing/2014/main" id="{4F64D5B4-EC9B-494E-8D56-BD41226DDE5F}"/>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02" name="Text Box 16">
          <a:extLst>
            <a:ext uri="{FF2B5EF4-FFF2-40B4-BE49-F238E27FC236}">
              <a16:creationId xmlns:a16="http://schemas.microsoft.com/office/drawing/2014/main" id="{8F0135EB-A7DE-401F-8975-B04BCF02B0B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03" name="Text Box 17">
          <a:extLst>
            <a:ext uri="{FF2B5EF4-FFF2-40B4-BE49-F238E27FC236}">
              <a16:creationId xmlns:a16="http://schemas.microsoft.com/office/drawing/2014/main" id="{15FE8FB1-A1FC-4D34-AA52-702C790632C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04" name="Text Box 18">
          <a:extLst>
            <a:ext uri="{FF2B5EF4-FFF2-40B4-BE49-F238E27FC236}">
              <a16:creationId xmlns:a16="http://schemas.microsoft.com/office/drawing/2014/main" id="{6A2E6AA6-7451-47AA-84AE-B3454199608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05" name="Text Box 19">
          <a:extLst>
            <a:ext uri="{FF2B5EF4-FFF2-40B4-BE49-F238E27FC236}">
              <a16:creationId xmlns:a16="http://schemas.microsoft.com/office/drawing/2014/main" id="{61D86C86-F8BA-4AA6-8CC5-1F69AAA7A8A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06" name="Text Box 16">
          <a:extLst>
            <a:ext uri="{FF2B5EF4-FFF2-40B4-BE49-F238E27FC236}">
              <a16:creationId xmlns:a16="http://schemas.microsoft.com/office/drawing/2014/main" id="{1755A81B-CF37-49F9-A79A-2A49729D464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07" name="Text Box 17">
          <a:extLst>
            <a:ext uri="{FF2B5EF4-FFF2-40B4-BE49-F238E27FC236}">
              <a16:creationId xmlns:a16="http://schemas.microsoft.com/office/drawing/2014/main" id="{E8FE2023-9A76-4C9C-8C60-028FCB60667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08" name="Text Box 18">
          <a:extLst>
            <a:ext uri="{FF2B5EF4-FFF2-40B4-BE49-F238E27FC236}">
              <a16:creationId xmlns:a16="http://schemas.microsoft.com/office/drawing/2014/main" id="{B09D014D-3085-480E-9D29-EE50F06C8BB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09" name="Text Box 16">
          <a:extLst>
            <a:ext uri="{FF2B5EF4-FFF2-40B4-BE49-F238E27FC236}">
              <a16:creationId xmlns:a16="http://schemas.microsoft.com/office/drawing/2014/main" id="{FBBA816A-DA09-4FBC-80DC-01D321B6105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0" name="Text Box 17">
          <a:extLst>
            <a:ext uri="{FF2B5EF4-FFF2-40B4-BE49-F238E27FC236}">
              <a16:creationId xmlns:a16="http://schemas.microsoft.com/office/drawing/2014/main" id="{64669077-2ECC-4505-B93A-7BBF0972E7A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1" name="Text Box 18">
          <a:extLst>
            <a:ext uri="{FF2B5EF4-FFF2-40B4-BE49-F238E27FC236}">
              <a16:creationId xmlns:a16="http://schemas.microsoft.com/office/drawing/2014/main" id="{75A49372-8C09-4BC0-9BA0-220D538F82D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2" name="Text Box 19">
          <a:extLst>
            <a:ext uri="{FF2B5EF4-FFF2-40B4-BE49-F238E27FC236}">
              <a16:creationId xmlns:a16="http://schemas.microsoft.com/office/drawing/2014/main" id="{6C08203F-9DA5-4B6D-B409-122C24F9EBF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3" name="Text Box 16">
          <a:extLst>
            <a:ext uri="{FF2B5EF4-FFF2-40B4-BE49-F238E27FC236}">
              <a16:creationId xmlns:a16="http://schemas.microsoft.com/office/drawing/2014/main" id="{2BAE9607-0924-4D54-A9E8-54CF5946965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4" name="Text Box 17">
          <a:extLst>
            <a:ext uri="{FF2B5EF4-FFF2-40B4-BE49-F238E27FC236}">
              <a16:creationId xmlns:a16="http://schemas.microsoft.com/office/drawing/2014/main" id="{7ADE6CE6-A286-4B68-81B8-E5673458F0B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5" name="Text Box 18">
          <a:extLst>
            <a:ext uri="{FF2B5EF4-FFF2-40B4-BE49-F238E27FC236}">
              <a16:creationId xmlns:a16="http://schemas.microsoft.com/office/drawing/2014/main" id="{EDDFA7E0-4AC1-4F8B-9178-087AC48B278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6" name="Text Box 19">
          <a:extLst>
            <a:ext uri="{FF2B5EF4-FFF2-40B4-BE49-F238E27FC236}">
              <a16:creationId xmlns:a16="http://schemas.microsoft.com/office/drawing/2014/main" id="{23579A25-FBE6-47F7-8F47-229E9340557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456743"/>
    <xdr:sp macro="" textlink="">
      <xdr:nvSpPr>
        <xdr:cNvPr id="7217" name="Text Box 15">
          <a:extLst>
            <a:ext uri="{FF2B5EF4-FFF2-40B4-BE49-F238E27FC236}">
              <a16:creationId xmlns:a16="http://schemas.microsoft.com/office/drawing/2014/main" id="{8719F3D8-A1FC-446F-8EFF-0161DCDDE575}"/>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504825</xdr:rowOff>
    </xdr:from>
    <xdr:ext cx="95250" cy="442269"/>
    <xdr:sp macro="" textlink="">
      <xdr:nvSpPr>
        <xdr:cNvPr id="7218" name="Text Box 15">
          <a:extLst>
            <a:ext uri="{FF2B5EF4-FFF2-40B4-BE49-F238E27FC236}">
              <a16:creationId xmlns:a16="http://schemas.microsoft.com/office/drawing/2014/main" id="{623B0A03-11BF-49DB-A198-6E9EE5558374}"/>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504825</xdr:rowOff>
    </xdr:from>
    <xdr:ext cx="95250" cy="442269"/>
    <xdr:sp macro="" textlink="">
      <xdr:nvSpPr>
        <xdr:cNvPr id="7219" name="Text Box 15">
          <a:extLst>
            <a:ext uri="{FF2B5EF4-FFF2-40B4-BE49-F238E27FC236}">
              <a16:creationId xmlns:a16="http://schemas.microsoft.com/office/drawing/2014/main" id="{F6B1AA4B-1E1B-4F8A-B321-ECCC8411C8B0}"/>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20" name="Text Box 15">
          <a:extLst>
            <a:ext uri="{FF2B5EF4-FFF2-40B4-BE49-F238E27FC236}">
              <a16:creationId xmlns:a16="http://schemas.microsoft.com/office/drawing/2014/main" id="{9548538E-8979-49E2-BB0E-5F081948BEFF}"/>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444331"/>
    <xdr:sp macro="" textlink="">
      <xdr:nvSpPr>
        <xdr:cNvPr id="7221" name="Text Box 15">
          <a:extLst>
            <a:ext uri="{FF2B5EF4-FFF2-40B4-BE49-F238E27FC236}">
              <a16:creationId xmlns:a16="http://schemas.microsoft.com/office/drawing/2014/main" id="{71E81E89-7334-4529-8161-03CD3507DAF5}"/>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504825</xdr:rowOff>
    </xdr:from>
    <xdr:ext cx="95250" cy="213632"/>
    <xdr:sp macro="" textlink="">
      <xdr:nvSpPr>
        <xdr:cNvPr id="7222" name="Text Box 15">
          <a:extLst>
            <a:ext uri="{FF2B5EF4-FFF2-40B4-BE49-F238E27FC236}">
              <a16:creationId xmlns:a16="http://schemas.microsoft.com/office/drawing/2014/main" id="{0E94DB10-ACE0-4DD7-B8B2-8D557FAA8C3E}"/>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23" name="Text Box 16">
          <a:extLst>
            <a:ext uri="{FF2B5EF4-FFF2-40B4-BE49-F238E27FC236}">
              <a16:creationId xmlns:a16="http://schemas.microsoft.com/office/drawing/2014/main" id="{E53C4CB0-33A7-4FE0-ABD0-5FAC8CDF7F5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24" name="Text Box 17">
          <a:extLst>
            <a:ext uri="{FF2B5EF4-FFF2-40B4-BE49-F238E27FC236}">
              <a16:creationId xmlns:a16="http://schemas.microsoft.com/office/drawing/2014/main" id="{50D019CE-946D-4DFF-AB22-F98FDFA8F94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25" name="Text Box 18">
          <a:extLst>
            <a:ext uri="{FF2B5EF4-FFF2-40B4-BE49-F238E27FC236}">
              <a16:creationId xmlns:a16="http://schemas.microsoft.com/office/drawing/2014/main" id="{7EC61326-ECDE-4D7C-BA45-D062874FA8D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26" name="Text Box 19">
          <a:extLst>
            <a:ext uri="{FF2B5EF4-FFF2-40B4-BE49-F238E27FC236}">
              <a16:creationId xmlns:a16="http://schemas.microsoft.com/office/drawing/2014/main" id="{DB35B34D-CCB4-4288-876A-B43A6793300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27" name="Text Box 16">
          <a:extLst>
            <a:ext uri="{FF2B5EF4-FFF2-40B4-BE49-F238E27FC236}">
              <a16:creationId xmlns:a16="http://schemas.microsoft.com/office/drawing/2014/main" id="{C83CB006-F582-4F47-B813-E5A446F7B71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28" name="Text Box 17">
          <a:extLst>
            <a:ext uri="{FF2B5EF4-FFF2-40B4-BE49-F238E27FC236}">
              <a16:creationId xmlns:a16="http://schemas.microsoft.com/office/drawing/2014/main" id="{CF060F67-59BE-411E-8595-BCC7A515538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29" name="Text Box 18">
          <a:extLst>
            <a:ext uri="{FF2B5EF4-FFF2-40B4-BE49-F238E27FC236}">
              <a16:creationId xmlns:a16="http://schemas.microsoft.com/office/drawing/2014/main" id="{F4AD88E0-9EA1-4BED-811A-641E94771D5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30" name="Text Box 19">
          <a:extLst>
            <a:ext uri="{FF2B5EF4-FFF2-40B4-BE49-F238E27FC236}">
              <a16:creationId xmlns:a16="http://schemas.microsoft.com/office/drawing/2014/main" id="{C20AD4E1-0EDC-42AB-9278-C4ABF6B4E9F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231" name="Text Box 16">
          <a:extLst>
            <a:ext uri="{FF2B5EF4-FFF2-40B4-BE49-F238E27FC236}">
              <a16:creationId xmlns:a16="http://schemas.microsoft.com/office/drawing/2014/main" id="{CB1A4DF6-B7EC-449B-A533-B1AE77248D7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232" name="Text Box 17">
          <a:extLst>
            <a:ext uri="{FF2B5EF4-FFF2-40B4-BE49-F238E27FC236}">
              <a16:creationId xmlns:a16="http://schemas.microsoft.com/office/drawing/2014/main" id="{8A7820F9-4DE4-4480-AC93-02B2BF4D9979}"/>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233" name="Text Box 18">
          <a:extLst>
            <a:ext uri="{FF2B5EF4-FFF2-40B4-BE49-F238E27FC236}">
              <a16:creationId xmlns:a16="http://schemas.microsoft.com/office/drawing/2014/main" id="{48E450E9-4997-4915-80C1-A67E06FB3BE7}"/>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234" name="Text Box 19">
          <a:extLst>
            <a:ext uri="{FF2B5EF4-FFF2-40B4-BE49-F238E27FC236}">
              <a16:creationId xmlns:a16="http://schemas.microsoft.com/office/drawing/2014/main" id="{C6443C93-0463-47D6-BC8D-A5C5EC5DFFA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44014"/>
    <xdr:sp macro="" textlink="">
      <xdr:nvSpPr>
        <xdr:cNvPr id="7235" name="Text Box 15">
          <a:extLst>
            <a:ext uri="{FF2B5EF4-FFF2-40B4-BE49-F238E27FC236}">
              <a16:creationId xmlns:a16="http://schemas.microsoft.com/office/drawing/2014/main" id="{EF73102E-8F1E-44FB-B782-D4C964244037}"/>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36" name="Text Box 16">
          <a:extLst>
            <a:ext uri="{FF2B5EF4-FFF2-40B4-BE49-F238E27FC236}">
              <a16:creationId xmlns:a16="http://schemas.microsoft.com/office/drawing/2014/main" id="{BD553145-DF02-459B-AC59-D3C3496EDDA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37" name="Text Box 17">
          <a:extLst>
            <a:ext uri="{FF2B5EF4-FFF2-40B4-BE49-F238E27FC236}">
              <a16:creationId xmlns:a16="http://schemas.microsoft.com/office/drawing/2014/main" id="{423CDF24-853C-4481-B5FD-389BDFF2B3F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38" name="Text Box 18">
          <a:extLst>
            <a:ext uri="{FF2B5EF4-FFF2-40B4-BE49-F238E27FC236}">
              <a16:creationId xmlns:a16="http://schemas.microsoft.com/office/drawing/2014/main" id="{7346453D-AFEB-45C8-8AA8-A69A25E1C4D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39" name="Text Box 19">
          <a:extLst>
            <a:ext uri="{FF2B5EF4-FFF2-40B4-BE49-F238E27FC236}">
              <a16:creationId xmlns:a16="http://schemas.microsoft.com/office/drawing/2014/main" id="{8A7631D1-9B0C-4796-B142-E7B2607566A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162</xdr:row>
      <xdr:rowOff>504825</xdr:rowOff>
    </xdr:from>
    <xdr:ext cx="95250" cy="442269"/>
    <xdr:sp macro="" textlink="">
      <xdr:nvSpPr>
        <xdr:cNvPr id="7240" name="Text Box 15">
          <a:extLst>
            <a:ext uri="{FF2B5EF4-FFF2-40B4-BE49-F238E27FC236}">
              <a16:creationId xmlns:a16="http://schemas.microsoft.com/office/drawing/2014/main" id="{3C9DA92C-F635-4D37-B0C2-E82BAA4C0C05}"/>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41" name="Text Box 16">
          <a:extLst>
            <a:ext uri="{FF2B5EF4-FFF2-40B4-BE49-F238E27FC236}">
              <a16:creationId xmlns:a16="http://schemas.microsoft.com/office/drawing/2014/main" id="{24D118B8-E7BE-49C9-9032-7A59F633F75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42" name="Text Box 17">
          <a:extLst>
            <a:ext uri="{FF2B5EF4-FFF2-40B4-BE49-F238E27FC236}">
              <a16:creationId xmlns:a16="http://schemas.microsoft.com/office/drawing/2014/main" id="{57EEF380-C462-485A-ACBC-F60BC85D1E7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43" name="Text Box 18">
          <a:extLst>
            <a:ext uri="{FF2B5EF4-FFF2-40B4-BE49-F238E27FC236}">
              <a16:creationId xmlns:a16="http://schemas.microsoft.com/office/drawing/2014/main" id="{5710EDEC-07EE-4390-833C-B2F21BA553D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44" name="Text Box 16">
          <a:extLst>
            <a:ext uri="{FF2B5EF4-FFF2-40B4-BE49-F238E27FC236}">
              <a16:creationId xmlns:a16="http://schemas.microsoft.com/office/drawing/2014/main" id="{42F138F0-28A2-4D8E-9256-CFE3BF65443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45" name="Text Box 17">
          <a:extLst>
            <a:ext uri="{FF2B5EF4-FFF2-40B4-BE49-F238E27FC236}">
              <a16:creationId xmlns:a16="http://schemas.microsoft.com/office/drawing/2014/main" id="{F26395EC-FCAE-4E54-A4FD-989DD254ED4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46" name="Text Box 18">
          <a:extLst>
            <a:ext uri="{FF2B5EF4-FFF2-40B4-BE49-F238E27FC236}">
              <a16:creationId xmlns:a16="http://schemas.microsoft.com/office/drawing/2014/main" id="{8AD7F451-845C-48A4-A765-3B2F46806D8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47" name="Text Box 19">
          <a:extLst>
            <a:ext uri="{FF2B5EF4-FFF2-40B4-BE49-F238E27FC236}">
              <a16:creationId xmlns:a16="http://schemas.microsoft.com/office/drawing/2014/main" id="{BF011834-CA17-4A6B-8646-D173B3D707E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48" name="Text Box 16">
          <a:extLst>
            <a:ext uri="{FF2B5EF4-FFF2-40B4-BE49-F238E27FC236}">
              <a16:creationId xmlns:a16="http://schemas.microsoft.com/office/drawing/2014/main" id="{5337B35E-C666-422A-9F73-A0054EB2854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49" name="Text Box 17">
          <a:extLst>
            <a:ext uri="{FF2B5EF4-FFF2-40B4-BE49-F238E27FC236}">
              <a16:creationId xmlns:a16="http://schemas.microsoft.com/office/drawing/2014/main" id="{A7176325-818C-4FE4-948B-C64F2B12488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50" name="Text Box 18">
          <a:extLst>
            <a:ext uri="{FF2B5EF4-FFF2-40B4-BE49-F238E27FC236}">
              <a16:creationId xmlns:a16="http://schemas.microsoft.com/office/drawing/2014/main" id="{F0656ACB-4C79-4342-AD61-19573974C1B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251" name="Text Box 15">
          <a:extLst>
            <a:ext uri="{FF2B5EF4-FFF2-40B4-BE49-F238E27FC236}">
              <a16:creationId xmlns:a16="http://schemas.microsoft.com/office/drawing/2014/main" id="{9F75B3E2-7E72-48C6-BCFA-C5A2391D162F}"/>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52" name="Text Box 16">
          <a:extLst>
            <a:ext uri="{FF2B5EF4-FFF2-40B4-BE49-F238E27FC236}">
              <a16:creationId xmlns:a16="http://schemas.microsoft.com/office/drawing/2014/main" id="{405A169A-F556-4B9C-AB51-3480F51226E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53" name="Text Box 17">
          <a:extLst>
            <a:ext uri="{FF2B5EF4-FFF2-40B4-BE49-F238E27FC236}">
              <a16:creationId xmlns:a16="http://schemas.microsoft.com/office/drawing/2014/main" id="{D4A34DB7-AD61-44D8-A74F-38255D287BC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54" name="Text Box 18">
          <a:extLst>
            <a:ext uri="{FF2B5EF4-FFF2-40B4-BE49-F238E27FC236}">
              <a16:creationId xmlns:a16="http://schemas.microsoft.com/office/drawing/2014/main" id="{AF387BCE-B8BB-498D-94E2-065A6B83A35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55" name="Text Box 19">
          <a:extLst>
            <a:ext uri="{FF2B5EF4-FFF2-40B4-BE49-F238E27FC236}">
              <a16:creationId xmlns:a16="http://schemas.microsoft.com/office/drawing/2014/main" id="{4698D181-9F67-4E32-93AC-CD9065089F0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56" name="Text Box 16">
          <a:extLst>
            <a:ext uri="{FF2B5EF4-FFF2-40B4-BE49-F238E27FC236}">
              <a16:creationId xmlns:a16="http://schemas.microsoft.com/office/drawing/2014/main" id="{D94835D2-51EF-4D73-924B-DAF6EE89D37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57" name="Text Box 17">
          <a:extLst>
            <a:ext uri="{FF2B5EF4-FFF2-40B4-BE49-F238E27FC236}">
              <a16:creationId xmlns:a16="http://schemas.microsoft.com/office/drawing/2014/main" id="{A1510E47-04EA-447C-BB28-6E115D8E208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58" name="Text Box 18">
          <a:extLst>
            <a:ext uri="{FF2B5EF4-FFF2-40B4-BE49-F238E27FC236}">
              <a16:creationId xmlns:a16="http://schemas.microsoft.com/office/drawing/2014/main" id="{83FEE3C1-EF88-4282-9254-F58FA47355B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59" name="Text Box 19">
          <a:extLst>
            <a:ext uri="{FF2B5EF4-FFF2-40B4-BE49-F238E27FC236}">
              <a16:creationId xmlns:a16="http://schemas.microsoft.com/office/drawing/2014/main" id="{E967C4A5-9457-4B84-A9A6-C4EF5EA51FF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159</xdr:row>
      <xdr:rowOff>0</xdr:rowOff>
    </xdr:from>
    <xdr:ext cx="95250" cy="171450"/>
    <xdr:sp macro="" textlink="">
      <xdr:nvSpPr>
        <xdr:cNvPr id="7260" name="Text Box 16">
          <a:extLst>
            <a:ext uri="{FF2B5EF4-FFF2-40B4-BE49-F238E27FC236}">
              <a16:creationId xmlns:a16="http://schemas.microsoft.com/office/drawing/2014/main" id="{4E0BD90C-9414-4C31-AE6A-33F4607EC288}"/>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159</xdr:row>
      <xdr:rowOff>0</xdr:rowOff>
    </xdr:from>
    <xdr:ext cx="95250" cy="171450"/>
    <xdr:sp macro="" textlink="">
      <xdr:nvSpPr>
        <xdr:cNvPr id="7261" name="Text Box 17">
          <a:extLst>
            <a:ext uri="{FF2B5EF4-FFF2-40B4-BE49-F238E27FC236}">
              <a16:creationId xmlns:a16="http://schemas.microsoft.com/office/drawing/2014/main" id="{DD236846-1DFD-44E8-B97E-BD7B9D09F485}"/>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159</xdr:row>
      <xdr:rowOff>0</xdr:rowOff>
    </xdr:from>
    <xdr:ext cx="95250" cy="171450"/>
    <xdr:sp macro="" textlink="">
      <xdr:nvSpPr>
        <xdr:cNvPr id="7262" name="Text Box 18">
          <a:extLst>
            <a:ext uri="{FF2B5EF4-FFF2-40B4-BE49-F238E27FC236}">
              <a16:creationId xmlns:a16="http://schemas.microsoft.com/office/drawing/2014/main" id="{4EA03181-C41C-4680-B6E7-6C573787CC09}"/>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159</xdr:row>
      <xdr:rowOff>0</xdr:rowOff>
    </xdr:from>
    <xdr:ext cx="95250" cy="171450"/>
    <xdr:sp macro="" textlink="">
      <xdr:nvSpPr>
        <xdr:cNvPr id="7263" name="Text Box 19">
          <a:extLst>
            <a:ext uri="{FF2B5EF4-FFF2-40B4-BE49-F238E27FC236}">
              <a16:creationId xmlns:a16="http://schemas.microsoft.com/office/drawing/2014/main" id="{BD3625A6-B9CE-47C4-A2FD-0FFA6D5940C8}"/>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44014"/>
    <xdr:sp macro="" textlink="">
      <xdr:nvSpPr>
        <xdr:cNvPr id="7264" name="Text Box 15">
          <a:extLst>
            <a:ext uri="{FF2B5EF4-FFF2-40B4-BE49-F238E27FC236}">
              <a16:creationId xmlns:a16="http://schemas.microsoft.com/office/drawing/2014/main" id="{0E1DB20F-E056-42A8-B3CB-B151C3897BF0}"/>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65" name="Text Box 16">
          <a:extLst>
            <a:ext uri="{FF2B5EF4-FFF2-40B4-BE49-F238E27FC236}">
              <a16:creationId xmlns:a16="http://schemas.microsoft.com/office/drawing/2014/main" id="{97448B89-9E4E-40B1-8C24-CDC8EB04DCE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66" name="Text Box 17">
          <a:extLst>
            <a:ext uri="{FF2B5EF4-FFF2-40B4-BE49-F238E27FC236}">
              <a16:creationId xmlns:a16="http://schemas.microsoft.com/office/drawing/2014/main" id="{E94D914B-8A48-42F3-AF69-DD0AAA55ADF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67" name="Text Box 18">
          <a:extLst>
            <a:ext uri="{FF2B5EF4-FFF2-40B4-BE49-F238E27FC236}">
              <a16:creationId xmlns:a16="http://schemas.microsoft.com/office/drawing/2014/main" id="{DF48A302-DC1B-441D-80F4-11609BACFE7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68" name="Text Box 19">
          <a:extLst>
            <a:ext uri="{FF2B5EF4-FFF2-40B4-BE49-F238E27FC236}">
              <a16:creationId xmlns:a16="http://schemas.microsoft.com/office/drawing/2014/main" id="{563BC549-383E-4C13-8EE3-7684D257343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69" name="Text Box 16">
          <a:extLst>
            <a:ext uri="{FF2B5EF4-FFF2-40B4-BE49-F238E27FC236}">
              <a16:creationId xmlns:a16="http://schemas.microsoft.com/office/drawing/2014/main" id="{63143B36-61C4-4457-AB0A-261D04BD80E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70" name="Text Box 17">
          <a:extLst>
            <a:ext uri="{FF2B5EF4-FFF2-40B4-BE49-F238E27FC236}">
              <a16:creationId xmlns:a16="http://schemas.microsoft.com/office/drawing/2014/main" id="{A0602C30-A837-4A4E-B081-692023D014D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164</xdr:row>
      <xdr:rowOff>15875</xdr:rowOff>
    </xdr:from>
    <xdr:ext cx="95250" cy="171450"/>
    <xdr:sp macro="" textlink="">
      <xdr:nvSpPr>
        <xdr:cNvPr id="7271" name="Text Box 18">
          <a:extLst>
            <a:ext uri="{FF2B5EF4-FFF2-40B4-BE49-F238E27FC236}">
              <a16:creationId xmlns:a16="http://schemas.microsoft.com/office/drawing/2014/main" id="{19BD3074-866D-42F1-B532-EBB97EC0B947}"/>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72" name="Text Box 16">
          <a:extLst>
            <a:ext uri="{FF2B5EF4-FFF2-40B4-BE49-F238E27FC236}">
              <a16:creationId xmlns:a16="http://schemas.microsoft.com/office/drawing/2014/main" id="{D533F672-15DD-4068-A986-4475EA9857D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73" name="Text Box 17">
          <a:extLst>
            <a:ext uri="{FF2B5EF4-FFF2-40B4-BE49-F238E27FC236}">
              <a16:creationId xmlns:a16="http://schemas.microsoft.com/office/drawing/2014/main" id="{DBB152ED-2F02-4357-A102-2BDF1AAC44D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74" name="Text Box 18">
          <a:extLst>
            <a:ext uri="{FF2B5EF4-FFF2-40B4-BE49-F238E27FC236}">
              <a16:creationId xmlns:a16="http://schemas.microsoft.com/office/drawing/2014/main" id="{766A92D1-B29E-4D49-8C27-366FBA1EECE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75" name="Text Box 19">
          <a:extLst>
            <a:ext uri="{FF2B5EF4-FFF2-40B4-BE49-F238E27FC236}">
              <a16:creationId xmlns:a16="http://schemas.microsoft.com/office/drawing/2014/main" id="{B80660F6-7F46-41C3-AF4E-6721532C958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76" name="Text Box 16">
          <a:extLst>
            <a:ext uri="{FF2B5EF4-FFF2-40B4-BE49-F238E27FC236}">
              <a16:creationId xmlns:a16="http://schemas.microsoft.com/office/drawing/2014/main" id="{474374DB-ABF2-4E3C-9FD3-D676E6DA44A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277" name="Text Box 15">
          <a:extLst>
            <a:ext uri="{FF2B5EF4-FFF2-40B4-BE49-F238E27FC236}">
              <a16:creationId xmlns:a16="http://schemas.microsoft.com/office/drawing/2014/main" id="{D9983C78-19F5-4C1B-88A7-8B4ABC05BC24}"/>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278" name="Text Box 15">
          <a:extLst>
            <a:ext uri="{FF2B5EF4-FFF2-40B4-BE49-F238E27FC236}">
              <a16:creationId xmlns:a16="http://schemas.microsoft.com/office/drawing/2014/main" id="{C37C7100-1730-4BB1-A56D-7A8F94387D1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279" name="Text Box 15">
          <a:extLst>
            <a:ext uri="{FF2B5EF4-FFF2-40B4-BE49-F238E27FC236}">
              <a16:creationId xmlns:a16="http://schemas.microsoft.com/office/drawing/2014/main" id="{4BEEB556-20A5-4830-BA41-B1D8C8B4E4C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280" name="Text Box 15">
          <a:extLst>
            <a:ext uri="{FF2B5EF4-FFF2-40B4-BE49-F238E27FC236}">
              <a16:creationId xmlns:a16="http://schemas.microsoft.com/office/drawing/2014/main" id="{85931313-41CA-4B6C-B744-4F7B3C00127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504825</xdr:rowOff>
    </xdr:from>
    <xdr:ext cx="95250" cy="213632"/>
    <xdr:sp macro="" textlink="">
      <xdr:nvSpPr>
        <xdr:cNvPr id="7281" name="Text Box 15">
          <a:extLst>
            <a:ext uri="{FF2B5EF4-FFF2-40B4-BE49-F238E27FC236}">
              <a16:creationId xmlns:a16="http://schemas.microsoft.com/office/drawing/2014/main" id="{58BD8563-3CDB-45DD-8929-85D44B83F461}"/>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82" name="Text Box 15">
          <a:extLst>
            <a:ext uri="{FF2B5EF4-FFF2-40B4-BE49-F238E27FC236}">
              <a16:creationId xmlns:a16="http://schemas.microsoft.com/office/drawing/2014/main" id="{9C1A5176-0942-4ADE-83AF-3C935947418D}"/>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83" name="Text Box 15">
          <a:extLst>
            <a:ext uri="{FF2B5EF4-FFF2-40B4-BE49-F238E27FC236}">
              <a16:creationId xmlns:a16="http://schemas.microsoft.com/office/drawing/2014/main" id="{301C24A1-3EB8-48E0-90D9-6993AC946050}"/>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84" name="Text Box 15">
          <a:extLst>
            <a:ext uri="{FF2B5EF4-FFF2-40B4-BE49-F238E27FC236}">
              <a16:creationId xmlns:a16="http://schemas.microsoft.com/office/drawing/2014/main" id="{941AF74C-CB90-44CD-AB62-A19E12F457B9}"/>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85" name="Text Box 15">
          <a:extLst>
            <a:ext uri="{FF2B5EF4-FFF2-40B4-BE49-F238E27FC236}">
              <a16:creationId xmlns:a16="http://schemas.microsoft.com/office/drawing/2014/main" id="{DE93C816-58F9-4275-BBC9-81C6A81AADF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86" name="Text Box 15">
          <a:extLst>
            <a:ext uri="{FF2B5EF4-FFF2-40B4-BE49-F238E27FC236}">
              <a16:creationId xmlns:a16="http://schemas.microsoft.com/office/drawing/2014/main" id="{CDE78C4E-1C6A-4EF7-9D05-916603F8CD26}"/>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87" name="Text Box 15">
          <a:extLst>
            <a:ext uri="{FF2B5EF4-FFF2-40B4-BE49-F238E27FC236}">
              <a16:creationId xmlns:a16="http://schemas.microsoft.com/office/drawing/2014/main" id="{39582235-D3BC-424D-BFBB-66E56CB4CD1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448496"/>
    <xdr:sp macro="" textlink="">
      <xdr:nvSpPr>
        <xdr:cNvPr id="7288" name="Text Box 15">
          <a:extLst>
            <a:ext uri="{FF2B5EF4-FFF2-40B4-BE49-F238E27FC236}">
              <a16:creationId xmlns:a16="http://schemas.microsoft.com/office/drawing/2014/main" id="{3ABEFAB6-64D5-4178-87C0-ABF2134334D4}"/>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89" name="Text Box 15">
          <a:extLst>
            <a:ext uri="{FF2B5EF4-FFF2-40B4-BE49-F238E27FC236}">
              <a16:creationId xmlns:a16="http://schemas.microsoft.com/office/drawing/2014/main" id="{5543C92E-5583-43D8-A510-580ADE10382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444331"/>
    <xdr:sp macro="" textlink="">
      <xdr:nvSpPr>
        <xdr:cNvPr id="7290" name="Text Box 15">
          <a:extLst>
            <a:ext uri="{FF2B5EF4-FFF2-40B4-BE49-F238E27FC236}">
              <a16:creationId xmlns:a16="http://schemas.microsoft.com/office/drawing/2014/main" id="{27133044-4EBC-457A-864D-A21FD418E480}"/>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456743"/>
    <xdr:sp macro="" textlink="">
      <xdr:nvSpPr>
        <xdr:cNvPr id="7291" name="Text Box 15">
          <a:extLst>
            <a:ext uri="{FF2B5EF4-FFF2-40B4-BE49-F238E27FC236}">
              <a16:creationId xmlns:a16="http://schemas.microsoft.com/office/drawing/2014/main" id="{5D755C41-7990-42D5-98B3-74831DB094A4}"/>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2" name="Text Box 15">
          <a:extLst>
            <a:ext uri="{FF2B5EF4-FFF2-40B4-BE49-F238E27FC236}">
              <a16:creationId xmlns:a16="http://schemas.microsoft.com/office/drawing/2014/main" id="{40828B34-41D8-4775-A4D6-F7C7FF30EEA0}"/>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444331"/>
    <xdr:sp macro="" textlink="">
      <xdr:nvSpPr>
        <xdr:cNvPr id="7293" name="Text Box 15">
          <a:extLst>
            <a:ext uri="{FF2B5EF4-FFF2-40B4-BE49-F238E27FC236}">
              <a16:creationId xmlns:a16="http://schemas.microsoft.com/office/drawing/2014/main" id="{708B16C9-C820-4DF1-98AD-15659C242F83}"/>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4" name="Text Box 15">
          <a:extLst>
            <a:ext uri="{FF2B5EF4-FFF2-40B4-BE49-F238E27FC236}">
              <a16:creationId xmlns:a16="http://schemas.microsoft.com/office/drawing/2014/main" id="{CABCB03D-2921-4C1C-AB1E-9333E14BD6A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5" name="Text Box 15">
          <a:extLst>
            <a:ext uri="{FF2B5EF4-FFF2-40B4-BE49-F238E27FC236}">
              <a16:creationId xmlns:a16="http://schemas.microsoft.com/office/drawing/2014/main" id="{A4EFDF6B-3D64-49D5-91E9-9B89986290C5}"/>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6" name="Text Box 15">
          <a:extLst>
            <a:ext uri="{FF2B5EF4-FFF2-40B4-BE49-F238E27FC236}">
              <a16:creationId xmlns:a16="http://schemas.microsoft.com/office/drawing/2014/main" id="{CFC233B2-D6D7-4DF0-BA23-3D244FE7E091}"/>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7" name="Text Box 15">
          <a:extLst>
            <a:ext uri="{FF2B5EF4-FFF2-40B4-BE49-F238E27FC236}">
              <a16:creationId xmlns:a16="http://schemas.microsoft.com/office/drawing/2014/main" id="{1304486A-BFF2-4D82-8343-26CB362CE781}"/>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8" name="Text Box 15">
          <a:extLst>
            <a:ext uri="{FF2B5EF4-FFF2-40B4-BE49-F238E27FC236}">
              <a16:creationId xmlns:a16="http://schemas.microsoft.com/office/drawing/2014/main" id="{74F3287C-06F5-426F-8503-D11BE34E5B25}"/>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9" name="Text Box 15">
          <a:extLst>
            <a:ext uri="{FF2B5EF4-FFF2-40B4-BE49-F238E27FC236}">
              <a16:creationId xmlns:a16="http://schemas.microsoft.com/office/drawing/2014/main" id="{D194CFCF-090A-49CC-AF83-DF2EF788699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48496"/>
    <xdr:sp macro="" textlink="">
      <xdr:nvSpPr>
        <xdr:cNvPr id="7300" name="Text Box 15">
          <a:extLst>
            <a:ext uri="{FF2B5EF4-FFF2-40B4-BE49-F238E27FC236}">
              <a16:creationId xmlns:a16="http://schemas.microsoft.com/office/drawing/2014/main" id="{A659F035-6181-45FF-8534-B6CECA62DA24}"/>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01" name="Text Box 15">
          <a:extLst>
            <a:ext uri="{FF2B5EF4-FFF2-40B4-BE49-F238E27FC236}">
              <a16:creationId xmlns:a16="http://schemas.microsoft.com/office/drawing/2014/main" id="{5CE51BCF-2065-46B5-8FD6-0C4738D13F74}"/>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44331"/>
    <xdr:sp macro="" textlink="">
      <xdr:nvSpPr>
        <xdr:cNvPr id="7302" name="Text Box 15">
          <a:extLst>
            <a:ext uri="{FF2B5EF4-FFF2-40B4-BE49-F238E27FC236}">
              <a16:creationId xmlns:a16="http://schemas.microsoft.com/office/drawing/2014/main" id="{14A3989B-942A-4BDD-A0EF-8C7AC5B7393A}"/>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56743"/>
    <xdr:sp macro="" textlink="">
      <xdr:nvSpPr>
        <xdr:cNvPr id="7303" name="Text Box 15">
          <a:extLst>
            <a:ext uri="{FF2B5EF4-FFF2-40B4-BE49-F238E27FC236}">
              <a16:creationId xmlns:a16="http://schemas.microsoft.com/office/drawing/2014/main" id="{90D40F50-7F84-4CF9-8BA9-8CAE204819EE}"/>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04" name="Text Box 15">
          <a:extLst>
            <a:ext uri="{FF2B5EF4-FFF2-40B4-BE49-F238E27FC236}">
              <a16:creationId xmlns:a16="http://schemas.microsoft.com/office/drawing/2014/main" id="{1B5D6AF9-F66B-4CD5-9FB6-208A2F86D25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44331"/>
    <xdr:sp macro="" textlink="">
      <xdr:nvSpPr>
        <xdr:cNvPr id="7305" name="Text Box 15">
          <a:extLst>
            <a:ext uri="{FF2B5EF4-FFF2-40B4-BE49-F238E27FC236}">
              <a16:creationId xmlns:a16="http://schemas.microsoft.com/office/drawing/2014/main" id="{3DA00D59-8663-4F5D-8FAE-2B22FD58C891}"/>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06" name="Text Box 15">
          <a:extLst>
            <a:ext uri="{FF2B5EF4-FFF2-40B4-BE49-F238E27FC236}">
              <a16:creationId xmlns:a16="http://schemas.microsoft.com/office/drawing/2014/main" id="{CBB8F1D3-984E-427F-95E9-0D8F65A21F3D}"/>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07" name="Text Box 15">
          <a:extLst>
            <a:ext uri="{FF2B5EF4-FFF2-40B4-BE49-F238E27FC236}">
              <a16:creationId xmlns:a16="http://schemas.microsoft.com/office/drawing/2014/main" id="{A6012E60-0585-4651-8E5E-BC7CC7F7DEC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08" name="Text Box 15">
          <a:extLst>
            <a:ext uri="{FF2B5EF4-FFF2-40B4-BE49-F238E27FC236}">
              <a16:creationId xmlns:a16="http://schemas.microsoft.com/office/drawing/2014/main" id="{6E0EECC4-E88E-4512-8FD7-6E8CCCC6A040}"/>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09" name="Text Box 15">
          <a:extLst>
            <a:ext uri="{FF2B5EF4-FFF2-40B4-BE49-F238E27FC236}">
              <a16:creationId xmlns:a16="http://schemas.microsoft.com/office/drawing/2014/main" id="{78CC520F-9363-477F-8CC7-F54FCF5B0C3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10" name="Text Box 15">
          <a:extLst>
            <a:ext uri="{FF2B5EF4-FFF2-40B4-BE49-F238E27FC236}">
              <a16:creationId xmlns:a16="http://schemas.microsoft.com/office/drawing/2014/main" id="{104F0C2C-5BCA-4E08-B11E-1756F2BE498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11" name="Text Box 15">
          <a:extLst>
            <a:ext uri="{FF2B5EF4-FFF2-40B4-BE49-F238E27FC236}">
              <a16:creationId xmlns:a16="http://schemas.microsoft.com/office/drawing/2014/main" id="{B84A4F6D-EC40-4C25-B8DF-A898691AE3DB}"/>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2" name="Text Box 15">
          <a:extLst>
            <a:ext uri="{FF2B5EF4-FFF2-40B4-BE49-F238E27FC236}">
              <a16:creationId xmlns:a16="http://schemas.microsoft.com/office/drawing/2014/main" id="{CAF8727D-5B66-4AE4-BF30-AE4527DADC0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3" name="Text Box 15">
          <a:extLst>
            <a:ext uri="{FF2B5EF4-FFF2-40B4-BE49-F238E27FC236}">
              <a16:creationId xmlns:a16="http://schemas.microsoft.com/office/drawing/2014/main" id="{90C14B17-2122-490C-8F33-A22BB31EAA7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4" name="Text Box 15">
          <a:extLst>
            <a:ext uri="{FF2B5EF4-FFF2-40B4-BE49-F238E27FC236}">
              <a16:creationId xmlns:a16="http://schemas.microsoft.com/office/drawing/2014/main" id="{1AF1A666-F482-4A9E-9310-AC32910B72C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5" name="Text Box 15">
          <a:extLst>
            <a:ext uri="{FF2B5EF4-FFF2-40B4-BE49-F238E27FC236}">
              <a16:creationId xmlns:a16="http://schemas.microsoft.com/office/drawing/2014/main" id="{D95BCF2A-2A5D-4E30-883E-1EFB2AD6E37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6" name="Text Box 15">
          <a:extLst>
            <a:ext uri="{FF2B5EF4-FFF2-40B4-BE49-F238E27FC236}">
              <a16:creationId xmlns:a16="http://schemas.microsoft.com/office/drawing/2014/main" id="{F543575B-92BC-4659-AEC7-0424FD36D92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7" name="Text Box 15">
          <a:extLst>
            <a:ext uri="{FF2B5EF4-FFF2-40B4-BE49-F238E27FC236}">
              <a16:creationId xmlns:a16="http://schemas.microsoft.com/office/drawing/2014/main" id="{591493A0-2F91-49A8-9BBC-5E525DBB572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8" name="Text Box 15">
          <a:extLst>
            <a:ext uri="{FF2B5EF4-FFF2-40B4-BE49-F238E27FC236}">
              <a16:creationId xmlns:a16="http://schemas.microsoft.com/office/drawing/2014/main" id="{1A4F2818-644C-4E66-A230-BD3001CA5E8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9" name="Text Box 15">
          <a:extLst>
            <a:ext uri="{FF2B5EF4-FFF2-40B4-BE49-F238E27FC236}">
              <a16:creationId xmlns:a16="http://schemas.microsoft.com/office/drawing/2014/main" id="{AA2AD94F-4A82-4526-85E5-D8564FB0282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320" name="Text Box 15">
          <a:extLst>
            <a:ext uri="{FF2B5EF4-FFF2-40B4-BE49-F238E27FC236}">
              <a16:creationId xmlns:a16="http://schemas.microsoft.com/office/drawing/2014/main" id="{ED99C5F3-F457-4B78-BF65-72CF787F7B7B}"/>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321" name="Text Box 15">
          <a:extLst>
            <a:ext uri="{FF2B5EF4-FFF2-40B4-BE49-F238E27FC236}">
              <a16:creationId xmlns:a16="http://schemas.microsoft.com/office/drawing/2014/main" id="{09A0FA85-5CD6-4FCB-A290-345711816792}"/>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22" name="Text Box 15">
          <a:extLst>
            <a:ext uri="{FF2B5EF4-FFF2-40B4-BE49-F238E27FC236}">
              <a16:creationId xmlns:a16="http://schemas.microsoft.com/office/drawing/2014/main" id="{2D2CEE9D-8B88-4708-AE67-CBAF42FA41F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323" name="Text Box 15">
          <a:extLst>
            <a:ext uri="{FF2B5EF4-FFF2-40B4-BE49-F238E27FC236}">
              <a16:creationId xmlns:a16="http://schemas.microsoft.com/office/drawing/2014/main" id="{50275FBC-9AC9-4393-BCC3-7A4D31404E8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24" name="Text Box 15">
          <a:extLst>
            <a:ext uri="{FF2B5EF4-FFF2-40B4-BE49-F238E27FC236}">
              <a16:creationId xmlns:a16="http://schemas.microsoft.com/office/drawing/2014/main" id="{A6F1045D-F4DC-4D74-A857-E862DD3200F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504825</xdr:rowOff>
    </xdr:from>
    <xdr:ext cx="95250" cy="213632"/>
    <xdr:sp macro="" textlink="">
      <xdr:nvSpPr>
        <xdr:cNvPr id="7325" name="Text Box 15">
          <a:extLst>
            <a:ext uri="{FF2B5EF4-FFF2-40B4-BE49-F238E27FC236}">
              <a16:creationId xmlns:a16="http://schemas.microsoft.com/office/drawing/2014/main" id="{3E521176-2064-41F2-B536-0AFA7095C512}"/>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26" name="Text Box 15">
          <a:extLst>
            <a:ext uri="{FF2B5EF4-FFF2-40B4-BE49-F238E27FC236}">
              <a16:creationId xmlns:a16="http://schemas.microsoft.com/office/drawing/2014/main" id="{C1D0E457-C43A-444A-80A0-3A5CB690C61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27" name="Text Box 15">
          <a:extLst>
            <a:ext uri="{FF2B5EF4-FFF2-40B4-BE49-F238E27FC236}">
              <a16:creationId xmlns:a16="http://schemas.microsoft.com/office/drawing/2014/main" id="{EEFBDFEA-04A4-49C4-894B-1867E163099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28" name="Text Box 15">
          <a:extLst>
            <a:ext uri="{FF2B5EF4-FFF2-40B4-BE49-F238E27FC236}">
              <a16:creationId xmlns:a16="http://schemas.microsoft.com/office/drawing/2014/main" id="{0F0F748E-8B33-430C-A8D8-BE162ED6B56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29" name="Text Box 15">
          <a:extLst>
            <a:ext uri="{FF2B5EF4-FFF2-40B4-BE49-F238E27FC236}">
              <a16:creationId xmlns:a16="http://schemas.microsoft.com/office/drawing/2014/main" id="{EA7AC547-C3CD-4D9E-BD9C-C1DD56A34B1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30" name="Text Box 15">
          <a:extLst>
            <a:ext uri="{FF2B5EF4-FFF2-40B4-BE49-F238E27FC236}">
              <a16:creationId xmlns:a16="http://schemas.microsoft.com/office/drawing/2014/main" id="{A416152B-2AB7-4C22-B5A2-CD3429B6901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31" name="Text Box 15">
          <a:extLst>
            <a:ext uri="{FF2B5EF4-FFF2-40B4-BE49-F238E27FC236}">
              <a16:creationId xmlns:a16="http://schemas.microsoft.com/office/drawing/2014/main" id="{3178F61B-3FD7-4255-BDA3-791FFD72707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32" name="Text Box 16">
          <a:extLst>
            <a:ext uri="{FF2B5EF4-FFF2-40B4-BE49-F238E27FC236}">
              <a16:creationId xmlns:a16="http://schemas.microsoft.com/office/drawing/2014/main" id="{8F02AFE0-4F50-43A5-8310-827EB6E55FF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33" name="Text Box 17">
          <a:extLst>
            <a:ext uri="{FF2B5EF4-FFF2-40B4-BE49-F238E27FC236}">
              <a16:creationId xmlns:a16="http://schemas.microsoft.com/office/drawing/2014/main" id="{463FB636-1CB1-45B9-A212-08560E5A633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34" name="Text Box 18">
          <a:extLst>
            <a:ext uri="{FF2B5EF4-FFF2-40B4-BE49-F238E27FC236}">
              <a16:creationId xmlns:a16="http://schemas.microsoft.com/office/drawing/2014/main" id="{3D871651-36FC-4EDC-BAA2-17B66513FBA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35" name="Text Box 19">
          <a:extLst>
            <a:ext uri="{FF2B5EF4-FFF2-40B4-BE49-F238E27FC236}">
              <a16:creationId xmlns:a16="http://schemas.microsoft.com/office/drawing/2014/main" id="{3F883BB3-9596-4915-889A-243D9A36F2E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36" name="Text Box 16">
          <a:extLst>
            <a:ext uri="{FF2B5EF4-FFF2-40B4-BE49-F238E27FC236}">
              <a16:creationId xmlns:a16="http://schemas.microsoft.com/office/drawing/2014/main" id="{98047938-C01A-4FD6-B0BF-376616D3749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37" name="Text Box 17">
          <a:extLst>
            <a:ext uri="{FF2B5EF4-FFF2-40B4-BE49-F238E27FC236}">
              <a16:creationId xmlns:a16="http://schemas.microsoft.com/office/drawing/2014/main" id="{CDD5A861-0F7D-42BC-B11C-1327F9047F6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38" name="Text Box 18">
          <a:extLst>
            <a:ext uri="{FF2B5EF4-FFF2-40B4-BE49-F238E27FC236}">
              <a16:creationId xmlns:a16="http://schemas.microsoft.com/office/drawing/2014/main" id="{45DA41FB-65A1-4AED-9BDF-FC6C238CB43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39" name="Text Box 19">
          <a:extLst>
            <a:ext uri="{FF2B5EF4-FFF2-40B4-BE49-F238E27FC236}">
              <a16:creationId xmlns:a16="http://schemas.microsoft.com/office/drawing/2014/main" id="{7FF8C172-C84B-43CA-A832-921FFAB75C4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40" name="Text Box 16">
          <a:extLst>
            <a:ext uri="{FF2B5EF4-FFF2-40B4-BE49-F238E27FC236}">
              <a16:creationId xmlns:a16="http://schemas.microsoft.com/office/drawing/2014/main" id="{EE5F7783-2BC7-45E5-B861-B7E3B004CC04}"/>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41" name="Text Box 17">
          <a:extLst>
            <a:ext uri="{FF2B5EF4-FFF2-40B4-BE49-F238E27FC236}">
              <a16:creationId xmlns:a16="http://schemas.microsoft.com/office/drawing/2014/main" id="{6B0B0D89-78DC-453D-A878-A71C52382FE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42" name="Text Box 18">
          <a:extLst>
            <a:ext uri="{FF2B5EF4-FFF2-40B4-BE49-F238E27FC236}">
              <a16:creationId xmlns:a16="http://schemas.microsoft.com/office/drawing/2014/main" id="{0CB4155C-87C8-4FA5-8421-9FE4D610EE6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43" name="Text Box 19">
          <a:extLst>
            <a:ext uri="{FF2B5EF4-FFF2-40B4-BE49-F238E27FC236}">
              <a16:creationId xmlns:a16="http://schemas.microsoft.com/office/drawing/2014/main" id="{11104B44-192F-4905-9DC4-1B74B2B7A40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169</xdr:row>
      <xdr:rowOff>504825</xdr:rowOff>
    </xdr:from>
    <xdr:ext cx="95250" cy="444014"/>
    <xdr:sp macro="" textlink="">
      <xdr:nvSpPr>
        <xdr:cNvPr id="7344" name="Text Box 15">
          <a:extLst>
            <a:ext uri="{FF2B5EF4-FFF2-40B4-BE49-F238E27FC236}">
              <a16:creationId xmlns:a16="http://schemas.microsoft.com/office/drawing/2014/main" id="{33462201-D557-4903-B352-CB115DCF0583}"/>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45" name="Text Box 16">
          <a:extLst>
            <a:ext uri="{FF2B5EF4-FFF2-40B4-BE49-F238E27FC236}">
              <a16:creationId xmlns:a16="http://schemas.microsoft.com/office/drawing/2014/main" id="{CBAD1E78-615C-4C82-BC7A-85A783CE20B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46" name="Text Box 17">
          <a:extLst>
            <a:ext uri="{FF2B5EF4-FFF2-40B4-BE49-F238E27FC236}">
              <a16:creationId xmlns:a16="http://schemas.microsoft.com/office/drawing/2014/main" id="{5E4CD507-685E-4267-9F9B-6009534DAA7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47" name="Text Box 18">
          <a:extLst>
            <a:ext uri="{FF2B5EF4-FFF2-40B4-BE49-F238E27FC236}">
              <a16:creationId xmlns:a16="http://schemas.microsoft.com/office/drawing/2014/main" id="{C4488A31-1B4C-42BD-AD9E-FD7B676112A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48" name="Text Box 19">
          <a:extLst>
            <a:ext uri="{FF2B5EF4-FFF2-40B4-BE49-F238E27FC236}">
              <a16:creationId xmlns:a16="http://schemas.microsoft.com/office/drawing/2014/main" id="{DCD07F8D-5E76-4911-955C-0A2E8F6B4A1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349" name="Text Box 15">
          <a:extLst>
            <a:ext uri="{FF2B5EF4-FFF2-40B4-BE49-F238E27FC236}">
              <a16:creationId xmlns:a16="http://schemas.microsoft.com/office/drawing/2014/main" id="{78A9146A-5FE8-4FF6-87CD-A14C686A7CD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169</xdr:row>
      <xdr:rowOff>504825</xdr:rowOff>
    </xdr:from>
    <xdr:ext cx="95250" cy="442269"/>
    <xdr:sp macro="" textlink="">
      <xdr:nvSpPr>
        <xdr:cNvPr id="7350" name="Text Box 15">
          <a:extLst>
            <a:ext uri="{FF2B5EF4-FFF2-40B4-BE49-F238E27FC236}">
              <a16:creationId xmlns:a16="http://schemas.microsoft.com/office/drawing/2014/main" id="{69812A4C-982D-46DD-8A16-077DBDDBA16B}"/>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51" name="Text Box 16">
          <a:extLst>
            <a:ext uri="{FF2B5EF4-FFF2-40B4-BE49-F238E27FC236}">
              <a16:creationId xmlns:a16="http://schemas.microsoft.com/office/drawing/2014/main" id="{283F2152-5779-4DBF-BF47-17245598954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52" name="Text Box 17">
          <a:extLst>
            <a:ext uri="{FF2B5EF4-FFF2-40B4-BE49-F238E27FC236}">
              <a16:creationId xmlns:a16="http://schemas.microsoft.com/office/drawing/2014/main" id="{82B167F1-F424-4A9B-B467-E4B9E2D6F87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53" name="Text Box 18">
          <a:extLst>
            <a:ext uri="{FF2B5EF4-FFF2-40B4-BE49-F238E27FC236}">
              <a16:creationId xmlns:a16="http://schemas.microsoft.com/office/drawing/2014/main" id="{C1DEA114-5FDC-417E-B8E2-FC8493E1584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504825</xdr:rowOff>
    </xdr:from>
    <xdr:ext cx="95250" cy="213632"/>
    <xdr:sp macro="" textlink="">
      <xdr:nvSpPr>
        <xdr:cNvPr id="7354" name="Text Box 15">
          <a:extLst>
            <a:ext uri="{FF2B5EF4-FFF2-40B4-BE49-F238E27FC236}">
              <a16:creationId xmlns:a16="http://schemas.microsoft.com/office/drawing/2014/main" id="{C5DD55C0-4F4C-4387-8CB7-1A3A4665762D}"/>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55" name="Text Box 16">
          <a:extLst>
            <a:ext uri="{FF2B5EF4-FFF2-40B4-BE49-F238E27FC236}">
              <a16:creationId xmlns:a16="http://schemas.microsoft.com/office/drawing/2014/main" id="{5842B5A3-CB04-434C-BD60-B1D69F742B4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56" name="Text Box 17">
          <a:extLst>
            <a:ext uri="{FF2B5EF4-FFF2-40B4-BE49-F238E27FC236}">
              <a16:creationId xmlns:a16="http://schemas.microsoft.com/office/drawing/2014/main" id="{1E3AAFF6-C909-4EC9-A47F-643D996D257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57" name="Text Box 18">
          <a:extLst>
            <a:ext uri="{FF2B5EF4-FFF2-40B4-BE49-F238E27FC236}">
              <a16:creationId xmlns:a16="http://schemas.microsoft.com/office/drawing/2014/main" id="{264A6F14-9556-4FD0-BD23-74185DB9FA2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58" name="Text Box 19">
          <a:extLst>
            <a:ext uri="{FF2B5EF4-FFF2-40B4-BE49-F238E27FC236}">
              <a16:creationId xmlns:a16="http://schemas.microsoft.com/office/drawing/2014/main" id="{3E34B9BF-D06B-4F11-827C-6C385D3AD10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59" name="Text Box 16">
          <a:extLst>
            <a:ext uri="{FF2B5EF4-FFF2-40B4-BE49-F238E27FC236}">
              <a16:creationId xmlns:a16="http://schemas.microsoft.com/office/drawing/2014/main" id="{49F9E217-EE37-41AE-BF4D-7A388079D69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60" name="Text Box 17">
          <a:extLst>
            <a:ext uri="{FF2B5EF4-FFF2-40B4-BE49-F238E27FC236}">
              <a16:creationId xmlns:a16="http://schemas.microsoft.com/office/drawing/2014/main" id="{C4D256EA-071B-402A-B835-1247F30489A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61" name="Text Box 18">
          <a:extLst>
            <a:ext uri="{FF2B5EF4-FFF2-40B4-BE49-F238E27FC236}">
              <a16:creationId xmlns:a16="http://schemas.microsoft.com/office/drawing/2014/main" id="{BEEB8129-6E94-45E3-85C7-DF26F8E5BC8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62" name="Text Box 19">
          <a:extLst>
            <a:ext uri="{FF2B5EF4-FFF2-40B4-BE49-F238E27FC236}">
              <a16:creationId xmlns:a16="http://schemas.microsoft.com/office/drawing/2014/main" id="{A61BD5B4-6E0F-4D58-B992-9AB183E9A0C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363" name="Text Box 15">
          <a:extLst>
            <a:ext uri="{FF2B5EF4-FFF2-40B4-BE49-F238E27FC236}">
              <a16:creationId xmlns:a16="http://schemas.microsoft.com/office/drawing/2014/main" id="{573BEA69-B10B-483E-8F04-8A17E75F1679}"/>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364" name="Text Box 15">
          <a:extLst>
            <a:ext uri="{FF2B5EF4-FFF2-40B4-BE49-F238E27FC236}">
              <a16:creationId xmlns:a16="http://schemas.microsoft.com/office/drawing/2014/main" id="{EEBE1788-9F7C-4E47-8ADE-FAE7884453E1}"/>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448496"/>
    <xdr:sp macro="" textlink="">
      <xdr:nvSpPr>
        <xdr:cNvPr id="7365" name="Text Box 15">
          <a:extLst>
            <a:ext uri="{FF2B5EF4-FFF2-40B4-BE49-F238E27FC236}">
              <a16:creationId xmlns:a16="http://schemas.microsoft.com/office/drawing/2014/main" id="{6BDFDE5A-DD45-4762-A03B-45E05C5CC87E}"/>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504825</xdr:rowOff>
    </xdr:from>
    <xdr:ext cx="95250" cy="442269"/>
    <xdr:sp macro="" textlink="">
      <xdr:nvSpPr>
        <xdr:cNvPr id="7366" name="Text Box 15">
          <a:extLst>
            <a:ext uri="{FF2B5EF4-FFF2-40B4-BE49-F238E27FC236}">
              <a16:creationId xmlns:a16="http://schemas.microsoft.com/office/drawing/2014/main" id="{031574AA-E4C9-4BB9-8942-4464251CF460}"/>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504825</xdr:rowOff>
    </xdr:from>
    <xdr:ext cx="95250" cy="442269"/>
    <xdr:sp macro="" textlink="">
      <xdr:nvSpPr>
        <xdr:cNvPr id="7367" name="Text Box 15">
          <a:extLst>
            <a:ext uri="{FF2B5EF4-FFF2-40B4-BE49-F238E27FC236}">
              <a16:creationId xmlns:a16="http://schemas.microsoft.com/office/drawing/2014/main" id="{503703B0-C72E-4730-AED2-B209827BE683}"/>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68" name="Text Box 15">
          <a:extLst>
            <a:ext uri="{FF2B5EF4-FFF2-40B4-BE49-F238E27FC236}">
              <a16:creationId xmlns:a16="http://schemas.microsoft.com/office/drawing/2014/main" id="{40A5D50B-D433-435C-962C-C2F260DD831B}"/>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444331"/>
    <xdr:sp macro="" textlink="">
      <xdr:nvSpPr>
        <xdr:cNvPr id="7369" name="Text Box 15">
          <a:extLst>
            <a:ext uri="{FF2B5EF4-FFF2-40B4-BE49-F238E27FC236}">
              <a16:creationId xmlns:a16="http://schemas.microsoft.com/office/drawing/2014/main" id="{5AD43358-7F10-407A-9D4D-2AD238637E60}"/>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370" name="Text Box 15">
          <a:extLst>
            <a:ext uri="{FF2B5EF4-FFF2-40B4-BE49-F238E27FC236}">
              <a16:creationId xmlns:a16="http://schemas.microsoft.com/office/drawing/2014/main" id="{5AA6C398-EEE1-457B-A550-36DE1B1277CC}"/>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71" name="Text Box 16">
          <a:extLst>
            <a:ext uri="{FF2B5EF4-FFF2-40B4-BE49-F238E27FC236}">
              <a16:creationId xmlns:a16="http://schemas.microsoft.com/office/drawing/2014/main" id="{701C6D4B-7390-45C4-BC27-95F285A3288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72" name="Text Box 17">
          <a:extLst>
            <a:ext uri="{FF2B5EF4-FFF2-40B4-BE49-F238E27FC236}">
              <a16:creationId xmlns:a16="http://schemas.microsoft.com/office/drawing/2014/main" id="{D91B0350-886C-4368-B901-B51E7730B2E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73" name="Text Box 18">
          <a:extLst>
            <a:ext uri="{FF2B5EF4-FFF2-40B4-BE49-F238E27FC236}">
              <a16:creationId xmlns:a16="http://schemas.microsoft.com/office/drawing/2014/main" id="{10BEF337-4E20-4BC4-B2F8-19716DBC5B3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74" name="Text Box 19">
          <a:extLst>
            <a:ext uri="{FF2B5EF4-FFF2-40B4-BE49-F238E27FC236}">
              <a16:creationId xmlns:a16="http://schemas.microsoft.com/office/drawing/2014/main" id="{B0484803-BB2F-4647-A455-21BF291BBBF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75" name="Text Box 16">
          <a:extLst>
            <a:ext uri="{FF2B5EF4-FFF2-40B4-BE49-F238E27FC236}">
              <a16:creationId xmlns:a16="http://schemas.microsoft.com/office/drawing/2014/main" id="{267EE0DF-94F9-4E75-9CED-70C155C162D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76" name="Text Box 17">
          <a:extLst>
            <a:ext uri="{FF2B5EF4-FFF2-40B4-BE49-F238E27FC236}">
              <a16:creationId xmlns:a16="http://schemas.microsoft.com/office/drawing/2014/main" id="{5E8122D0-7D2D-4541-B1DC-C7F6911A7DB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77" name="Text Box 18">
          <a:extLst>
            <a:ext uri="{FF2B5EF4-FFF2-40B4-BE49-F238E27FC236}">
              <a16:creationId xmlns:a16="http://schemas.microsoft.com/office/drawing/2014/main" id="{3FF89E90-EBF1-4B10-A6F5-F75AA06699C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78" name="Text Box 19">
          <a:extLst>
            <a:ext uri="{FF2B5EF4-FFF2-40B4-BE49-F238E27FC236}">
              <a16:creationId xmlns:a16="http://schemas.microsoft.com/office/drawing/2014/main" id="{7CA9D50B-8224-44AE-B260-E6E6B8AD159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79" name="Text Box 16">
          <a:extLst>
            <a:ext uri="{FF2B5EF4-FFF2-40B4-BE49-F238E27FC236}">
              <a16:creationId xmlns:a16="http://schemas.microsoft.com/office/drawing/2014/main" id="{DB431F7E-CAB7-4046-94EA-894F979588E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80" name="Text Box 17">
          <a:extLst>
            <a:ext uri="{FF2B5EF4-FFF2-40B4-BE49-F238E27FC236}">
              <a16:creationId xmlns:a16="http://schemas.microsoft.com/office/drawing/2014/main" id="{48917744-CBEB-4BB4-92C5-2487137F676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81" name="Text Box 18">
          <a:extLst>
            <a:ext uri="{FF2B5EF4-FFF2-40B4-BE49-F238E27FC236}">
              <a16:creationId xmlns:a16="http://schemas.microsoft.com/office/drawing/2014/main" id="{3D941D89-F4EF-4543-92E6-581FACCC9F0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82" name="Text Box 19">
          <a:extLst>
            <a:ext uri="{FF2B5EF4-FFF2-40B4-BE49-F238E27FC236}">
              <a16:creationId xmlns:a16="http://schemas.microsoft.com/office/drawing/2014/main" id="{5384C6ED-DC08-45C4-B8DB-CB48A2F1379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44014"/>
    <xdr:sp macro="" textlink="">
      <xdr:nvSpPr>
        <xdr:cNvPr id="7383" name="Text Box 15">
          <a:extLst>
            <a:ext uri="{FF2B5EF4-FFF2-40B4-BE49-F238E27FC236}">
              <a16:creationId xmlns:a16="http://schemas.microsoft.com/office/drawing/2014/main" id="{A0A502FC-179D-4EA3-B50A-1F0CEAB5A386}"/>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84" name="Text Box 16">
          <a:extLst>
            <a:ext uri="{FF2B5EF4-FFF2-40B4-BE49-F238E27FC236}">
              <a16:creationId xmlns:a16="http://schemas.microsoft.com/office/drawing/2014/main" id="{3B3C7B7C-1D63-4B27-BF7A-F07E7214771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85" name="Text Box 17">
          <a:extLst>
            <a:ext uri="{FF2B5EF4-FFF2-40B4-BE49-F238E27FC236}">
              <a16:creationId xmlns:a16="http://schemas.microsoft.com/office/drawing/2014/main" id="{882868F1-4A8F-40B3-AB41-05A73A472ED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86" name="Text Box 18">
          <a:extLst>
            <a:ext uri="{FF2B5EF4-FFF2-40B4-BE49-F238E27FC236}">
              <a16:creationId xmlns:a16="http://schemas.microsoft.com/office/drawing/2014/main" id="{441889FD-DCA0-4586-8DFB-BEB731E732F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87" name="Text Box 19">
          <a:extLst>
            <a:ext uri="{FF2B5EF4-FFF2-40B4-BE49-F238E27FC236}">
              <a16:creationId xmlns:a16="http://schemas.microsoft.com/office/drawing/2014/main" id="{CB5B4BCF-0819-45EF-B5ED-79C9F12C6F1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88" name="Text Box 16">
          <a:extLst>
            <a:ext uri="{FF2B5EF4-FFF2-40B4-BE49-F238E27FC236}">
              <a16:creationId xmlns:a16="http://schemas.microsoft.com/office/drawing/2014/main" id="{20F3FDB8-E7A4-4E9E-8BA5-91AF40D75E5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89" name="Text Box 17">
          <a:extLst>
            <a:ext uri="{FF2B5EF4-FFF2-40B4-BE49-F238E27FC236}">
              <a16:creationId xmlns:a16="http://schemas.microsoft.com/office/drawing/2014/main" id="{D5397990-F2E9-4D32-AA02-83FDA178FF5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90" name="Text Box 18">
          <a:extLst>
            <a:ext uri="{FF2B5EF4-FFF2-40B4-BE49-F238E27FC236}">
              <a16:creationId xmlns:a16="http://schemas.microsoft.com/office/drawing/2014/main" id="{BA7CF0AC-4282-4277-91D3-1FA15BFFF30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1" name="Text Box 16">
          <a:extLst>
            <a:ext uri="{FF2B5EF4-FFF2-40B4-BE49-F238E27FC236}">
              <a16:creationId xmlns:a16="http://schemas.microsoft.com/office/drawing/2014/main" id="{832F2693-DC73-4683-BCF9-B505AF4799F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2" name="Text Box 17">
          <a:extLst>
            <a:ext uri="{FF2B5EF4-FFF2-40B4-BE49-F238E27FC236}">
              <a16:creationId xmlns:a16="http://schemas.microsoft.com/office/drawing/2014/main" id="{954CF81A-B842-4F02-948F-1C54DA82543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3" name="Text Box 18">
          <a:extLst>
            <a:ext uri="{FF2B5EF4-FFF2-40B4-BE49-F238E27FC236}">
              <a16:creationId xmlns:a16="http://schemas.microsoft.com/office/drawing/2014/main" id="{A6DBF11D-D674-4578-8A8A-F271019455F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4" name="Text Box 19">
          <a:extLst>
            <a:ext uri="{FF2B5EF4-FFF2-40B4-BE49-F238E27FC236}">
              <a16:creationId xmlns:a16="http://schemas.microsoft.com/office/drawing/2014/main" id="{4BCFB8E6-10BF-40B8-B62E-57CB54A33A2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5" name="Text Box 16">
          <a:extLst>
            <a:ext uri="{FF2B5EF4-FFF2-40B4-BE49-F238E27FC236}">
              <a16:creationId xmlns:a16="http://schemas.microsoft.com/office/drawing/2014/main" id="{59F27FA2-76C9-4954-8654-9DAF2CBF95B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6" name="Text Box 17">
          <a:extLst>
            <a:ext uri="{FF2B5EF4-FFF2-40B4-BE49-F238E27FC236}">
              <a16:creationId xmlns:a16="http://schemas.microsoft.com/office/drawing/2014/main" id="{1F3B975B-AF18-4DF1-954E-345C0EE1E0B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7" name="Text Box 18">
          <a:extLst>
            <a:ext uri="{FF2B5EF4-FFF2-40B4-BE49-F238E27FC236}">
              <a16:creationId xmlns:a16="http://schemas.microsoft.com/office/drawing/2014/main" id="{8924637F-3756-446A-AF3F-28861F4DBEA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8" name="Text Box 19">
          <a:extLst>
            <a:ext uri="{FF2B5EF4-FFF2-40B4-BE49-F238E27FC236}">
              <a16:creationId xmlns:a16="http://schemas.microsoft.com/office/drawing/2014/main" id="{6718FE6B-8AC4-4430-AB44-71C1B060473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456743"/>
    <xdr:sp macro="" textlink="">
      <xdr:nvSpPr>
        <xdr:cNvPr id="7399" name="Text Box 15">
          <a:extLst>
            <a:ext uri="{FF2B5EF4-FFF2-40B4-BE49-F238E27FC236}">
              <a16:creationId xmlns:a16="http://schemas.microsoft.com/office/drawing/2014/main" id="{F13746DF-D66A-4D05-BA66-FE77C3FED569}"/>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504825</xdr:rowOff>
    </xdr:from>
    <xdr:ext cx="95250" cy="442269"/>
    <xdr:sp macro="" textlink="">
      <xdr:nvSpPr>
        <xdr:cNvPr id="7400" name="Text Box 15">
          <a:extLst>
            <a:ext uri="{FF2B5EF4-FFF2-40B4-BE49-F238E27FC236}">
              <a16:creationId xmlns:a16="http://schemas.microsoft.com/office/drawing/2014/main" id="{E27208FD-8583-40B7-90AB-D247C431DDC4}"/>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504825</xdr:rowOff>
    </xdr:from>
    <xdr:ext cx="95250" cy="442269"/>
    <xdr:sp macro="" textlink="">
      <xdr:nvSpPr>
        <xdr:cNvPr id="7401" name="Text Box 15">
          <a:extLst>
            <a:ext uri="{FF2B5EF4-FFF2-40B4-BE49-F238E27FC236}">
              <a16:creationId xmlns:a16="http://schemas.microsoft.com/office/drawing/2014/main" id="{7606B10E-0F7A-46F0-BE13-0C7EADA61BA8}"/>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02" name="Text Box 15">
          <a:extLst>
            <a:ext uri="{FF2B5EF4-FFF2-40B4-BE49-F238E27FC236}">
              <a16:creationId xmlns:a16="http://schemas.microsoft.com/office/drawing/2014/main" id="{ABEAEA49-3547-4BEB-AB63-2BB5185FD35E}"/>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444331"/>
    <xdr:sp macro="" textlink="">
      <xdr:nvSpPr>
        <xdr:cNvPr id="7403" name="Text Box 15">
          <a:extLst>
            <a:ext uri="{FF2B5EF4-FFF2-40B4-BE49-F238E27FC236}">
              <a16:creationId xmlns:a16="http://schemas.microsoft.com/office/drawing/2014/main" id="{7FC7C0B0-A3DF-40D5-903F-EDB4AA0CFD06}"/>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504825</xdr:rowOff>
    </xdr:from>
    <xdr:ext cx="95250" cy="213632"/>
    <xdr:sp macro="" textlink="">
      <xdr:nvSpPr>
        <xdr:cNvPr id="7404" name="Text Box 15">
          <a:extLst>
            <a:ext uri="{FF2B5EF4-FFF2-40B4-BE49-F238E27FC236}">
              <a16:creationId xmlns:a16="http://schemas.microsoft.com/office/drawing/2014/main" id="{356EA5F2-27AF-4B70-8BAA-F7854A16297C}"/>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05" name="Text Box 16">
          <a:extLst>
            <a:ext uri="{FF2B5EF4-FFF2-40B4-BE49-F238E27FC236}">
              <a16:creationId xmlns:a16="http://schemas.microsoft.com/office/drawing/2014/main" id="{FFF785C2-BE89-4D52-BE7E-452D3E8A6FB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06" name="Text Box 17">
          <a:extLst>
            <a:ext uri="{FF2B5EF4-FFF2-40B4-BE49-F238E27FC236}">
              <a16:creationId xmlns:a16="http://schemas.microsoft.com/office/drawing/2014/main" id="{7902F1BB-0BA6-4436-B398-8D42F87D8CC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07" name="Text Box 18">
          <a:extLst>
            <a:ext uri="{FF2B5EF4-FFF2-40B4-BE49-F238E27FC236}">
              <a16:creationId xmlns:a16="http://schemas.microsoft.com/office/drawing/2014/main" id="{695990CB-9424-45C7-BD61-65FDF68C0CA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08" name="Text Box 19">
          <a:extLst>
            <a:ext uri="{FF2B5EF4-FFF2-40B4-BE49-F238E27FC236}">
              <a16:creationId xmlns:a16="http://schemas.microsoft.com/office/drawing/2014/main" id="{C7BE8D8F-4A12-4527-8A65-DB4B96E9B4D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09" name="Text Box 16">
          <a:extLst>
            <a:ext uri="{FF2B5EF4-FFF2-40B4-BE49-F238E27FC236}">
              <a16:creationId xmlns:a16="http://schemas.microsoft.com/office/drawing/2014/main" id="{C03F5B7D-5AD4-47A7-BA1A-A5A803750C0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10" name="Text Box 17">
          <a:extLst>
            <a:ext uri="{FF2B5EF4-FFF2-40B4-BE49-F238E27FC236}">
              <a16:creationId xmlns:a16="http://schemas.microsoft.com/office/drawing/2014/main" id="{17895171-71CC-4D82-8EA1-E0987F76053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11" name="Text Box 18">
          <a:extLst>
            <a:ext uri="{FF2B5EF4-FFF2-40B4-BE49-F238E27FC236}">
              <a16:creationId xmlns:a16="http://schemas.microsoft.com/office/drawing/2014/main" id="{D76A01A0-D0B0-419C-9370-02B5FC4D52E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12" name="Text Box 19">
          <a:extLst>
            <a:ext uri="{FF2B5EF4-FFF2-40B4-BE49-F238E27FC236}">
              <a16:creationId xmlns:a16="http://schemas.microsoft.com/office/drawing/2014/main" id="{D87CFBD2-427E-44A5-B5E9-0F8503B2CCF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413" name="Text Box 16">
          <a:extLst>
            <a:ext uri="{FF2B5EF4-FFF2-40B4-BE49-F238E27FC236}">
              <a16:creationId xmlns:a16="http://schemas.microsoft.com/office/drawing/2014/main" id="{6EE06565-C8BC-4B22-B1FE-B39F6D09F413}"/>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414" name="Text Box 17">
          <a:extLst>
            <a:ext uri="{FF2B5EF4-FFF2-40B4-BE49-F238E27FC236}">
              <a16:creationId xmlns:a16="http://schemas.microsoft.com/office/drawing/2014/main" id="{2FEB5A3D-2DEE-41FF-A11C-A2B40914189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415" name="Text Box 18">
          <a:extLst>
            <a:ext uri="{FF2B5EF4-FFF2-40B4-BE49-F238E27FC236}">
              <a16:creationId xmlns:a16="http://schemas.microsoft.com/office/drawing/2014/main" id="{53BA7F08-A12E-4141-BF4A-BC2F9D4EE92D}"/>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416" name="Text Box 19">
          <a:extLst>
            <a:ext uri="{FF2B5EF4-FFF2-40B4-BE49-F238E27FC236}">
              <a16:creationId xmlns:a16="http://schemas.microsoft.com/office/drawing/2014/main" id="{D7B90424-6B73-46B0-9187-D7E6FB273CF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44014"/>
    <xdr:sp macro="" textlink="">
      <xdr:nvSpPr>
        <xdr:cNvPr id="7417" name="Text Box 15">
          <a:extLst>
            <a:ext uri="{FF2B5EF4-FFF2-40B4-BE49-F238E27FC236}">
              <a16:creationId xmlns:a16="http://schemas.microsoft.com/office/drawing/2014/main" id="{016E4ABC-486C-4601-8225-D43470989DDF}"/>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18" name="Text Box 16">
          <a:extLst>
            <a:ext uri="{FF2B5EF4-FFF2-40B4-BE49-F238E27FC236}">
              <a16:creationId xmlns:a16="http://schemas.microsoft.com/office/drawing/2014/main" id="{7A53427A-F97B-4235-BA81-868AA27FEB4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19" name="Text Box 17">
          <a:extLst>
            <a:ext uri="{FF2B5EF4-FFF2-40B4-BE49-F238E27FC236}">
              <a16:creationId xmlns:a16="http://schemas.microsoft.com/office/drawing/2014/main" id="{50C14C99-2B63-46DF-92B4-31CBCB1A467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20" name="Text Box 18">
          <a:extLst>
            <a:ext uri="{FF2B5EF4-FFF2-40B4-BE49-F238E27FC236}">
              <a16:creationId xmlns:a16="http://schemas.microsoft.com/office/drawing/2014/main" id="{688F3D26-3AD1-4A61-AD63-8C0A67DDAB4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21" name="Text Box 19">
          <a:extLst>
            <a:ext uri="{FF2B5EF4-FFF2-40B4-BE49-F238E27FC236}">
              <a16:creationId xmlns:a16="http://schemas.microsoft.com/office/drawing/2014/main" id="{63662F3D-F5F3-4F8F-9EA1-AD729E8D6D8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168</xdr:row>
      <xdr:rowOff>504825</xdr:rowOff>
    </xdr:from>
    <xdr:ext cx="95250" cy="442269"/>
    <xdr:sp macro="" textlink="">
      <xdr:nvSpPr>
        <xdr:cNvPr id="7422" name="Text Box 15">
          <a:extLst>
            <a:ext uri="{FF2B5EF4-FFF2-40B4-BE49-F238E27FC236}">
              <a16:creationId xmlns:a16="http://schemas.microsoft.com/office/drawing/2014/main" id="{1E3A29C3-94D7-4D93-80C1-B0C3185FCFF7}"/>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23" name="Text Box 16">
          <a:extLst>
            <a:ext uri="{FF2B5EF4-FFF2-40B4-BE49-F238E27FC236}">
              <a16:creationId xmlns:a16="http://schemas.microsoft.com/office/drawing/2014/main" id="{FC762282-0554-4FB7-A503-1450A4C077E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24" name="Text Box 17">
          <a:extLst>
            <a:ext uri="{FF2B5EF4-FFF2-40B4-BE49-F238E27FC236}">
              <a16:creationId xmlns:a16="http://schemas.microsoft.com/office/drawing/2014/main" id="{FACE5F9A-DA14-4C8A-9EEA-FF7582D1896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25" name="Text Box 18">
          <a:extLst>
            <a:ext uri="{FF2B5EF4-FFF2-40B4-BE49-F238E27FC236}">
              <a16:creationId xmlns:a16="http://schemas.microsoft.com/office/drawing/2014/main" id="{65B3E399-2BAA-4342-99DE-80286AA9AC2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26" name="Text Box 16">
          <a:extLst>
            <a:ext uri="{FF2B5EF4-FFF2-40B4-BE49-F238E27FC236}">
              <a16:creationId xmlns:a16="http://schemas.microsoft.com/office/drawing/2014/main" id="{22AD701D-01B9-4BD8-A771-EBD44108C79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27" name="Text Box 17">
          <a:extLst>
            <a:ext uri="{FF2B5EF4-FFF2-40B4-BE49-F238E27FC236}">
              <a16:creationId xmlns:a16="http://schemas.microsoft.com/office/drawing/2014/main" id="{A28934B8-4D27-47A5-9FB2-494F44F30AD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28" name="Text Box 18">
          <a:extLst>
            <a:ext uri="{FF2B5EF4-FFF2-40B4-BE49-F238E27FC236}">
              <a16:creationId xmlns:a16="http://schemas.microsoft.com/office/drawing/2014/main" id="{44E0C3B0-F8B8-4BDB-B92B-4FDC720CBCD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29" name="Text Box 19">
          <a:extLst>
            <a:ext uri="{FF2B5EF4-FFF2-40B4-BE49-F238E27FC236}">
              <a16:creationId xmlns:a16="http://schemas.microsoft.com/office/drawing/2014/main" id="{3E7913F8-9D34-47A1-8A54-14F5EE89250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30" name="Text Box 16">
          <a:extLst>
            <a:ext uri="{FF2B5EF4-FFF2-40B4-BE49-F238E27FC236}">
              <a16:creationId xmlns:a16="http://schemas.microsoft.com/office/drawing/2014/main" id="{A9576E21-69D4-4172-A603-9C753C54419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31" name="Text Box 17">
          <a:extLst>
            <a:ext uri="{FF2B5EF4-FFF2-40B4-BE49-F238E27FC236}">
              <a16:creationId xmlns:a16="http://schemas.microsoft.com/office/drawing/2014/main" id="{F4A0371D-A902-49F9-B239-6BC180D9A54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32" name="Text Box 18">
          <a:extLst>
            <a:ext uri="{FF2B5EF4-FFF2-40B4-BE49-F238E27FC236}">
              <a16:creationId xmlns:a16="http://schemas.microsoft.com/office/drawing/2014/main" id="{7ADC9F41-0B0E-4345-8F32-241A9E577D4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433" name="Text Box 15">
          <a:extLst>
            <a:ext uri="{FF2B5EF4-FFF2-40B4-BE49-F238E27FC236}">
              <a16:creationId xmlns:a16="http://schemas.microsoft.com/office/drawing/2014/main" id="{6C9CE9B7-9303-4E4E-A141-EC1E87122994}"/>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34" name="Text Box 16">
          <a:extLst>
            <a:ext uri="{FF2B5EF4-FFF2-40B4-BE49-F238E27FC236}">
              <a16:creationId xmlns:a16="http://schemas.microsoft.com/office/drawing/2014/main" id="{6BB55314-BE14-485A-A53C-75B06933B2F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35" name="Text Box 17">
          <a:extLst>
            <a:ext uri="{FF2B5EF4-FFF2-40B4-BE49-F238E27FC236}">
              <a16:creationId xmlns:a16="http://schemas.microsoft.com/office/drawing/2014/main" id="{F34D4E4C-1389-4B0F-86DF-B2B5B8F2110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36" name="Text Box 18">
          <a:extLst>
            <a:ext uri="{FF2B5EF4-FFF2-40B4-BE49-F238E27FC236}">
              <a16:creationId xmlns:a16="http://schemas.microsoft.com/office/drawing/2014/main" id="{482482DA-7E12-452F-B1C6-92B294E4770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37" name="Text Box 19">
          <a:extLst>
            <a:ext uri="{FF2B5EF4-FFF2-40B4-BE49-F238E27FC236}">
              <a16:creationId xmlns:a16="http://schemas.microsoft.com/office/drawing/2014/main" id="{97AE6535-B49D-4894-8112-790F46040D2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38" name="Text Box 16">
          <a:extLst>
            <a:ext uri="{FF2B5EF4-FFF2-40B4-BE49-F238E27FC236}">
              <a16:creationId xmlns:a16="http://schemas.microsoft.com/office/drawing/2014/main" id="{50F41DE2-A884-4436-B059-9A92E0AF82D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39" name="Text Box 17">
          <a:extLst>
            <a:ext uri="{FF2B5EF4-FFF2-40B4-BE49-F238E27FC236}">
              <a16:creationId xmlns:a16="http://schemas.microsoft.com/office/drawing/2014/main" id="{279FC746-1F6D-4056-91A1-964A03C3B7D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40" name="Text Box 18">
          <a:extLst>
            <a:ext uri="{FF2B5EF4-FFF2-40B4-BE49-F238E27FC236}">
              <a16:creationId xmlns:a16="http://schemas.microsoft.com/office/drawing/2014/main" id="{70333005-3B66-430C-B225-26F791B52A7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41" name="Text Box 19">
          <a:extLst>
            <a:ext uri="{FF2B5EF4-FFF2-40B4-BE49-F238E27FC236}">
              <a16:creationId xmlns:a16="http://schemas.microsoft.com/office/drawing/2014/main" id="{99DD3807-57C5-42D0-9878-AF78BB20E1B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165</xdr:row>
      <xdr:rowOff>0</xdr:rowOff>
    </xdr:from>
    <xdr:ext cx="95250" cy="171450"/>
    <xdr:sp macro="" textlink="">
      <xdr:nvSpPr>
        <xdr:cNvPr id="7442" name="Text Box 16">
          <a:extLst>
            <a:ext uri="{FF2B5EF4-FFF2-40B4-BE49-F238E27FC236}">
              <a16:creationId xmlns:a16="http://schemas.microsoft.com/office/drawing/2014/main" id="{6722BAF5-5CFB-49CB-AC8A-D9FACE41D3CD}"/>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165</xdr:row>
      <xdr:rowOff>0</xdr:rowOff>
    </xdr:from>
    <xdr:ext cx="95250" cy="171450"/>
    <xdr:sp macro="" textlink="">
      <xdr:nvSpPr>
        <xdr:cNvPr id="7443" name="Text Box 17">
          <a:extLst>
            <a:ext uri="{FF2B5EF4-FFF2-40B4-BE49-F238E27FC236}">
              <a16:creationId xmlns:a16="http://schemas.microsoft.com/office/drawing/2014/main" id="{C6F9F87A-9C4E-439E-AAEB-C4BCC3157AC7}"/>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165</xdr:row>
      <xdr:rowOff>0</xdr:rowOff>
    </xdr:from>
    <xdr:ext cx="95250" cy="171450"/>
    <xdr:sp macro="" textlink="">
      <xdr:nvSpPr>
        <xdr:cNvPr id="7444" name="Text Box 18">
          <a:extLst>
            <a:ext uri="{FF2B5EF4-FFF2-40B4-BE49-F238E27FC236}">
              <a16:creationId xmlns:a16="http://schemas.microsoft.com/office/drawing/2014/main" id="{40B29A9E-A6D2-493D-8697-7C1C204F16CD}"/>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165</xdr:row>
      <xdr:rowOff>0</xdr:rowOff>
    </xdr:from>
    <xdr:ext cx="95250" cy="171450"/>
    <xdr:sp macro="" textlink="">
      <xdr:nvSpPr>
        <xdr:cNvPr id="7445" name="Text Box 19">
          <a:extLst>
            <a:ext uri="{FF2B5EF4-FFF2-40B4-BE49-F238E27FC236}">
              <a16:creationId xmlns:a16="http://schemas.microsoft.com/office/drawing/2014/main" id="{B6A4F94F-8633-4A78-B362-986386326A09}"/>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44014"/>
    <xdr:sp macro="" textlink="">
      <xdr:nvSpPr>
        <xdr:cNvPr id="7446" name="Text Box 15">
          <a:extLst>
            <a:ext uri="{FF2B5EF4-FFF2-40B4-BE49-F238E27FC236}">
              <a16:creationId xmlns:a16="http://schemas.microsoft.com/office/drawing/2014/main" id="{700EF591-22BC-44A3-A58D-C0F076765D59}"/>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47" name="Text Box 16">
          <a:extLst>
            <a:ext uri="{FF2B5EF4-FFF2-40B4-BE49-F238E27FC236}">
              <a16:creationId xmlns:a16="http://schemas.microsoft.com/office/drawing/2014/main" id="{F11164B8-2031-4CEE-94FD-5363D760FD2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48" name="Text Box 17">
          <a:extLst>
            <a:ext uri="{FF2B5EF4-FFF2-40B4-BE49-F238E27FC236}">
              <a16:creationId xmlns:a16="http://schemas.microsoft.com/office/drawing/2014/main" id="{B4672851-FE79-4FC7-BB8F-7D282785B0A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49" name="Text Box 18">
          <a:extLst>
            <a:ext uri="{FF2B5EF4-FFF2-40B4-BE49-F238E27FC236}">
              <a16:creationId xmlns:a16="http://schemas.microsoft.com/office/drawing/2014/main" id="{50E27189-CCE8-4C0C-A89B-054C8A470B5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50" name="Text Box 19">
          <a:extLst>
            <a:ext uri="{FF2B5EF4-FFF2-40B4-BE49-F238E27FC236}">
              <a16:creationId xmlns:a16="http://schemas.microsoft.com/office/drawing/2014/main" id="{2B2E4835-F08F-4BEC-BF1A-C828A04BC28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51" name="Text Box 16">
          <a:extLst>
            <a:ext uri="{FF2B5EF4-FFF2-40B4-BE49-F238E27FC236}">
              <a16:creationId xmlns:a16="http://schemas.microsoft.com/office/drawing/2014/main" id="{C66AE01D-4A62-4426-AB86-50AB1A92D4F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52" name="Text Box 17">
          <a:extLst>
            <a:ext uri="{FF2B5EF4-FFF2-40B4-BE49-F238E27FC236}">
              <a16:creationId xmlns:a16="http://schemas.microsoft.com/office/drawing/2014/main" id="{93983D0A-6DB1-4BE0-A046-039525D13B5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170</xdr:row>
      <xdr:rowOff>15875</xdr:rowOff>
    </xdr:from>
    <xdr:ext cx="95250" cy="171450"/>
    <xdr:sp macro="" textlink="">
      <xdr:nvSpPr>
        <xdr:cNvPr id="7453" name="Text Box 18">
          <a:extLst>
            <a:ext uri="{FF2B5EF4-FFF2-40B4-BE49-F238E27FC236}">
              <a16:creationId xmlns:a16="http://schemas.microsoft.com/office/drawing/2014/main" id="{0543EACD-8871-4B43-9323-A1899536D0AE}"/>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54" name="Text Box 16">
          <a:extLst>
            <a:ext uri="{FF2B5EF4-FFF2-40B4-BE49-F238E27FC236}">
              <a16:creationId xmlns:a16="http://schemas.microsoft.com/office/drawing/2014/main" id="{363FA3B3-E1BD-415E-91AF-0FA6837E9B9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55" name="Text Box 17">
          <a:extLst>
            <a:ext uri="{FF2B5EF4-FFF2-40B4-BE49-F238E27FC236}">
              <a16:creationId xmlns:a16="http://schemas.microsoft.com/office/drawing/2014/main" id="{B051589D-5B5B-4B65-99AA-0747AC42622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56" name="Text Box 18">
          <a:extLst>
            <a:ext uri="{FF2B5EF4-FFF2-40B4-BE49-F238E27FC236}">
              <a16:creationId xmlns:a16="http://schemas.microsoft.com/office/drawing/2014/main" id="{DB890863-DD54-47B3-958E-4A87104607C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57" name="Text Box 19">
          <a:extLst>
            <a:ext uri="{FF2B5EF4-FFF2-40B4-BE49-F238E27FC236}">
              <a16:creationId xmlns:a16="http://schemas.microsoft.com/office/drawing/2014/main" id="{A0321122-997D-451D-9957-BBAC8272AAE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58" name="Text Box 16">
          <a:extLst>
            <a:ext uri="{FF2B5EF4-FFF2-40B4-BE49-F238E27FC236}">
              <a16:creationId xmlns:a16="http://schemas.microsoft.com/office/drawing/2014/main" id="{D5AA061D-71A3-414E-8446-13245F8792F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459" name="Text Box 15">
          <a:extLst>
            <a:ext uri="{FF2B5EF4-FFF2-40B4-BE49-F238E27FC236}">
              <a16:creationId xmlns:a16="http://schemas.microsoft.com/office/drawing/2014/main" id="{38E159AB-956D-452F-8B10-6DC533EB0A95}"/>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60" name="Text Box 15">
          <a:extLst>
            <a:ext uri="{FF2B5EF4-FFF2-40B4-BE49-F238E27FC236}">
              <a16:creationId xmlns:a16="http://schemas.microsoft.com/office/drawing/2014/main" id="{D62A641C-4B9C-4889-B367-D8CDE6EDDE2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461" name="Text Box 15">
          <a:extLst>
            <a:ext uri="{FF2B5EF4-FFF2-40B4-BE49-F238E27FC236}">
              <a16:creationId xmlns:a16="http://schemas.microsoft.com/office/drawing/2014/main" id="{EB9F7846-5ADE-4714-BB70-D1F73BB5CE75}"/>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62" name="Text Box 15">
          <a:extLst>
            <a:ext uri="{FF2B5EF4-FFF2-40B4-BE49-F238E27FC236}">
              <a16:creationId xmlns:a16="http://schemas.microsoft.com/office/drawing/2014/main" id="{5F223DE4-91BC-46B5-8FA7-44AFE3F7BF4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504825</xdr:rowOff>
    </xdr:from>
    <xdr:ext cx="95250" cy="213632"/>
    <xdr:sp macro="" textlink="">
      <xdr:nvSpPr>
        <xdr:cNvPr id="7463" name="Text Box 15">
          <a:extLst>
            <a:ext uri="{FF2B5EF4-FFF2-40B4-BE49-F238E27FC236}">
              <a16:creationId xmlns:a16="http://schemas.microsoft.com/office/drawing/2014/main" id="{9F988C07-41C8-46FC-92E3-96F1E64B5D41}"/>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64" name="Text Box 15">
          <a:extLst>
            <a:ext uri="{FF2B5EF4-FFF2-40B4-BE49-F238E27FC236}">
              <a16:creationId xmlns:a16="http://schemas.microsoft.com/office/drawing/2014/main" id="{52D1F0AB-4452-43F8-BF57-82CA460039BB}"/>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65" name="Text Box 15">
          <a:extLst>
            <a:ext uri="{FF2B5EF4-FFF2-40B4-BE49-F238E27FC236}">
              <a16:creationId xmlns:a16="http://schemas.microsoft.com/office/drawing/2014/main" id="{EA8A56E1-A695-4EA1-96F5-955FAB0B48C7}"/>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66" name="Text Box 15">
          <a:extLst>
            <a:ext uri="{FF2B5EF4-FFF2-40B4-BE49-F238E27FC236}">
              <a16:creationId xmlns:a16="http://schemas.microsoft.com/office/drawing/2014/main" id="{AB8835F9-22E2-4D66-9917-FCEFF58568C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67" name="Text Box 15">
          <a:extLst>
            <a:ext uri="{FF2B5EF4-FFF2-40B4-BE49-F238E27FC236}">
              <a16:creationId xmlns:a16="http://schemas.microsoft.com/office/drawing/2014/main" id="{7C3AEEC8-CBC1-4D0C-ACD9-9903A6588B9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68" name="Text Box 15">
          <a:extLst>
            <a:ext uri="{FF2B5EF4-FFF2-40B4-BE49-F238E27FC236}">
              <a16:creationId xmlns:a16="http://schemas.microsoft.com/office/drawing/2014/main" id="{AC6E4A49-2EA6-49ED-816E-821373E326D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69" name="Text Box 15">
          <a:extLst>
            <a:ext uri="{FF2B5EF4-FFF2-40B4-BE49-F238E27FC236}">
              <a16:creationId xmlns:a16="http://schemas.microsoft.com/office/drawing/2014/main" id="{073352DF-9878-4AA1-BE49-68DB3319680A}"/>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448496"/>
    <xdr:sp macro="" textlink="">
      <xdr:nvSpPr>
        <xdr:cNvPr id="7470" name="Text Box 15">
          <a:extLst>
            <a:ext uri="{FF2B5EF4-FFF2-40B4-BE49-F238E27FC236}">
              <a16:creationId xmlns:a16="http://schemas.microsoft.com/office/drawing/2014/main" id="{6E6DABF3-6FCB-412A-9368-A96E555447C5}"/>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71" name="Text Box 15">
          <a:extLst>
            <a:ext uri="{FF2B5EF4-FFF2-40B4-BE49-F238E27FC236}">
              <a16:creationId xmlns:a16="http://schemas.microsoft.com/office/drawing/2014/main" id="{DD77F9FE-F1FC-48C3-A3CE-08A227BC8B00}"/>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444331"/>
    <xdr:sp macro="" textlink="">
      <xdr:nvSpPr>
        <xdr:cNvPr id="7472" name="Text Box 15">
          <a:extLst>
            <a:ext uri="{FF2B5EF4-FFF2-40B4-BE49-F238E27FC236}">
              <a16:creationId xmlns:a16="http://schemas.microsoft.com/office/drawing/2014/main" id="{5D6B881B-6445-433E-B60D-FECE84C64140}"/>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456743"/>
    <xdr:sp macro="" textlink="">
      <xdr:nvSpPr>
        <xdr:cNvPr id="7473" name="Text Box 15">
          <a:extLst>
            <a:ext uri="{FF2B5EF4-FFF2-40B4-BE49-F238E27FC236}">
              <a16:creationId xmlns:a16="http://schemas.microsoft.com/office/drawing/2014/main" id="{311F7F05-1B7C-40F4-9EAF-2253C67E15CB}"/>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74" name="Text Box 15">
          <a:extLst>
            <a:ext uri="{FF2B5EF4-FFF2-40B4-BE49-F238E27FC236}">
              <a16:creationId xmlns:a16="http://schemas.microsoft.com/office/drawing/2014/main" id="{B14E0104-2B21-486E-A401-6002AA691D50}"/>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444331"/>
    <xdr:sp macro="" textlink="">
      <xdr:nvSpPr>
        <xdr:cNvPr id="7475" name="Text Box 15">
          <a:extLst>
            <a:ext uri="{FF2B5EF4-FFF2-40B4-BE49-F238E27FC236}">
              <a16:creationId xmlns:a16="http://schemas.microsoft.com/office/drawing/2014/main" id="{3D5EA0EB-71B2-4955-B28D-37BD8A8441BA}"/>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76" name="Text Box 15">
          <a:extLst>
            <a:ext uri="{FF2B5EF4-FFF2-40B4-BE49-F238E27FC236}">
              <a16:creationId xmlns:a16="http://schemas.microsoft.com/office/drawing/2014/main" id="{1959BFC8-2B9F-495E-BC6D-76E098AC282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77" name="Text Box 15">
          <a:extLst>
            <a:ext uri="{FF2B5EF4-FFF2-40B4-BE49-F238E27FC236}">
              <a16:creationId xmlns:a16="http://schemas.microsoft.com/office/drawing/2014/main" id="{C9271CD1-CD3D-44FA-A252-FAC3F9BE248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78" name="Text Box 15">
          <a:extLst>
            <a:ext uri="{FF2B5EF4-FFF2-40B4-BE49-F238E27FC236}">
              <a16:creationId xmlns:a16="http://schemas.microsoft.com/office/drawing/2014/main" id="{E19BB6C0-0719-4365-8C0C-2D7F3DC9C05E}"/>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79" name="Text Box 15">
          <a:extLst>
            <a:ext uri="{FF2B5EF4-FFF2-40B4-BE49-F238E27FC236}">
              <a16:creationId xmlns:a16="http://schemas.microsoft.com/office/drawing/2014/main" id="{54E5AD42-EEC4-439A-8402-C3B49D43E91E}"/>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80" name="Text Box 15">
          <a:extLst>
            <a:ext uri="{FF2B5EF4-FFF2-40B4-BE49-F238E27FC236}">
              <a16:creationId xmlns:a16="http://schemas.microsoft.com/office/drawing/2014/main" id="{8585853C-D200-40A4-A000-C1A14B3FC04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81" name="Text Box 15">
          <a:extLst>
            <a:ext uri="{FF2B5EF4-FFF2-40B4-BE49-F238E27FC236}">
              <a16:creationId xmlns:a16="http://schemas.microsoft.com/office/drawing/2014/main" id="{78E4F472-1860-4524-ADD8-0203C77532C6}"/>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48496"/>
    <xdr:sp macro="" textlink="">
      <xdr:nvSpPr>
        <xdr:cNvPr id="7482" name="Text Box 15">
          <a:extLst>
            <a:ext uri="{FF2B5EF4-FFF2-40B4-BE49-F238E27FC236}">
              <a16:creationId xmlns:a16="http://schemas.microsoft.com/office/drawing/2014/main" id="{EF125EF9-06AD-42B9-A69D-6B665CAD4484}"/>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83" name="Text Box 15">
          <a:extLst>
            <a:ext uri="{FF2B5EF4-FFF2-40B4-BE49-F238E27FC236}">
              <a16:creationId xmlns:a16="http://schemas.microsoft.com/office/drawing/2014/main" id="{6FF21C0C-9652-4ED2-97E4-D2F2370030E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44331"/>
    <xdr:sp macro="" textlink="">
      <xdr:nvSpPr>
        <xdr:cNvPr id="7484" name="Text Box 15">
          <a:extLst>
            <a:ext uri="{FF2B5EF4-FFF2-40B4-BE49-F238E27FC236}">
              <a16:creationId xmlns:a16="http://schemas.microsoft.com/office/drawing/2014/main" id="{DD81DAD1-945E-4491-BA17-D2478D559C36}"/>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56743"/>
    <xdr:sp macro="" textlink="">
      <xdr:nvSpPr>
        <xdr:cNvPr id="7485" name="Text Box 15">
          <a:extLst>
            <a:ext uri="{FF2B5EF4-FFF2-40B4-BE49-F238E27FC236}">
              <a16:creationId xmlns:a16="http://schemas.microsoft.com/office/drawing/2014/main" id="{52CC17EB-D5DA-4A63-901E-E0A29AC42B8B}"/>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86" name="Text Box 15">
          <a:extLst>
            <a:ext uri="{FF2B5EF4-FFF2-40B4-BE49-F238E27FC236}">
              <a16:creationId xmlns:a16="http://schemas.microsoft.com/office/drawing/2014/main" id="{D398EEA2-B0B3-4AD3-B871-095EEE841F9A}"/>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44331"/>
    <xdr:sp macro="" textlink="">
      <xdr:nvSpPr>
        <xdr:cNvPr id="7487" name="Text Box 15">
          <a:extLst>
            <a:ext uri="{FF2B5EF4-FFF2-40B4-BE49-F238E27FC236}">
              <a16:creationId xmlns:a16="http://schemas.microsoft.com/office/drawing/2014/main" id="{93DFA362-F19D-41E9-BAA3-A5743E37AF15}"/>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88" name="Text Box 15">
          <a:extLst>
            <a:ext uri="{FF2B5EF4-FFF2-40B4-BE49-F238E27FC236}">
              <a16:creationId xmlns:a16="http://schemas.microsoft.com/office/drawing/2014/main" id="{4AB32DE1-A5A7-4693-949E-7BD06DF8B195}"/>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89" name="Text Box 15">
          <a:extLst>
            <a:ext uri="{FF2B5EF4-FFF2-40B4-BE49-F238E27FC236}">
              <a16:creationId xmlns:a16="http://schemas.microsoft.com/office/drawing/2014/main" id="{42BBD2AD-F8FA-44B5-ABCD-D14A306779B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90" name="Text Box 15">
          <a:extLst>
            <a:ext uri="{FF2B5EF4-FFF2-40B4-BE49-F238E27FC236}">
              <a16:creationId xmlns:a16="http://schemas.microsoft.com/office/drawing/2014/main" id="{F35623B8-AEF1-49D6-A7A8-0DD70862D6A1}"/>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91" name="Text Box 15">
          <a:extLst>
            <a:ext uri="{FF2B5EF4-FFF2-40B4-BE49-F238E27FC236}">
              <a16:creationId xmlns:a16="http://schemas.microsoft.com/office/drawing/2014/main" id="{05708936-8BF0-4C0A-84DC-021B6EB1E1D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92" name="Text Box 15">
          <a:extLst>
            <a:ext uri="{FF2B5EF4-FFF2-40B4-BE49-F238E27FC236}">
              <a16:creationId xmlns:a16="http://schemas.microsoft.com/office/drawing/2014/main" id="{F7DFD589-F185-4D07-859E-D2CDDBA5B0F5}"/>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93" name="Text Box 15">
          <a:extLst>
            <a:ext uri="{FF2B5EF4-FFF2-40B4-BE49-F238E27FC236}">
              <a16:creationId xmlns:a16="http://schemas.microsoft.com/office/drawing/2014/main" id="{0E23975C-7206-4D0F-8465-CB3793B4AE1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94" name="Text Box 15">
          <a:extLst>
            <a:ext uri="{FF2B5EF4-FFF2-40B4-BE49-F238E27FC236}">
              <a16:creationId xmlns:a16="http://schemas.microsoft.com/office/drawing/2014/main" id="{756021FB-01CA-4CD0-AFC8-0001C463EF2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95" name="Text Box 15">
          <a:extLst>
            <a:ext uri="{FF2B5EF4-FFF2-40B4-BE49-F238E27FC236}">
              <a16:creationId xmlns:a16="http://schemas.microsoft.com/office/drawing/2014/main" id="{DC217CB1-DCB3-494E-8100-F2EF707CF78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96" name="Text Box 15">
          <a:extLst>
            <a:ext uri="{FF2B5EF4-FFF2-40B4-BE49-F238E27FC236}">
              <a16:creationId xmlns:a16="http://schemas.microsoft.com/office/drawing/2014/main" id="{D917570C-423F-4778-916C-085DF04473D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97" name="Text Box 15">
          <a:extLst>
            <a:ext uri="{FF2B5EF4-FFF2-40B4-BE49-F238E27FC236}">
              <a16:creationId xmlns:a16="http://schemas.microsoft.com/office/drawing/2014/main" id="{5333D406-D175-4BB6-8CBD-49E72779998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98" name="Text Box 15">
          <a:extLst>
            <a:ext uri="{FF2B5EF4-FFF2-40B4-BE49-F238E27FC236}">
              <a16:creationId xmlns:a16="http://schemas.microsoft.com/office/drawing/2014/main" id="{B19DF14A-4ADF-4C2A-B290-0584A079E89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99" name="Text Box 15">
          <a:extLst>
            <a:ext uri="{FF2B5EF4-FFF2-40B4-BE49-F238E27FC236}">
              <a16:creationId xmlns:a16="http://schemas.microsoft.com/office/drawing/2014/main" id="{B788A26F-354B-4171-947E-E9074D012B7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00" name="Text Box 15">
          <a:extLst>
            <a:ext uri="{FF2B5EF4-FFF2-40B4-BE49-F238E27FC236}">
              <a16:creationId xmlns:a16="http://schemas.microsoft.com/office/drawing/2014/main" id="{A20CB019-4C32-46CB-BBD0-578DECEF3C4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01" name="Text Box 15">
          <a:extLst>
            <a:ext uri="{FF2B5EF4-FFF2-40B4-BE49-F238E27FC236}">
              <a16:creationId xmlns:a16="http://schemas.microsoft.com/office/drawing/2014/main" id="{81156678-0773-4B19-97AD-D6760CE33D7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502" name="Text Box 15">
          <a:extLst>
            <a:ext uri="{FF2B5EF4-FFF2-40B4-BE49-F238E27FC236}">
              <a16:creationId xmlns:a16="http://schemas.microsoft.com/office/drawing/2014/main" id="{E0D74C1A-E88E-4A6B-ABD5-797E67392FC5}"/>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503" name="Text Box 15">
          <a:extLst>
            <a:ext uri="{FF2B5EF4-FFF2-40B4-BE49-F238E27FC236}">
              <a16:creationId xmlns:a16="http://schemas.microsoft.com/office/drawing/2014/main" id="{52D8FE5D-1A6F-49C2-8525-DBD2B1043BAC}"/>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04" name="Text Box 15">
          <a:extLst>
            <a:ext uri="{FF2B5EF4-FFF2-40B4-BE49-F238E27FC236}">
              <a16:creationId xmlns:a16="http://schemas.microsoft.com/office/drawing/2014/main" id="{1679F326-6432-489C-B665-2BAAADCF636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505" name="Text Box 15">
          <a:extLst>
            <a:ext uri="{FF2B5EF4-FFF2-40B4-BE49-F238E27FC236}">
              <a16:creationId xmlns:a16="http://schemas.microsoft.com/office/drawing/2014/main" id="{27A11B73-6FAB-40E9-A50F-5D3D336F5192}"/>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06" name="Text Box 15">
          <a:extLst>
            <a:ext uri="{FF2B5EF4-FFF2-40B4-BE49-F238E27FC236}">
              <a16:creationId xmlns:a16="http://schemas.microsoft.com/office/drawing/2014/main" id="{FDCA786E-759C-4E09-B254-12F108C407E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504825</xdr:rowOff>
    </xdr:from>
    <xdr:ext cx="95250" cy="213632"/>
    <xdr:sp macro="" textlink="">
      <xdr:nvSpPr>
        <xdr:cNvPr id="7507" name="Text Box 15">
          <a:extLst>
            <a:ext uri="{FF2B5EF4-FFF2-40B4-BE49-F238E27FC236}">
              <a16:creationId xmlns:a16="http://schemas.microsoft.com/office/drawing/2014/main" id="{1A4490E3-C07C-4519-A6BF-C750A6748082}"/>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08" name="Text Box 15">
          <a:extLst>
            <a:ext uri="{FF2B5EF4-FFF2-40B4-BE49-F238E27FC236}">
              <a16:creationId xmlns:a16="http://schemas.microsoft.com/office/drawing/2014/main" id="{625A168E-D648-4AAB-843C-8897D1F8007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09" name="Text Box 15">
          <a:extLst>
            <a:ext uri="{FF2B5EF4-FFF2-40B4-BE49-F238E27FC236}">
              <a16:creationId xmlns:a16="http://schemas.microsoft.com/office/drawing/2014/main" id="{33574C15-A9F5-4F65-83B9-91C6357B617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10" name="Text Box 15">
          <a:extLst>
            <a:ext uri="{FF2B5EF4-FFF2-40B4-BE49-F238E27FC236}">
              <a16:creationId xmlns:a16="http://schemas.microsoft.com/office/drawing/2014/main" id="{53C84C60-EB73-4370-98B7-8E56FD51ACA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11" name="Text Box 15">
          <a:extLst>
            <a:ext uri="{FF2B5EF4-FFF2-40B4-BE49-F238E27FC236}">
              <a16:creationId xmlns:a16="http://schemas.microsoft.com/office/drawing/2014/main" id="{31CFD64A-5D47-4B94-816D-6C1FC3A261B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12" name="Text Box 15">
          <a:extLst>
            <a:ext uri="{FF2B5EF4-FFF2-40B4-BE49-F238E27FC236}">
              <a16:creationId xmlns:a16="http://schemas.microsoft.com/office/drawing/2014/main" id="{8DD03A69-9D3A-4F58-9CEA-1F5E46E217A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13" name="Text Box 15">
          <a:extLst>
            <a:ext uri="{FF2B5EF4-FFF2-40B4-BE49-F238E27FC236}">
              <a16:creationId xmlns:a16="http://schemas.microsoft.com/office/drawing/2014/main" id="{8F77BFDB-A92B-497E-BB39-AE54F948D3B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14" name="Text Box 16">
          <a:extLst>
            <a:ext uri="{FF2B5EF4-FFF2-40B4-BE49-F238E27FC236}">
              <a16:creationId xmlns:a16="http://schemas.microsoft.com/office/drawing/2014/main" id="{2DC57BFF-9AC9-4023-9FE6-ADB5B561D84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15" name="Text Box 17">
          <a:extLst>
            <a:ext uri="{FF2B5EF4-FFF2-40B4-BE49-F238E27FC236}">
              <a16:creationId xmlns:a16="http://schemas.microsoft.com/office/drawing/2014/main" id="{8457249F-BA78-40CE-8B40-0C7B2F2A4BB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16" name="Text Box 18">
          <a:extLst>
            <a:ext uri="{FF2B5EF4-FFF2-40B4-BE49-F238E27FC236}">
              <a16:creationId xmlns:a16="http://schemas.microsoft.com/office/drawing/2014/main" id="{8A2172C4-D938-40C9-957B-E1795940CB9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17" name="Text Box 19">
          <a:extLst>
            <a:ext uri="{FF2B5EF4-FFF2-40B4-BE49-F238E27FC236}">
              <a16:creationId xmlns:a16="http://schemas.microsoft.com/office/drawing/2014/main" id="{FC56598A-0529-4967-8E44-D4AF8E6BA01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18" name="Text Box 16">
          <a:extLst>
            <a:ext uri="{FF2B5EF4-FFF2-40B4-BE49-F238E27FC236}">
              <a16:creationId xmlns:a16="http://schemas.microsoft.com/office/drawing/2014/main" id="{31ECC4D5-359F-4A8A-8A6E-F49A241F252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19" name="Text Box 17">
          <a:extLst>
            <a:ext uri="{FF2B5EF4-FFF2-40B4-BE49-F238E27FC236}">
              <a16:creationId xmlns:a16="http://schemas.microsoft.com/office/drawing/2014/main" id="{AA5229D5-9EC3-49CF-B413-90ADDD1DA4A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20" name="Text Box 18">
          <a:extLst>
            <a:ext uri="{FF2B5EF4-FFF2-40B4-BE49-F238E27FC236}">
              <a16:creationId xmlns:a16="http://schemas.microsoft.com/office/drawing/2014/main" id="{770F9C5B-4F4F-4B04-B512-28765FF20A0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21" name="Text Box 19">
          <a:extLst>
            <a:ext uri="{FF2B5EF4-FFF2-40B4-BE49-F238E27FC236}">
              <a16:creationId xmlns:a16="http://schemas.microsoft.com/office/drawing/2014/main" id="{6B71DFD4-ABC5-4962-BC72-5EBDB407D7A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22" name="Text Box 16">
          <a:extLst>
            <a:ext uri="{FF2B5EF4-FFF2-40B4-BE49-F238E27FC236}">
              <a16:creationId xmlns:a16="http://schemas.microsoft.com/office/drawing/2014/main" id="{BA65CA1C-D38F-4A95-99F4-B236E328B52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23" name="Text Box 17">
          <a:extLst>
            <a:ext uri="{FF2B5EF4-FFF2-40B4-BE49-F238E27FC236}">
              <a16:creationId xmlns:a16="http://schemas.microsoft.com/office/drawing/2014/main" id="{709D4A8E-033E-4D68-BA48-2A8C29F9012D}"/>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24" name="Text Box 18">
          <a:extLst>
            <a:ext uri="{FF2B5EF4-FFF2-40B4-BE49-F238E27FC236}">
              <a16:creationId xmlns:a16="http://schemas.microsoft.com/office/drawing/2014/main" id="{773E9965-326B-43EC-9F4F-FD60C33FA7B6}"/>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25" name="Text Box 19">
          <a:extLst>
            <a:ext uri="{FF2B5EF4-FFF2-40B4-BE49-F238E27FC236}">
              <a16:creationId xmlns:a16="http://schemas.microsoft.com/office/drawing/2014/main" id="{23DD1116-AEB1-40BC-A9FF-946778D2B3D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175</xdr:row>
      <xdr:rowOff>504825</xdr:rowOff>
    </xdr:from>
    <xdr:ext cx="95250" cy="444014"/>
    <xdr:sp macro="" textlink="">
      <xdr:nvSpPr>
        <xdr:cNvPr id="7526" name="Text Box 15">
          <a:extLst>
            <a:ext uri="{FF2B5EF4-FFF2-40B4-BE49-F238E27FC236}">
              <a16:creationId xmlns:a16="http://schemas.microsoft.com/office/drawing/2014/main" id="{7DDE9707-159A-444E-8403-B5806C584164}"/>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27" name="Text Box 16">
          <a:extLst>
            <a:ext uri="{FF2B5EF4-FFF2-40B4-BE49-F238E27FC236}">
              <a16:creationId xmlns:a16="http://schemas.microsoft.com/office/drawing/2014/main" id="{23B38FD2-3299-4F48-908E-2951C84F58F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28" name="Text Box 17">
          <a:extLst>
            <a:ext uri="{FF2B5EF4-FFF2-40B4-BE49-F238E27FC236}">
              <a16:creationId xmlns:a16="http://schemas.microsoft.com/office/drawing/2014/main" id="{4D41BA22-4CCD-4606-8E10-8C8FFEF40F0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29" name="Text Box 18">
          <a:extLst>
            <a:ext uri="{FF2B5EF4-FFF2-40B4-BE49-F238E27FC236}">
              <a16:creationId xmlns:a16="http://schemas.microsoft.com/office/drawing/2014/main" id="{581C7C3A-39A4-40FB-BDA8-8F277CAF693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30" name="Text Box 19">
          <a:extLst>
            <a:ext uri="{FF2B5EF4-FFF2-40B4-BE49-F238E27FC236}">
              <a16:creationId xmlns:a16="http://schemas.microsoft.com/office/drawing/2014/main" id="{E405A5CA-6BB4-4587-A91E-B4334A25E68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531" name="Text Box 15">
          <a:extLst>
            <a:ext uri="{FF2B5EF4-FFF2-40B4-BE49-F238E27FC236}">
              <a16:creationId xmlns:a16="http://schemas.microsoft.com/office/drawing/2014/main" id="{6CE9B93A-7920-4EFE-B23A-D39AE9AF7C2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175</xdr:row>
      <xdr:rowOff>504825</xdr:rowOff>
    </xdr:from>
    <xdr:ext cx="95250" cy="442269"/>
    <xdr:sp macro="" textlink="">
      <xdr:nvSpPr>
        <xdr:cNvPr id="7532" name="Text Box 15">
          <a:extLst>
            <a:ext uri="{FF2B5EF4-FFF2-40B4-BE49-F238E27FC236}">
              <a16:creationId xmlns:a16="http://schemas.microsoft.com/office/drawing/2014/main" id="{E9430541-18BA-41AE-B938-BD31962A0C2D}"/>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33" name="Text Box 16">
          <a:extLst>
            <a:ext uri="{FF2B5EF4-FFF2-40B4-BE49-F238E27FC236}">
              <a16:creationId xmlns:a16="http://schemas.microsoft.com/office/drawing/2014/main" id="{9966D040-B0AF-46C2-B76B-43448DF5F58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34" name="Text Box 17">
          <a:extLst>
            <a:ext uri="{FF2B5EF4-FFF2-40B4-BE49-F238E27FC236}">
              <a16:creationId xmlns:a16="http://schemas.microsoft.com/office/drawing/2014/main" id="{DEEECF3D-5A5B-41C2-889A-EAF0B8B564F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35" name="Text Box 18">
          <a:extLst>
            <a:ext uri="{FF2B5EF4-FFF2-40B4-BE49-F238E27FC236}">
              <a16:creationId xmlns:a16="http://schemas.microsoft.com/office/drawing/2014/main" id="{8A9544D7-5B46-4DB9-AA7F-0815146EFE9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504825</xdr:rowOff>
    </xdr:from>
    <xdr:ext cx="95250" cy="213632"/>
    <xdr:sp macro="" textlink="">
      <xdr:nvSpPr>
        <xdr:cNvPr id="7536" name="Text Box 15">
          <a:extLst>
            <a:ext uri="{FF2B5EF4-FFF2-40B4-BE49-F238E27FC236}">
              <a16:creationId xmlns:a16="http://schemas.microsoft.com/office/drawing/2014/main" id="{140F22EA-49EB-4963-A4DF-684C9E15F490}"/>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37" name="Text Box 16">
          <a:extLst>
            <a:ext uri="{FF2B5EF4-FFF2-40B4-BE49-F238E27FC236}">
              <a16:creationId xmlns:a16="http://schemas.microsoft.com/office/drawing/2014/main" id="{20CB9931-1556-45E6-93B1-FDC509B4194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38" name="Text Box 17">
          <a:extLst>
            <a:ext uri="{FF2B5EF4-FFF2-40B4-BE49-F238E27FC236}">
              <a16:creationId xmlns:a16="http://schemas.microsoft.com/office/drawing/2014/main" id="{7CB644EB-E0AB-41DC-86C5-37C3A218C1F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39" name="Text Box 18">
          <a:extLst>
            <a:ext uri="{FF2B5EF4-FFF2-40B4-BE49-F238E27FC236}">
              <a16:creationId xmlns:a16="http://schemas.microsoft.com/office/drawing/2014/main" id="{CC28C685-F00B-4548-8CA4-549CBE5A0CD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40" name="Text Box 19">
          <a:extLst>
            <a:ext uri="{FF2B5EF4-FFF2-40B4-BE49-F238E27FC236}">
              <a16:creationId xmlns:a16="http://schemas.microsoft.com/office/drawing/2014/main" id="{A355EC0D-7DC5-4A56-A135-681A3DD138D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41" name="Text Box 16">
          <a:extLst>
            <a:ext uri="{FF2B5EF4-FFF2-40B4-BE49-F238E27FC236}">
              <a16:creationId xmlns:a16="http://schemas.microsoft.com/office/drawing/2014/main" id="{872BBB9C-1A25-4D11-AAB1-3D5FBDEA9C3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42" name="Text Box 17">
          <a:extLst>
            <a:ext uri="{FF2B5EF4-FFF2-40B4-BE49-F238E27FC236}">
              <a16:creationId xmlns:a16="http://schemas.microsoft.com/office/drawing/2014/main" id="{F27B558E-A2E9-4FC3-B685-49CC419DF60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43" name="Text Box 18">
          <a:extLst>
            <a:ext uri="{FF2B5EF4-FFF2-40B4-BE49-F238E27FC236}">
              <a16:creationId xmlns:a16="http://schemas.microsoft.com/office/drawing/2014/main" id="{C27DE7E1-EF09-4EE1-AE06-F2B34109EA7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44" name="Text Box 19">
          <a:extLst>
            <a:ext uri="{FF2B5EF4-FFF2-40B4-BE49-F238E27FC236}">
              <a16:creationId xmlns:a16="http://schemas.microsoft.com/office/drawing/2014/main" id="{2D2ACC72-F12D-45C6-8D3D-A287923C95B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545" name="Text Box 15">
          <a:extLst>
            <a:ext uri="{FF2B5EF4-FFF2-40B4-BE49-F238E27FC236}">
              <a16:creationId xmlns:a16="http://schemas.microsoft.com/office/drawing/2014/main" id="{C7BA77C6-A384-41FA-BED3-3F690C5C33FA}"/>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546" name="Text Box 15">
          <a:extLst>
            <a:ext uri="{FF2B5EF4-FFF2-40B4-BE49-F238E27FC236}">
              <a16:creationId xmlns:a16="http://schemas.microsoft.com/office/drawing/2014/main" id="{5B5CD99C-19FA-447F-9643-D2AD37ABED15}"/>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448496"/>
    <xdr:sp macro="" textlink="">
      <xdr:nvSpPr>
        <xdr:cNvPr id="7547" name="Text Box 15">
          <a:extLst>
            <a:ext uri="{FF2B5EF4-FFF2-40B4-BE49-F238E27FC236}">
              <a16:creationId xmlns:a16="http://schemas.microsoft.com/office/drawing/2014/main" id="{80CC9C40-30A0-49D1-828E-E2AFB0866628}"/>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504825</xdr:rowOff>
    </xdr:from>
    <xdr:ext cx="95250" cy="442269"/>
    <xdr:sp macro="" textlink="">
      <xdr:nvSpPr>
        <xdr:cNvPr id="7548" name="Text Box 15">
          <a:extLst>
            <a:ext uri="{FF2B5EF4-FFF2-40B4-BE49-F238E27FC236}">
              <a16:creationId xmlns:a16="http://schemas.microsoft.com/office/drawing/2014/main" id="{789239FA-A4E8-4C06-9423-76AB3B37FC38}"/>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504825</xdr:rowOff>
    </xdr:from>
    <xdr:ext cx="95250" cy="442269"/>
    <xdr:sp macro="" textlink="">
      <xdr:nvSpPr>
        <xdr:cNvPr id="7549" name="Text Box 15">
          <a:extLst>
            <a:ext uri="{FF2B5EF4-FFF2-40B4-BE49-F238E27FC236}">
              <a16:creationId xmlns:a16="http://schemas.microsoft.com/office/drawing/2014/main" id="{58454F54-76B4-4495-A51A-B93FE6F43C5A}"/>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50" name="Text Box 15">
          <a:extLst>
            <a:ext uri="{FF2B5EF4-FFF2-40B4-BE49-F238E27FC236}">
              <a16:creationId xmlns:a16="http://schemas.microsoft.com/office/drawing/2014/main" id="{5BE8B9A9-5EA8-4432-956D-F846D84091B7}"/>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444331"/>
    <xdr:sp macro="" textlink="">
      <xdr:nvSpPr>
        <xdr:cNvPr id="7551" name="Text Box 15">
          <a:extLst>
            <a:ext uri="{FF2B5EF4-FFF2-40B4-BE49-F238E27FC236}">
              <a16:creationId xmlns:a16="http://schemas.microsoft.com/office/drawing/2014/main" id="{2513EB89-5437-42B3-837F-6203C403BC24}"/>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552" name="Text Box 15">
          <a:extLst>
            <a:ext uri="{FF2B5EF4-FFF2-40B4-BE49-F238E27FC236}">
              <a16:creationId xmlns:a16="http://schemas.microsoft.com/office/drawing/2014/main" id="{CB27D458-1089-445B-A892-F717D899698D}"/>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53" name="Text Box 16">
          <a:extLst>
            <a:ext uri="{FF2B5EF4-FFF2-40B4-BE49-F238E27FC236}">
              <a16:creationId xmlns:a16="http://schemas.microsoft.com/office/drawing/2014/main" id="{AFFDC714-B01F-49DA-8E2E-E18E376DB4C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54" name="Text Box 17">
          <a:extLst>
            <a:ext uri="{FF2B5EF4-FFF2-40B4-BE49-F238E27FC236}">
              <a16:creationId xmlns:a16="http://schemas.microsoft.com/office/drawing/2014/main" id="{196AEF96-70E4-48E6-9EAF-9FEDA880F01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55" name="Text Box 18">
          <a:extLst>
            <a:ext uri="{FF2B5EF4-FFF2-40B4-BE49-F238E27FC236}">
              <a16:creationId xmlns:a16="http://schemas.microsoft.com/office/drawing/2014/main" id="{D5A543A2-097A-4489-BA06-B8E277D2BDA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56" name="Text Box 19">
          <a:extLst>
            <a:ext uri="{FF2B5EF4-FFF2-40B4-BE49-F238E27FC236}">
              <a16:creationId xmlns:a16="http://schemas.microsoft.com/office/drawing/2014/main" id="{97469C7F-2DF1-4E18-9AD6-39A2A3B2AEE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57" name="Text Box 16">
          <a:extLst>
            <a:ext uri="{FF2B5EF4-FFF2-40B4-BE49-F238E27FC236}">
              <a16:creationId xmlns:a16="http://schemas.microsoft.com/office/drawing/2014/main" id="{831A122C-CAE3-429B-A944-11AD6788023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58" name="Text Box 17">
          <a:extLst>
            <a:ext uri="{FF2B5EF4-FFF2-40B4-BE49-F238E27FC236}">
              <a16:creationId xmlns:a16="http://schemas.microsoft.com/office/drawing/2014/main" id="{4F469838-ADE6-4FAA-B165-A09278FE5FA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59" name="Text Box 18">
          <a:extLst>
            <a:ext uri="{FF2B5EF4-FFF2-40B4-BE49-F238E27FC236}">
              <a16:creationId xmlns:a16="http://schemas.microsoft.com/office/drawing/2014/main" id="{FD2DE9CC-74A6-4F5A-8E4B-FEC0DD17EDF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60" name="Text Box 19">
          <a:extLst>
            <a:ext uri="{FF2B5EF4-FFF2-40B4-BE49-F238E27FC236}">
              <a16:creationId xmlns:a16="http://schemas.microsoft.com/office/drawing/2014/main" id="{68978191-7F4C-4E82-A27B-44963F793E1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61" name="Text Box 16">
          <a:extLst>
            <a:ext uri="{FF2B5EF4-FFF2-40B4-BE49-F238E27FC236}">
              <a16:creationId xmlns:a16="http://schemas.microsoft.com/office/drawing/2014/main" id="{67D21E86-A73A-46ED-AA0A-F243D302B4F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62" name="Text Box 17">
          <a:extLst>
            <a:ext uri="{FF2B5EF4-FFF2-40B4-BE49-F238E27FC236}">
              <a16:creationId xmlns:a16="http://schemas.microsoft.com/office/drawing/2014/main" id="{4D298E53-B535-4446-84AC-D9CE1FBCE8B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63" name="Text Box 18">
          <a:extLst>
            <a:ext uri="{FF2B5EF4-FFF2-40B4-BE49-F238E27FC236}">
              <a16:creationId xmlns:a16="http://schemas.microsoft.com/office/drawing/2014/main" id="{0CDF61B1-CAE8-46A1-9C61-3728DB74FDE8}"/>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64" name="Text Box 19">
          <a:extLst>
            <a:ext uri="{FF2B5EF4-FFF2-40B4-BE49-F238E27FC236}">
              <a16:creationId xmlns:a16="http://schemas.microsoft.com/office/drawing/2014/main" id="{9545AB0B-A637-4981-830B-398B5B776DE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44014"/>
    <xdr:sp macro="" textlink="">
      <xdr:nvSpPr>
        <xdr:cNvPr id="7565" name="Text Box 15">
          <a:extLst>
            <a:ext uri="{FF2B5EF4-FFF2-40B4-BE49-F238E27FC236}">
              <a16:creationId xmlns:a16="http://schemas.microsoft.com/office/drawing/2014/main" id="{484EA7F2-9764-442D-B33F-648F65532FD4}"/>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66" name="Text Box 16">
          <a:extLst>
            <a:ext uri="{FF2B5EF4-FFF2-40B4-BE49-F238E27FC236}">
              <a16:creationId xmlns:a16="http://schemas.microsoft.com/office/drawing/2014/main" id="{06736498-F2B4-4F83-B84D-97FCA5B19F5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67" name="Text Box 17">
          <a:extLst>
            <a:ext uri="{FF2B5EF4-FFF2-40B4-BE49-F238E27FC236}">
              <a16:creationId xmlns:a16="http://schemas.microsoft.com/office/drawing/2014/main" id="{32ACA1D0-8F5A-432A-9543-598F2E70141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68" name="Text Box 18">
          <a:extLst>
            <a:ext uri="{FF2B5EF4-FFF2-40B4-BE49-F238E27FC236}">
              <a16:creationId xmlns:a16="http://schemas.microsoft.com/office/drawing/2014/main" id="{C3D8EFFC-E187-4B68-AC8C-B3BE6D7BD9E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69" name="Text Box 19">
          <a:extLst>
            <a:ext uri="{FF2B5EF4-FFF2-40B4-BE49-F238E27FC236}">
              <a16:creationId xmlns:a16="http://schemas.microsoft.com/office/drawing/2014/main" id="{75107839-EB6E-4F0D-BA9B-DF9D77D3FB6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70" name="Text Box 16">
          <a:extLst>
            <a:ext uri="{FF2B5EF4-FFF2-40B4-BE49-F238E27FC236}">
              <a16:creationId xmlns:a16="http://schemas.microsoft.com/office/drawing/2014/main" id="{EE9DFB44-DBF2-49CC-B8B8-0BBB68E952C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71" name="Text Box 17">
          <a:extLst>
            <a:ext uri="{FF2B5EF4-FFF2-40B4-BE49-F238E27FC236}">
              <a16:creationId xmlns:a16="http://schemas.microsoft.com/office/drawing/2014/main" id="{8CF899F0-69CB-4196-BE1B-DBEE0EF1F3B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72" name="Text Box 18">
          <a:extLst>
            <a:ext uri="{FF2B5EF4-FFF2-40B4-BE49-F238E27FC236}">
              <a16:creationId xmlns:a16="http://schemas.microsoft.com/office/drawing/2014/main" id="{22685CD2-CC44-4F26-B4D7-E9827D4B9FB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3" name="Text Box 16">
          <a:extLst>
            <a:ext uri="{FF2B5EF4-FFF2-40B4-BE49-F238E27FC236}">
              <a16:creationId xmlns:a16="http://schemas.microsoft.com/office/drawing/2014/main" id="{C37314A1-4BDF-49D3-8956-7DD5CA5B549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4" name="Text Box 17">
          <a:extLst>
            <a:ext uri="{FF2B5EF4-FFF2-40B4-BE49-F238E27FC236}">
              <a16:creationId xmlns:a16="http://schemas.microsoft.com/office/drawing/2014/main" id="{3923FA9E-5840-4E4F-BF0E-3617845C3E0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5" name="Text Box 18">
          <a:extLst>
            <a:ext uri="{FF2B5EF4-FFF2-40B4-BE49-F238E27FC236}">
              <a16:creationId xmlns:a16="http://schemas.microsoft.com/office/drawing/2014/main" id="{FACFC897-AACF-43FA-BABA-D3158409C3D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6" name="Text Box 19">
          <a:extLst>
            <a:ext uri="{FF2B5EF4-FFF2-40B4-BE49-F238E27FC236}">
              <a16:creationId xmlns:a16="http://schemas.microsoft.com/office/drawing/2014/main" id="{FA80271C-F81A-4F3B-A73A-7FDB018EF6E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7" name="Text Box 16">
          <a:extLst>
            <a:ext uri="{FF2B5EF4-FFF2-40B4-BE49-F238E27FC236}">
              <a16:creationId xmlns:a16="http://schemas.microsoft.com/office/drawing/2014/main" id="{8218533F-BA0E-49F0-B56C-94A0F37887B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8" name="Text Box 17">
          <a:extLst>
            <a:ext uri="{FF2B5EF4-FFF2-40B4-BE49-F238E27FC236}">
              <a16:creationId xmlns:a16="http://schemas.microsoft.com/office/drawing/2014/main" id="{9886E497-ED2F-429F-913D-E6EDD459AFA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9" name="Text Box 18">
          <a:extLst>
            <a:ext uri="{FF2B5EF4-FFF2-40B4-BE49-F238E27FC236}">
              <a16:creationId xmlns:a16="http://schemas.microsoft.com/office/drawing/2014/main" id="{5F2E7F16-D456-42BA-9DCE-2CB0F6F0BE7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80" name="Text Box 19">
          <a:extLst>
            <a:ext uri="{FF2B5EF4-FFF2-40B4-BE49-F238E27FC236}">
              <a16:creationId xmlns:a16="http://schemas.microsoft.com/office/drawing/2014/main" id="{22BF4AB4-5004-4F41-B58A-A142AD75A79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456743"/>
    <xdr:sp macro="" textlink="">
      <xdr:nvSpPr>
        <xdr:cNvPr id="7581" name="Text Box 15">
          <a:extLst>
            <a:ext uri="{FF2B5EF4-FFF2-40B4-BE49-F238E27FC236}">
              <a16:creationId xmlns:a16="http://schemas.microsoft.com/office/drawing/2014/main" id="{7A50117F-FFBD-4CFD-A954-BED1A1C9AA70}"/>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504825</xdr:rowOff>
    </xdr:from>
    <xdr:ext cx="95250" cy="442269"/>
    <xdr:sp macro="" textlink="">
      <xdr:nvSpPr>
        <xdr:cNvPr id="7582" name="Text Box 15">
          <a:extLst>
            <a:ext uri="{FF2B5EF4-FFF2-40B4-BE49-F238E27FC236}">
              <a16:creationId xmlns:a16="http://schemas.microsoft.com/office/drawing/2014/main" id="{2EC025FC-ECCC-42C7-B72C-8CC5AD2F5756}"/>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504825</xdr:rowOff>
    </xdr:from>
    <xdr:ext cx="95250" cy="442269"/>
    <xdr:sp macro="" textlink="">
      <xdr:nvSpPr>
        <xdr:cNvPr id="7583" name="Text Box 15">
          <a:extLst>
            <a:ext uri="{FF2B5EF4-FFF2-40B4-BE49-F238E27FC236}">
              <a16:creationId xmlns:a16="http://schemas.microsoft.com/office/drawing/2014/main" id="{1BA6DC2F-A527-4ACD-B015-60BF5E60F91E}"/>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84" name="Text Box 15">
          <a:extLst>
            <a:ext uri="{FF2B5EF4-FFF2-40B4-BE49-F238E27FC236}">
              <a16:creationId xmlns:a16="http://schemas.microsoft.com/office/drawing/2014/main" id="{3963592C-E94F-4A9D-A950-429B4FA4A97D}"/>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444331"/>
    <xdr:sp macro="" textlink="">
      <xdr:nvSpPr>
        <xdr:cNvPr id="7585" name="Text Box 15">
          <a:extLst>
            <a:ext uri="{FF2B5EF4-FFF2-40B4-BE49-F238E27FC236}">
              <a16:creationId xmlns:a16="http://schemas.microsoft.com/office/drawing/2014/main" id="{3AC766E2-0D8E-44F1-B15B-C04CF8E73CB7}"/>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504825</xdr:rowOff>
    </xdr:from>
    <xdr:ext cx="95250" cy="213632"/>
    <xdr:sp macro="" textlink="">
      <xdr:nvSpPr>
        <xdr:cNvPr id="7586" name="Text Box 15">
          <a:extLst>
            <a:ext uri="{FF2B5EF4-FFF2-40B4-BE49-F238E27FC236}">
              <a16:creationId xmlns:a16="http://schemas.microsoft.com/office/drawing/2014/main" id="{CA1603A8-8FF0-4D28-8E45-17BBD696F134}"/>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87" name="Text Box 16">
          <a:extLst>
            <a:ext uri="{FF2B5EF4-FFF2-40B4-BE49-F238E27FC236}">
              <a16:creationId xmlns:a16="http://schemas.microsoft.com/office/drawing/2014/main" id="{CB2B7318-B57F-4ABD-9A94-647DB41F22A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88" name="Text Box 17">
          <a:extLst>
            <a:ext uri="{FF2B5EF4-FFF2-40B4-BE49-F238E27FC236}">
              <a16:creationId xmlns:a16="http://schemas.microsoft.com/office/drawing/2014/main" id="{5B66C168-E50A-4EDA-A074-196B44B6565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89" name="Text Box 18">
          <a:extLst>
            <a:ext uri="{FF2B5EF4-FFF2-40B4-BE49-F238E27FC236}">
              <a16:creationId xmlns:a16="http://schemas.microsoft.com/office/drawing/2014/main" id="{90C15DA2-76F7-485F-B97F-AB1DC828A9C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90" name="Text Box 19">
          <a:extLst>
            <a:ext uri="{FF2B5EF4-FFF2-40B4-BE49-F238E27FC236}">
              <a16:creationId xmlns:a16="http://schemas.microsoft.com/office/drawing/2014/main" id="{E7D34DDA-DA09-46DA-903E-643933C3863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91" name="Text Box 16">
          <a:extLst>
            <a:ext uri="{FF2B5EF4-FFF2-40B4-BE49-F238E27FC236}">
              <a16:creationId xmlns:a16="http://schemas.microsoft.com/office/drawing/2014/main" id="{5E38A38A-6629-498A-AFB8-E3DF809C053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92" name="Text Box 17">
          <a:extLst>
            <a:ext uri="{FF2B5EF4-FFF2-40B4-BE49-F238E27FC236}">
              <a16:creationId xmlns:a16="http://schemas.microsoft.com/office/drawing/2014/main" id="{15094D25-B323-40F4-B505-5028C80FB76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93" name="Text Box 18">
          <a:extLst>
            <a:ext uri="{FF2B5EF4-FFF2-40B4-BE49-F238E27FC236}">
              <a16:creationId xmlns:a16="http://schemas.microsoft.com/office/drawing/2014/main" id="{BF38899F-631C-473C-9A7A-FAE57196A02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94" name="Text Box 19">
          <a:extLst>
            <a:ext uri="{FF2B5EF4-FFF2-40B4-BE49-F238E27FC236}">
              <a16:creationId xmlns:a16="http://schemas.microsoft.com/office/drawing/2014/main" id="{42C2DFF6-55AD-4E83-9247-B1D1A6F1FF9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95" name="Text Box 16">
          <a:extLst>
            <a:ext uri="{FF2B5EF4-FFF2-40B4-BE49-F238E27FC236}">
              <a16:creationId xmlns:a16="http://schemas.microsoft.com/office/drawing/2014/main" id="{290A575B-0297-41D0-AB12-615764720B38}"/>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96" name="Text Box 17">
          <a:extLst>
            <a:ext uri="{FF2B5EF4-FFF2-40B4-BE49-F238E27FC236}">
              <a16:creationId xmlns:a16="http://schemas.microsoft.com/office/drawing/2014/main" id="{D3349903-7508-496B-95E9-3207F120C68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97" name="Text Box 18">
          <a:extLst>
            <a:ext uri="{FF2B5EF4-FFF2-40B4-BE49-F238E27FC236}">
              <a16:creationId xmlns:a16="http://schemas.microsoft.com/office/drawing/2014/main" id="{C39E00EA-2436-4F6A-9F18-29C7D5548AB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98" name="Text Box 19">
          <a:extLst>
            <a:ext uri="{FF2B5EF4-FFF2-40B4-BE49-F238E27FC236}">
              <a16:creationId xmlns:a16="http://schemas.microsoft.com/office/drawing/2014/main" id="{57DDF8BA-2072-4002-93F1-0C57813178B3}"/>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44014"/>
    <xdr:sp macro="" textlink="">
      <xdr:nvSpPr>
        <xdr:cNvPr id="7599" name="Text Box 15">
          <a:extLst>
            <a:ext uri="{FF2B5EF4-FFF2-40B4-BE49-F238E27FC236}">
              <a16:creationId xmlns:a16="http://schemas.microsoft.com/office/drawing/2014/main" id="{C75D7D52-F3AC-4E20-9517-902FB2E0973F}"/>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00" name="Text Box 16">
          <a:extLst>
            <a:ext uri="{FF2B5EF4-FFF2-40B4-BE49-F238E27FC236}">
              <a16:creationId xmlns:a16="http://schemas.microsoft.com/office/drawing/2014/main" id="{7A1858CC-67BC-4622-A16C-041A8D9BAE3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01" name="Text Box 17">
          <a:extLst>
            <a:ext uri="{FF2B5EF4-FFF2-40B4-BE49-F238E27FC236}">
              <a16:creationId xmlns:a16="http://schemas.microsoft.com/office/drawing/2014/main" id="{6603B573-9450-486C-90F0-1746B4FD306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02" name="Text Box 18">
          <a:extLst>
            <a:ext uri="{FF2B5EF4-FFF2-40B4-BE49-F238E27FC236}">
              <a16:creationId xmlns:a16="http://schemas.microsoft.com/office/drawing/2014/main" id="{8BB8D895-AED8-4E85-8A50-E8C33458F8B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03" name="Text Box 19">
          <a:extLst>
            <a:ext uri="{FF2B5EF4-FFF2-40B4-BE49-F238E27FC236}">
              <a16:creationId xmlns:a16="http://schemas.microsoft.com/office/drawing/2014/main" id="{B41BCFE9-3E52-4B5E-9B8E-CB548B8ECA9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174</xdr:row>
      <xdr:rowOff>504825</xdr:rowOff>
    </xdr:from>
    <xdr:ext cx="95250" cy="442269"/>
    <xdr:sp macro="" textlink="">
      <xdr:nvSpPr>
        <xdr:cNvPr id="7604" name="Text Box 15">
          <a:extLst>
            <a:ext uri="{FF2B5EF4-FFF2-40B4-BE49-F238E27FC236}">
              <a16:creationId xmlns:a16="http://schemas.microsoft.com/office/drawing/2014/main" id="{84736976-B159-48C7-8A25-06463433D7BF}"/>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05" name="Text Box 16">
          <a:extLst>
            <a:ext uri="{FF2B5EF4-FFF2-40B4-BE49-F238E27FC236}">
              <a16:creationId xmlns:a16="http://schemas.microsoft.com/office/drawing/2014/main" id="{4F8D2EEF-3205-4976-A794-34EC425AB2E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06" name="Text Box 17">
          <a:extLst>
            <a:ext uri="{FF2B5EF4-FFF2-40B4-BE49-F238E27FC236}">
              <a16:creationId xmlns:a16="http://schemas.microsoft.com/office/drawing/2014/main" id="{E6E6E871-7F66-4A0C-B6DC-057DEB75091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07" name="Text Box 18">
          <a:extLst>
            <a:ext uri="{FF2B5EF4-FFF2-40B4-BE49-F238E27FC236}">
              <a16:creationId xmlns:a16="http://schemas.microsoft.com/office/drawing/2014/main" id="{2EA19226-4B2F-4C12-9CCA-A51B802730A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08" name="Text Box 16">
          <a:extLst>
            <a:ext uri="{FF2B5EF4-FFF2-40B4-BE49-F238E27FC236}">
              <a16:creationId xmlns:a16="http://schemas.microsoft.com/office/drawing/2014/main" id="{1A904A2F-5E85-4653-8C7D-CE708060831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09" name="Text Box 17">
          <a:extLst>
            <a:ext uri="{FF2B5EF4-FFF2-40B4-BE49-F238E27FC236}">
              <a16:creationId xmlns:a16="http://schemas.microsoft.com/office/drawing/2014/main" id="{8F0CFD2A-1D98-46BB-8A99-CFD8EC773ED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10" name="Text Box 18">
          <a:extLst>
            <a:ext uri="{FF2B5EF4-FFF2-40B4-BE49-F238E27FC236}">
              <a16:creationId xmlns:a16="http://schemas.microsoft.com/office/drawing/2014/main" id="{68B2DD68-3E4B-4BFF-AF6A-C82E32BBF70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11" name="Text Box 19">
          <a:extLst>
            <a:ext uri="{FF2B5EF4-FFF2-40B4-BE49-F238E27FC236}">
              <a16:creationId xmlns:a16="http://schemas.microsoft.com/office/drawing/2014/main" id="{D0B66DCD-2201-4E97-8861-216987C209C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12" name="Text Box 16">
          <a:extLst>
            <a:ext uri="{FF2B5EF4-FFF2-40B4-BE49-F238E27FC236}">
              <a16:creationId xmlns:a16="http://schemas.microsoft.com/office/drawing/2014/main" id="{CAC2BB11-96AC-47AF-B9DC-E414B52DDB8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13" name="Text Box 17">
          <a:extLst>
            <a:ext uri="{FF2B5EF4-FFF2-40B4-BE49-F238E27FC236}">
              <a16:creationId xmlns:a16="http://schemas.microsoft.com/office/drawing/2014/main" id="{2EBAE5EB-4F8F-437C-96CA-452B8ED0212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14" name="Text Box 18">
          <a:extLst>
            <a:ext uri="{FF2B5EF4-FFF2-40B4-BE49-F238E27FC236}">
              <a16:creationId xmlns:a16="http://schemas.microsoft.com/office/drawing/2014/main" id="{D666BE6F-635B-480E-8D4B-0B657C75A33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615" name="Text Box 15">
          <a:extLst>
            <a:ext uri="{FF2B5EF4-FFF2-40B4-BE49-F238E27FC236}">
              <a16:creationId xmlns:a16="http://schemas.microsoft.com/office/drawing/2014/main" id="{4ED230C3-3EA8-4807-A9FA-5CE03BE5AFE9}"/>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16" name="Text Box 16">
          <a:extLst>
            <a:ext uri="{FF2B5EF4-FFF2-40B4-BE49-F238E27FC236}">
              <a16:creationId xmlns:a16="http://schemas.microsoft.com/office/drawing/2014/main" id="{7EBD9636-5BBC-498D-9CC1-E1AF77139BF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17" name="Text Box 17">
          <a:extLst>
            <a:ext uri="{FF2B5EF4-FFF2-40B4-BE49-F238E27FC236}">
              <a16:creationId xmlns:a16="http://schemas.microsoft.com/office/drawing/2014/main" id="{0FF94C70-AFF7-4DEB-9658-CA6A727C4CF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18" name="Text Box 18">
          <a:extLst>
            <a:ext uri="{FF2B5EF4-FFF2-40B4-BE49-F238E27FC236}">
              <a16:creationId xmlns:a16="http://schemas.microsoft.com/office/drawing/2014/main" id="{BDC0192E-5A94-4D5E-92FB-3D046466C13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19" name="Text Box 19">
          <a:extLst>
            <a:ext uri="{FF2B5EF4-FFF2-40B4-BE49-F238E27FC236}">
              <a16:creationId xmlns:a16="http://schemas.microsoft.com/office/drawing/2014/main" id="{A51FE7AF-D811-4D30-A18C-2543CC46F9C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20" name="Text Box 16">
          <a:extLst>
            <a:ext uri="{FF2B5EF4-FFF2-40B4-BE49-F238E27FC236}">
              <a16:creationId xmlns:a16="http://schemas.microsoft.com/office/drawing/2014/main" id="{C6968ABE-DDA2-4AD2-AA72-DA7BFE1F052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21" name="Text Box 17">
          <a:extLst>
            <a:ext uri="{FF2B5EF4-FFF2-40B4-BE49-F238E27FC236}">
              <a16:creationId xmlns:a16="http://schemas.microsoft.com/office/drawing/2014/main" id="{00C7485F-528C-4ABA-A7EC-175E0ADCA37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22" name="Text Box 18">
          <a:extLst>
            <a:ext uri="{FF2B5EF4-FFF2-40B4-BE49-F238E27FC236}">
              <a16:creationId xmlns:a16="http://schemas.microsoft.com/office/drawing/2014/main" id="{73533521-E3BE-4974-9DFA-4F13C88B97C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23" name="Text Box 19">
          <a:extLst>
            <a:ext uri="{FF2B5EF4-FFF2-40B4-BE49-F238E27FC236}">
              <a16:creationId xmlns:a16="http://schemas.microsoft.com/office/drawing/2014/main" id="{788C1301-F879-4DE3-B871-7430F427C04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171</xdr:row>
      <xdr:rowOff>0</xdr:rowOff>
    </xdr:from>
    <xdr:ext cx="95250" cy="171450"/>
    <xdr:sp macro="" textlink="">
      <xdr:nvSpPr>
        <xdr:cNvPr id="7624" name="Text Box 16">
          <a:extLst>
            <a:ext uri="{FF2B5EF4-FFF2-40B4-BE49-F238E27FC236}">
              <a16:creationId xmlns:a16="http://schemas.microsoft.com/office/drawing/2014/main" id="{F785B3B8-D215-46F4-8126-6228FFF194B4}"/>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171</xdr:row>
      <xdr:rowOff>0</xdr:rowOff>
    </xdr:from>
    <xdr:ext cx="95250" cy="171450"/>
    <xdr:sp macro="" textlink="">
      <xdr:nvSpPr>
        <xdr:cNvPr id="7625" name="Text Box 17">
          <a:extLst>
            <a:ext uri="{FF2B5EF4-FFF2-40B4-BE49-F238E27FC236}">
              <a16:creationId xmlns:a16="http://schemas.microsoft.com/office/drawing/2014/main" id="{04FF0C39-6CFD-49FF-AF30-231CD289F337}"/>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171</xdr:row>
      <xdr:rowOff>0</xdr:rowOff>
    </xdr:from>
    <xdr:ext cx="95250" cy="171450"/>
    <xdr:sp macro="" textlink="">
      <xdr:nvSpPr>
        <xdr:cNvPr id="7626" name="Text Box 18">
          <a:extLst>
            <a:ext uri="{FF2B5EF4-FFF2-40B4-BE49-F238E27FC236}">
              <a16:creationId xmlns:a16="http://schemas.microsoft.com/office/drawing/2014/main" id="{C10A9CD6-4A92-4DDC-8B4D-C2805D8FB229}"/>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171</xdr:row>
      <xdr:rowOff>0</xdr:rowOff>
    </xdr:from>
    <xdr:ext cx="95250" cy="171450"/>
    <xdr:sp macro="" textlink="">
      <xdr:nvSpPr>
        <xdr:cNvPr id="7627" name="Text Box 19">
          <a:extLst>
            <a:ext uri="{FF2B5EF4-FFF2-40B4-BE49-F238E27FC236}">
              <a16:creationId xmlns:a16="http://schemas.microsoft.com/office/drawing/2014/main" id="{1967C856-1B94-42B1-8D6D-9F74F54D6F86}"/>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44014"/>
    <xdr:sp macro="" textlink="">
      <xdr:nvSpPr>
        <xdr:cNvPr id="7628" name="Text Box 15">
          <a:extLst>
            <a:ext uri="{FF2B5EF4-FFF2-40B4-BE49-F238E27FC236}">
              <a16:creationId xmlns:a16="http://schemas.microsoft.com/office/drawing/2014/main" id="{992791D4-6ADE-40AE-9A38-B58E84E533D3}"/>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29" name="Text Box 16">
          <a:extLst>
            <a:ext uri="{FF2B5EF4-FFF2-40B4-BE49-F238E27FC236}">
              <a16:creationId xmlns:a16="http://schemas.microsoft.com/office/drawing/2014/main" id="{415F0062-8DB8-4F7C-85B2-E5A6C8238C9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30" name="Text Box 17">
          <a:extLst>
            <a:ext uri="{FF2B5EF4-FFF2-40B4-BE49-F238E27FC236}">
              <a16:creationId xmlns:a16="http://schemas.microsoft.com/office/drawing/2014/main" id="{F0A90B9E-3035-4D3A-828A-53695D6A61C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31" name="Text Box 18">
          <a:extLst>
            <a:ext uri="{FF2B5EF4-FFF2-40B4-BE49-F238E27FC236}">
              <a16:creationId xmlns:a16="http://schemas.microsoft.com/office/drawing/2014/main" id="{7050BAB5-A232-4CC2-B4BE-9C5CFA4569E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32" name="Text Box 19">
          <a:extLst>
            <a:ext uri="{FF2B5EF4-FFF2-40B4-BE49-F238E27FC236}">
              <a16:creationId xmlns:a16="http://schemas.microsoft.com/office/drawing/2014/main" id="{F3E49823-02B3-4207-B4F4-EC53EC153D4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33" name="Text Box 16">
          <a:extLst>
            <a:ext uri="{FF2B5EF4-FFF2-40B4-BE49-F238E27FC236}">
              <a16:creationId xmlns:a16="http://schemas.microsoft.com/office/drawing/2014/main" id="{D11B863F-5C79-4284-B726-C96CA097C7B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34" name="Text Box 17">
          <a:extLst>
            <a:ext uri="{FF2B5EF4-FFF2-40B4-BE49-F238E27FC236}">
              <a16:creationId xmlns:a16="http://schemas.microsoft.com/office/drawing/2014/main" id="{BBF41E26-226D-4204-9467-77D59137FF5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176</xdr:row>
      <xdr:rowOff>15875</xdr:rowOff>
    </xdr:from>
    <xdr:ext cx="95250" cy="171450"/>
    <xdr:sp macro="" textlink="">
      <xdr:nvSpPr>
        <xdr:cNvPr id="7635" name="Text Box 18">
          <a:extLst>
            <a:ext uri="{FF2B5EF4-FFF2-40B4-BE49-F238E27FC236}">
              <a16:creationId xmlns:a16="http://schemas.microsoft.com/office/drawing/2014/main" id="{DFED8F4E-6E6E-44A9-8154-AB2106C1066C}"/>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36" name="Text Box 16">
          <a:extLst>
            <a:ext uri="{FF2B5EF4-FFF2-40B4-BE49-F238E27FC236}">
              <a16:creationId xmlns:a16="http://schemas.microsoft.com/office/drawing/2014/main" id="{E4B075A2-3CC2-4194-829C-44EF603286A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37" name="Text Box 17">
          <a:extLst>
            <a:ext uri="{FF2B5EF4-FFF2-40B4-BE49-F238E27FC236}">
              <a16:creationId xmlns:a16="http://schemas.microsoft.com/office/drawing/2014/main" id="{46C8D43E-24C0-4933-B10B-07BDBD4D848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38" name="Text Box 18">
          <a:extLst>
            <a:ext uri="{FF2B5EF4-FFF2-40B4-BE49-F238E27FC236}">
              <a16:creationId xmlns:a16="http://schemas.microsoft.com/office/drawing/2014/main" id="{630A3B19-1D0E-4CAF-BFF8-285457F937D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39" name="Text Box 19">
          <a:extLst>
            <a:ext uri="{FF2B5EF4-FFF2-40B4-BE49-F238E27FC236}">
              <a16:creationId xmlns:a16="http://schemas.microsoft.com/office/drawing/2014/main" id="{CCE058D2-EA30-4EA2-B427-FD9E762C605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40" name="Text Box 16">
          <a:extLst>
            <a:ext uri="{FF2B5EF4-FFF2-40B4-BE49-F238E27FC236}">
              <a16:creationId xmlns:a16="http://schemas.microsoft.com/office/drawing/2014/main" id="{DAFD560E-1C9F-4FB6-9499-AE6868212CA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641" name="Text Box 15">
          <a:extLst>
            <a:ext uri="{FF2B5EF4-FFF2-40B4-BE49-F238E27FC236}">
              <a16:creationId xmlns:a16="http://schemas.microsoft.com/office/drawing/2014/main" id="{D01A3220-BA34-4C8A-809A-A83F1177DF78}"/>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42" name="Text Box 15">
          <a:extLst>
            <a:ext uri="{FF2B5EF4-FFF2-40B4-BE49-F238E27FC236}">
              <a16:creationId xmlns:a16="http://schemas.microsoft.com/office/drawing/2014/main" id="{1CBCB94F-2D15-4EC0-A74F-8E9B92CF0EF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643" name="Text Box 15">
          <a:extLst>
            <a:ext uri="{FF2B5EF4-FFF2-40B4-BE49-F238E27FC236}">
              <a16:creationId xmlns:a16="http://schemas.microsoft.com/office/drawing/2014/main" id="{AEB9A32E-58BE-4D8F-958B-304C74FCDF5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44" name="Text Box 15">
          <a:extLst>
            <a:ext uri="{FF2B5EF4-FFF2-40B4-BE49-F238E27FC236}">
              <a16:creationId xmlns:a16="http://schemas.microsoft.com/office/drawing/2014/main" id="{17396B80-537A-4198-B91B-D5DAE873A12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504825</xdr:rowOff>
    </xdr:from>
    <xdr:ext cx="95250" cy="213632"/>
    <xdr:sp macro="" textlink="">
      <xdr:nvSpPr>
        <xdr:cNvPr id="7645" name="Text Box 15">
          <a:extLst>
            <a:ext uri="{FF2B5EF4-FFF2-40B4-BE49-F238E27FC236}">
              <a16:creationId xmlns:a16="http://schemas.microsoft.com/office/drawing/2014/main" id="{98A3D9AC-B9A1-4B50-BC5F-E1F70C31DB4B}"/>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646" name="Text Box 15">
          <a:extLst>
            <a:ext uri="{FF2B5EF4-FFF2-40B4-BE49-F238E27FC236}">
              <a16:creationId xmlns:a16="http://schemas.microsoft.com/office/drawing/2014/main" id="{A5DF5BC0-4604-415C-94F3-C51B92EA4E40}"/>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647" name="Text Box 15">
          <a:extLst>
            <a:ext uri="{FF2B5EF4-FFF2-40B4-BE49-F238E27FC236}">
              <a16:creationId xmlns:a16="http://schemas.microsoft.com/office/drawing/2014/main" id="{90476892-93E2-44E0-9710-697FB62F280D}"/>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648" name="Text Box 15">
          <a:extLst>
            <a:ext uri="{FF2B5EF4-FFF2-40B4-BE49-F238E27FC236}">
              <a16:creationId xmlns:a16="http://schemas.microsoft.com/office/drawing/2014/main" id="{8BA188B2-9EAE-4993-BDE5-8BF39DB0ECC0}"/>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649" name="Text Box 15">
          <a:extLst>
            <a:ext uri="{FF2B5EF4-FFF2-40B4-BE49-F238E27FC236}">
              <a16:creationId xmlns:a16="http://schemas.microsoft.com/office/drawing/2014/main" id="{5AA3AC5A-B373-4B6B-876D-C42A0596CE39}"/>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650" name="Text Box 15">
          <a:extLst>
            <a:ext uri="{FF2B5EF4-FFF2-40B4-BE49-F238E27FC236}">
              <a16:creationId xmlns:a16="http://schemas.microsoft.com/office/drawing/2014/main" id="{6A1D9B79-CCDE-4C08-932B-3513D4BD287A}"/>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651" name="Text Box 15">
          <a:extLst>
            <a:ext uri="{FF2B5EF4-FFF2-40B4-BE49-F238E27FC236}">
              <a16:creationId xmlns:a16="http://schemas.microsoft.com/office/drawing/2014/main" id="{72948C45-3894-438A-AA46-3A134164282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448496"/>
    <xdr:sp macro="" textlink="">
      <xdr:nvSpPr>
        <xdr:cNvPr id="7652" name="Text Box 15">
          <a:extLst>
            <a:ext uri="{FF2B5EF4-FFF2-40B4-BE49-F238E27FC236}">
              <a16:creationId xmlns:a16="http://schemas.microsoft.com/office/drawing/2014/main" id="{18A7E3F9-E8C3-497C-B27C-80E93904AF67}"/>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53" name="Text Box 15">
          <a:extLst>
            <a:ext uri="{FF2B5EF4-FFF2-40B4-BE49-F238E27FC236}">
              <a16:creationId xmlns:a16="http://schemas.microsoft.com/office/drawing/2014/main" id="{5FC36211-F764-4104-9200-9B6770CC872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444331"/>
    <xdr:sp macro="" textlink="">
      <xdr:nvSpPr>
        <xdr:cNvPr id="7654" name="Text Box 15">
          <a:extLst>
            <a:ext uri="{FF2B5EF4-FFF2-40B4-BE49-F238E27FC236}">
              <a16:creationId xmlns:a16="http://schemas.microsoft.com/office/drawing/2014/main" id="{BDD98C3E-88BA-45E6-8428-5ABB7133E213}"/>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456743"/>
    <xdr:sp macro="" textlink="">
      <xdr:nvSpPr>
        <xdr:cNvPr id="7655" name="Text Box 15">
          <a:extLst>
            <a:ext uri="{FF2B5EF4-FFF2-40B4-BE49-F238E27FC236}">
              <a16:creationId xmlns:a16="http://schemas.microsoft.com/office/drawing/2014/main" id="{5B418C18-1C09-43B4-B4DE-9BFCB12067EB}"/>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56" name="Text Box 15">
          <a:extLst>
            <a:ext uri="{FF2B5EF4-FFF2-40B4-BE49-F238E27FC236}">
              <a16:creationId xmlns:a16="http://schemas.microsoft.com/office/drawing/2014/main" id="{6417B53D-852B-4DC0-94E5-20DFD3BA4842}"/>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444331"/>
    <xdr:sp macro="" textlink="">
      <xdr:nvSpPr>
        <xdr:cNvPr id="7657" name="Text Box 15">
          <a:extLst>
            <a:ext uri="{FF2B5EF4-FFF2-40B4-BE49-F238E27FC236}">
              <a16:creationId xmlns:a16="http://schemas.microsoft.com/office/drawing/2014/main" id="{BC28FD13-9414-4548-AD43-A7A6BF61CDC1}"/>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58" name="Text Box 15">
          <a:extLst>
            <a:ext uri="{FF2B5EF4-FFF2-40B4-BE49-F238E27FC236}">
              <a16:creationId xmlns:a16="http://schemas.microsoft.com/office/drawing/2014/main" id="{A630CDBA-112B-4A5A-B00C-9B9B4B27231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59" name="Text Box 15">
          <a:extLst>
            <a:ext uri="{FF2B5EF4-FFF2-40B4-BE49-F238E27FC236}">
              <a16:creationId xmlns:a16="http://schemas.microsoft.com/office/drawing/2014/main" id="{4106A94E-3CAA-4CDA-85F2-382D302C0D1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60" name="Text Box 15">
          <a:extLst>
            <a:ext uri="{FF2B5EF4-FFF2-40B4-BE49-F238E27FC236}">
              <a16:creationId xmlns:a16="http://schemas.microsoft.com/office/drawing/2014/main" id="{28DC0139-FF68-416F-BF17-B1D8CF5A1D6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61" name="Text Box 15">
          <a:extLst>
            <a:ext uri="{FF2B5EF4-FFF2-40B4-BE49-F238E27FC236}">
              <a16:creationId xmlns:a16="http://schemas.microsoft.com/office/drawing/2014/main" id="{C2FB58F9-CEB3-4F7C-864A-FB063F78A20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62" name="Text Box 15">
          <a:extLst>
            <a:ext uri="{FF2B5EF4-FFF2-40B4-BE49-F238E27FC236}">
              <a16:creationId xmlns:a16="http://schemas.microsoft.com/office/drawing/2014/main" id="{276D1229-F9A6-4553-811E-CBB01DF4050C}"/>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63" name="Text Box 15">
          <a:extLst>
            <a:ext uri="{FF2B5EF4-FFF2-40B4-BE49-F238E27FC236}">
              <a16:creationId xmlns:a16="http://schemas.microsoft.com/office/drawing/2014/main" id="{D73FA7FC-ECC6-4756-994A-97693F32E29D}"/>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48496"/>
    <xdr:sp macro="" textlink="">
      <xdr:nvSpPr>
        <xdr:cNvPr id="7664" name="Text Box 15">
          <a:extLst>
            <a:ext uri="{FF2B5EF4-FFF2-40B4-BE49-F238E27FC236}">
              <a16:creationId xmlns:a16="http://schemas.microsoft.com/office/drawing/2014/main" id="{4FBCC536-7FAF-4BF3-BFF4-B2EFD419DD97}"/>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65" name="Text Box 15">
          <a:extLst>
            <a:ext uri="{FF2B5EF4-FFF2-40B4-BE49-F238E27FC236}">
              <a16:creationId xmlns:a16="http://schemas.microsoft.com/office/drawing/2014/main" id="{091CC10E-6643-4EAE-8DF1-01EC85D28A85}"/>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44331"/>
    <xdr:sp macro="" textlink="">
      <xdr:nvSpPr>
        <xdr:cNvPr id="7666" name="Text Box 15">
          <a:extLst>
            <a:ext uri="{FF2B5EF4-FFF2-40B4-BE49-F238E27FC236}">
              <a16:creationId xmlns:a16="http://schemas.microsoft.com/office/drawing/2014/main" id="{FAC552D0-C878-4255-B0D7-B209E24D35C2}"/>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56743"/>
    <xdr:sp macro="" textlink="">
      <xdr:nvSpPr>
        <xdr:cNvPr id="7667" name="Text Box 15">
          <a:extLst>
            <a:ext uri="{FF2B5EF4-FFF2-40B4-BE49-F238E27FC236}">
              <a16:creationId xmlns:a16="http://schemas.microsoft.com/office/drawing/2014/main" id="{EC667A16-1E1F-4DA7-928B-6DA95CE4A8B3}"/>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68" name="Text Box 15">
          <a:extLst>
            <a:ext uri="{FF2B5EF4-FFF2-40B4-BE49-F238E27FC236}">
              <a16:creationId xmlns:a16="http://schemas.microsoft.com/office/drawing/2014/main" id="{F221BBA2-E580-4C32-9CD7-3644F4E303DD}"/>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44331"/>
    <xdr:sp macro="" textlink="">
      <xdr:nvSpPr>
        <xdr:cNvPr id="7669" name="Text Box 15">
          <a:extLst>
            <a:ext uri="{FF2B5EF4-FFF2-40B4-BE49-F238E27FC236}">
              <a16:creationId xmlns:a16="http://schemas.microsoft.com/office/drawing/2014/main" id="{383C5A5F-A175-4F16-AB6E-62CD0B4135E2}"/>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70" name="Text Box 15">
          <a:extLst>
            <a:ext uri="{FF2B5EF4-FFF2-40B4-BE49-F238E27FC236}">
              <a16:creationId xmlns:a16="http://schemas.microsoft.com/office/drawing/2014/main" id="{2A69E816-C64F-4E55-9857-6A39894F3FBA}"/>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71" name="Text Box 15">
          <a:extLst>
            <a:ext uri="{FF2B5EF4-FFF2-40B4-BE49-F238E27FC236}">
              <a16:creationId xmlns:a16="http://schemas.microsoft.com/office/drawing/2014/main" id="{8AEFDD73-E7B9-49D9-94B5-B8D320AF7B98}"/>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72" name="Text Box 15">
          <a:extLst>
            <a:ext uri="{FF2B5EF4-FFF2-40B4-BE49-F238E27FC236}">
              <a16:creationId xmlns:a16="http://schemas.microsoft.com/office/drawing/2014/main" id="{B972D5F7-D9E8-47C9-8BDF-32EFAF6A3FC9}"/>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73" name="Text Box 15">
          <a:extLst>
            <a:ext uri="{FF2B5EF4-FFF2-40B4-BE49-F238E27FC236}">
              <a16:creationId xmlns:a16="http://schemas.microsoft.com/office/drawing/2014/main" id="{38524870-F63F-45B2-A833-BB838299E6B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74" name="Text Box 15">
          <a:extLst>
            <a:ext uri="{FF2B5EF4-FFF2-40B4-BE49-F238E27FC236}">
              <a16:creationId xmlns:a16="http://schemas.microsoft.com/office/drawing/2014/main" id="{F7FCDF65-1671-47B2-92E6-60825198960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75" name="Text Box 15">
          <a:extLst>
            <a:ext uri="{FF2B5EF4-FFF2-40B4-BE49-F238E27FC236}">
              <a16:creationId xmlns:a16="http://schemas.microsoft.com/office/drawing/2014/main" id="{789CBE53-8169-4F4A-9B9C-8B97D54D448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76" name="Text Box 15">
          <a:extLst>
            <a:ext uri="{FF2B5EF4-FFF2-40B4-BE49-F238E27FC236}">
              <a16:creationId xmlns:a16="http://schemas.microsoft.com/office/drawing/2014/main" id="{0884F288-274A-417C-B63A-13DC5574565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77" name="Text Box 15">
          <a:extLst>
            <a:ext uri="{FF2B5EF4-FFF2-40B4-BE49-F238E27FC236}">
              <a16:creationId xmlns:a16="http://schemas.microsoft.com/office/drawing/2014/main" id="{66A1986C-EC39-4567-95DC-FB1C44ADAA3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78" name="Text Box 15">
          <a:extLst>
            <a:ext uri="{FF2B5EF4-FFF2-40B4-BE49-F238E27FC236}">
              <a16:creationId xmlns:a16="http://schemas.microsoft.com/office/drawing/2014/main" id="{C900D184-E862-4B29-9D71-573E9908924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79" name="Text Box 15">
          <a:extLst>
            <a:ext uri="{FF2B5EF4-FFF2-40B4-BE49-F238E27FC236}">
              <a16:creationId xmlns:a16="http://schemas.microsoft.com/office/drawing/2014/main" id="{9285713F-EC44-4C72-9720-06F8A8A3A9A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80" name="Text Box 15">
          <a:extLst>
            <a:ext uri="{FF2B5EF4-FFF2-40B4-BE49-F238E27FC236}">
              <a16:creationId xmlns:a16="http://schemas.microsoft.com/office/drawing/2014/main" id="{CA9F63A3-D66F-4E0D-8A7C-3448EFF8C39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81" name="Text Box 15">
          <a:extLst>
            <a:ext uri="{FF2B5EF4-FFF2-40B4-BE49-F238E27FC236}">
              <a16:creationId xmlns:a16="http://schemas.microsoft.com/office/drawing/2014/main" id="{A6BB533B-FE0C-4C2A-92A6-A1B2974769D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82" name="Text Box 15">
          <a:extLst>
            <a:ext uri="{FF2B5EF4-FFF2-40B4-BE49-F238E27FC236}">
              <a16:creationId xmlns:a16="http://schemas.microsoft.com/office/drawing/2014/main" id="{BBA20395-1171-4206-9065-4E8FD95C103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83" name="Text Box 15">
          <a:extLst>
            <a:ext uri="{FF2B5EF4-FFF2-40B4-BE49-F238E27FC236}">
              <a16:creationId xmlns:a16="http://schemas.microsoft.com/office/drawing/2014/main" id="{F51BBDBB-743B-4BED-9325-5876CD18545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684" name="Text Box 15">
          <a:extLst>
            <a:ext uri="{FF2B5EF4-FFF2-40B4-BE49-F238E27FC236}">
              <a16:creationId xmlns:a16="http://schemas.microsoft.com/office/drawing/2014/main" id="{9A335ECB-F565-498C-AC83-5C14DECDA049}"/>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685" name="Text Box 15">
          <a:extLst>
            <a:ext uri="{FF2B5EF4-FFF2-40B4-BE49-F238E27FC236}">
              <a16:creationId xmlns:a16="http://schemas.microsoft.com/office/drawing/2014/main" id="{057DA94C-5223-4AAF-A0BF-CBE51F25D3E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86" name="Text Box 15">
          <a:extLst>
            <a:ext uri="{FF2B5EF4-FFF2-40B4-BE49-F238E27FC236}">
              <a16:creationId xmlns:a16="http://schemas.microsoft.com/office/drawing/2014/main" id="{08CFD653-757B-4ECE-B318-1A2E54317A2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687" name="Text Box 15">
          <a:extLst>
            <a:ext uri="{FF2B5EF4-FFF2-40B4-BE49-F238E27FC236}">
              <a16:creationId xmlns:a16="http://schemas.microsoft.com/office/drawing/2014/main" id="{B1CED790-7E46-446C-A302-FCAE36666B69}"/>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88" name="Text Box 15">
          <a:extLst>
            <a:ext uri="{FF2B5EF4-FFF2-40B4-BE49-F238E27FC236}">
              <a16:creationId xmlns:a16="http://schemas.microsoft.com/office/drawing/2014/main" id="{9D17D376-FB80-432B-8C27-11FFA1FE95C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504825</xdr:rowOff>
    </xdr:from>
    <xdr:ext cx="95250" cy="213632"/>
    <xdr:sp macro="" textlink="">
      <xdr:nvSpPr>
        <xdr:cNvPr id="7689" name="Text Box 15">
          <a:extLst>
            <a:ext uri="{FF2B5EF4-FFF2-40B4-BE49-F238E27FC236}">
              <a16:creationId xmlns:a16="http://schemas.microsoft.com/office/drawing/2014/main" id="{016BD1BC-5D6F-4406-B47F-05BE76FFA005}"/>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90" name="Text Box 15">
          <a:extLst>
            <a:ext uri="{FF2B5EF4-FFF2-40B4-BE49-F238E27FC236}">
              <a16:creationId xmlns:a16="http://schemas.microsoft.com/office/drawing/2014/main" id="{B47CC219-D142-46C2-B080-2563B0BA7CB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91" name="Text Box 15">
          <a:extLst>
            <a:ext uri="{FF2B5EF4-FFF2-40B4-BE49-F238E27FC236}">
              <a16:creationId xmlns:a16="http://schemas.microsoft.com/office/drawing/2014/main" id="{B0889463-02D9-4928-9F9F-09E3C9D4AF0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92" name="Text Box 15">
          <a:extLst>
            <a:ext uri="{FF2B5EF4-FFF2-40B4-BE49-F238E27FC236}">
              <a16:creationId xmlns:a16="http://schemas.microsoft.com/office/drawing/2014/main" id="{C0823ED9-D6BE-4F86-A826-7FAB8C93451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93" name="Text Box 15">
          <a:extLst>
            <a:ext uri="{FF2B5EF4-FFF2-40B4-BE49-F238E27FC236}">
              <a16:creationId xmlns:a16="http://schemas.microsoft.com/office/drawing/2014/main" id="{0148B257-5A02-47FC-9648-9D1BBC00334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94" name="Text Box 15">
          <a:extLst>
            <a:ext uri="{FF2B5EF4-FFF2-40B4-BE49-F238E27FC236}">
              <a16:creationId xmlns:a16="http://schemas.microsoft.com/office/drawing/2014/main" id="{C6F4CC35-E827-41CB-8B34-7B007204404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95" name="Text Box 15">
          <a:extLst>
            <a:ext uri="{FF2B5EF4-FFF2-40B4-BE49-F238E27FC236}">
              <a16:creationId xmlns:a16="http://schemas.microsoft.com/office/drawing/2014/main" id="{C5A8DBF9-9E68-4D0A-B860-497FBD00834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696" name="Text Box 16">
          <a:extLst>
            <a:ext uri="{FF2B5EF4-FFF2-40B4-BE49-F238E27FC236}">
              <a16:creationId xmlns:a16="http://schemas.microsoft.com/office/drawing/2014/main" id="{7D44C2A1-FF82-4428-8CBA-89A8F4AF13E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697" name="Text Box 17">
          <a:extLst>
            <a:ext uri="{FF2B5EF4-FFF2-40B4-BE49-F238E27FC236}">
              <a16:creationId xmlns:a16="http://schemas.microsoft.com/office/drawing/2014/main" id="{58EC30F3-0FAF-4559-A3CD-C1FBDDF5D27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698" name="Text Box 18">
          <a:extLst>
            <a:ext uri="{FF2B5EF4-FFF2-40B4-BE49-F238E27FC236}">
              <a16:creationId xmlns:a16="http://schemas.microsoft.com/office/drawing/2014/main" id="{F65ACCEF-D17B-40E3-8A2E-21276E0F10E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699" name="Text Box 19">
          <a:extLst>
            <a:ext uri="{FF2B5EF4-FFF2-40B4-BE49-F238E27FC236}">
              <a16:creationId xmlns:a16="http://schemas.microsoft.com/office/drawing/2014/main" id="{BB486B21-3E08-4673-95F2-280A6D69BF9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00" name="Text Box 16">
          <a:extLst>
            <a:ext uri="{FF2B5EF4-FFF2-40B4-BE49-F238E27FC236}">
              <a16:creationId xmlns:a16="http://schemas.microsoft.com/office/drawing/2014/main" id="{C87A4086-2AA1-4F46-97A8-0ADE06E46CF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01" name="Text Box 17">
          <a:extLst>
            <a:ext uri="{FF2B5EF4-FFF2-40B4-BE49-F238E27FC236}">
              <a16:creationId xmlns:a16="http://schemas.microsoft.com/office/drawing/2014/main" id="{6B0FB1A0-FB8C-40D7-8991-942E6D99BDD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02" name="Text Box 18">
          <a:extLst>
            <a:ext uri="{FF2B5EF4-FFF2-40B4-BE49-F238E27FC236}">
              <a16:creationId xmlns:a16="http://schemas.microsoft.com/office/drawing/2014/main" id="{76C864E3-0500-409D-AD76-430ED7F2019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03" name="Text Box 19">
          <a:extLst>
            <a:ext uri="{FF2B5EF4-FFF2-40B4-BE49-F238E27FC236}">
              <a16:creationId xmlns:a16="http://schemas.microsoft.com/office/drawing/2014/main" id="{CE83674E-B342-46E4-BFC7-D517E955160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04" name="Text Box 16">
          <a:extLst>
            <a:ext uri="{FF2B5EF4-FFF2-40B4-BE49-F238E27FC236}">
              <a16:creationId xmlns:a16="http://schemas.microsoft.com/office/drawing/2014/main" id="{9242E8C9-AADC-4BCC-BFE0-096066F3A4B9}"/>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05" name="Text Box 17">
          <a:extLst>
            <a:ext uri="{FF2B5EF4-FFF2-40B4-BE49-F238E27FC236}">
              <a16:creationId xmlns:a16="http://schemas.microsoft.com/office/drawing/2014/main" id="{FC243D29-87D9-4393-9BDA-A88ABF6F50A8}"/>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06" name="Text Box 18">
          <a:extLst>
            <a:ext uri="{FF2B5EF4-FFF2-40B4-BE49-F238E27FC236}">
              <a16:creationId xmlns:a16="http://schemas.microsoft.com/office/drawing/2014/main" id="{34FFD414-DBCA-4548-B5D4-B6D7A7AB4C6D}"/>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07" name="Text Box 19">
          <a:extLst>
            <a:ext uri="{FF2B5EF4-FFF2-40B4-BE49-F238E27FC236}">
              <a16:creationId xmlns:a16="http://schemas.microsoft.com/office/drawing/2014/main" id="{5E43980A-5546-4A1D-B72D-357503AEB4D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181</xdr:row>
      <xdr:rowOff>504825</xdr:rowOff>
    </xdr:from>
    <xdr:ext cx="95250" cy="444014"/>
    <xdr:sp macro="" textlink="">
      <xdr:nvSpPr>
        <xdr:cNvPr id="7708" name="Text Box 15">
          <a:extLst>
            <a:ext uri="{FF2B5EF4-FFF2-40B4-BE49-F238E27FC236}">
              <a16:creationId xmlns:a16="http://schemas.microsoft.com/office/drawing/2014/main" id="{11C0A6CD-E53C-41EA-905F-84A347A4CBCD}"/>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09" name="Text Box 16">
          <a:extLst>
            <a:ext uri="{FF2B5EF4-FFF2-40B4-BE49-F238E27FC236}">
              <a16:creationId xmlns:a16="http://schemas.microsoft.com/office/drawing/2014/main" id="{5DFAB43C-EE08-41AB-8192-15F1B283C0E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10" name="Text Box 17">
          <a:extLst>
            <a:ext uri="{FF2B5EF4-FFF2-40B4-BE49-F238E27FC236}">
              <a16:creationId xmlns:a16="http://schemas.microsoft.com/office/drawing/2014/main" id="{BC4F8AED-0C58-4648-881E-0C13FF4983C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11" name="Text Box 18">
          <a:extLst>
            <a:ext uri="{FF2B5EF4-FFF2-40B4-BE49-F238E27FC236}">
              <a16:creationId xmlns:a16="http://schemas.microsoft.com/office/drawing/2014/main" id="{9643DE30-3411-4387-85C8-013FC9C3A2D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12" name="Text Box 19">
          <a:extLst>
            <a:ext uri="{FF2B5EF4-FFF2-40B4-BE49-F238E27FC236}">
              <a16:creationId xmlns:a16="http://schemas.microsoft.com/office/drawing/2014/main" id="{2306E1B7-F973-4D82-8B5A-23AADF44804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713" name="Text Box 15">
          <a:extLst>
            <a:ext uri="{FF2B5EF4-FFF2-40B4-BE49-F238E27FC236}">
              <a16:creationId xmlns:a16="http://schemas.microsoft.com/office/drawing/2014/main" id="{F1EAE523-CFB9-430D-A700-F1EB7DFB5FA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181</xdr:row>
      <xdr:rowOff>504825</xdr:rowOff>
    </xdr:from>
    <xdr:ext cx="95250" cy="442269"/>
    <xdr:sp macro="" textlink="">
      <xdr:nvSpPr>
        <xdr:cNvPr id="7714" name="Text Box 15">
          <a:extLst>
            <a:ext uri="{FF2B5EF4-FFF2-40B4-BE49-F238E27FC236}">
              <a16:creationId xmlns:a16="http://schemas.microsoft.com/office/drawing/2014/main" id="{F67F3814-3567-41B2-BA44-3213EF06448A}"/>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15" name="Text Box 16">
          <a:extLst>
            <a:ext uri="{FF2B5EF4-FFF2-40B4-BE49-F238E27FC236}">
              <a16:creationId xmlns:a16="http://schemas.microsoft.com/office/drawing/2014/main" id="{50B89A88-8C33-489C-82B5-FFA73F5FAB0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16" name="Text Box 17">
          <a:extLst>
            <a:ext uri="{FF2B5EF4-FFF2-40B4-BE49-F238E27FC236}">
              <a16:creationId xmlns:a16="http://schemas.microsoft.com/office/drawing/2014/main" id="{41BDA929-62AB-4C8D-A4C6-F62C1E4AFC7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17" name="Text Box 18">
          <a:extLst>
            <a:ext uri="{FF2B5EF4-FFF2-40B4-BE49-F238E27FC236}">
              <a16:creationId xmlns:a16="http://schemas.microsoft.com/office/drawing/2014/main" id="{8A480AD1-5D9F-4390-87C2-44E867604D4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504825</xdr:rowOff>
    </xdr:from>
    <xdr:ext cx="95250" cy="213632"/>
    <xdr:sp macro="" textlink="">
      <xdr:nvSpPr>
        <xdr:cNvPr id="7718" name="Text Box 15">
          <a:extLst>
            <a:ext uri="{FF2B5EF4-FFF2-40B4-BE49-F238E27FC236}">
              <a16:creationId xmlns:a16="http://schemas.microsoft.com/office/drawing/2014/main" id="{F5B31757-89AB-4A64-8988-61DC895D91F1}"/>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19" name="Text Box 16">
          <a:extLst>
            <a:ext uri="{FF2B5EF4-FFF2-40B4-BE49-F238E27FC236}">
              <a16:creationId xmlns:a16="http://schemas.microsoft.com/office/drawing/2014/main" id="{6A96B894-5568-4DFF-91CE-0EF7943F8F4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0" name="Text Box 17">
          <a:extLst>
            <a:ext uri="{FF2B5EF4-FFF2-40B4-BE49-F238E27FC236}">
              <a16:creationId xmlns:a16="http://schemas.microsoft.com/office/drawing/2014/main" id="{BE255F41-F37D-469A-A8B8-666BB24E062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1" name="Text Box 18">
          <a:extLst>
            <a:ext uri="{FF2B5EF4-FFF2-40B4-BE49-F238E27FC236}">
              <a16:creationId xmlns:a16="http://schemas.microsoft.com/office/drawing/2014/main" id="{57FCCEA5-9D2E-4766-9B70-5F0658B4711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2" name="Text Box 19">
          <a:extLst>
            <a:ext uri="{FF2B5EF4-FFF2-40B4-BE49-F238E27FC236}">
              <a16:creationId xmlns:a16="http://schemas.microsoft.com/office/drawing/2014/main" id="{9B9CCB26-723C-42E6-B35C-8B9D427D8A4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3" name="Text Box 16">
          <a:extLst>
            <a:ext uri="{FF2B5EF4-FFF2-40B4-BE49-F238E27FC236}">
              <a16:creationId xmlns:a16="http://schemas.microsoft.com/office/drawing/2014/main" id="{4E9B83DD-B23B-4825-B29F-693746B69F3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4" name="Text Box 17">
          <a:extLst>
            <a:ext uri="{FF2B5EF4-FFF2-40B4-BE49-F238E27FC236}">
              <a16:creationId xmlns:a16="http://schemas.microsoft.com/office/drawing/2014/main" id="{B78616B0-A2E4-4691-9B0C-B408CA6D1F4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5" name="Text Box 18">
          <a:extLst>
            <a:ext uri="{FF2B5EF4-FFF2-40B4-BE49-F238E27FC236}">
              <a16:creationId xmlns:a16="http://schemas.microsoft.com/office/drawing/2014/main" id="{B1C015EE-40B6-4639-8B35-50223D852D9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6" name="Text Box 19">
          <a:extLst>
            <a:ext uri="{FF2B5EF4-FFF2-40B4-BE49-F238E27FC236}">
              <a16:creationId xmlns:a16="http://schemas.microsoft.com/office/drawing/2014/main" id="{DDE4C36F-2C1E-4CB0-B176-9FBEFB3251C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727" name="Text Box 15">
          <a:extLst>
            <a:ext uri="{FF2B5EF4-FFF2-40B4-BE49-F238E27FC236}">
              <a16:creationId xmlns:a16="http://schemas.microsoft.com/office/drawing/2014/main" id="{97AC279A-B550-472E-A5B5-78B73E8FBA29}"/>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728" name="Text Box 15">
          <a:extLst>
            <a:ext uri="{FF2B5EF4-FFF2-40B4-BE49-F238E27FC236}">
              <a16:creationId xmlns:a16="http://schemas.microsoft.com/office/drawing/2014/main" id="{B47EA19E-D392-4B31-9AB0-123F06C8403F}"/>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448496"/>
    <xdr:sp macro="" textlink="">
      <xdr:nvSpPr>
        <xdr:cNvPr id="7729" name="Text Box 15">
          <a:extLst>
            <a:ext uri="{FF2B5EF4-FFF2-40B4-BE49-F238E27FC236}">
              <a16:creationId xmlns:a16="http://schemas.microsoft.com/office/drawing/2014/main" id="{6A81DDA9-5CFD-41BD-BE8F-2AB44DEBDD06}"/>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504825</xdr:rowOff>
    </xdr:from>
    <xdr:ext cx="95250" cy="442269"/>
    <xdr:sp macro="" textlink="">
      <xdr:nvSpPr>
        <xdr:cNvPr id="7730" name="Text Box 15">
          <a:extLst>
            <a:ext uri="{FF2B5EF4-FFF2-40B4-BE49-F238E27FC236}">
              <a16:creationId xmlns:a16="http://schemas.microsoft.com/office/drawing/2014/main" id="{54A99C40-ECCD-41BC-AC88-07F4CE81CEC2}"/>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504825</xdr:rowOff>
    </xdr:from>
    <xdr:ext cx="95250" cy="442269"/>
    <xdr:sp macro="" textlink="">
      <xdr:nvSpPr>
        <xdr:cNvPr id="7731" name="Text Box 15">
          <a:extLst>
            <a:ext uri="{FF2B5EF4-FFF2-40B4-BE49-F238E27FC236}">
              <a16:creationId xmlns:a16="http://schemas.microsoft.com/office/drawing/2014/main" id="{72D82C7D-5FA4-457F-A294-A3DB74DA4515}"/>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732" name="Text Box 15">
          <a:extLst>
            <a:ext uri="{FF2B5EF4-FFF2-40B4-BE49-F238E27FC236}">
              <a16:creationId xmlns:a16="http://schemas.microsoft.com/office/drawing/2014/main" id="{814857CE-3F01-44A1-AE70-6413993983AC}"/>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444331"/>
    <xdr:sp macro="" textlink="">
      <xdr:nvSpPr>
        <xdr:cNvPr id="7733" name="Text Box 15">
          <a:extLst>
            <a:ext uri="{FF2B5EF4-FFF2-40B4-BE49-F238E27FC236}">
              <a16:creationId xmlns:a16="http://schemas.microsoft.com/office/drawing/2014/main" id="{8BC28B74-9D88-475A-B282-B7E243AE6101}"/>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734" name="Text Box 15">
          <a:extLst>
            <a:ext uri="{FF2B5EF4-FFF2-40B4-BE49-F238E27FC236}">
              <a16:creationId xmlns:a16="http://schemas.microsoft.com/office/drawing/2014/main" id="{59BF417D-AA93-44E6-8994-EE44EB22126A}"/>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35" name="Text Box 16">
          <a:extLst>
            <a:ext uri="{FF2B5EF4-FFF2-40B4-BE49-F238E27FC236}">
              <a16:creationId xmlns:a16="http://schemas.microsoft.com/office/drawing/2014/main" id="{0C2B1459-62AD-4C4B-BABA-92F6D2B49BB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36" name="Text Box 17">
          <a:extLst>
            <a:ext uri="{FF2B5EF4-FFF2-40B4-BE49-F238E27FC236}">
              <a16:creationId xmlns:a16="http://schemas.microsoft.com/office/drawing/2014/main" id="{5D91FFCC-7328-43DA-8D0F-AC7508CC08C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37" name="Text Box 18">
          <a:extLst>
            <a:ext uri="{FF2B5EF4-FFF2-40B4-BE49-F238E27FC236}">
              <a16:creationId xmlns:a16="http://schemas.microsoft.com/office/drawing/2014/main" id="{1E94C1CE-7367-43D3-B864-BC960EF5D0D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38" name="Text Box 19">
          <a:extLst>
            <a:ext uri="{FF2B5EF4-FFF2-40B4-BE49-F238E27FC236}">
              <a16:creationId xmlns:a16="http://schemas.microsoft.com/office/drawing/2014/main" id="{51610279-9CE8-44A3-A7E7-DAE2B820754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39" name="Text Box 16">
          <a:extLst>
            <a:ext uri="{FF2B5EF4-FFF2-40B4-BE49-F238E27FC236}">
              <a16:creationId xmlns:a16="http://schemas.microsoft.com/office/drawing/2014/main" id="{DFDE8EA8-0BA6-4288-8101-8BC2E89E1CB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40" name="Text Box 17">
          <a:extLst>
            <a:ext uri="{FF2B5EF4-FFF2-40B4-BE49-F238E27FC236}">
              <a16:creationId xmlns:a16="http://schemas.microsoft.com/office/drawing/2014/main" id="{BAA6764E-815A-4303-ABDC-5BC4AABD377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41" name="Text Box 18">
          <a:extLst>
            <a:ext uri="{FF2B5EF4-FFF2-40B4-BE49-F238E27FC236}">
              <a16:creationId xmlns:a16="http://schemas.microsoft.com/office/drawing/2014/main" id="{96DFD956-CE0F-435A-BA95-AE3C2271960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42" name="Text Box 19">
          <a:extLst>
            <a:ext uri="{FF2B5EF4-FFF2-40B4-BE49-F238E27FC236}">
              <a16:creationId xmlns:a16="http://schemas.microsoft.com/office/drawing/2014/main" id="{C1997F60-B11A-4382-A7C0-6A69D9C2A8D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43" name="Text Box 16">
          <a:extLst>
            <a:ext uri="{FF2B5EF4-FFF2-40B4-BE49-F238E27FC236}">
              <a16:creationId xmlns:a16="http://schemas.microsoft.com/office/drawing/2014/main" id="{70164380-EB83-44E8-B131-6F1ED18505D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44" name="Text Box 17">
          <a:extLst>
            <a:ext uri="{FF2B5EF4-FFF2-40B4-BE49-F238E27FC236}">
              <a16:creationId xmlns:a16="http://schemas.microsoft.com/office/drawing/2014/main" id="{CEC7B0BA-3B44-46FB-9B63-9407D1DA481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45" name="Text Box 18">
          <a:extLst>
            <a:ext uri="{FF2B5EF4-FFF2-40B4-BE49-F238E27FC236}">
              <a16:creationId xmlns:a16="http://schemas.microsoft.com/office/drawing/2014/main" id="{25AF47E6-785E-448E-ACC6-2F20331C1D0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46" name="Text Box 19">
          <a:extLst>
            <a:ext uri="{FF2B5EF4-FFF2-40B4-BE49-F238E27FC236}">
              <a16:creationId xmlns:a16="http://schemas.microsoft.com/office/drawing/2014/main" id="{99B71739-3EA8-4790-B42E-FCD29885313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44014"/>
    <xdr:sp macro="" textlink="">
      <xdr:nvSpPr>
        <xdr:cNvPr id="7747" name="Text Box 15">
          <a:extLst>
            <a:ext uri="{FF2B5EF4-FFF2-40B4-BE49-F238E27FC236}">
              <a16:creationId xmlns:a16="http://schemas.microsoft.com/office/drawing/2014/main" id="{40269099-35AA-461F-8521-7FF75A8C9166}"/>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48" name="Text Box 16">
          <a:extLst>
            <a:ext uri="{FF2B5EF4-FFF2-40B4-BE49-F238E27FC236}">
              <a16:creationId xmlns:a16="http://schemas.microsoft.com/office/drawing/2014/main" id="{79C7D018-4298-437E-BFF9-49664845CCF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49" name="Text Box 17">
          <a:extLst>
            <a:ext uri="{FF2B5EF4-FFF2-40B4-BE49-F238E27FC236}">
              <a16:creationId xmlns:a16="http://schemas.microsoft.com/office/drawing/2014/main" id="{5830E441-DB5F-44C0-B6A9-43F39109A73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50" name="Text Box 18">
          <a:extLst>
            <a:ext uri="{FF2B5EF4-FFF2-40B4-BE49-F238E27FC236}">
              <a16:creationId xmlns:a16="http://schemas.microsoft.com/office/drawing/2014/main" id="{750FFB1B-3A39-4CF7-8117-B531A4D7C5F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51" name="Text Box 19">
          <a:extLst>
            <a:ext uri="{FF2B5EF4-FFF2-40B4-BE49-F238E27FC236}">
              <a16:creationId xmlns:a16="http://schemas.microsoft.com/office/drawing/2014/main" id="{BEBB3AE4-756F-4ECE-9B92-1EC9396EE09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52" name="Text Box 16">
          <a:extLst>
            <a:ext uri="{FF2B5EF4-FFF2-40B4-BE49-F238E27FC236}">
              <a16:creationId xmlns:a16="http://schemas.microsoft.com/office/drawing/2014/main" id="{9E018697-754F-4B4D-A29E-86DBA84E858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53" name="Text Box 17">
          <a:extLst>
            <a:ext uri="{FF2B5EF4-FFF2-40B4-BE49-F238E27FC236}">
              <a16:creationId xmlns:a16="http://schemas.microsoft.com/office/drawing/2014/main" id="{1AEE7C7C-32D6-485C-9B9B-574B4503058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54" name="Text Box 18">
          <a:extLst>
            <a:ext uri="{FF2B5EF4-FFF2-40B4-BE49-F238E27FC236}">
              <a16:creationId xmlns:a16="http://schemas.microsoft.com/office/drawing/2014/main" id="{AEA8DF99-2155-4BA1-AB33-D04A10FFCC7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55" name="Text Box 16">
          <a:extLst>
            <a:ext uri="{FF2B5EF4-FFF2-40B4-BE49-F238E27FC236}">
              <a16:creationId xmlns:a16="http://schemas.microsoft.com/office/drawing/2014/main" id="{ADCA22E2-262B-4939-9434-1AA41BFB250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56" name="Text Box 17">
          <a:extLst>
            <a:ext uri="{FF2B5EF4-FFF2-40B4-BE49-F238E27FC236}">
              <a16:creationId xmlns:a16="http://schemas.microsoft.com/office/drawing/2014/main" id="{62BC0E27-B2B8-4630-BABB-13E315D7BB4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57" name="Text Box 18">
          <a:extLst>
            <a:ext uri="{FF2B5EF4-FFF2-40B4-BE49-F238E27FC236}">
              <a16:creationId xmlns:a16="http://schemas.microsoft.com/office/drawing/2014/main" id="{4D38A48E-8C6A-43FF-B1FB-0EAE4E743C4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58" name="Text Box 19">
          <a:extLst>
            <a:ext uri="{FF2B5EF4-FFF2-40B4-BE49-F238E27FC236}">
              <a16:creationId xmlns:a16="http://schemas.microsoft.com/office/drawing/2014/main" id="{3170A745-BCCB-40C7-8722-2614D2FE893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59" name="Text Box 16">
          <a:extLst>
            <a:ext uri="{FF2B5EF4-FFF2-40B4-BE49-F238E27FC236}">
              <a16:creationId xmlns:a16="http://schemas.microsoft.com/office/drawing/2014/main" id="{21811E6F-B82F-4D09-98F1-62C7F631014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60" name="Text Box 17">
          <a:extLst>
            <a:ext uri="{FF2B5EF4-FFF2-40B4-BE49-F238E27FC236}">
              <a16:creationId xmlns:a16="http://schemas.microsoft.com/office/drawing/2014/main" id="{6EE578E4-6236-461E-B3EB-D1735C3291B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61" name="Text Box 18">
          <a:extLst>
            <a:ext uri="{FF2B5EF4-FFF2-40B4-BE49-F238E27FC236}">
              <a16:creationId xmlns:a16="http://schemas.microsoft.com/office/drawing/2014/main" id="{9CA97887-7420-43B1-90CF-5CD3CCF8304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62" name="Text Box 19">
          <a:extLst>
            <a:ext uri="{FF2B5EF4-FFF2-40B4-BE49-F238E27FC236}">
              <a16:creationId xmlns:a16="http://schemas.microsoft.com/office/drawing/2014/main" id="{15B4D29D-1189-4379-9C9E-2E77007BAD0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456743"/>
    <xdr:sp macro="" textlink="">
      <xdr:nvSpPr>
        <xdr:cNvPr id="7763" name="Text Box 15">
          <a:extLst>
            <a:ext uri="{FF2B5EF4-FFF2-40B4-BE49-F238E27FC236}">
              <a16:creationId xmlns:a16="http://schemas.microsoft.com/office/drawing/2014/main" id="{971320F7-FA5B-42C0-A814-B30359A71E54}"/>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504825</xdr:rowOff>
    </xdr:from>
    <xdr:ext cx="95250" cy="442269"/>
    <xdr:sp macro="" textlink="">
      <xdr:nvSpPr>
        <xdr:cNvPr id="7764" name="Text Box 15">
          <a:extLst>
            <a:ext uri="{FF2B5EF4-FFF2-40B4-BE49-F238E27FC236}">
              <a16:creationId xmlns:a16="http://schemas.microsoft.com/office/drawing/2014/main" id="{2F438626-D1DF-447E-BD25-CF19A83E9176}"/>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504825</xdr:rowOff>
    </xdr:from>
    <xdr:ext cx="95250" cy="442269"/>
    <xdr:sp macro="" textlink="">
      <xdr:nvSpPr>
        <xdr:cNvPr id="7765" name="Text Box 15">
          <a:extLst>
            <a:ext uri="{FF2B5EF4-FFF2-40B4-BE49-F238E27FC236}">
              <a16:creationId xmlns:a16="http://schemas.microsoft.com/office/drawing/2014/main" id="{2FBD42FC-AB82-4F58-8DA5-7764A61A9C77}"/>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766" name="Text Box 15">
          <a:extLst>
            <a:ext uri="{FF2B5EF4-FFF2-40B4-BE49-F238E27FC236}">
              <a16:creationId xmlns:a16="http://schemas.microsoft.com/office/drawing/2014/main" id="{B0A36D7E-13D8-4955-B12C-850BD03B6D2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444331"/>
    <xdr:sp macro="" textlink="">
      <xdr:nvSpPr>
        <xdr:cNvPr id="7767" name="Text Box 15">
          <a:extLst>
            <a:ext uri="{FF2B5EF4-FFF2-40B4-BE49-F238E27FC236}">
              <a16:creationId xmlns:a16="http://schemas.microsoft.com/office/drawing/2014/main" id="{0CAED8B7-9FD7-4AD0-A705-3A682E3459CD}"/>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504825</xdr:rowOff>
    </xdr:from>
    <xdr:ext cx="95250" cy="213632"/>
    <xdr:sp macro="" textlink="">
      <xdr:nvSpPr>
        <xdr:cNvPr id="7768" name="Text Box 15">
          <a:extLst>
            <a:ext uri="{FF2B5EF4-FFF2-40B4-BE49-F238E27FC236}">
              <a16:creationId xmlns:a16="http://schemas.microsoft.com/office/drawing/2014/main" id="{ABA761EE-8499-4361-A08B-D11840B44CFE}"/>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69" name="Text Box 16">
          <a:extLst>
            <a:ext uri="{FF2B5EF4-FFF2-40B4-BE49-F238E27FC236}">
              <a16:creationId xmlns:a16="http://schemas.microsoft.com/office/drawing/2014/main" id="{A6928F6E-BE27-4E86-BA61-DEC185D2893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70" name="Text Box 17">
          <a:extLst>
            <a:ext uri="{FF2B5EF4-FFF2-40B4-BE49-F238E27FC236}">
              <a16:creationId xmlns:a16="http://schemas.microsoft.com/office/drawing/2014/main" id="{11FD3CC0-511D-4B02-81E2-A55DA8FDEE2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71" name="Text Box 18">
          <a:extLst>
            <a:ext uri="{FF2B5EF4-FFF2-40B4-BE49-F238E27FC236}">
              <a16:creationId xmlns:a16="http://schemas.microsoft.com/office/drawing/2014/main" id="{8CC5EA8C-8EDE-423C-85B0-3A55DAADB74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72" name="Text Box 19">
          <a:extLst>
            <a:ext uri="{FF2B5EF4-FFF2-40B4-BE49-F238E27FC236}">
              <a16:creationId xmlns:a16="http://schemas.microsoft.com/office/drawing/2014/main" id="{96F0F803-00E8-4F95-8C78-1A25E140816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73" name="Text Box 16">
          <a:extLst>
            <a:ext uri="{FF2B5EF4-FFF2-40B4-BE49-F238E27FC236}">
              <a16:creationId xmlns:a16="http://schemas.microsoft.com/office/drawing/2014/main" id="{86EC6A0D-B3FB-46CE-B484-4F21D22672B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74" name="Text Box 17">
          <a:extLst>
            <a:ext uri="{FF2B5EF4-FFF2-40B4-BE49-F238E27FC236}">
              <a16:creationId xmlns:a16="http://schemas.microsoft.com/office/drawing/2014/main" id="{344B0B38-EF56-4EFE-A051-1F13FDBA7D0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75" name="Text Box 18">
          <a:extLst>
            <a:ext uri="{FF2B5EF4-FFF2-40B4-BE49-F238E27FC236}">
              <a16:creationId xmlns:a16="http://schemas.microsoft.com/office/drawing/2014/main" id="{4329A58B-AA00-4437-963B-AE15DC7EF9F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76" name="Text Box 19">
          <a:extLst>
            <a:ext uri="{FF2B5EF4-FFF2-40B4-BE49-F238E27FC236}">
              <a16:creationId xmlns:a16="http://schemas.microsoft.com/office/drawing/2014/main" id="{5EE5119C-7E59-4950-BC5D-A6811FC0E2E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77" name="Text Box 16">
          <a:extLst>
            <a:ext uri="{FF2B5EF4-FFF2-40B4-BE49-F238E27FC236}">
              <a16:creationId xmlns:a16="http://schemas.microsoft.com/office/drawing/2014/main" id="{091FC402-15E0-4FBE-84B0-6E95372C8587}"/>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78" name="Text Box 17">
          <a:extLst>
            <a:ext uri="{FF2B5EF4-FFF2-40B4-BE49-F238E27FC236}">
              <a16:creationId xmlns:a16="http://schemas.microsoft.com/office/drawing/2014/main" id="{03FD5A91-8732-4124-AC57-DB2A6A79CAB9}"/>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79" name="Text Box 18">
          <a:extLst>
            <a:ext uri="{FF2B5EF4-FFF2-40B4-BE49-F238E27FC236}">
              <a16:creationId xmlns:a16="http://schemas.microsoft.com/office/drawing/2014/main" id="{746577D9-F76E-4A10-A24D-DC79B22D993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80" name="Text Box 19">
          <a:extLst>
            <a:ext uri="{FF2B5EF4-FFF2-40B4-BE49-F238E27FC236}">
              <a16:creationId xmlns:a16="http://schemas.microsoft.com/office/drawing/2014/main" id="{42E67B5C-C8E4-4033-A27B-43A49715DADE}"/>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44014"/>
    <xdr:sp macro="" textlink="">
      <xdr:nvSpPr>
        <xdr:cNvPr id="7781" name="Text Box 15">
          <a:extLst>
            <a:ext uri="{FF2B5EF4-FFF2-40B4-BE49-F238E27FC236}">
              <a16:creationId xmlns:a16="http://schemas.microsoft.com/office/drawing/2014/main" id="{BA786CA6-A061-4407-B204-673CB757F417}"/>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82" name="Text Box 16">
          <a:extLst>
            <a:ext uri="{FF2B5EF4-FFF2-40B4-BE49-F238E27FC236}">
              <a16:creationId xmlns:a16="http://schemas.microsoft.com/office/drawing/2014/main" id="{71D4523C-D601-4029-A586-99F256B8FC6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83" name="Text Box 17">
          <a:extLst>
            <a:ext uri="{FF2B5EF4-FFF2-40B4-BE49-F238E27FC236}">
              <a16:creationId xmlns:a16="http://schemas.microsoft.com/office/drawing/2014/main" id="{FA3B7F3F-9FD4-4214-8C1B-0089185E56F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84" name="Text Box 18">
          <a:extLst>
            <a:ext uri="{FF2B5EF4-FFF2-40B4-BE49-F238E27FC236}">
              <a16:creationId xmlns:a16="http://schemas.microsoft.com/office/drawing/2014/main" id="{7E10DB10-6449-411E-A50C-53696917956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85" name="Text Box 19">
          <a:extLst>
            <a:ext uri="{FF2B5EF4-FFF2-40B4-BE49-F238E27FC236}">
              <a16:creationId xmlns:a16="http://schemas.microsoft.com/office/drawing/2014/main" id="{DC88D138-48F5-47B9-8017-2E4FA071220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180</xdr:row>
      <xdr:rowOff>504825</xdr:rowOff>
    </xdr:from>
    <xdr:ext cx="95250" cy="442269"/>
    <xdr:sp macro="" textlink="">
      <xdr:nvSpPr>
        <xdr:cNvPr id="7786" name="Text Box 15">
          <a:extLst>
            <a:ext uri="{FF2B5EF4-FFF2-40B4-BE49-F238E27FC236}">
              <a16:creationId xmlns:a16="http://schemas.microsoft.com/office/drawing/2014/main" id="{1C3AE29D-8342-43ED-BD78-16B021BBC0EE}"/>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87" name="Text Box 16">
          <a:extLst>
            <a:ext uri="{FF2B5EF4-FFF2-40B4-BE49-F238E27FC236}">
              <a16:creationId xmlns:a16="http://schemas.microsoft.com/office/drawing/2014/main" id="{1E1FDD27-B71E-4FDD-8CD6-AF678371A1F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88" name="Text Box 17">
          <a:extLst>
            <a:ext uri="{FF2B5EF4-FFF2-40B4-BE49-F238E27FC236}">
              <a16:creationId xmlns:a16="http://schemas.microsoft.com/office/drawing/2014/main" id="{6BFC47CB-1C81-4F71-BDD0-23118EFB7FE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89" name="Text Box 18">
          <a:extLst>
            <a:ext uri="{FF2B5EF4-FFF2-40B4-BE49-F238E27FC236}">
              <a16:creationId xmlns:a16="http://schemas.microsoft.com/office/drawing/2014/main" id="{94411E23-3BA5-4919-9BC0-EE6AF804C4A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0" name="Text Box 16">
          <a:extLst>
            <a:ext uri="{FF2B5EF4-FFF2-40B4-BE49-F238E27FC236}">
              <a16:creationId xmlns:a16="http://schemas.microsoft.com/office/drawing/2014/main" id="{A02E4E68-ACA4-434C-88D0-FE5CC25D3F9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1" name="Text Box 17">
          <a:extLst>
            <a:ext uri="{FF2B5EF4-FFF2-40B4-BE49-F238E27FC236}">
              <a16:creationId xmlns:a16="http://schemas.microsoft.com/office/drawing/2014/main" id="{5875F569-8EC6-4EA7-A5A5-2661FE9101E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2" name="Text Box 18">
          <a:extLst>
            <a:ext uri="{FF2B5EF4-FFF2-40B4-BE49-F238E27FC236}">
              <a16:creationId xmlns:a16="http://schemas.microsoft.com/office/drawing/2014/main" id="{5EEE75C1-1D31-4A0E-AA86-8A742CE1B4A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3" name="Text Box 19">
          <a:extLst>
            <a:ext uri="{FF2B5EF4-FFF2-40B4-BE49-F238E27FC236}">
              <a16:creationId xmlns:a16="http://schemas.microsoft.com/office/drawing/2014/main" id="{B91993C8-F740-4754-AFC4-E58365D4824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4" name="Text Box 16">
          <a:extLst>
            <a:ext uri="{FF2B5EF4-FFF2-40B4-BE49-F238E27FC236}">
              <a16:creationId xmlns:a16="http://schemas.microsoft.com/office/drawing/2014/main" id="{E30506DF-8FEB-469C-9E43-B4BD97E2B1C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5" name="Text Box 17">
          <a:extLst>
            <a:ext uri="{FF2B5EF4-FFF2-40B4-BE49-F238E27FC236}">
              <a16:creationId xmlns:a16="http://schemas.microsoft.com/office/drawing/2014/main" id="{5F493839-9FE2-4FDA-BD45-1EF8C66732E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6" name="Text Box 18">
          <a:extLst>
            <a:ext uri="{FF2B5EF4-FFF2-40B4-BE49-F238E27FC236}">
              <a16:creationId xmlns:a16="http://schemas.microsoft.com/office/drawing/2014/main" id="{EE525911-240F-438E-858F-47C7AEBD7B6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182</xdr:row>
      <xdr:rowOff>170392</xdr:rowOff>
    </xdr:from>
    <xdr:ext cx="95250" cy="213632"/>
    <xdr:sp macro="" textlink="">
      <xdr:nvSpPr>
        <xdr:cNvPr id="7797" name="Text Box 15">
          <a:extLst>
            <a:ext uri="{FF2B5EF4-FFF2-40B4-BE49-F238E27FC236}">
              <a16:creationId xmlns:a16="http://schemas.microsoft.com/office/drawing/2014/main" id="{F1FF388C-5DD0-4BBB-8C7D-6FA4E7D4DBFA}"/>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98" name="Text Box 16">
          <a:extLst>
            <a:ext uri="{FF2B5EF4-FFF2-40B4-BE49-F238E27FC236}">
              <a16:creationId xmlns:a16="http://schemas.microsoft.com/office/drawing/2014/main" id="{4A34E2F8-D214-4240-AE61-EBBEBC98F96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99" name="Text Box 17">
          <a:extLst>
            <a:ext uri="{FF2B5EF4-FFF2-40B4-BE49-F238E27FC236}">
              <a16:creationId xmlns:a16="http://schemas.microsoft.com/office/drawing/2014/main" id="{9E14E4BF-0B25-4502-91E3-5C623F903FB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800" name="Text Box 18">
          <a:extLst>
            <a:ext uri="{FF2B5EF4-FFF2-40B4-BE49-F238E27FC236}">
              <a16:creationId xmlns:a16="http://schemas.microsoft.com/office/drawing/2014/main" id="{168EC057-7625-4FE9-8926-E35F64AF635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801" name="Text Box 19">
          <a:extLst>
            <a:ext uri="{FF2B5EF4-FFF2-40B4-BE49-F238E27FC236}">
              <a16:creationId xmlns:a16="http://schemas.microsoft.com/office/drawing/2014/main" id="{CBAD791B-70B9-411F-B2C7-460D4485F23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802" name="Text Box 16">
          <a:extLst>
            <a:ext uri="{FF2B5EF4-FFF2-40B4-BE49-F238E27FC236}">
              <a16:creationId xmlns:a16="http://schemas.microsoft.com/office/drawing/2014/main" id="{B281F3E7-055D-4BCB-97A9-5223A53EDC1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803" name="Text Box 17">
          <a:extLst>
            <a:ext uri="{FF2B5EF4-FFF2-40B4-BE49-F238E27FC236}">
              <a16:creationId xmlns:a16="http://schemas.microsoft.com/office/drawing/2014/main" id="{14096E28-E2F0-4F2F-BE4B-DACAC1C2E41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804" name="Text Box 18">
          <a:extLst>
            <a:ext uri="{FF2B5EF4-FFF2-40B4-BE49-F238E27FC236}">
              <a16:creationId xmlns:a16="http://schemas.microsoft.com/office/drawing/2014/main" id="{9BF93AAF-2F62-4B3A-8E7E-C28C9EB6E6B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805" name="Text Box 19">
          <a:extLst>
            <a:ext uri="{FF2B5EF4-FFF2-40B4-BE49-F238E27FC236}">
              <a16:creationId xmlns:a16="http://schemas.microsoft.com/office/drawing/2014/main" id="{DC0D398A-840F-406B-8CA8-0C9F13CB271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177</xdr:row>
      <xdr:rowOff>0</xdr:rowOff>
    </xdr:from>
    <xdr:ext cx="95250" cy="171450"/>
    <xdr:sp macro="" textlink="">
      <xdr:nvSpPr>
        <xdr:cNvPr id="7806" name="Text Box 16">
          <a:extLst>
            <a:ext uri="{FF2B5EF4-FFF2-40B4-BE49-F238E27FC236}">
              <a16:creationId xmlns:a16="http://schemas.microsoft.com/office/drawing/2014/main" id="{C0392FA3-C6AD-415A-8808-BB2DE258324D}"/>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177</xdr:row>
      <xdr:rowOff>0</xdr:rowOff>
    </xdr:from>
    <xdr:ext cx="95250" cy="171450"/>
    <xdr:sp macro="" textlink="">
      <xdr:nvSpPr>
        <xdr:cNvPr id="7807" name="Text Box 17">
          <a:extLst>
            <a:ext uri="{FF2B5EF4-FFF2-40B4-BE49-F238E27FC236}">
              <a16:creationId xmlns:a16="http://schemas.microsoft.com/office/drawing/2014/main" id="{7CAD8036-6234-447E-A11B-2712628C6C44}"/>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177</xdr:row>
      <xdr:rowOff>0</xdr:rowOff>
    </xdr:from>
    <xdr:ext cx="95250" cy="171450"/>
    <xdr:sp macro="" textlink="">
      <xdr:nvSpPr>
        <xdr:cNvPr id="7808" name="Text Box 18">
          <a:extLst>
            <a:ext uri="{FF2B5EF4-FFF2-40B4-BE49-F238E27FC236}">
              <a16:creationId xmlns:a16="http://schemas.microsoft.com/office/drawing/2014/main" id="{9498B1FE-BD10-4358-BF0C-81B3E449B166}"/>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177</xdr:row>
      <xdr:rowOff>0</xdr:rowOff>
    </xdr:from>
    <xdr:ext cx="95250" cy="171450"/>
    <xdr:sp macro="" textlink="">
      <xdr:nvSpPr>
        <xdr:cNvPr id="7809" name="Text Box 19">
          <a:extLst>
            <a:ext uri="{FF2B5EF4-FFF2-40B4-BE49-F238E27FC236}">
              <a16:creationId xmlns:a16="http://schemas.microsoft.com/office/drawing/2014/main" id="{BC4A458C-5E45-4FE7-B89C-823A4C86E6B0}"/>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44014"/>
    <xdr:sp macro="" textlink="">
      <xdr:nvSpPr>
        <xdr:cNvPr id="7810" name="Text Box 15">
          <a:extLst>
            <a:ext uri="{FF2B5EF4-FFF2-40B4-BE49-F238E27FC236}">
              <a16:creationId xmlns:a16="http://schemas.microsoft.com/office/drawing/2014/main" id="{A59055BB-531D-4D98-8142-8D832FE3D361}"/>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811" name="Text Box 16">
          <a:extLst>
            <a:ext uri="{FF2B5EF4-FFF2-40B4-BE49-F238E27FC236}">
              <a16:creationId xmlns:a16="http://schemas.microsoft.com/office/drawing/2014/main" id="{B21ECFDC-58F7-4AFE-8B8F-7F82E3C3232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812" name="Text Box 17">
          <a:extLst>
            <a:ext uri="{FF2B5EF4-FFF2-40B4-BE49-F238E27FC236}">
              <a16:creationId xmlns:a16="http://schemas.microsoft.com/office/drawing/2014/main" id="{9536C1DB-CC1D-4916-87A1-3B0FABCEC51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813" name="Text Box 18">
          <a:extLst>
            <a:ext uri="{FF2B5EF4-FFF2-40B4-BE49-F238E27FC236}">
              <a16:creationId xmlns:a16="http://schemas.microsoft.com/office/drawing/2014/main" id="{061F371B-3FC1-4C8E-AD24-361E1928AD6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814" name="Text Box 19">
          <a:extLst>
            <a:ext uri="{FF2B5EF4-FFF2-40B4-BE49-F238E27FC236}">
              <a16:creationId xmlns:a16="http://schemas.microsoft.com/office/drawing/2014/main" id="{BC6BA8E5-3732-478B-8D7F-F3898D1A4EB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815" name="Text Box 16">
          <a:extLst>
            <a:ext uri="{FF2B5EF4-FFF2-40B4-BE49-F238E27FC236}">
              <a16:creationId xmlns:a16="http://schemas.microsoft.com/office/drawing/2014/main" id="{663860BD-DD52-4BFB-B58C-AE0E660E6E8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816" name="Text Box 17">
          <a:extLst>
            <a:ext uri="{FF2B5EF4-FFF2-40B4-BE49-F238E27FC236}">
              <a16:creationId xmlns:a16="http://schemas.microsoft.com/office/drawing/2014/main" id="{3E88D071-DE2A-4A02-B1A8-A53409213A3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182</xdr:row>
      <xdr:rowOff>15875</xdr:rowOff>
    </xdr:from>
    <xdr:ext cx="95250" cy="171450"/>
    <xdr:sp macro="" textlink="">
      <xdr:nvSpPr>
        <xdr:cNvPr id="7817" name="Text Box 18">
          <a:extLst>
            <a:ext uri="{FF2B5EF4-FFF2-40B4-BE49-F238E27FC236}">
              <a16:creationId xmlns:a16="http://schemas.microsoft.com/office/drawing/2014/main" id="{D9D875A0-17D2-4AAD-B280-78C5E2D91EA1}"/>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818" name="Text Box 16">
          <a:extLst>
            <a:ext uri="{FF2B5EF4-FFF2-40B4-BE49-F238E27FC236}">
              <a16:creationId xmlns:a16="http://schemas.microsoft.com/office/drawing/2014/main" id="{7E98393B-4485-4A82-8A52-BE30938EC52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819" name="Text Box 17">
          <a:extLst>
            <a:ext uri="{FF2B5EF4-FFF2-40B4-BE49-F238E27FC236}">
              <a16:creationId xmlns:a16="http://schemas.microsoft.com/office/drawing/2014/main" id="{19CE38AD-5789-404B-923F-F4B242F7D16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820" name="Text Box 18">
          <a:extLst>
            <a:ext uri="{FF2B5EF4-FFF2-40B4-BE49-F238E27FC236}">
              <a16:creationId xmlns:a16="http://schemas.microsoft.com/office/drawing/2014/main" id="{693C40BB-945F-46E7-88F5-96328CE3D5C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821" name="Text Box 19">
          <a:extLst>
            <a:ext uri="{FF2B5EF4-FFF2-40B4-BE49-F238E27FC236}">
              <a16:creationId xmlns:a16="http://schemas.microsoft.com/office/drawing/2014/main" id="{F8140924-74F6-4DAD-AB84-0961EAF3502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822" name="Text Box 16">
          <a:extLst>
            <a:ext uri="{FF2B5EF4-FFF2-40B4-BE49-F238E27FC236}">
              <a16:creationId xmlns:a16="http://schemas.microsoft.com/office/drawing/2014/main" id="{282A8C34-67EE-43D9-9B2A-C12D26E8CD6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182</xdr:row>
      <xdr:rowOff>170392</xdr:rowOff>
    </xdr:from>
    <xdr:ext cx="95250" cy="213632"/>
    <xdr:sp macro="" textlink="">
      <xdr:nvSpPr>
        <xdr:cNvPr id="7823" name="Text Box 15">
          <a:extLst>
            <a:ext uri="{FF2B5EF4-FFF2-40B4-BE49-F238E27FC236}">
              <a16:creationId xmlns:a16="http://schemas.microsoft.com/office/drawing/2014/main" id="{AAF826CB-1F55-4353-AC51-8E10862FBF03}"/>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24" name="Text Box 15">
          <a:extLst>
            <a:ext uri="{FF2B5EF4-FFF2-40B4-BE49-F238E27FC236}">
              <a16:creationId xmlns:a16="http://schemas.microsoft.com/office/drawing/2014/main" id="{9E331E44-1DB0-45E6-9F96-84B17C6D8BA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182</xdr:row>
      <xdr:rowOff>170392</xdr:rowOff>
    </xdr:from>
    <xdr:ext cx="95250" cy="213632"/>
    <xdr:sp macro="" textlink="">
      <xdr:nvSpPr>
        <xdr:cNvPr id="7825" name="Text Box 15">
          <a:extLst>
            <a:ext uri="{FF2B5EF4-FFF2-40B4-BE49-F238E27FC236}">
              <a16:creationId xmlns:a16="http://schemas.microsoft.com/office/drawing/2014/main" id="{5926316E-A29E-4966-89B9-72AC9390BA51}"/>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26" name="Text Box 15">
          <a:extLst>
            <a:ext uri="{FF2B5EF4-FFF2-40B4-BE49-F238E27FC236}">
              <a16:creationId xmlns:a16="http://schemas.microsoft.com/office/drawing/2014/main" id="{E649D6EA-BD82-432A-9D70-0D66EE07CF3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504825</xdr:rowOff>
    </xdr:from>
    <xdr:ext cx="95250" cy="213632"/>
    <xdr:sp macro="" textlink="">
      <xdr:nvSpPr>
        <xdr:cNvPr id="7827" name="Text Box 15">
          <a:extLst>
            <a:ext uri="{FF2B5EF4-FFF2-40B4-BE49-F238E27FC236}">
              <a16:creationId xmlns:a16="http://schemas.microsoft.com/office/drawing/2014/main" id="{458EB980-3087-4B7D-A298-2BD11BD76365}"/>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828" name="Text Box 15">
          <a:extLst>
            <a:ext uri="{FF2B5EF4-FFF2-40B4-BE49-F238E27FC236}">
              <a16:creationId xmlns:a16="http://schemas.microsoft.com/office/drawing/2014/main" id="{4FE0EEBF-5F48-4EC6-8655-7E68AA57302A}"/>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829" name="Text Box 15">
          <a:extLst>
            <a:ext uri="{FF2B5EF4-FFF2-40B4-BE49-F238E27FC236}">
              <a16:creationId xmlns:a16="http://schemas.microsoft.com/office/drawing/2014/main" id="{2849F09E-0B3E-482C-A02D-A8F9EC75D575}"/>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830" name="Text Box 15">
          <a:extLst>
            <a:ext uri="{FF2B5EF4-FFF2-40B4-BE49-F238E27FC236}">
              <a16:creationId xmlns:a16="http://schemas.microsoft.com/office/drawing/2014/main" id="{608C500B-0465-4188-BF02-8479AF3ACF3F}"/>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831" name="Text Box 15">
          <a:extLst>
            <a:ext uri="{FF2B5EF4-FFF2-40B4-BE49-F238E27FC236}">
              <a16:creationId xmlns:a16="http://schemas.microsoft.com/office/drawing/2014/main" id="{4620389A-9409-4EF9-9B5B-8BA4FF45CFF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832" name="Text Box 15">
          <a:extLst>
            <a:ext uri="{FF2B5EF4-FFF2-40B4-BE49-F238E27FC236}">
              <a16:creationId xmlns:a16="http://schemas.microsoft.com/office/drawing/2014/main" id="{336EF623-7F49-4040-8C88-3D57605690FB}"/>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833" name="Text Box 15">
          <a:extLst>
            <a:ext uri="{FF2B5EF4-FFF2-40B4-BE49-F238E27FC236}">
              <a16:creationId xmlns:a16="http://schemas.microsoft.com/office/drawing/2014/main" id="{A87F8707-9EB6-40EA-9033-CF421B1AE51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448496"/>
    <xdr:sp macro="" textlink="">
      <xdr:nvSpPr>
        <xdr:cNvPr id="7834" name="Text Box 15">
          <a:extLst>
            <a:ext uri="{FF2B5EF4-FFF2-40B4-BE49-F238E27FC236}">
              <a16:creationId xmlns:a16="http://schemas.microsoft.com/office/drawing/2014/main" id="{CD130CD9-3466-4C3C-A115-903C3C62C681}"/>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35" name="Text Box 15">
          <a:extLst>
            <a:ext uri="{FF2B5EF4-FFF2-40B4-BE49-F238E27FC236}">
              <a16:creationId xmlns:a16="http://schemas.microsoft.com/office/drawing/2014/main" id="{078D8FBC-F043-4645-8F40-174127867793}"/>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444331"/>
    <xdr:sp macro="" textlink="">
      <xdr:nvSpPr>
        <xdr:cNvPr id="7836" name="Text Box 15">
          <a:extLst>
            <a:ext uri="{FF2B5EF4-FFF2-40B4-BE49-F238E27FC236}">
              <a16:creationId xmlns:a16="http://schemas.microsoft.com/office/drawing/2014/main" id="{85637FA3-2151-43F9-8C29-0B77FCCD542D}"/>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456743"/>
    <xdr:sp macro="" textlink="">
      <xdr:nvSpPr>
        <xdr:cNvPr id="7837" name="Text Box 15">
          <a:extLst>
            <a:ext uri="{FF2B5EF4-FFF2-40B4-BE49-F238E27FC236}">
              <a16:creationId xmlns:a16="http://schemas.microsoft.com/office/drawing/2014/main" id="{B892A500-DBE9-43FE-9401-D1F5954AF420}"/>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38" name="Text Box 15">
          <a:extLst>
            <a:ext uri="{FF2B5EF4-FFF2-40B4-BE49-F238E27FC236}">
              <a16:creationId xmlns:a16="http://schemas.microsoft.com/office/drawing/2014/main" id="{130C011C-C1CB-4F03-BADB-2529A4B41E5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444331"/>
    <xdr:sp macro="" textlink="">
      <xdr:nvSpPr>
        <xdr:cNvPr id="7839" name="Text Box 15">
          <a:extLst>
            <a:ext uri="{FF2B5EF4-FFF2-40B4-BE49-F238E27FC236}">
              <a16:creationId xmlns:a16="http://schemas.microsoft.com/office/drawing/2014/main" id="{444CAE06-9551-49F7-A40C-8A95E1F5CA42}"/>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40" name="Text Box 15">
          <a:extLst>
            <a:ext uri="{FF2B5EF4-FFF2-40B4-BE49-F238E27FC236}">
              <a16:creationId xmlns:a16="http://schemas.microsoft.com/office/drawing/2014/main" id="{89AADFA4-E864-4470-A31E-A32B7E5BDBE8}"/>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41" name="Text Box 15">
          <a:extLst>
            <a:ext uri="{FF2B5EF4-FFF2-40B4-BE49-F238E27FC236}">
              <a16:creationId xmlns:a16="http://schemas.microsoft.com/office/drawing/2014/main" id="{AD0EB999-3DBB-4498-854E-A054A7A71FF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42" name="Text Box 15">
          <a:extLst>
            <a:ext uri="{FF2B5EF4-FFF2-40B4-BE49-F238E27FC236}">
              <a16:creationId xmlns:a16="http://schemas.microsoft.com/office/drawing/2014/main" id="{BF7B288D-B8ED-4E29-9978-5C753187CD28}"/>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43" name="Text Box 15">
          <a:extLst>
            <a:ext uri="{FF2B5EF4-FFF2-40B4-BE49-F238E27FC236}">
              <a16:creationId xmlns:a16="http://schemas.microsoft.com/office/drawing/2014/main" id="{630E204C-4F35-43A8-B84B-A9887AD3A94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44" name="Text Box 15">
          <a:extLst>
            <a:ext uri="{FF2B5EF4-FFF2-40B4-BE49-F238E27FC236}">
              <a16:creationId xmlns:a16="http://schemas.microsoft.com/office/drawing/2014/main" id="{5224F4CB-8C3C-4B98-B84C-ACABD66EC28A}"/>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45" name="Text Box 15">
          <a:extLst>
            <a:ext uri="{FF2B5EF4-FFF2-40B4-BE49-F238E27FC236}">
              <a16:creationId xmlns:a16="http://schemas.microsoft.com/office/drawing/2014/main" id="{4AC3EED4-6FEA-400B-8E0A-E5147A8FFF5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48496"/>
    <xdr:sp macro="" textlink="">
      <xdr:nvSpPr>
        <xdr:cNvPr id="7846" name="Text Box 15">
          <a:extLst>
            <a:ext uri="{FF2B5EF4-FFF2-40B4-BE49-F238E27FC236}">
              <a16:creationId xmlns:a16="http://schemas.microsoft.com/office/drawing/2014/main" id="{A56DEEC6-3840-4C23-B41F-8CF3B73E0842}"/>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47" name="Text Box 15">
          <a:extLst>
            <a:ext uri="{FF2B5EF4-FFF2-40B4-BE49-F238E27FC236}">
              <a16:creationId xmlns:a16="http://schemas.microsoft.com/office/drawing/2014/main" id="{63B8BE5C-E8D7-4C63-A179-693668EA8A3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44331"/>
    <xdr:sp macro="" textlink="">
      <xdr:nvSpPr>
        <xdr:cNvPr id="7848" name="Text Box 15">
          <a:extLst>
            <a:ext uri="{FF2B5EF4-FFF2-40B4-BE49-F238E27FC236}">
              <a16:creationId xmlns:a16="http://schemas.microsoft.com/office/drawing/2014/main" id="{3B4BA055-D388-4A4F-B321-F25D56637CEE}"/>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56743"/>
    <xdr:sp macro="" textlink="">
      <xdr:nvSpPr>
        <xdr:cNvPr id="7849" name="Text Box 15">
          <a:extLst>
            <a:ext uri="{FF2B5EF4-FFF2-40B4-BE49-F238E27FC236}">
              <a16:creationId xmlns:a16="http://schemas.microsoft.com/office/drawing/2014/main" id="{517A349C-3EF4-415E-8D60-FDA33050AA24}"/>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0" name="Text Box 15">
          <a:extLst>
            <a:ext uri="{FF2B5EF4-FFF2-40B4-BE49-F238E27FC236}">
              <a16:creationId xmlns:a16="http://schemas.microsoft.com/office/drawing/2014/main" id="{82181FFE-6282-481B-B44A-3C9CE5C9355D}"/>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44331"/>
    <xdr:sp macro="" textlink="">
      <xdr:nvSpPr>
        <xdr:cNvPr id="7851" name="Text Box 15">
          <a:extLst>
            <a:ext uri="{FF2B5EF4-FFF2-40B4-BE49-F238E27FC236}">
              <a16:creationId xmlns:a16="http://schemas.microsoft.com/office/drawing/2014/main" id="{B74E7C63-129A-4ED9-92E2-EAA5E830E9E9}"/>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2" name="Text Box 15">
          <a:extLst>
            <a:ext uri="{FF2B5EF4-FFF2-40B4-BE49-F238E27FC236}">
              <a16:creationId xmlns:a16="http://schemas.microsoft.com/office/drawing/2014/main" id="{1C61E67B-86B6-4004-AB0A-DC685462011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3" name="Text Box 15">
          <a:extLst>
            <a:ext uri="{FF2B5EF4-FFF2-40B4-BE49-F238E27FC236}">
              <a16:creationId xmlns:a16="http://schemas.microsoft.com/office/drawing/2014/main" id="{F74399DD-C6A4-4182-AD7B-88FA1EB6C51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4" name="Text Box 15">
          <a:extLst>
            <a:ext uri="{FF2B5EF4-FFF2-40B4-BE49-F238E27FC236}">
              <a16:creationId xmlns:a16="http://schemas.microsoft.com/office/drawing/2014/main" id="{85AA3D32-3F09-4231-A386-7E5B8933D07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5" name="Text Box 15">
          <a:extLst>
            <a:ext uri="{FF2B5EF4-FFF2-40B4-BE49-F238E27FC236}">
              <a16:creationId xmlns:a16="http://schemas.microsoft.com/office/drawing/2014/main" id="{74C96A22-CFAB-474C-8023-FB11A2DCE57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6" name="Text Box 15">
          <a:extLst>
            <a:ext uri="{FF2B5EF4-FFF2-40B4-BE49-F238E27FC236}">
              <a16:creationId xmlns:a16="http://schemas.microsoft.com/office/drawing/2014/main" id="{C6986C88-47D2-4D9C-90F3-70F40ED50B4E}"/>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7" name="Text Box 15">
          <a:extLst>
            <a:ext uri="{FF2B5EF4-FFF2-40B4-BE49-F238E27FC236}">
              <a16:creationId xmlns:a16="http://schemas.microsoft.com/office/drawing/2014/main" id="{362B5A4F-9F6F-42FC-9922-C2F73B855CE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58" name="Text Box 15">
          <a:extLst>
            <a:ext uri="{FF2B5EF4-FFF2-40B4-BE49-F238E27FC236}">
              <a16:creationId xmlns:a16="http://schemas.microsoft.com/office/drawing/2014/main" id="{F13AA95D-2816-4427-9F32-207FBAD8BC9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59" name="Text Box 15">
          <a:extLst>
            <a:ext uri="{FF2B5EF4-FFF2-40B4-BE49-F238E27FC236}">
              <a16:creationId xmlns:a16="http://schemas.microsoft.com/office/drawing/2014/main" id="{F7BD14B8-8154-453D-A6A4-662EF8AC484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0" name="Text Box 15">
          <a:extLst>
            <a:ext uri="{FF2B5EF4-FFF2-40B4-BE49-F238E27FC236}">
              <a16:creationId xmlns:a16="http://schemas.microsoft.com/office/drawing/2014/main" id="{E35CC817-3342-42C0-8D7E-ED69463B846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1" name="Text Box 15">
          <a:extLst>
            <a:ext uri="{FF2B5EF4-FFF2-40B4-BE49-F238E27FC236}">
              <a16:creationId xmlns:a16="http://schemas.microsoft.com/office/drawing/2014/main" id="{02D25C9C-600B-4931-9DAB-5540F8BD2D4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2" name="Text Box 15">
          <a:extLst>
            <a:ext uri="{FF2B5EF4-FFF2-40B4-BE49-F238E27FC236}">
              <a16:creationId xmlns:a16="http://schemas.microsoft.com/office/drawing/2014/main" id="{A12482D1-D505-4160-87BE-7F5F8726DF4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3" name="Text Box 15">
          <a:extLst>
            <a:ext uri="{FF2B5EF4-FFF2-40B4-BE49-F238E27FC236}">
              <a16:creationId xmlns:a16="http://schemas.microsoft.com/office/drawing/2014/main" id="{05F66010-EF24-4AEE-AD69-8EB91BD189D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4" name="Text Box 15">
          <a:extLst>
            <a:ext uri="{FF2B5EF4-FFF2-40B4-BE49-F238E27FC236}">
              <a16:creationId xmlns:a16="http://schemas.microsoft.com/office/drawing/2014/main" id="{A4AF07F1-CCF8-4DC7-AF29-A41A03299E1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5" name="Text Box 15">
          <a:extLst>
            <a:ext uri="{FF2B5EF4-FFF2-40B4-BE49-F238E27FC236}">
              <a16:creationId xmlns:a16="http://schemas.microsoft.com/office/drawing/2014/main" id="{0924DA4E-64FC-476E-80CD-C22A22F262D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182</xdr:row>
      <xdr:rowOff>170392</xdr:rowOff>
    </xdr:from>
    <xdr:ext cx="95250" cy="213632"/>
    <xdr:sp macro="" textlink="">
      <xdr:nvSpPr>
        <xdr:cNvPr id="7866" name="Text Box 15">
          <a:extLst>
            <a:ext uri="{FF2B5EF4-FFF2-40B4-BE49-F238E27FC236}">
              <a16:creationId xmlns:a16="http://schemas.microsoft.com/office/drawing/2014/main" id="{B50BF3EF-B300-431B-82C8-5A98C18B291A}"/>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182</xdr:row>
      <xdr:rowOff>170392</xdr:rowOff>
    </xdr:from>
    <xdr:ext cx="95250" cy="213632"/>
    <xdr:sp macro="" textlink="">
      <xdr:nvSpPr>
        <xdr:cNvPr id="7867" name="Text Box 15">
          <a:extLst>
            <a:ext uri="{FF2B5EF4-FFF2-40B4-BE49-F238E27FC236}">
              <a16:creationId xmlns:a16="http://schemas.microsoft.com/office/drawing/2014/main" id="{B27F4F27-5DAD-406C-85D6-9D0E445DCCD8}"/>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8" name="Text Box 15">
          <a:extLst>
            <a:ext uri="{FF2B5EF4-FFF2-40B4-BE49-F238E27FC236}">
              <a16:creationId xmlns:a16="http://schemas.microsoft.com/office/drawing/2014/main" id="{2C8F9F8C-7BA1-49F4-8B59-E6B433E6CBA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182</xdr:row>
      <xdr:rowOff>170392</xdr:rowOff>
    </xdr:from>
    <xdr:ext cx="95250" cy="213632"/>
    <xdr:sp macro="" textlink="">
      <xdr:nvSpPr>
        <xdr:cNvPr id="7869" name="Text Box 15">
          <a:extLst>
            <a:ext uri="{FF2B5EF4-FFF2-40B4-BE49-F238E27FC236}">
              <a16:creationId xmlns:a16="http://schemas.microsoft.com/office/drawing/2014/main" id="{546E2060-4F2E-46C1-A14B-1B660CA31007}"/>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0" name="Text Box 15">
          <a:extLst>
            <a:ext uri="{FF2B5EF4-FFF2-40B4-BE49-F238E27FC236}">
              <a16:creationId xmlns:a16="http://schemas.microsoft.com/office/drawing/2014/main" id="{6FA80CEC-0B9B-4BDB-8A21-7501B54B1E9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504825</xdr:rowOff>
    </xdr:from>
    <xdr:ext cx="95250" cy="213632"/>
    <xdr:sp macro="" textlink="">
      <xdr:nvSpPr>
        <xdr:cNvPr id="7871" name="Text Box 15">
          <a:extLst>
            <a:ext uri="{FF2B5EF4-FFF2-40B4-BE49-F238E27FC236}">
              <a16:creationId xmlns:a16="http://schemas.microsoft.com/office/drawing/2014/main" id="{FB392739-3CA8-4135-9386-6304C6C83A7A}"/>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2" name="Text Box 15">
          <a:extLst>
            <a:ext uri="{FF2B5EF4-FFF2-40B4-BE49-F238E27FC236}">
              <a16:creationId xmlns:a16="http://schemas.microsoft.com/office/drawing/2014/main" id="{BCF50586-9C30-4135-AC5D-4D1FA1D3B50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3" name="Text Box 15">
          <a:extLst>
            <a:ext uri="{FF2B5EF4-FFF2-40B4-BE49-F238E27FC236}">
              <a16:creationId xmlns:a16="http://schemas.microsoft.com/office/drawing/2014/main" id="{31B6EC45-686F-4194-AD15-5772B95A58D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4" name="Text Box 15">
          <a:extLst>
            <a:ext uri="{FF2B5EF4-FFF2-40B4-BE49-F238E27FC236}">
              <a16:creationId xmlns:a16="http://schemas.microsoft.com/office/drawing/2014/main" id="{6AC57A43-1F5E-4786-93B0-FAB2200AC31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5" name="Text Box 15">
          <a:extLst>
            <a:ext uri="{FF2B5EF4-FFF2-40B4-BE49-F238E27FC236}">
              <a16:creationId xmlns:a16="http://schemas.microsoft.com/office/drawing/2014/main" id="{33B03EA0-18E9-4115-8CB2-137C0AF5CA5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6" name="Text Box 15">
          <a:extLst>
            <a:ext uri="{FF2B5EF4-FFF2-40B4-BE49-F238E27FC236}">
              <a16:creationId xmlns:a16="http://schemas.microsoft.com/office/drawing/2014/main" id="{6E6FD478-448F-4CAB-A442-BDE5DA727E8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7" name="Text Box 15">
          <a:extLst>
            <a:ext uri="{FF2B5EF4-FFF2-40B4-BE49-F238E27FC236}">
              <a16:creationId xmlns:a16="http://schemas.microsoft.com/office/drawing/2014/main" id="{D86E3E47-E1AE-4495-A222-A0AEDE5B5E1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0</xdr:col>
      <xdr:colOff>171450</xdr:colOff>
      <xdr:row>0</xdr:row>
      <xdr:rowOff>12700</xdr:rowOff>
    </xdr:from>
    <xdr:to>
      <xdr:col>0</xdr:col>
      <xdr:colOff>900731</xdr:colOff>
      <xdr:row>2</xdr:row>
      <xdr:rowOff>124637</xdr:rowOff>
    </xdr:to>
    <xdr:pic>
      <xdr:nvPicPr>
        <xdr:cNvPr id="7878" name="Imagen 7877">
          <a:extLst>
            <a:ext uri="{FF2B5EF4-FFF2-40B4-BE49-F238E27FC236}">
              <a16:creationId xmlns:a16="http://schemas.microsoft.com/office/drawing/2014/main" id="{E8FD90FC-1001-4485-B86C-39754CDBF2E5}"/>
            </a:ext>
          </a:extLst>
        </xdr:cNvPr>
        <xdr:cNvPicPr>
          <a:picLocks noChangeAspect="1"/>
        </xdr:cNvPicPr>
      </xdr:nvPicPr>
      <xdr:blipFill>
        <a:blip xmlns:r="http://schemas.openxmlformats.org/officeDocument/2006/relationships" r:embed="rId1"/>
        <a:stretch>
          <a:fillRect/>
        </a:stretch>
      </xdr:blipFill>
      <xdr:spPr>
        <a:xfrm>
          <a:off x="171450" y="12700"/>
          <a:ext cx="729281" cy="61993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25</xdr:col>
      <xdr:colOff>0</xdr:colOff>
      <xdr:row>27</xdr:row>
      <xdr:rowOff>128588</xdr:rowOff>
    </xdr:from>
    <xdr:to>
      <xdr:col>25</xdr:col>
      <xdr:colOff>0</xdr:colOff>
      <xdr:row>29</xdr:row>
      <xdr:rowOff>186765</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20431918" y="5360988"/>
          <a:ext cx="7516517" cy="7110992"/>
        </a:xfrm>
        <a:prstGeom prst="rect">
          <a:avLst/>
        </a:prstGeom>
      </xdr:spPr>
    </xdr:pic>
    <xdr:clientData/>
  </xdr:twoCellAnchor>
  <xdr:twoCellAnchor editAs="oneCell">
    <xdr:from>
      <xdr:col>25</xdr:col>
      <xdr:colOff>0</xdr:colOff>
      <xdr:row>42</xdr:row>
      <xdr:rowOff>0</xdr:rowOff>
    </xdr:from>
    <xdr:to>
      <xdr:col>25</xdr:col>
      <xdr:colOff>0</xdr:colOff>
      <xdr:row>42</xdr:row>
      <xdr:rowOff>186764</xdr:rowOff>
    </xdr:to>
    <xdr:pic>
      <xdr:nvPicPr>
        <xdr:cNvPr id="3" name="Imagen 2">
          <a:extLst>
            <a:ext uri="{FF2B5EF4-FFF2-40B4-BE49-F238E27FC236}">
              <a16:creationId xmlns:a16="http://schemas.microsoft.com/office/drawing/2014/main" id="{00000000-0008-0000-0600-000003000000}"/>
            </a:ext>
          </a:extLst>
        </xdr:cNvPr>
        <xdr:cNvPicPr>
          <a:picLocks noChangeAspect="1"/>
        </xdr:cNvPicPr>
      </xdr:nvPicPr>
      <xdr:blipFill rotWithShape="1">
        <a:blip xmlns:r="http://schemas.openxmlformats.org/officeDocument/2006/relationships" r:embed="rId2"/>
        <a:srcRect l="6425" t="17904" r="5370" b="16965"/>
        <a:stretch/>
      </xdr:blipFill>
      <xdr:spPr>
        <a:xfrm>
          <a:off x="25768300" y="5549900"/>
          <a:ext cx="16163927" cy="6387232"/>
        </a:xfrm>
        <a:prstGeom prst="rect">
          <a:avLst/>
        </a:prstGeom>
      </xdr:spPr>
    </xdr:pic>
    <xdr:clientData/>
  </xdr:twoCellAnchor>
  <xdr:twoCellAnchor editAs="oneCell">
    <xdr:from>
      <xdr:col>0</xdr:col>
      <xdr:colOff>29883</xdr:colOff>
      <xdr:row>0</xdr:row>
      <xdr:rowOff>29883</xdr:rowOff>
    </xdr:from>
    <xdr:to>
      <xdr:col>0</xdr:col>
      <xdr:colOff>759164</xdr:colOff>
      <xdr:row>2</xdr:row>
      <xdr:rowOff>141820</xdr:rowOff>
    </xdr:to>
    <xdr:pic>
      <xdr:nvPicPr>
        <xdr:cNvPr id="5" name="Imagen 4">
          <a:extLst>
            <a:ext uri="{FF2B5EF4-FFF2-40B4-BE49-F238E27FC236}">
              <a16:creationId xmlns:a16="http://schemas.microsoft.com/office/drawing/2014/main" id="{7AB04B87-BD45-423E-B5F1-8E19F95C749D}"/>
            </a:ext>
          </a:extLst>
        </xdr:cNvPr>
        <xdr:cNvPicPr>
          <a:picLocks noChangeAspect="1"/>
        </xdr:cNvPicPr>
      </xdr:nvPicPr>
      <xdr:blipFill>
        <a:blip xmlns:r="http://schemas.openxmlformats.org/officeDocument/2006/relationships" r:embed="rId3"/>
        <a:stretch>
          <a:fillRect/>
        </a:stretch>
      </xdr:blipFill>
      <xdr:spPr>
        <a:xfrm>
          <a:off x="29883" y="29883"/>
          <a:ext cx="729281" cy="619937"/>
        </a:xfrm>
        <a:prstGeom prst="rect">
          <a:avLst/>
        </a:prstGeom>
      </xdr:spPr>
    </xdr:pic>
    <xdr:clientData/>
  </xdr:twoCellAnchor>
  <xdr:twoCellAnchor editAs="oneCell">
    <xdr:from>
      <xdr:col>4</xdr:col>
      <xdr:colOff>0</xdr:colOff>
      <xdr:row>39</xdr:row>
      <xdr:rowOff>0</xdr:rowOff>
    </xdr:from>
    <xdr:to>
      <xdr:col>4</xdr:col>
      <xdr:colOff>90438</xdr:colOff>
      <xdr:row>42</xdr:row>
      <xdr:rowOff>342522</xdr:rowOff>
    </xdr:to>
    <xdr:sp macro="" textlink="">
      <xdr:nvSpPr>
        <xdr:cNvPr id="844" name="Text Box 15">
          <a:extLst>
            <a:ext uri="{FF2B5EF4-FFF2-40B4-BE49-F238E27FC236}">
              <a16:creationId xmlns:a16="http://schemas.microsoft.com/office/drawing/2014/main" id="{FD1A3BB9-F905-4DCE-A6D3-A78FF53E1C60}"/>
            </a:ext>
          </a:extLst>
        </xdr:cNvPr>
        <xdr:cNvSpPr txBox="1">
          <a:spLocks noChangeArrowheads="1"/>
        </xdr:cNvSpPr>
      </xdr:nvSpPr>
      <xdr:spPr bwMode="auto">
        <a:xfrm>
          <a:off x="4972050" y="71183500"/>
          <a:ext cx="90438" cy="9304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39</xdr:row>
      <xdr:rowOff>0</xdr:rowOff>
    </xdr:from>
    <xdr:ext cx="95250" cy="213632"/>
    <xdr:sp macro="" textlink="">
      <xdr:nvSpPr>
        <xdr:cNvPr id="845" name="Text Box 15">
          <a:extLst>
            <a:ext uri="{FF2B5EF4-FFF2-40B4-BE49-F238E27FC236}">
              <a16:creationId xmlns:a16="http://schemas.microsoft.com/office/drawing/2014/main" id="{57779C93-617C-40FA-BCE2-5EA68E619D4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46" name="Text Box 15">
          <a:extLst>
            <a:ext uri="{FF2B5EF4-FFF2-40B4-BE49-F238E27FC236}">
              <a16:creationId xmlns:a16="http://schemas.microsoft.com/office/drawing/2014/main" id="{FD1A284A-27B1-47DA-B516-60375B38D8F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47" name="Text Box 15">
          <a:extLst>
            <a:ext uri="{FF2B5EF4-FFF2-40B4-BE49-F238E27FC236}">
              <a16:creationId xmlns:a16="http://schemas.microsoft.com/office/drawing/2014/main" id="{A54772D9-C17B-4DA3-8134-1FDCAFB5415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48" name="Text Box 15">
          <a:extLst>
            <a:ext uri="{FF2B5EF4-FFF2-40B4-BE49-F238E27FC236}">
              <a16:creationId xmlns:a16="http://schemas.microsoft.com/office/drawing/2014/main" id="{335BC840-3753-4727-AB2C-48562FEEB6A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49" name="Text Box 15">
          <a:extLst>
            <a:ext uri="{FF2B5EF4-FFF2-40B4-BE49-F238E27FC236}">
              <a16:creationId xmlns:a16="http://schemas.microsoft.com/office/drawing/2014/main" id="{A97C5D61-007F-4A93-98C0-9FB802CFCAF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0" name="Text Box 15">
          <a:extLst>
            <a:ext uri="{FF2B5EF4-FFF2-40B4-BE49-F238E27FC236}">
              <a16:creationId xmlns:a16="http://schemas.microsoft.com/office/drawing/2014/main" id="{4FDD1732-7B75-4A55-B286-A8B94F289E1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1" name="Text Box 15">
          <a:extLst>
            <a:ext uri="{FF2B5EF4-FFF2-40B4-BE49-F238E27FC236}">
              <a16:creationId xmlns:a16="http://schemas.microsoft.com/office/drawing/2014/main" id="{B18861B1-D366-4008-8098-0CE2DC12C81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2" name="Text Box 15">
          <a:extLst>
            <a:ext uri="{FF2B5EF4-FFF2-40B4-BE49-F238E27FC236}">
              <a16:creationId xmlns:a16="http://schemas.microsoft.com/office/drawing/2014/main" id="{F0C88AA0-8AA4-42E7-B105-F64AFBC98A6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3" name="Text Box 15">
          <a:extLst>
            <a:ext uri="{FF2B5EF4-FFF2-40B4-BE49-F238E27FC236}">
              <a16:creationId xmlns:a16="http://schemas.microsoft.com/office/drawing/2014/main" id="{89223E3B-1805-451B-B241-580A36EB6FE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4" name="Text Box 15">
          <a:extLst>
            <a:ext uri="{FF2B5EF4-FFF2-40B4-BE49-F238E27FC236}">
              <a16:creationId xmlns:a16="http://schemas.microsoft.com/office/drawing/2014/main" id="{104BB93D-01D3-475C-92FA-3943D102047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5" name="Text Box 15">
          <a:extLst>
            <a:ext uri="{FF2B5EF4-FFF2-40B4-BE49-F238E27FC236}">
              <a16:creationId xmlns:a16="http://schemas.microsoft.com/office/drawing/2014/main" id="{FB6338BE-0D60-496B-ADC4-25C8D257CD4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6" name="Text Box 15">
          <a:extLst>
            <a:ext uri="{FF2B5EF4-FFF2-40B4-BE49-F238E27FC236}">
              <a16:creationId xmlns:a16="http://schemas.microsoft.com/office/drawing/2014/main" id="{5EA70E6E-39AB-4BB0-B0AE-4AEEDE04B14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7" name="Text Box 15">
          <a:extLst>
            <a:ext uri="{FF2B5EF4-FFF2-40B4-BE49-F238E27FC236}">
              <a16:creationId xmlns:a16="http://schemas.microsoft.com/office/drawing/2014/main" id="{0846F3A6-2574-46E2-840E-D3045E2AAAD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8" name="Text Box 15">
          <a:extLst>
            <a:ext uri="{FF2B5EF4-FFF2-40B4-BE49-F238E27FC236}">
              <a16:creationId xmlns:a16="http://schemas.microsoft.com/office/drawing/2014/main" id="{FFF603C4-9D09-4B2F-BD92-93992DE7C07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39</xdr:row>
      <xdr:rowOff>0</xdr:rowOff>
    </xdr:from>
    <xdr:ext cx="95250" cy="213632"/>
    <xdr:sp macro="" textlink="">
      <xdr:nvSpPr>
        <xdr:cNvPr id="859" name="Text Box 15">
          <a:extLst>
            <a:ext uri="{FF2B5EF4-FFF2-40B4-BE49-F238E27FC236}">
              <a16:creationId xmlns:a16="http://schemas.microsoft.com/office/drawing/2014/main" id="{7D117334-5347-4F14-B8A1-41762D26E3D7}"/>
            </a:ext>
          </a:extLst>
        </xdr:cNvPr>
        <xdr:cNvSpPr txBox="1">
          <a:spLocks noChangeArrowheads="1"/>
        </xdr:cNvSpPr>
      </xdr:nvSpPr>
      <xdr:spPr bwMode="auto">
        <a:xfrm>
          <a:off x="5682343"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0" name="Text Box 15">
          <a:extLst>
            <a:ext uri="{FF2B5EF4-FFF2-40B4-BE49-F238E27FC236}">
              <a16:creationId xmlns:a16="http://schemas.microsoft.com/office/drawing/2014/main" id="{D9CCBE9B-4EDB-4DAC-8F9A-765BA324CE7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1" name="Text Box 15">
          <a:extLst>
            <a:ext uri="{FF2B5EF4-FFF2-40B4-BE49-F238E27FC236}">
              <a16:creationId xmlns:a16="http://schemas.microsoft.com/office/drawing/2014/main" id="{CFD4EFC0-D51D-4356-9315-A0C90010BB0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2" name="Text Box 15">
          <a:extLst>
            <a:ext uri="{FF2B5EF4-FFF2-40B4-BE49-F238E27FC236}">
              <a16:creationId xmlns:a16="http://schemas.microsoft.com/office/drawing/2014/main" id="{D6C10C5F-BBA1-4668-B0CA-E5CBF60D609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3" name="Text Box 15">
          <a:extLst>
            <a:ext uri="{FF2B5EF4-FFF2-40B4-BE49-F238E27FC236}">
              <a16:creationId xmlns:a16="http://schemas.microsoft.com/office/drawing/2014/main" id="{165EEE3E-A1C5-4287-B8B7-A1E36A9BE43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4" name="Text Box 15">
          <a:extLst>
            <a:ext uri="{FF2B5EF4-FFF2-40B4-BE49-F238E27FC236}">
              <a16:creationId xmlns:a16="http://schemas.microsoft.com/office/drawing/2014/main" id="{1F05419C-47D0-41D9-90B6-0D3F1807979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5" name="Text Box 15">
          <a:extLst>
            <a:ext uri="{FF2B5EF4-FFF2-40B4-BE49-F238E27FC236}">
              <a16:creationId xmlns:a16="http://schemas.microsoft.com/office/drawing/2014/main" id="{841916BA-B9EC-4E3B-8260-252847432E8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6" name="Text Box 15">
          <a:extLst>
            <a:ext uri="{FF2B5EF4-FFF2-40B4-BE49-F238E27FC236}">
              <a16:creationId xmlns:a16="http://schemas.microsoft.com/office/drawing/2014/main" id="{B90CF522-2CDD-4082-B6B1-99EFC6B8FD6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7" name="Text Box 15">
          <a:extLst>
            <a:ext uri="{FF2B5EF4-FFF2-40B4-BE49-F238E27FC236}">
              <a16:creationId xmlns:a16="http://schemas.microsoft.com/office/drawing/2014/main" id="{472E81AA-47E3-4BA1-9F67-67D6A713F5C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8" name="Text Box 15">
          <a:extLst>
            <a:ext uri="{FF2B5EF4-FFF2-40B4-BE49-F238E27FC236}">
              <a16:creationId xmlns:a16="http://schemas.microsoft.com/office/drawing/2014/main" id="{BEF80A2A-FD39-45D9-B2F3-EAF828589D0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9" name="Text Box 15">
          <a:extLst>
            <a:ext uri="{FF2B5EF4-FFF2-40B4-BE49-F238E27FC236}">
              <a16:creationId xmlns:a16="http://schemas.microsoft.com/office/drawing/2014/main" id="{5F03FDA4-11FA-4F60-9E03-8F00E922E74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0" name="Text Box 15">
          <a:extLst>
            <a:ext uri="{FF2B5EF4-FFF2-40B4-BE49-F238E27FC236}">
              <a16:creationId xmlns:a16="http://schemas.microsoft.com/office/drawing/2014/main" id="{D1294201-C8DF-4DD5-AE75-2E144A8A6F2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1" name="Text Box 15">
          <a:extLst>
            <a:ext uri="{FF2B5EF4-FFF2-40B4-BE49-F238E27FC236}">
              <a16:creationId xmlns:a16="http://schemas.microsoft.com/office/drawing/2014/main" id="{E7033362-6419-46CD-A0FE-1128E492F34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2" name="Text Box 15">
          <a:extLst>
            <a:ext uri="{FF2B5EF4-FFF2-40B4-BE49-F238E27FC236}">
              <a16:creationId xmlns:a16="http://schemas.microsoft.com/office/drawing/2014/main" id="{F8FB4039-EE08-4D25-8B25-395421F6956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3" name="Text Box 15">
          <a:extLst>
            <a:ext uri="{FF2B5EF4-FFF2-40B4-BE49-F238E27FC236}">
              <a16:creationId xmlns:a16="http://schemas.microsoft.com/office/drawing/2014/main" id="{BBE43A86-F223-4D9A-BD1C-2DBDF77E0CE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4" name="Text Box 15">
          <a:extLst>
            <a:ext uri="{FF2B5EF4-FFF2-40B4-BE49-F238E27FC236}">
              <a16:creationId xmlns:a16="http://schemas.microsoft.com/office/drawing/2014/main" id="{42BD174F-BB6E-41C5-83C6-F63191B3E09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5" name="Text Box 15">
          <a:extLst>
            <a:ext uri="{FF2B5EF4-FFF2-40B4-BE49-F238E27FC236}">
              <a16:creationId xmlns:a16="http://schemas.microsoft.com/office/drawing/2014/main" id="{7B824257-4280-4F41-ACE6-1ADCCE8AD93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6" name="Text Box 15">
          <a:extLst>
            <a:ext uri="{FF2B5EF4-FFF2-40B4-BE49-F238E27FC236}">
              <a16:creationId xmlns:a16="http://schemas.microsoft.com/office/drawing/2014/main" id="{EB30631A-7799-4E67-9DD4-B7F3A197EA8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7" name="Text Box 15">
          <a:extLst>
            <a:ext uri="{FF2B5EF4-FFF2-40B4-BE49-F238E27FC236}">
              <a16:creationId xmlns:a16="http://schemas.microsoft.com/office/drawing/2014/main" id="{7A66BA76-E268-4025-8D40-3A56B0CA3CB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8" name="Text Box 15">
          <a:extLst>
            <a:ext uri="{FF2B5EF4-FFF2-40B4-BE49-F238E27FC236}">
              <a16:creationId xmlns:a16="http://schemas.microsoft.com/office/drawing/2014/main" id="{ECF5B2C3-38A7-4C6F-87F7-1B34F757534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9" name="Text Box 15">
          <a:extLst>
            <a:ext uri="{FF2B5EF4-FFF2-40B4-BE49-F238E27FC236}">
              <a16:creationId xmlns:a16="http://schemas.microsoft.com/office/drawing/2014/main" id="{1D506DA2-8477-4896-A1E0-6773D48BCDE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0" name="Text Box 15">
          <a:extLst>
            <a:ext uri="{FF2B5EF4-FFF2-40B4-BE49-F238E27FC236}">
              <a16:creationId xmlns:a16="http://schemas.microsoft.com/office/drawing/2014/main" id="{8FDBC35D-D6E5-4A6E-9027-0D0F4B82CD9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1" name="Text Box 15">
          <a:extLst>
            <a:ext uri="{FF2B5EF4-FFF2-40B4-BE49-F238E27FC236}">
              <a16:creationId xmlns:a16="http://schemas.microsoft.com/office/drawing/2014/main" id="{4B2032AE-6BDE-4D2B-AD8D-5DAAF34D337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2" name="Text Box 15">
          <a:extLst>
            <a:ext uri="{FF2B5EF4-FFF2-40B4-BE49-F238E27FC236}">
              <a16:creationId xmlns:a16="http://schemas.microsoft.com/office/drawing/2014/main" id="{F67F5DBC-6AF8-4503-95F6-EBD5C9A2C9C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3" name="Text Box 15">
          <a:extLst>
            <a:ext uri="{FF2B5EF4-FFF2-40B4-BE49-F238E27FC236}">
              <a16:creationId xmlns:a16="http://schemas.microsoft.com/office/drawing/2014/main" id="{8E6040CC-6A81-406E-A3AB-7B794BA7A6A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4" name="Text Box 15">
          <a:extLst>
            <a:ext uri="{FF2B5EF4-FFF2-40B4-BE49-F238E27FC236}">
              <a16:creationId xmlns:a16="http://schemas.microsoft.com/office/drawing/2014/main" id="{C19FF0DF-2B46-4288-8AD9-7E212F522F3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5" name="Text Box 15">
          <a:extLst>
            <a:ext uri="{FF2B5EF4-FFF2-40B4-BE49-F238E27FC236}">
              <a16:creationId xmlns:a16="http://schemas.microsoft.com/office/drawing/2014/main" id="{662DF051-8344-4719-8AEB-7F1A106842B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6" name="Text Box 15">
          <a:extLst>
            <a:ext uri="{FF2B5EF4-FFF2-40B4-BE49-F238E27FC236}">
              <a16:creationId xmlns:a16="http://schemas.microsoft.com/office/drawing/2014/main" id="{78D2EE8E-B3E3-48BD-8046-9F7BDF2D265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7" name="Text Box 15">
          <a:extLst>
            <a:ext uri="{FF2B5EF4-FFF2-40B4-BE49-F238E27FC236}">
              <a16:creationId xmlns:a16="http://schemas.microsoft.com/office/drawing/2014/main" id="{1168FB59-2007-4241-A26B-FC6ED201B62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8" name="Text Box 15">
          <a:extLst>
            <a:ext uri="{FF2B5EF4-FFF2-40B4-BE49-F238E27FC236}">
              <a16:creationId xmlns:a16="http://schemas.microsoft.com/office/drawing/2014/main" id="{421639D4-FAB7-40C9-AE64-AE5C23E75AC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9" name="Text Box 15">
          <a:extLst>
            <a:ext uri="{FF2B5EF4-FFF2-40B4-BE49-F238E27FC236}">
              <a16:creationId xmlns:a16="http://schemas.microsoft.com/office/drawing/2014/main" id="{A2F03678-BD35-4660-89BF-1571B531172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0" name="Text Box 15">
          <a:extLst>
            <a:ext uri="{FF2B5EF4-FFF2-40B4-BE49-F238E27FC236}">
              <a16:creationId xmlns:a16="http://schemas.microsoft.com/office/drawing/2014/main" id="{8339D636-A84B-420E-8F18-64F9B485CD5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1" name="Text Box 15">
          <a:extLst>
            <a:ext uri="{FF2B5EF4-FFF2-40B4-BE49-F238E27FC236}">
              <a16:creationId xmlns:a16="http://schemas.microsoft.com/office/drawing/2014/main" id="{F36395F1-3EA4-4BEA-8544-49560CA3054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2" name="Text Box 15">
          <a:extLst>
            <a:ext uri="{FF2B5EF4-FFF2-40B4-BE49-F238E27FC236}">
              <a16:creationId xmlns:a16="http://schemas.microsoft.com/office/drawing/2014/main" id="{63867802-96CF-4A39-9D0D-DFE9948F7FD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3" name="Text Box 15">
          <a:extLst>
            <a:ext uri="{FF2B5EF4-FFF2-40B4-BE49-F238E27FC236}">
              <a16:creationId xmlns:a16="http://schemas.microsoft.com/office/drawing/2014/main" id="{8C9C1099-F4ED-40D6-A262-FA41476A73A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4" name="Text Box 15">
          <a:extLst>
            <a:ext uri="{FF2B5EF4-FFF2-40B4-BE49-F238E27FC236}">
              <a16:creationId xmlns:a16="http://schemas.microsoft.com/office/drawing/2014/main" id="{6560AE4B-375C-4742-ACF2-231CE56264D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5" name="Text Box 15">
          <a:extLst>
            <a:ext uri="{FF2B5EF4-FFF2-40B4-BE49-F238E27FC236}">
              <a16:creationId xmlns:a16="http://schemas.microsoft.com/office/drawing/2014/main" id="{430B27F0-FA82-495D-BC5E-CEA6445C580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6" name="Text Box 15">
          <a:extLst>
            <a:ext uri="{FF2B5EF4-FFF2-40B4-BE49-F238E27FC236}">
              <a16:creationId xmlns:a16="http://schemas.microsoft.com/office/drawing/2014/main" id="{92A1052A-9454-435F-8059-510F49D39FC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7" name="Text Box 15">
          <a:extLst>
            <a:ext uri="{FF2B5EF4-FFF2-40B4-BE49-F238E27FC236}">
              <a16:creationId xmlns:a16="http://schemas.microsoft.com/office/drawing/2014/main" id="{1DF65D22-966C-4E29-BC29-5829F1FB110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8" name="Text Box 15">
          <a:extLst>
            <a:ext uri="{FF2B5EF4-FFF2-40B4-BE49-F238E27FC236}">
              <a16:creationId xmlns:a16="http://schemas.microsoft.com/office/drawing/2014/main" id="{23D8CD76-8268-4894-B61A-83C2D04FEF5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9" name="Text Box 15">
          <a:extLst>
            <a:ext uri="{FF2B5EF4-FFF2-40B4-BE49-F238E27FC236}">
              <a16:creationId xmlns:a16="http://schemas.microsoft.com/office/drawing/2014/main" id="{007D06E2-77CC-47C2-AA04-5CC66D82D49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0" name="Text Box 15">
          <a:extLst>
            <a:ext uri="{FF2B5EF4-FFF2-40B4-BE49-F238E27FC236}">
              <a16:creationId xmlns:a16="http://schemas.microsoft.com/office/drawing/2014/main" id="{CB29FA17-A736-4B4A-B61B-43A740C646F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1" name="Text Box 15">
          <a:extLst>
            <a:ext uri="{FF2B5EF4-FFF2-40B4-BE49-F238E27FC236}">
              <a16:creationId xmlns:a16="http://schemas.microsoft.com/office/drawing/2014/main" id="{A6BC6B8C-6A86-4B32-BC44-2F95941B541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2" name="Text Box 15">
          <a:extLst>
            <a:ext uri="{FF2B5EF4-FFF2-40B4-BE49-F238E27FC236}">
              <a16:creationId xmlns:a16="http://schemas.microsoft.com/office/drawing/2014/main" id="{FBD06EE6-7D8A-4727-9D29-D880631FA27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3" name="Text Box 15">
          <a:extLst>
            <a:ext uri="{FF2B5EF4-FFF2-40B4-BE49-F238E27FC236}">
              <a16:creationId xmlns:a16="http://schemas.microsoft.com/office/drawing/2014/main" id="{47532B68-9B5F-4B9C-AF92-4314DC62593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4" name="Text Box 15">
          <a:extLst>
            <a:ext uri="{FF2B5EF4-FFF2-40B4-BE49-F238E27FC236}">
              <a16:creationId xmlns:a16="http://schemas.microsoft.com/office/drawing/2014/main" id="{A5B3F01D-FDDB-405C-9282-09C522206F3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5" name="Text Box 15">
          <a:extLst>
            <a:ext uri="{FF2B5EF4-FFF2-40B4-BE49-F238E27FC236}">
              <a16:creationId xmlns:a16="http://schemas.microsoft.com/office/drawing/2014/main" id="{D6187EA6-0876-41B9-AEF4-E179E20F08C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6" name="Text Box 15">
          <a:extLst>
            <a:ext uri="{FF2B5EF4-FFF2-40B4-BE49-F238E27FC236}">
              <a16:creationId xmlns:a16="http://schemas.microsoft.com/office/drawing/2014/main" id="{12691CB7-B463-43DA-A43E-17A1E2621F4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7" name="Text Box 15">
          <a:extLst>
            <a:ext uri="{FF2B5EF4-FFF2-40B4-BE49-F238E27FC236}">
              <a16:creationId xmlns:a16="http://schemas.microsoft.com/office/drawing/2014/main" id="{9E3BC68D-DC13-4699-B2AF-56073EFDECF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8" name="Text Box 15">
          <a:extLst>
            <a:ext uri="{FF2B5EF4-FFF2-40B4-BE49-F238E27FC236}">
              <a16:creationId xmlns:a16="http://schemas.microsoft.com/office/drawing/2014/main" id="{67394917-DAAB-4FED-9E0C-CDAB2890203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9" name="Text Box 15">
          <a:extLst>
            <a:ext uri="{FF2B5EF4-FFF2-40B4-BE49-F238E27FC236}">
              <a16:creationId xmlns:a16="http://schemas.microsoft.com/office/drawing/2014/main" id="{29EFE047-3F4F-46AA-B777-9F34DFAE3F5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0" name="Text Box 15">
          <a:extLst>
            <a:ext uri="{FF2B5EF4-FFF2-40B4-BE49-F238E27FC236}">
              <a16:creationId xmlns:a16="http://schemas.microsoft.com/office/drawing/2014/main" id="{27A355AE-4B14-4C62-A46D-3A57813F5B4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1" name="Text Box 15">
          <a:extLst>
            <a:ext uri="{FF2B5EF4-FFF2-40B4-BE49-F238E27FC236}">
              <a16:creationId xmlns:a16="http://schemas.microsoft.com/office/drawing/2014/main" id="{40B1504F-BEE2-4CA6-8318-02167B8CED3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2" name="Text Box 15">
          <a:extLst>
            <a:ext uri="{FF2B5EF4-FFF2-40B4-BE49-F238E27FC236}">
              <a16:creationId xmlns:a16="http://schemas.microsoft.com/office/drawing/2014/main" id="{B7C1BF58-80DE-4A70-8DC1-B91C279768F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3" name="Text Box 15">
          <a:extLst>
            <a:ext uri="{FF2B5EF4-FFF2-40B4-BE49-F238E27FC236}">
              <a16:creationId xmlns:a16="http://schemas.microsoft.com/office/drawing/2014/main" id="{B2A509A4-A715-4ACD-B243-1F96BEF016D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4" name="Text Box 15">
          <a:extLst>
            <a:ext uri="{FF2B5EF4-FFF2-40B4-BE49-F238E27FC236}">
              <a16:creationId xmlns:a16="http://schemas.microsoft.com/office/drawing/2014/main" id="{C9F5CB86-49CC-496D-94E0-FE2BB9100A9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5" name="Text Box 15">
          <a:extLst>
            <a:ext uri="{FF2B5EF4-FFF2-40B4-BE49-F238E27FC236}">
              <a16:creationId xmlns:a16="http://schemas.microsoft.com/office/drawing/2014/main" id="{E1AEA5B2-6183-451E-8285-05E819FDED8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6" name="Text Box 15">
          <a:extLst>
            <a:ext uri="{FF2B5EF4-FFF2-40B4-BE49-F238E27FC236}">
              <a16:creationId xmlns:a16="http://schemas.microsoft.com/office/drawing/2014/main" id="{16F0F2B8-6BD4-4233-A885-E3D645A6CF3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7" name="Text Box 15">
          <a:extLst>
            <a:ext uri="{FF2B5EF4-FFF2-40B4-BE49-F238E27FC236}">
              <a16:creationId xmlns:a16="http://schemas.microsoft.com/office/drawing/2014/main" id="{C32E3033-68CE-4305-B729-ADE48A63BF6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8" name="Text Box 15">
          <a:extLst>
            <a:ext uri="{FF2B5EF4-FFF2-40B4-BE49-F238E27FC236}">
              <a16:creationId xmlns:a16="http://schemas.microsoft.com/office/drawing/2014/main" id="{F5B4B165-1B79-46D5-8DE4-38E99941783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9" name="Text Box 15">
          <a:extLst>
            <a:ext uri="{FF2B5EF4-FFF2-40B4-BE49-F238E27FC236}">
              <a16:creationId xmlns:a16="http://schemas.microsoft.com/office/drawing/2014/main" id="{4109FAB4-2C52-488D-8118-D24E20D8624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0" name="Text Box 15">
          <a:extLst>
            <a:ext uri="{FF2B5EF4-FFF2-40B4-BE49-F238E27FC236}">
              <a16:creationId xmlns:a16="http://schemas.microsoft.com/office/drawing/2014/main" id="{25817F6A-7036-44AB-B8F5-DDB7B523776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1" name="Text Box 15">
          <a:extLst>
            <a:ext uri="{FF2B5EF4-FFF2-40B4-BE49-F238E27FC236}">
              <a16:creationId xmlns:a16="http://schemas.microsoft.com/office/drawing/2014/main" id="{BE8BB711-2E7B-46B3-8B9E-E425DA62801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2" name="Text Box 15">
          <a:extLst>
            <a:ext uri="{FF2B5EF4-FFF2-40B4-BE49-F238E27FC236}">
              <a16:creationId xmlns:a16="http://schemas.microsoft.com/office/drawing/2014/main" id="{D7A62074-2659-452F-A541-2315E4BD4EB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3" name="Text Box 15">
          <a:extLst>
            <a:ext uri="{FF2B5EF4-FFF2-40B4-BE49-F238E27FC236}">
              <a16:creationId xmlns:a16="http://schemas.microsoft.com/office/drawing/2014/main" id="{26E471FF-6763-43BD-8412-30002801077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4" name="Text Box 15">
          <a:extLst>
            <a:ext uri="{FF2B5EF4-FFF2-40B4-BE49-F238E27FC236}">
              <a16:creationId xmlns:a16="http://schemas.microsoft.com/office/drawing/2014/main" id="{94C8DC93-DF92-4502-8911-A8C3CF9F5A4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5" name="Text Box 15">
          <a:extLst>
            <a:ext uri="{FF2B5EF4-FFF2-40B4-BE49-F238E27FC236}">
              <a16:creationId xmlns:a16="http://schemas.microsoft.com/office/drawing/2014/main" id="{91AD7DDE-8532-4CE2-98E4-9CE09C32F37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6" name="Text Box 15">
          <a:extLst>
            <a:ext uri="{FF2B5EF4-FFF2-40B4-BE49-F238E27FC236}">
              <a16:creationId xmlns:a16="http://schemas.microsoft.com/office/drawing/2014/main" id="{4E185158-0703-4EA3-B602-E584C280461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7" name="Text Box 15">
          <a:extLst>
            <a:ext uri="{FF2B5EF4-FFF2-40B4-BE49-F238E27FC236}">
              <a16:creationId xmlns:a16="http://schemas.microsoft.com/office/drawing/2014/main" id="{C198776B-3124-4520-B7A5-F8CAF9FA0FC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8" name="Text Box 15">
          <a:extLst>
            <a:ext uri="{FF2B5EF4-FFF2-40B4-BE49-F238E27FC236}">
              <a16:creationId xmlns:a16="http://schemas.microsoft.com/office/drawing/2014/main" id="{A8236899-40C3-45DF-B25A-6359A66D6D0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9" name="Text Box 15">
          <a:extLst>
            <a:ext uri="{FF2B5EF4-FFF2-40B4-BE49-F238E27FC236}">
              <a16:creationId xmlns:a16="http://schemas.microsoft.com/office/drawing/2014/main" id="{86ED8B05-4232-4568-AE5A-8ABC1CA9B4C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0" name="Text Box 15">
          <a:extLst>
            <a:ext uri="{FF2B5EF4-FFF2-40B4-BE49-F238E27FC236}">
              <a16:creationId xmlns:a16="http://schemas.microsoft.com/office/drawing/2014/main" id="{1304E501-4353-4916-98F9-7C3E6F7655B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1" name="Text Box 15">
          <a:extLst>
            <a:ext uri="{FF2B5EF4-FFF2-40B4-BE49-F238E27FC236}">
              <a16:creationId xmlns:a16="http://schemas.microsoft.com/office/drawing/2014/main" id="{CCCADFB0-88ED-4A65-AB13-DD6C213D8CC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2" name="Text Box 15">
          <a:extLst>
            <a:ext uri="{FF2B5EF4-FFF2-40B4-BE49-F238E27FC236}">
              <a16:creationId xmlns:a16="http://schemas.microsoft.com/office/drawing/2014/main" id="{F20C0BED-66FC-4F7E-A3C7-662CB8D87F2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3" name="Text Box 15">
          <a:extLst>
            <a:ext uri="{FF2B5EF4-FFF2-40B4-BE49-F238E27FC236}">
              <a16:creationId xmlns:a16="http://schemas.microsoft.com/office/drawing/2014/main" id="{F27A3211-852B-4B9A-9862-0C9BE0362BE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4" name="Text Box 15">
          <a:extLst>
            <a:ext uri="{FF2B5EF4-FFF2-40B4-BE49-F238E27FC236}">
              <a16:creationId xmlns:a16="http://schemas.microsoft.com/office/drawing/2014/main" id="{50ED9EA1-2739-4326-8F81-F28EEECC137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5" name="Text Box 15">
          <a:extLst>
            <a:ext uri="{FF2B5EF4-FFF2-40B4-BE49-F238E27FC236}">
              <a16:creationId xmlns:a16="http://schemas.microsoft.com/office/drawing/2014/main" id="{9EA9848D-BB38-4B11-9FD3-A17991CACEF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6" name="Text Box 15">
          <a:extLst>
            <a:ext uri="{FF2B5EF4-FFF2-40B4-BE49-F238E27FC236}">
              <a16:creationId xmlns:a16="http://schemas.microsoft.com/office/drawing/2014/main" id="{96DFF0BD-B852-42BB-868C-9D461250B6E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7" name="Text Box 15">
          <a:extLst>
            <a:ext uri="{FF2B5EF4-FFF2-40B4-BE49-F238E27FC236}">
              <a16:creationId xmlns:a16="http://schemas.microsoft.com/office/drawing/2014/main" id="{27F4DA6C-1DAB-4390-A933-923C36E9EAF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8" name="Text Box 15">
          <a:extLst>
            <a:ext uri="{FF2B5EF4-FFF2-40B4-BE49-F238E27FC236}">
              <a16:creationId xmlns:a16="http://schemas.microsoft.com/office/drawing/2014/main" id="{4A3B7923-D9CA-4011-973D-4021CDD4B8B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9" name="Text Box 15">
          <a:extLst>
            <a:ext uri="{FF2B5EF4-FFF2-40B4-BE49-F238E27FC236}">
              <a16:creationId xmlns:a16="http://schemas.microsoft.com/office/drawing/2014/main" id="{BE869D1B-59E3-4FCF-8D7F-95C7B90A776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0" name="Text Box 15">
          <a:extLst>
            <a:ext uri="{FF2B5EF4-FFF2-40B4-BE49-F238E27FC236}">
              <a16:creationId xmlns:a16="http://schemas.microsoft.com/office/drawing/2014/main" id="{1B76A5FC-3F0C-48B0-8EFA-735A5648892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1" name="Text Box 15">
          <a:extLst>
            <a:ext uri="{FF2B5EF4-FFF2-40B4-BE49-F238E27FC236}">
              <a16:creationId xmlns:a16="http://schemas.microsoft.com/office/drawing/2014/main" id="{FF9B1610-E447-4E02-9E2B-A68ACFED16B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2" name="Text Box 15">
          <a:extLst>
            <a:ext uri="{FF2B5EF4-FFF2-40B4-BE49-F238E27FC236}">
              <a16:creationId xmlns:a16="http://schemas.microsoft.com/office/drawing/2014/main" id="{053C6EF0-3F90-4A2A-9F80-B99F0A8BACA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3" name="Text Box 15">
          <a:extLst>
            <a:ext uri="{FF2B5EF4-FFF2-40B4-BE49-F238E27FC236}">
              <a16:creationId xmlns:a16="http://schemas.microsoft.com/office/drawing/2014/main" id="{272F2CFF-5F25-47FA-98B1-B47D48EB595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4" name="Text Box 15">
          <a:extLst>
            <a:ext uri="{FF2B5EF4-FFF2-40B4-BE49-F238E27FC236}">
              <a16:creationId xmlns:a16="http://schemas.microsoft.com/office/drawing/2014/main" id="{DC3561E8-8BB1-41A9-A98A-0447D0F4A73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5" name="Text Box 15">
          <a:extLst>
            <a:ext uri="{FF2B5EF4-FFF2-40B4-BE49-F238E27FC236}">
              <a16:creationId xmlns:a16="http://schemas.microsoft.com/office/drawing/2014/main" id="{65BEA708-A704-4F77-9880-4715C987266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6" name="Text Box 15">
          <a:extLst>
            <a:ext uri="{FF2B5EF4-FFF2-40B4-BE49-F238E27FC236}">
              <a16:creationId xmlns:a16="http://schemas.microsoft.com/office/drawing/2014/main" id="{41629930-4596-4284-901C-F632CFFC5E9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7" name="Text Box 15">
          <a:extLst>
            <a:ext uri="{FF2B5EF4-FFF2-40B4-BE49-F238E27FC236}">
              <a16:creationId xmlns:a16="http://schemas.microsoft.com/office/drawing/2014/main" id="{78E7ABEB-6D6C-4080-91DE-F87A4E59707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8" name="Text Box 15">
          <a:extLst>
            <a:ext uri="{FF2B5EF4-FFF2-40B4-BE49-F238E27FC236}">
              <a16:creationId xmlns:a16="http://schemas.microsoft.com/office/drawing/2014/main" id="{C218A493-B9D3-4D5A-BDFE-0C2A69D33F4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9" name="Text Box 15">
          <a:extLst>
            <a:ext uri="{FF2B5EF4-FFF2-40B4-BE49-F238E27FC236}">
              <a16:creationId xmlns:a16="http://schemas.microsoft.com/office/drawing/2014/main" id="{7C7D62C6-FE6D-4BBF-A219-514FE45A773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0" name="Text Box 15">
          <a:extLst>
            <a:ext uri="{FF2B5EF4-FFF2-40B4-BE49-F238E27FC236}">
              <a16:creationId xmlns:a16="http://schemas.microsoft.com/office/drawing/2014/main" id="{FB7DA211-0F5E-42D1-BEB9-828BE7CE775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1" name="Text Box 15">
          <a:extLst>
            <a:ext uri="{FF2B5EF4-FFF2-40B4-BE49-F238E27FC236}">
              <a16:creationId xmlns:a16="http://schemas.microsoft.com/office/drawing/2014/main" id="{758A6180-CD9F-4AF0-AF84-039CCD34047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2" name="Text Box 15">
          <a:extLst>
            <a:ext uri="{FF2B5EF4-FFF2-40B4-BE49-F238E27FC236}">
              <a16:creationId xmlns:a16="http://schemas.microsoft.com/office/drawing/2014/main" id="{BDFDB4B1-7452-44D2-AC36-32877FF5759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3" name="Text Box 15">
          <a:extLst>
            <a:ext uri="{FF2B5EF4-FFF2-40B4-BE49-F238E27FC236}">
              <a16:creationId xmlns:a16="http://schemas.microsoft.com/office/drawing/2014/main" id="{13A67780-8B67-4419-A3B4-94AF64012FB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4" name="Text Box 15">
          <a:extLst>
            <a:ext uri="{FF2B5EF4-FFF2-40B4-BE49-F238E27FC236}">
              <a16:creationId xmlns:a16="http://schemas.microsoft.com/office/drawing/2014/main" id="{EEA8EA5D-F8FD-4BA0-AE74-297472072E4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5" name="Text Box 15">
          <a:extLst>
            <a:ext uri="{FF2B5EF4-FFF2-40B4-BE49-F238E27FC236}">
              <a16:creationId xmlns:a16="http://schemas.microsoft.com/office/drawing/2014/main" id="{EC0731C9-0CA4-43C2-AD55-89D178DC195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6" name="Text Box 15">
          <a:extLst>
            <a:ext uri="{FF2B5EF4-FFF2-40B4-BE49-F238E27FC236}">
              <a16:creationId xmlns:a16="http://schemas.microsoft.com/office/drawing/2014/main" id="{D25E2B33-D3A4-4F98-962C-119AD775FA2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7" name="Text Box 15">
          <a:extLst>
            <a:ext uri="{FF2B5EF4-FFF2-40B4-BE49-F238E27FC236}">
              <a16:creationId xmlns:a16="http://schemas.microsoft.com/office/drawing/2014/main" id="{63BE9A9F-9576-4023-A10A-66BE3AFE0D7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8" name="Text Box 15">
          <a:extLst>
            <a:ext uri="{FF2B5EF4-FFF2-40B4-BE49-F238E27FC236}">
              <a16:creationId xmlns:a16="http://schemas.microsoft.com/office/drawing/2014/main" id="{F395666F-6394-4E3F-B239-E4FB1644110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9" name="Text Box 15">
          <a:extLst>
            <a:ext uri="{FF2B5EF4-FFF2-40B4-BE49-F238E27FC236}">
              <a16:creationId xmlns:a16="http://schemas.microsoft.com/office/drawing/2014/main" id="{FBEE6A21-CECF-4F13-9EFE-E47AB540CAD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0" name="Text Box 15">
          <a:extLst>
            <a:ext uri="{FF2B5EF4-FFF2-40B4-BE49-F238E27FC236}">
              <a16:creationId xmlns:a16="http://schemas.microsoft.com/office/drawing/2014/main" id="{6C3A85B4-3BC5-42BD-B430-9A87A4FC950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1" name="Text Box 15">
          <a:extLst>
            <a:ext uri="{FF2B5EF4-FFF2-40B4-BE49-F238E27FC236}">
              <a16:creationId xmlns:a16="http://schemas.microsoft.com/office/drawing/2014/main" id="{6A4DE7C6-C413-46D6-8A15-E2BFFDCB2BD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2" name="Text Box 15">
          <a:extLst>
            <a:ext uri="{FF2B5EF4-FFF2-40B4-BE49-F238E27FC236}">
              <a16:creationId xmlns:a16="http://schemas.microsoft.com/office/drawing/2014/main" id="{0297F486-01C3-421A-894E-FA0F4D9CED3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3" name="Text Box 15">
          <a:extLst>
            <a:ext uri="{FF2B5EF4-FFF2-40B4-BE49-F238E27FC236}">
              <a16:creationId xmlns:a16="http://schemas.microsoft.com/office/drawing/2014/main" id="{E0BD37F5-6EA4-4676-B1F1-40E27135BCD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4" name="Text Box 15">
          <a:extLst>
            <a:ext uri="{FF2B5EF4-FFF2-40B4-BE49-F238E27FC236}">
              <a16:creationId xmlns:a16="http://schemas.microsoft.com/office/drawing/2014/main" id="{B83E57A7-92CF-4B76-9ED8-D19DDB570A6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5" name="Text Box 15">
          <a:extLst>
            <a:ext uri="{FF2B5EF4-FFF2-40B4-BE49-F238E27FC236}">
              <a16:creationId xmlns:a16="http://schemas.microsoft.com/office/drawing/2014/main" id="{1ED172C0-65A7-4E82-A898-E4B7C7E189F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6" name="Text Box 15">
          <a:extLst>
            <a:ext uri="{FF2B5EF4-FFF2-40B4-BE49-F238E27FC236}">
              <a16:creationId xmlns:a16="http://schemas.microsoft.com/office/drawing/2014/main" id="{6C6E88D3-1D9E-44C7-8D41-37EF7309A1F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7" name="Text Box 15">
          <a:extLst>
            <a:ext uri="{FF2B5EF4-FFF2-40B4-BE49-F238E27FC236}">
              <a16:creationId xmlns:a16="http://schemas.microsoft.com/office/drawing/2014/main" id="{1EEBBA5B-E5BE-48EF-9422-6BFB1852891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8" name="Text Box 15">
          <a:extLst>
            <a:ext uri="{FF2B5EF4-FFF2-40B4-BE49-F238E27FC236}">
              <a16:creationId xmlns:a16="http://schemas.microsoft.com/office/drawing/2014/main" id="{E61F9486-BAFB-4312-869E-5F0353CC6D9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9" name="Text Box 15">
          <a:extLst>
            <a:ext uri="{FF2B5EF4-FFF2-40B4-BE49-F238E27FC236}">
              <a16:creationId xmlns:a16="http://schemas.microsoft.com/office/drawing/2014/main" id="{F69DF7E5-DE2D-46B8-87BB-8244CAB61DC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0" name="Text Box 15">
          <a:extLst>
            <a:ext uri="{FF2B5EF4-FFF2-40B4-BE49-F238E27FC236}">
              <a16:creationId xmlns:a16="http://schemas.microsoft.com/office/drawing/2014/main" id="{E9144857-256F-4646-98D5-793B8112A2B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1" name="Text Box 15">
          <a:extLst>
            <a:ext uri="{FF2B5EF4-FFF2-40B4-BE49-F238E27FC236}">
              <a16:creationId xmlns:a16="http://schemas.microsoft.com/office/drawing/2014/main" id="{458995BC-DEBE-41C7-9EAC-200C6429A38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2" name="Text Box 15">
          <a:extLst>
            <a:ext uri="{FF2B5EF4-FFF2-40B4-BE49-F238E27FC236}">
              <a16:creationId xmlns:a16="http://schemas.microsoft.com/office/drawing/2014/main" id="{73C27F6C-85CA-4603-B891-7FB817B0496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3" name="Text Box 15">
          <a:extLst>
            <a:ext uri="{FF2B5EF4-FFF2-40B4-BE49-F238E27FC236}">
              <a16:creationId xmlns:a16="http://schemas.microsoft.com/office/drawing/2014/main" id="{29AED93D-2FB4-4929-96FF-91AE18BAE0A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4" name="Text Box 15">
          <a:extLst>
            <a:ext uri="{FF2B5EF4-FFF2-40B4-BE49-F238E27FC236}">
              <a16:creationId xmlns:a16="http://schemas.microsoft.com/office/drawing/2014/main" id="{A078AB48-D923-4F61-BEBF-46C8270C658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5" name="Text Box 15">
          <a:extLst>
            <a:ext uri="{FF2B5EF4-FFF2-40B4-BE49-F238E27FC236}">
              <a16:creationId xmlns:a16="http://schemas.microsoft.com/office/drawing/2014/main" id="{C42B78FE-04AB-4E83-9FD8-F749ADE9A2F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6" name="Text Box 15">
          <a:extLst>
            <a:ext uri="{FF2B5EF4-FFF2-40B4-BE49-F238E27FC236}">
              <a16:creationId xmlns:a16="http://schemas.microsoft.com/office/drawing/2014/main" id="{0A1C4688-AF5A-4202-9A7B-671C186162D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7" name="Text Box 15">
          <a:extLst>
            <a:ext uri="{FF2B5EF4-FFF2-40B4-BE49-F238E27FC236}">
              <a16:creationId xmlns:a16="http://schemas.microsoft.com/office/drawing/2014/main" id="{CEA094FF-C5FE-4D23-8161-3BCCCCFF647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8" name="Text Box 15">
          <a:extLst>
            <a:ext uri="{FF2B5EF4-FFF2-40B4-BE49-F238E27FC236}">
              <a16:creationId xmlns:a16="http://schemas.microsoft.com/office/drawing/2014/main" id="{26DFB66E-D9DC-4D1F-A8BC-581A14A366C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9" name="Text Box 15">
          <a:extLst>
            <a:ext uri="{FF2B5EF4-FFF2-40B4-BE49-F238E27FC236}">
              <a16:creationId xmlns:a16="http://schemas.microsoft.com/office/drawing/2014/main" id="{209872CE-0FC0-497D-A18E-DE881F57F91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0" name="Text Box 15">
          <a:extLst>
            <a:ext uri="{FF2B5EF4-FFF2-40B4-BE49-F238E27FC236}">
              <a16:creationId xmlns:a16="http://schemas.microsoft.com/office/drawing/2014/main" id="{546CCC0C-951B-4DF9-A0A2-852D5D0DAB0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1" name="Text Box 15">
          <a:extLst>
            <a:ext uri="{FF2B5EF4-FFF2-40B4-BE49-F238E27FC236}">
              <a16:creationId xmlns:a16="http://schemas.microsoft.com/office/drawing/2014/main" id="{ED571D5B-D852-48F4-8759-9F7427FDF53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2" name="Text Box 15">
          <a:extLst>
            <a:ext uri="{FF2B5EF4-FFF2-40B4-BE49-F238E27FC236}">
              <a16:creationId xmlns:a16="http://schemas.microsoft.com/office/drawing/2014/main" id="{E4C0FAE3-77DA-41EC-BC81-DA334751D55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3" name="Text Box 15">
          <a:extLst>
            <a:ext uri="{FF2B5EF4-FFF2-40B4-BE49-F238E27FC236}">
              <a16:creationId xmlns:a16="http://schemas.microsoft.com/office/drawing/2014/main" id="{7C3CB029-AC7F-4B21-8BF1-38B604650A3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4" name="Text Box 15">
          <a:extLst>
            <a:ext uri="{FF2B5EF4-FFF2-40B4-BE49-F238E27FC236}">
              <a16:creationId xmlns:a16="http://schemas.microsoft.com/office/drawing/2014/main" id="{2073DD62-36CA-43B4-8AB8-77CEE1DB874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5" name="Text Box 15">
          <a:extLst>
            <a:ext uri="{FF2B5EF4-FFF2-40B4-BE49-F238E27FC236}">
              <a16:creationId xmlns:a16="http://schemas.microsoft.com/office/drawing/2014/main" id="{AD08F3BE-DF7C-4C81-A169-E6633B36F9A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6" name="Text Box 15">
          <a:extLst>
            <a:ext uri="{FF2B5EF4-FFF2-40B4-BE49-F238E27FC236}">
              <a16:creationId xmlns:a16="http://schemas.microsoft.com/office/drawing/2014/main" id="{CECAC358-711C-488B-AD81-F03DD175C94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7" name="Text Box 15">
          <a:extLst>
            <a:ext uri="{FF2B5EF4-FFF2-40B4-BE49-F238E27FC236}">
              <a16:creationId xmlns:a16="http://schemas.microsoft.com/office/drawing/2014/main" id="{68AF436D-FCF1-4B19-892B-9EB6EA9757C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8" name="Text Box 15">
          <a:extLst>
            <a:ext uri="{FF2B5EF4-FFF2-40B4-BE49-F238E27FC236}">
              <a16:creationId xmlns:a16="http://schemas.microsoft.com/office/drawing/2014/main" id="{3455E76A-E56F-40BF-843D-EFA5F386573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9" name="Text Box 15">
          <a:extLst>
            <a:ext uri="{FF2B5EF4-FFF2-40B4-BE49-F238E27FC236}">
              <a16:creationId xmlns:a16="http://schemas.microsoft.com/office/drawing/2014/main" id="{270A1A62-0886-44BD-B900-AA8CBDCC310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0" name="Text Box 15">
          <a:extLst>
            <a:ext uri="{FF2B5EF4-FFF2-40B4-BE49-F238E27FC236}">
              <a16:creationId xmlns:a16="http://schemas.microsoft.com/office/drawing/2014/main" id="{96BD9E76-7717-47E7-B969-DA8CE76F335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1" name="Text Box 15">
          <a:extLst>
            <a:ext uri="{FF2B5EF4-FFF2-40B4-BE49-F238E27FC236}">
              <a16:creationId xmlns:a16="http://schemas.microsoft.com/office/drawing/2014/main" id="{BC3D18BB-C61F-4355-92FA-3D954B4EBDC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2" name="Text Box 15">
          <a:extLst>
            <a:ext uri="{FF2B5EF4-FFF2-40B4-BE49-F238E27FC236}">
              <a16:creationId xmlns:a16="http://schemas.microsoft.com/office/drawing/2014/main" id="{5471AFAA-2478-4B86-8AD4-27E77CAC3F8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3" name="Text Box 15">
          <a:extLst>
            <a:ext uri="{FF2B5EF4-FFF2-40B4-BE49-F238E27FC236}">
              <a16:creationId xmlns:a16="http://schemas.microsoft.com/office/drawing/2014/main" id="{B32ADCD1-9CDF-47F4-A9E0-0CC5A409EB5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4" name="Text Box 15">
          <a:extLst>
            <a:ext uri="{FF2B5EF4-FFF2-40B4-BE49-F238E27FC236}">
              <a16:creationId xmlns:a16="http://schemas.microsoft.com/office/drawing/2014/main" id="{59190B79-167A-48A8-B74B-7757D4FFA76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5" name="Text Box 15">
          <a:extLst>
            <a:ext uri="{FF2B5EF4-FFF2-40B4-BE49-F238E27FC236}">
              <a16:creationId xmlns:a16="http://schemas.microsoft.com/office/drawing/2014/main" id="{762A4385-460A-4F36-9240-27786BC3BBE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6" name="Text Box 15">
          <a:extLst>
            <a:ext uri="{FF2B5EF4-FFF2-40B4-BE49-F238E27FC236}">
              <a16:creationId xmlns:a16="http://schemas.microsoft.com/office/drawing/2014/main" id="{55061674-BD20-46FB-AF02-1B9A72C6E65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7" name="Text Box 15">
          <a:extLst>
            <a:ext uri="{FF2B5EF4-FFF2-40B4-BE49-F238E27FC236}">
              <a16:creationId xmlns:a16="http://schemas.microsoft.com/office/drawing/2014/main" id="{EAF1377C-A237-4405-88EA-40BA323FC69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8" name="Text Box 15">
          <a:extLst>
            <a:ext uri="{FF2B5EF4-FFF2-40B4-BE49-F238E27FC236}">
              <a16:creationId xmlns:a16="http://schemas.microsoft.com/office/drawing/2014/main" id="{403E0795-15FB-4C9A-BBE9-CC5568738ED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9" name="Text Box 15">
          <a:extLst>
            <a:ext uri="{FF2B5EF4-FFF2-40B4-BE49-F238E27FC236}">
              <a16:creationId xmlns:a16="http://schemas.microsoft.com/office/drawing/2014/main" id="{86D8E413-C748-4F39-8E67-770FD019421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0" name="Text Box 15">
          <a:extLst>
            <a:ext uri="{FF2B5EF4-FFF2-40B4-BE49-F238E27FC236}">
              <a16:creationId xmlns:a16="http://schemas.microsoft.com/office/drawing/2014/main" id="{C2469D93-2483-4056-8B22-32BA6640D50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1" name="Text Box 15">
          <a:extLst>
            <a:ext uri="{FF2B5EF4-FFF2-40B4-BE49-F238E27FC236}">
              <a16:creationId xmlns:a16="http://schemas.microsoft.com/office/drawing/2014/main" id="{105ABC50-5300-47F8-9BAF-D2BCDDEC3D7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2" name="Text Box 15">
          <a:extLst>
            <a:ext uri="{FF2B5EF4-FFF2-40B4-BE49-F238E27FC236}">
              <a16:creationId xmlns:a16="http://schemas.microsoft.com/office/drawing/2014/main" id="{527FD80B-49AE-4A84-95E3-9CF8FA2422D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3" name="Text Box 15">
          <a:extLst>
            <a:ext uri="{FF2B5EF4-FFF2-40B4-BE49-F238E27FC236}">
              <a16:creationId xmlns:a16="http://schemas.microsoft.com/office/drawing/2014/main" id="{7E4B38EF-4BB0-4573-870A-954629D6200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4" name="Text Box 15">
          <a:extLst>
            <a:ext uri="{FF2B5EF4-FFF2-40B4-BE49-F238E27FC236}">
              <a16:creationId xmlns:a16="http://schemas.microsoft.com/office/drawing/2014/main" id="{56540F5F-D6B7-4BF3-91B3-985983C22C9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5" name="Text Box 15">
          <a:extLst>
            <a:ext uri="{FF2B5EF4-FFF2-40B4-BE49-F238E27FC236}">
              <a16:creationId xmlns:a16="http://schemas.microsoft.com/office/drawing/2014/main" id="{78C1C8E3-41E9-4471-A9CB-97B694DE174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6" name="Text Box 15">
          <a:extLst>
            <a:ext uri="{FF2B5EF4-FFF2-40B4-BE49-F238E27FC236}">
              <a16:creationId xmlns:a16="http://schemas.microsoft.com/office/drawing/2014/main" id="{E7E88F2C-B941-4677-9DE8-A154D260851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7" name="Text Box 15">
          <a:extLst>
            <a:ext uri="{FF2B5EF4-FFF2-40B4-BE49-F238E27FC236}">
              <a16:creationId xmlns:a16="http://schemas.microsoft.com/office/drawing/2014/main" id="{18304D0F-4C27-4AA1-B7F3-585E41C76A8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8" name="Text Box 15">
          <a:extLst>
            <a:ext uri="{FF2B5EF4-FFF2-40B4-BE49-F238E27FC236}">
              <a16:creationId xmlns:a16="http://schemas.microsoft.com/office/drawing/2014/main" id="{7F54588D-7AC0-4164-A4BB-C7232DE5E66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9" name="Text Box 15">
          <a:extLst>
            <a:ext uri="{FF2B5EF4-FFF2-40B4-BE49-F238E27FC236}">
              <a16:creationId xmlns:a16="http://schemas.microsoft.com/office/drawing/2014/main" id="{0F0AC934-8E6E-486C-BE7D-3FF5A7526F5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0" name="Text Box 15">
          <a:extLst>
            <a:ext uri="{FF2B5EF4-FFF2-40B4-BE49-F238E27FC236}">
              <a16:creationId xmlns:a16="http://schemas.microsoft.com/office/drawing/2014/main" id="{A019D97F-303F-4DA5-B8E6-FA762075FB2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1" name="Text Box 15">
          <a:extLst>
            <a:ext uri="{FF2B5EF4-FFF2-40B4-BE49-F238E27FC236}">
              <a16:creationId xmlns:a16="http://schemas.microsoft.com/office/drawing/2014/main" id="{E892E59C-FAC5-47D3-A778-709D848A333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2" name="Text Box 15">
          <a:extLst>
            <a:ext uri="{FF2B5EF4-FFF2-40B4-BE49-F238E27FC236}">
              <a16:creationId xmlns:a16="http://schemas.microsoft.com/office/drawing/2014/main" id="{48789FD9-8033-4C25-B4D7-0F62B3F85D9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3" name="Text Box 15">
          <a:extLst>
            <a:ext uri="{FF2B5EF4-FFF2-40B4-BE49-F238E27FC236}">
              <a16:creationId xmlns:a16="http://schemas.microsoft.com/office/drawing/2014/main" id="{D81A5855-ECC8-4F35-AF91-210F262A3C6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4" name="Text Box 15">
          <a:extLst>
            <a:ext uri="{FF2B5EF4-FFF2-40B4-BE49-F238E27FC236}">
              <a16:creationId xmlns:a16="http://schemas.microsoft.com/office/drawing/2014/main" id="{92311016-7322-4530-BDBC-A37505C2079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5" name="Text Box 15">
          <a:extLst>
            <a:ext uri="{FF2B5EF4-FFF2-40B4-BE49-F238E27FC236}">
              <a16:creationId xmlns:a16="http://schemas.microsoft.com/office/drawing/2014/main" id="{4AD540C6-4919-4A94-9A82-9EBF904CCC2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6" name="Text Box 15">
          <a:extLst>
            <a:ext uri="{FF2B5EF4-FFF2-40B4-BE49-F238E27FC236}">
              <a16:creationId xmlns:a16="http://schemas.microsoft.com/office/drawing/2014/main" id="{58D9ED6A-5388-4002-BF2D-A0C5C2DED57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7" name="Text Box 15">
          <a:extLst>
            <a:ext uri="{FF2B5EF4-FFF2-40B4-BE49-F238E27FC236}">
              <a16:creationId xmlns:a16="http://schemas.microsoft.com/office/drawing/2014/main" id="{B3C98DAE-69E6-4BB0-9D6B-A15EAD310C5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8" name="Text Box 15">
          <a:extLst>
            <a:ext uri="{FF2B5EF4-FFF2-40B4-BE49-F238E27FC236}">
              <a16:creationId xmlns:a16="http://schemas.microsoft.com/office/drawing/2014/main" id="{23E8FE03-9D71-44CB-897F-DACD843F00C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9" name="Text Box 15">
          <a:extLst>
            <a:ext uri="{FF2B5EF4-FFF2-40B4-BE49-F238E27FC236}">
              <a16:creationId xmlns:a16="http://schemas.microsoft.com/office/drawing/2014/main" id="{9CE22A3D-8A37-43DC-B401-9FBC114D8C0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0" name="Text Box 15">
          <a:extLst>
            <a:ext uri="{FF2B5EF4-FFF2-40B4-BE49-F238E27FC236}">
              <a16:creationId xmlns:a16="http://schemas.microsoft.com/office/drawing/2014/main" id="{419146F2-52FE-4253-BC64-A18F0550818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1" name="Text Box 15">
          <a:extLst>
            <a:ext uri="{FF2B5EF4-FFF2-40B4-BE49-F238E27FC236}">
              <a16:creationId xmlns:a16="http://schemas.microsoft.com/office/drawing/2014/main" id="{DBA8752F-A300-4384-9BDC-B094FC9E40B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2" name="Text Box 15">
          <a:extLst>
            <a:ext uri="{FF2B5EF4-FFF2-40B4-BE49-F238E27FC236}">
              <a16:creationId xmlns:a16="http://schemas.microsoft.com/office/drawing/2014/main" id="{A918CD1C-1FB3-428C-8EEA-05601BC4EFA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3" name="Text Box 15">
          <a:extLst>
            <a:ext uri="{FF2B5EF4-FFF2-40B4-BE49-F238E27FC236}">
              <a16:creationId xmlns:a16="http://schemas.microsoft.com/office/drawing/2014/main" id="{C8C318C9-1D0E-415E-BD20-4FAC74F5ADA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4" name="Text Box 15">
          <a:extLst>
            <a:ext uri="{FF2B5EF4-FFF2-40B4-BE49-F238E27FC236}">
              <a16:creationId xmlns:a16="http://schemas.microsoft.com/office/drawing/2014/main" id="{FC8113F5-5ECF-45DD-940B-14098B7EE47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5" name="Text Box 15">
          <a:extLst>
            <a:ext uri="{FF2B5EF4-FFF2-40B4-BE49-F238E27FC236}">
              <a16:creationId xmlns:a16="http://schemas.microsoft.com/office/drawing/2014/main" id="{45D465F3-CA12-4EDF-ABE9-A8820C3E446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6" name="Text Box 15">
          <a:extLst>
            <a:ext uri="{FF2B5EF4-FFF2-40B4-BE49-F238E27FC236}">
              <a16:creationId xmlns:a16="http://schemas.microsoft.com/office/drawing/2014/main" id="{6906713D-28D7-4CAA-B894-E27CE5B931E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7" name="Text Box 15">
          <a:extLst>
            <a:ext uri="{FF2B5EF4-FFF2-40B4-BE49-F238E27FC236}">
              <a16:creationId xmlns:a16="http://schemas.microsoft.com/office/drawing/2014/main" id="{DB681C2B-0F8F-463E-B8EF-FB0500C419F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8" name="Text Box 15">
          <a:extLst>
            <a:ext uri="{FF2B5EF4-FFF2-40B4-BE49-F238E27FC236}">
              <a16:creationId xmlns:a16="http://schemas.microsoft.com/office/drawing/2014/main" id="{744D5051-E31C-4952-9C81-4B50EB2C56C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9" name="Text Box 15">
          <a:extLst>
            <a:ext uri="{FF2B5EF4-FFF2-40B4-BE49-F238E27FC236}">
              <a16:creationId xmlns:a16="http://schemas.microsoft.com/office/drawing/2014/main" id="{20179445-50BE-44B7-AB03-1360B1DCB50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0" name="Text Box 15">
          <a:extLst>
            <a:ext uri="{FF2B5EF4-FFF2-40B4-BE49-F238E27FC236}">
              <a16:creationId xmlns:a16="http://schemas.microsoft.com/office/drawing/2014/main" id="{4C6300D5-EB3B-425A-93E6-FD57A2710D6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1" name="Text Box 15">
          <a:extLst>
            <a:ext uri="{FF2B5EF4-FFF2-40B4-BE49-F238E27FC236}">
              <a16:creationId xmlns:a16="http://schemas.microsoft.com/office/drawing/2014/main" id="{42F9661F-7EF4-47A6-8A25-44665A641BD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2" name="Text Box 15">
          <a:extLst>
            <a:ext uri="{FF2B5EF4-FFF2-40B4-BE49-F238E27FC236}">
              <a16:creationId xmlns:a16="http://schemas.microsoft.com/office/drawing/2014/main" id="{0336077C-000D-47E2-BB26-3B30EE012D7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3" name="Text Box 15">
          <a:extLst>
            <a:ext uri="{FF2B5EF4-FFF2-40B4-BE49-F238E27FC236}">
              <a16:creationId xmlns:a16="http://schemas.microsoft.com/office/drawing/2014/main" id="{A6C313AF-1887-46B0-B792-30C331AEE8D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4" name="Text Box 15">
          <a:extLst>
            <a:ext uri="{FF2B5EF4-FFF2-40B4-BE49-F238E27FC236}">
              <a16:creationId xmlns:a16="http://schemas.microsoft.com/office/drawing/2014/main" id="{8668004B-6B2F-4321-966E-3F00D6E088D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5" name="Text Box 15">
          <a:extLst>
            <a:ext uri="{FF2B5EF4-FFF2-40B4-BE49-F238E27FC236}">
              <a16:creationId xmlns:a16="http://schemas.microsoft.com/office/drawing/2014/main" id="{ABC02411-C8B6-4E3B-B3B8-2CEE7DF8766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6" name="Text Box 15">
          <a:extLst>
            <a:ext uri="{FF2B5EF4-FFF2-40B4-BE49-F238E27FC236}">
              <a16:creationId xmlns:a16="http://schemas.microsoft.com/office/drawing/2014/main" id="{73247016-F94A-4131-84C4-41C759E5C5E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7" name="Text Box 15">
          <a:extLst>
            <a:ext uri="{FF2B5EF4-FFF2-40B4-BE49-F238E27FC236}">
              <a16:creationId xmlns:a16="http://schemas.microsoft.com/office/drawing/2014/main" id="{17A879C4-82F6-430A-B878-3566D7E02F8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8" name="Text Box 15">
          <a:extLst>
            <a:ext uri="{FF2B5EF4-FFF2-40B4-BE49-F238E27FC236}">
              <a16:creationId xmlns:a16="http://schemas.microsoft.com/office/drawing/2014/main" id="{44AD2C0E-1EBE-4B5B-ADAF-7D55D13D99B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9" name="Text Box 15">
          <a:extLst>
            <a:ext uri="{FF2B5EF4-FFF2-40B4-BE49-F238E27FC236}">
              <a16:creationId xmlns:a16="http://schemas.microsoft.com/office/drawing/2014/main" id="{0DB507C2-3801-4424-9545-1321ED42477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0" name="Text Box 15">
          <a:extLst>
            <a:ext uri="{FF2B5EF4-FFF2-40B4-BE49-F238E27FC236}">
              <a16:creationId xmlns:a16="http://schemas.microsoft.com/office/drawing/2014/main" id="{9B303A3E-3301-48D6-90F5-8126F3A6DB2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1" name="Text Box 15">
          <a:extLst>
            <a:ext uri="{FF2B5EF4-FFF2-40B4-BE49-F238E27FC236}">
              <a16:creationId xmlns:a16="http://schemas.microsoft.com/office/drawing/2014/main" id="{16A06832-1F20-4B4F-B2BD-F250D8C404F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2" name="Text Box 15">
          <a:extLst>
            <a:ext uri="{FF2B5EF4-FFF2-40B4-BE49-F238E27FC236}">
              <a16:creationId xmlns:a16="http://schemas.microsoft.com/office/drawing/2014/main" id="{0ECA664A-595E-410F-9767-0E16198CE48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3" name="Text Box 15">
          <a:extLst>
            <a:ext uri="{FF2B5EF4-FFF2-40B4-BE49-F238E27FC236}">
              <a16:creationId xmlns:a16="http://schemas.microsoft.com/office/drawing/2014/main" id="{794EF9EA-77B2-4F93-8ABA-C948E3EE217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4" name="Text Box 15">
          <a:extLst>
            <a:ext uri="{FF2B5EF4-FFF2-40B4-BE49-F238E27FC236}">
              <a16:creationId xmlns:a16="http://schemas.microsoft.com/office/drawing/2014/main" id="{14ED1418-7CEF-4F82-A7B2-F9B12851D16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5" name="Text Box 15">
          <a:extLst>
            <a:ext uri="{FF2B5EF4-FFF2-40B4-BE49-F238E27FC236}">
              <a16:creationId xmlns:a16="http://schemas.microsoft.com/office/drawing/2014/main" id="{9C88E25B-6D72-4B14-8A26-F575930F31B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6" name="Text Box 15">
          <a:extLst>
            <a:ext uri="{FF2B5EF4-FFF2-40B4-BE49-F238E27FC236}">
              <a16:creationId xmlns:a16="http://schemas.microsoft.com/office/drawing/2014/main" id="{F5AE29F2-88A5-4152-90E1-A040801A38C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7" name="Text Box 15">
          <a:extLst>
            <a:ext uri="{FF2B5EF4-FFF2-40B4-BE49-F238E27FC236}">
              <a16:creationId xmlns:a16="http://schemas.microsoft.com/office/drawing/2014/main" id="{0A932C5E-ED82-427A-AFB7-573A5D21345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8" name="Text Box 15">
          <a:extLst>
            <a:ext uri="{FF2B5EF4-FFF2-40B4-BE49-F238E27FC236}">
              <a16:creationId xmlns:a16="http://schemas.microsoft.com/office/drawing/2014/main" id="{A289A989-EAD3-45C2-A994-A1ECF366CA2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9" name="Text Box 15">
          <a:extLst>
            <a:ext uri="{FF2B5EF4-FFF2-40B4-BE49-F238E27FC236}">
              <a16:creationId xmlns:a16="http://schemas.microsoft.com/office/drawing/2014/main" id="{917A4ACB-EE05-4F43-BABD-BBFAD6E1FCC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0" name="Text Box 15">
          <a:extLst>
            <a:ext uri="{FF2B5EF4-FFF2-40B4-BE49-F238E27FC236}">
              <a16:creationId xmlns:a16="http://schemas.microsoft.com/office/drawing/2014/main" id="{394D83C0-EDDB-4E5D-83F3-A9EFC3DC02F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1" name="Text Box 15">
          <a:extLst>
            <a:ext uri="{FF2B5EF4-FFF2-40B4-BE49-F238E27FC236}">
              <a16:creationId xmlns:a16="http://schemas.microsoft.com/office/drawing/2014/main" id="{C8E60033-F1D2-4B42-AA42-311E434B08E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2" name="Text Box 15">
          <a:extLst>
            <a:ext uri="{FF2B5EF4-FFF2-40B4-BE49-F238E27FC236}">
              <a16:creationId xmlns:a16="http://schemas.microsoft.com/office/drawing/2014/main" id="{5DE68B44-E3AB-4363-B80D-70537B122B0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3" name="Text Box 15">
          <a:extLst>
            <a:ext uri="{FF2B5EF4-FFF2-40B4-BE49-F238E27FC236}">
              <a16:creationId xmlns:a16="http://schemas.microsoft.com/office/drawing/2014/main" id="{4EEE53E6-EF3B-4798-830E-9E8242CE937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4" name="Text Box 15">
          <a:extLst>
            <a:ext uri="{FF2B5EF4-FFF2-40B4-BE49-F238E27FC236}">
              <a16:creationId xmlns:a16="http://schemas.microsoft.com/office/drawing/2014/main" id="{31E615DE-0BD9-4303-860E-C32478237D2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5" name="Text Box 15">
          <a:extLst>
            <a:ext uri="{FF2B5EF4-FFF2-40B4-BE49-F238E27FC236}">
              <a16:creationId xmlns:a16="http://schemas.microsoft.com/office/drawing/2014/main" id="{EA24748E-7ADD-492B-9CEE-19BC4913554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6" name="Text Box 15">
          <a:extLst>
            <a:ext uri="{FF2B5EF4-FFF2-40B4-BE49-F238E27FC236}">
              <a16:creationId xmlns:a16="http://schemas.microsoft.com/office/drawing/2014/main" id="{00913A48-F001-4B32-A155-A0CC8A17721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7" name="Text Box 15">
          <a:extLst>
            <a:ext uri="{FF2B5EF4-FFF2-40B4-BE49-F238E27FC236}">
              <a16:creationId xmlns:a16="http://schemas.microsoft.com/office/drawing/2014/main" id="{BFD32E8A-1990-4787-8B5B-850213F501C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8" name="Text Box 15">
          <a:extLst>
            <a:ext uri="{FF2B5EF4-FFF2-40B4-BE49-F238E27FC236}">
              <a16:creationId xmlns:a16="http://schemas.microsoft.com/office/drawing/2014/main" id="{405CD626-3750-498E-85C7-845AAFD6E5D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9" name="Text Box 15">
          <a:extLst>
            <a:ext uri="{FF2B5EF4-FFF2-40B4-BE49-F238E27FC236}">
              <a16:creationId xmlns:a16="http://schemas.microsoft.com/office/drawing/2014/main" id="{A1F92A4C-A8D9-45A2-B93F-780EBD7341E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0" name="Text Box 15">
          <a:extLst>
            <a:ext uri="{FF2B5EF4-FFF2-40B4-BE49-F238E27FC236}">
              <a16:creationId xmlns:a16="http://schemas.microsoft.com/office/drawing/2014/main" id="{005299E5-0230-45B0-A7A0-467506B9E88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1" name="Text Box 15">
          <a:extLst>
            <a:ext uri="{FF2B5EF4-FFF2-40B4-BE49-F238E27FC236}">
              <a16:creationId xmlns:a16="http://schemas.microsoft.com/office/drawing/2014/main" id="{18FA518D-9FDD-4374-A571-2DC9B9C599A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2" name="Text Box 15">
          <a:extLst>
            <a:ext uri="{FF2B5EF4-FFF2-40B4-BE49-F238E27FC236}">
              <a16:creationId xmlns:a16="http://schemas.microsoft.com/office/drawing/2014/main" id="{6007029B-6EAD-4F0F-8FE4-73E497DF44A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3" name="Text Box 15">
          <a:extLst>
            <a:ext uri="{FF2B5EF4-FFF2-40B4-BE49-F238E27FC236}">
              <a16:creationId xmlns:a16="http://schemas.microsoft.com/office/drawing/2014/main" id="{5136F3BF-4AB8-4743-A745-5C4508C2B51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4" name="Text Box 15">
          <a:extLst>
            <a:ext uri="{FF2B5EF4-FFF2-40B4-BE49-F238E27FC236}">
              <a16:creationId xmlns:a16="http://schemas.microsoft.com/office/drawing/2014/main" id="{89F91279-1A7A-42D5-9F66-C3FD471D57A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5" name="Text Box 15">
          <a:extLst>
            <a:ext uri="{FF2B5EF4-FFF2-40B4-BE49-F238E27FC236}">
              <a16:creationId xmlns:a16="http://schemas.microsoft.com/office/drawing/2014/main" id="{B5404643-60FD-4301-9280-5F011B220D9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6" name="Text Box 15">
          <a:extLst>
            <a:ext uri="{FF2B5EF4-FFF2-40B4-BE49-F238E27FC236}">
              <a16:creationId xmlns:a16="http://schemas.microsoft.com/office/drawing/2014/main" id="{3F12E5C3-6408-4CF6-8110-2D0A1757914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7" name="Text Box 15">
          <a:extLst>
            <a:ext uri="{FF2B5EF4-FFF2-40B4-BE49-F238E27FC236}">
              <a16:creationId xmlns:a16="http://schemas.microsoft.com/office/drawing/2014/main" id="{3670855E-EDB9-42C4-B033-4D7F3705590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8" name="Text Box 15">
          <a:extLst>
            <a:ext uri="{FF2B5EF4-FFF2-40B4-BE49-F238E27FC236}">
              <a16:creationId xmlns:a16="http://schemas.microsoft.com/office/drawing/2014/main" id="{9EFB79DE-C5EA-44D2-907C-E024EA31B4E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9" name="Text Box 15">
          <a:extLst>
            <a:ext uri="{FF2B5EF4-FFF2-40B4-BE49-F238E27FC236}">
              <a16:creationId xmlns:a16="http://schemas.microsoft.com/office/drawing/2014/main" id="{0071957A-4991-4266-B18B-4159BBA12B0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0" name="Text Box 15">
          <a:extLst>
            <a:ext uri="{FF2B5EF4-FFF2-40B4-BE49-F238E27FC236}">
              <a16:creationId xmlns:a16="http://schemas.microsoft.com/office/drawing/2014/main" id="{6B370839-D509-4B51-8E2A-1DE7C37F9A3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1" name="Text Box 15">
          <a:extLst>
            <a:ext uri="{FF2B5EF4-FFF2-40B4-BE49-F238E27FC236}">
              <a16:creationId xmlns:a16="http://schemas.microsoft.com/office/drawing/2014/main" id="{D2A56CEB-3556-4643-9B4C-08D0F019E14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2" name="Text Box 15">
          <a:extLst>
            <a:ext uri="{FF2B5EF4-FFF2-40B4-BE49-F238E27FC236}">
              <a16:creationId xmlns:a16="http://schemas.microsoft.com/office/drawing/2014/main" id="{CE09DDB0-2BD7-49E8-B426-FF6A9F9F8BB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3" name="Text Box 15">
          <a:extLst>
            <a:ext uri="{FF2B5EF4-FFF2-40B4-BE49-F238E27FC236}">
              <a16:creationId xmlns:a16="http://schemas.microsoft.com/office/drawing/2014/main" id="{5869862F-55C4-4071-81A1-BA5D1A9B336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4" name="Text Box 15">
          <a:extLst>
            <a:ext uri="{FF2B5EF4-FFF2-40B4-BE49-F238E27FC236}">
              <a16:creationId xmlns:a16="http://schemas.microsoft.com/office/drawing/2014/main" id="{160BF5F9-CBC8-46C3-9A08-368B23ECB00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5" name="Text Box 15">
          <a:extLst>
            <a:ext uri="{FF2B5EF4-FFF2-40B4-BE49-F238E27FC236}">
              <a16:creationId xmlns:a16="http://schemas.microsoft.com/office/drawing/2014/main" id="{D61D9EFB-7B97-4B20-8D18-E8B837209BA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6" name="Text Box 15">
          <a:extLst>
            <a:ext uri="{FF2B5EF4-FFF2-40B4-BE49-F238E27FC236}">
              <a16:creationId xmlns:a16="http://schemas.microsoft.com/office/drawing/2014/main" id="{42581ABA-8A54-4FDF-B473-1C39B716BC3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7" name="Text Box 15">
          <a:extLst>
            <a:ext uri="{FF2B5EF4-FFF2-40B4-BE49-F238E27FC236}">
              <a16:creationId xmlns:a16="http://schemas.microsoft.com/office/drawing/2014/main" id="{E93CD379-6136-493E-8935-B83DD61420D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8" name="Text Box 15">
          <a:extLst>
            <a:ext uri="{FF2B5EF4-FFF2-40B4-BE49-F238E27FC236}">
              <a16:creationId xmlns:a16="http://schemas.microsoft.com/office/drawing/2014/main" id="{AE7333E0-D312-49B6-A422-6037C092F2C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9" name="Text Box 15">
          <a:extLst>
            <a:ext uri="{FF2B5EF4-FFF2-40B4-BE49-F238E27FC236}">
              <a16:creationId xmlns:a16="http://schemas.microsoft.com/office/drawing/2014/main" id="{F7910C7C-C1E6-4EEE-9B58-7C41E33C4B3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0" name="Text Box 15">
          <a:extLst>
            <a:ext uri="{FF2B5EF4-FFF2-40B4-BE49-F238E27FC236}">
              <a16:creationId xmlns:a16="http://schemas.microsoft.com/office/drawing/2014/main" id="{917A8808-324E-42D0-8F20-88BB057A120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1" name="Text Box 15">
          <a:extLst>
            <a:ext uri="{FF2B5EF4-FFF2-40B4-BE49-F238E27FC236}">
              <a16:creationId xmlns:a16="http://schemas.microsoft.com/office/drawing/2014/main" id="{DF464855-0C92-4B84-86A4-3BB0CD6F828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2" name="Text Box 15">
          <a:extLst>
            <a:ext uri="{FF2B5EF4-FFF2-40B4-BE49-F238E27FC236}">
              <a16:creationId xmlns:a16="http://schemas.microsoft.com/office/drawing/2014/main" id="{E6672E3F-CE7F-4E8A-8C5F-502FECE9C79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3" name="Text Box 15">
          <a:extLst>
            <a:ext uri="{FF2B5EF4-FFF2-40B4-BE49-F238E27FC236}">
              <a16:creationId xmlns:a16="http://schemas.microsoft.com/office/drawing/2014/main" id="{9DEBD3F4-746C-41F7-AE70-B0F3DEBC555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4" name="Text Box 15">
          <a:extLst>
            <a:ext uri="{FF2B5EF4-FFF2-40B4-BE49-F238E27FC236}">
              <a16:creationId xmlns:a16="http://schemas.microsoft.com/office/drawing/2014/main" id="{21DEDB8B-5364-46E0-866C-FB0BC747FFE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5" name="Text Box 15">
          <a:extLst>
            <a:ext uri="{FF2B5EF4-FFF2-40B4-BE49-F238E27FC236}">
              <a16:creationId xmlns:a16="http://schemas.microsoft.com/office/drawing/2014/main" id="{E71EDC3F-54B0-4448-91C0-8763D594370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6" name="Text Box 15">
          <a:extLst>
            <a:ext uri="{FF2B5EF4-FFF2-40B4-BE49-F238E27FC236}">
              <a16:creationId xmlns:a16="http://schemas.microsoft.com/office/drawing/2014/main" id="{DFFFE9E1-CFFC-4343-BF3B-90731A03875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7" name="Text Box 15">
          <a:extLst>
            <a:ext uri="{FF2B5EF4-FFF2-40B4-BE49-F238E27FC236}">
              <a16:creationId xmlns:a16="http://schemas.microsoft.com/office/drawing/2014/main" id="{0462336A-12E0-4973-AE3E-5A729387A7F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8" name="Text Box 15">
          <a:extLst>
            <a:ext uri="{FF2B5EF4-FFF2-40B4-BE49-F238E27FC236}">
              <a16:creationId xmlns:a16="http://schemas.microsoft.com/office/drawing/2014/main" id="{B7418451-A9D7-4A43-A785-4EF776C932D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9" name="Text Box 15">
          <a:extLst>
            <a:ext uri="{FF2B5EF4-FFF2-40B4-BE49-F238E27FC236}">
              <a16:creationId xmlns:a16="http://schemas.microsoft.com/office/drawing/2014/main" id="{0F341EDB-3A25-471E-B92D-7E6F0E943C8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0" name="Text Box 15">
          <a:extLst>
            <a:ext uri="{FF2B5EF4-FFF2-40B4-BE49-F238E27FC236}">
              <a16:creationId xmlns:a16="http://schemas.microsoft.com/office/drawing/2014/main" id="{0B078A94-6AAC-4C3F-959F-929F323928D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1" name="Text Box 15">
          <a:extLst>
            <a:ext uri="{FF2B5EF4-FFF2-40B4-BE49-F238E27FC236}">
              <a16:creationId xmlns:a16="http://schemas.microsoft.com/office/drawing/2014/main" id="{BA8BB492-B9C3-403B-9F0F-0E87AC27569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2" name="Text Box 15">
          <a:extLst>
            <a:ext uri="{FF2B5EF4-FFF2-40B4-BE49-F238E27FC236}">
              <a16:creationId xmlns:a16="http://schemas.microsoft.com/office/drawing/2014/main" id="{7DEA1305-E05B-4378-9758-A95A9CCCA4B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3" name="Text Box 15">
          <a:extLst>
            <a:ext uri="{FF2B5EF4-FFF2-40B4-BE49-F238E27FC236}">
              <a16:creationId xmlns:a16="http://schemas.microsoft.com/office/drawing/2014/main" id="{11FA437F-04DA-467A-BDAF-7171CFC3DF9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4" name="Text Box 15">
          <a:extLst>
            <a:ext uri="{FF2B5EF4-FFF2-40B4-BE49-F238E27FC236}">
              <a16:creationId xmlns:a16="http://schemas.microsoft.com/office/drawing/2014/main" id="{EAE22AD6-DCDD-4F00-9235-B19227E6CF4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5" name="Text Box 15">
          <a:extLst>
            <a:ext uri="{FF2B5EF4-FFF2-40B4-BE49-F238E27FC236}">
              <a16:creationId xmlns:a16="http://schemas.microsoft.com/office/drawing/2014/main" id="{B70D63C7-5007-48CC-9C31-3D5A2E1978A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6" name="Text Box 15">
          <a:extLst>
            <a:ext uri="{FF2B5EF4-FFF2-40B4-BE49-F238E27FC236}">
              <a16:creationId xmlns:a16="http://schemas.microsoft.com/office/drawing/2014/main" id="{46063290-5455-4957-94BC-DA1F10B3443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7" name="Text Box 15">
          <a:extLst>
            <a:ext uri="{FF2B5EF4-FFF2-40B4-BE49-F238E27FC236}">
              <a16:creationId xmlns:a16="http://schemas.microsoft.com/office/drawing/2014/main" id="{A5B07E5A-34DF-4FB7-BFB2-FCFF10680DB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8" name="Text Box 15">
          <a:extLst>
            <a:ext uri="{FF2B5EF4-FFF2-40B4-BE49-F238E27FC236}">
              <a16:creationId xmlns:a16="http://schemas.microsoft.com/office/drawing/2014/main" id="{DDA173EA-15B6-4C87-A89C-523D20CD0BB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9" name="Text Box 15">
          <a:extLst>
            <a:ext uri="{FF2B5EF4-FFF2-40B4-BE49-F238E27FC236}">
              <a16:creationId xmlns:a16="http://schemas.microsoft.com/office/drawing/2014/main" id="{CCA75E20-DDBB-4A53-978B-313A10B4A15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0" name="Text Box 15">
          <a:extLst>
            <a:ext uri="{FF2B5EF4-FFF2-40B4-BE49-F238E27FC236}">
              <a16:creationId xmlns:a16="http://schemas.microsoft.com/office/drawing/2014/main" id="{EC23B517-C2F8-447D-88ED-8753352F9D0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1" name="Text Box 15">
          <a:extLst>
            <a:ext uri="{FF2B5EF4-FFF2-40B4-BE49-F238E27FC236}">
              <a16:creationId xmlns:a16="http://schemas.microsoft.com/office/drawing/2014/main" id="{A00ABD45-C91A-4F0F-997D-17788F1C288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2" name="Text Box 15">
          <a:extLst>
            <a:ext uri="{FF2B5EF4-FFF2-40B4-BE49-F238E27FC236}">
              <a16:creationId xmlns:a16="http://schemas.microsoft.com/office/drawing/2014/main" id="{03D7B730-9566-43A6-899F-A68055EE64C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3" name="Text Box 15">
          <a:extLst>
            <a:ext uri="{FF2B5EF4-FFF2-40B4-BE49-F238E27FC236}">
              <a16:creationId xmlns:a16="http://schemas.microsoft.com/office/drawing/2014/main" id="{C1E0F5A9-7484-4021-BE0A-A044314B3CA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4" name="Text Box 15">
          <a:extLst>
            <a:ext uri="{FF2B5EF4-FFF2-40B4-BE49-F238E27FC236}">
              <a16:creationId xmlns:a16="http://schemas.microsoft.com/office/drawing/2014/main" id="{26D0C76C-AF13-457D-A99F-468F88D4C84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5" name="Text Box 15">
          <a:extLst>
            <a:ext uri="{FF2B5EF4-FFF2-40B4-BE49-F238E27FC236}">
              <a16:creationId xmlns:a16="http://schemas.microsoft.com/office/drawing/2014/main" id="{D6DD4DC7-FF9F-4F22-BE5E-FC8E7A97FD3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6" name="Text Box 15">
          <a:extLst>
            <a:ext uri="{FF2B5EF4-FFF2-40B4-BE49-F238E27FC236}">
              <a16:creationId xmlns:a16="http://schemas.microsoft.com/office/drawing/2014/main" id="{6970FE17-1143-4A98-9B85-AC52395B25D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7" name="Text Box 15">
          <a:extLst>
            <a:ext uri="{FF2B5EF4-FFF2-40B4-BE49-F238E27FC236}">
              <a16:creationId xmlns:a16="http://schemas.microsoft.com/office/drawing/2014/main" id="{618856D0-D891-43CC-8191-4DE1358A05C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8" name="Text Box 15">
          <a:extLst>
            <a:ext uri="{FF2B5EF4-FFF2-40B4-BE49-F238E27FC236}">
              <a16:creationId xmlns:a16="http://schemas.microsoft.com/office/drawing/2014/main" id="{81391954-CD44-4C4A-A66F-7B516FC5F12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9" name="Text Box 15">
          <a:extLst>
            <a:ext uri="{FF2B5EF4-FFF2-40B4-BE49-F238E27FC236}">
              <a16:creationId xmlns:a16="http://schemas.microsoft.com/office/drawing/2014/main" id="{EF4B76A8-522A-4A1F-8478-4C8EC1B1045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0" name="Text Box 15">
          <a:extLst>
            <a:ext uri="{FF2B5EF4-FFF2-40B4-BE49-F238E27FC236}">
              <a16:creationId xmlns:a16="http://schemas.microsoft.com/office/drawing/2014/main" id="{B61E7749-7909-4ABF-A1ED-90C1201A6F7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1" name="Text Box 15">
          <a:extLst>
            <a:ext uri="{FF2B5EF4-FFF2-40B4-BE49-F238E27FC236}">
              <a16:creationId xmlns:a16="http://schemas.microsoft.com/office/drawing/2014/main" id="{99718B1B-C077-4E64-90CB-21478A63FF8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2" name="Text Box 15">
          <a:extLst>
            <a:ext uri="{FF2B5EF4-FFF2-40B4-BE49-F238E27FC236}">
              <a16:creationId xmlns:a16="http://schemas.microsoft.com/office/drawing/2014/main" id="{A559391D-EDB1-4DC9-A678-D24E6A15FD9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3" name="Text Box 15">
          <a:extLst>
            <a:ext uri="{FF2B5EF4-FFF2-40B4-BE49-F238E27FC236}">
              <a16:creationId xmlns:a16="http://schemas.microsoft.com/office/drawing/2014/main" id="{45CF7AD6-959D-4178-A113-56310211F67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4" name="Text Box 15">
          <a:extLst>
            <a:ext uri="{FF2B5EF4-FFF2-40B4-BE49-F238E27FC236}">
              <a16:creationId xmlns:a16="http://schemas.microsoft.com/office/drawing/2014/main" id="{81324E79-E97A-4551-A4FA-FB338453409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5" name="Text Box 15">
          <a:extLst>
            <a:ext uri="{FF2B5EF4-FFF2-40B4-BE49-F238E27FC236}">
              <a16:creationId xmlns:a16="http://schemas.microsoft.com/office/drawing/2014/main" id="{B0A0B72E-7CAC-40EF-B9EC-2A029A94DFB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6" name="Text Box 15">
          <a:extLst>
            <a:ext uri="{FF2B5EF4-FFF2-40B4-BE49-F238E27FC236}">
              <a16:creationId xmlns:a16="http://schemas.microsoft.com/office/drawing/2014/main" id="{535B7189-3E05-4AE1-ADEC-98258DA02C1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7" name="Text Box 15">
          <a:extLst>
            <a:ext uri="{FF2B5EF4-FFF2-40B4-BE49-F238E27FC236}">
              <a16:creationId xmlns:a16="http://schemas.microsoft.com/office/drawing/2014/main" id="{D1F78676-7F90-40C8-96E8-78336A6C222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8" name="Text Box 15">
          <a:extLst>
            <a:ext uri="{FF2B5EF4-FFF2-40B4-BE49-F238E27FC236}">
              <a16:creationId xmlns:a16="http://schemas.microsoft.com/office/drawing/2014/main" id="{DE754CF6-D27F-45CB-90F6-658C6111061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9" name="Text Box 15">
          <a:extLst>
            <a:ext uri="{FF2B5EF4-FFF2-40B4-BE49-F238E27FC236}">
              <a16:creationId xmlns:a16="http://schemas.microsoft.com/office/drawing/2014/main" id="{EC94984A-92BF-4442-95FE-3B0D68DD78C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0" name="Text Box 15">
          <a:extLst>
            <a:ext uri="{FF2B5EF4-FFF2-40B4-BE49-F238E27FC236}">
              <a16:creationId xmlns:a16="http://schemas.microsoft.com/office/drawing/2014/main" id="{1FF6669A-CC51-4966-AA5D-8EA37F77BA3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1" name="Text Box 15">
          <a:extLst>
            <a:ext uri="{FF2B5EF4-FFF2-40B4-BE49-F238E27FC236}">
              <a16:creationId xmlns:a16="http://schemas.microsoft.com/office/drawing/2014/main" id="{921B7105-B4FB-4F19-BCFB-D8DD35A8E52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2" name="Text Box 15">
          <a:extLst>
            <a:ext uri="{FF2B5EF4-FFF2-40B4-BE49-F238E27FC236}">
              <a16:creationId xmlns:a16="http://schemas.microsoft.com/office/drawing/2014/main" id="{0445AEBE-26FC-4963-A334-1DE1F9470AC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3" name="Text Box 15">
          <a:extLst>
            <a:ext uri="{FF2B5EF4-FFF2-40B4-BE49-F238E27FC236}">
              <a16:creationId xmlns:a16="http://schemas.microsoft.com/office/drawing/2014/main" id="{2FC83D6C-B002-4134-8ECA-A9003A5A45B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4" name="Text Box 15">
          <a:extLst>
            <a:ext uri="{FF2B5EF4-FFF2-40B4-BE49-F238E27FC236}">
              <a16:creationId xmlns:a16="http://schemas.microsoft.com/office/drawing/2014/main" id="{1535FEA5-D96E-4B43-A74E-9B74C0B828A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5" name="Text Box 15">
          <a:extLst>
            <a:ext uri="{FF2B5EF4-FFF2-40B4-BE49-F238E27FC236}">
              <a16:creationId xmlns:a16="http://schemas.microsoft.com/office/drawing/2014/main" id="{4C22BB41-D80B-4875-B3CA-9E179D84C16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6" name="Text Box 15">
          <a:extLst>
            <a:ext uri="{FF2B5EF4-FFF2-40B4-BE49-F238E27FC236}">
              <a16:creationId xmlns:a16="http://schemas.microsoft.com/office/drawing/2014/main" id="{730F1826-A037-49FA-BDAD-5CAD7DE04E8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7" name="Text Box 15">
          <a:extLst>
            <a:ext uri="{FF2B5EF4-FFF2-40B4-BE49-F238E27FC236}">
              <a16:creationId xmlns:a16="http://schemas.microsoft.com/office/drawing/2014/main" id="{096AA1DB-8710-4370-8094-D7B8B249E00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8" name="Text Box 15">
          <a:extLst>
            <a:ext uri="{FF2B5EF4-FFF2-40B4-BE49-F238E27FC236}">
              <a16:creationId xmlns:a16="http://schemas.microsoft.com/office/drawing/2014/main" id="{A7A75829-04E2-4532-8D57-3951A877F45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9" name="Text Box 15">
          <a:extLst>
            <a:ext uri="{FF2B5EF4-FFF2-40B4-BE49-F238E27FC236}">
              <a16:creationId xmlns:a16="http://schemas.microsoft.com/office/drawing/2014/main" id="{436C9262-E9B5-40D5-8005-46EEB97ACF5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0" name="Text Box 15">
          <a:extLst>
            <a:ext uri="{FF2B5EF4-FFF2-40B4-BE49-F238E27FC236}">
              <a16:creationId xmlns:a16="http://schemas.microsoft.com/office/drawing/2014/main" id="{D54353FB-261E-467E-8276-95C8455073A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1" name="Text Box 15">
          <a:extLst>
            <a:ext uri="{FF2B5EF4-FFF2-40B4-BE49-F238E27FC236}">
              <a16:creationId xmlns:a16="http://schemas.microsoft.com/office/drawing/2014/main" id="{D2F8878B-0C5D-413D-9BC1-502266DF0A7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2" name="Text Box 15">
          <a:extLst>
            <a:ext uri="{FF2B5EF4-FFF2-40B4-BE49-F238E27FC236}">
              <a16:creationId xmlns:a16="http://schemas.microsoft.com/office/drawing/2014/main" id="{92BF3BF3-508E-4F45-9E96-4B74371FE6B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3" name="Text Box 15">
          <a:extLst>
            <a:ext uri="{FF2B5EF4-FFF2-40B4-BE49-F238E27FC236}">
              <a16:creationId xmlns:a16="http://schemas.microsoft.com/office/drawing/2014/main" id="{985ED5B2-C71B-44D2-962A-01F37C6FE43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4" name="Text Box 15">
          <a:extLst>
            <a:ext uri="{FF2B5EF4-FFF2-40B4-BE49-F238E27FC236}">
              <a16:creationId xmlns:a16="http://schemas.microsoft.com/office/drawing/2014/main" id="{33EF3796-60AC-4782-8A1A-D789ACA1127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5" name="Text Box 15">
          <a:extLst>
            <a:ext uri="{FF2B5EF4-FFF2-40B4-BE49-F238E27FC236}">
              <a16:creationId xmlns:a16="http://schemas.microsoft.com/office/drawing/2014/main" id="{1C151A6E-AD8F-45FD-A5B4-5C4EAF89B96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6" name="Text Box 15">
          <a:extLst>
            <a:ext uri="{FF2B5EF4-FFF2-40B4-BE49-F238E27FC236}">
              <a16:creationId xmlns:a16="http://schemas.microsoft.com/office/drawing/2014/main" id="{8363F4B7-B72F-47E7-B4A2-63306F6B469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7" name="Text Box 15">
          <a:extLst>
            <a:ext uri="{FF2B5EF4-FFF2-40B4-BE49-F238E27FC236}">
              <a16:creationId xmlns:a16="http://schemas.microsoft.com/office/drawing/2014/main" id="{4C3CE6E3-84A7-407B-B8E9-72E5617317C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8" name="Text Box 15">
          <a:extLst>
            <a:ext uri="{FF2B5EF4-FFF2-40B4-BE49-F238E27FC236}">
              <a16:creationId xmlns:a16="http://schemas.microsoft.com/office/drawing/2014/main" id="{5A927983-E09C-4C87-86B3-4257280A54A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9" name="Text Box 15">
          <a:extLst>
            <a:ext uri="{FF2B5EF4-FFF2-40B4-BE49-F238E27FC236}">
              <a16:creationId xmlns:a16="http://schemas.microsoft.com/office/drawing/2014/main" id="{5F65C100-95CB-4332-B190-6F9D1ADD0B0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0" name="Text Box 15">
          <a:extLst>
            <a:ext uri="{FF2B5EF4-FFF2-40B4-BE49-F238E27FC236}">
              <a16:creationId xmlns:a16="http://schemas.microsoft.com/office/drawing/2014/main" id="{3A760D64-9E3B-407B-8F0B-C9782923474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1" name="Text Box 15">
          <a:extLst>
            <a:ext uri="{FF2B5EF4-FFF2-40B4-BE49-F238E27FC236}">
              <a16:creationId xmlns:a16="http://schemas.microsoft.com/office/drawing/2014/main" id="{12258EDA-375D-4AE9-BDE4-C530001015E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2" name="Text Box 15">
          <a:extLst>
            <a:ext uri="{FF2B5EF4-FFF2-40B4-BE49-F238E27FC236}">
              <a16:creationId xmlns:a16="http://schemas.microsoft.com/office/drawing/2014/main" id="{71C1C0D2-84B5-4373-B994-CAA59AFC88A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3" name="Text Box 15">
          <a:extLst>
            <a:ext uri="{FF2B5EF4-FFF2-40B4-BE49-F238E27FC236}">
              <a16:creationId xmlns:a16="http://schemas.microsoft.com/office/drawing/2014/main" id="{8562C7AB-25C2-4FA5-AE0B-516833ECB04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4" name="Text Box 15">
          <a:extLst>
            <a:ext uri="{FF2B5EF4-FFF2-40B4-BE49-F238E27FC236}">
              <a16:creationId xmlns:a16="http://schemas.microsoft.com/office/drawing/2014/main" id="{DAAFB389-B471-440D-A6BB-F8B83316971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5" name="Text Box 15">
          <a:extLst>
            <a:ext uri="{FF2B5EF4-FFF2-40B4-BE49-F238E27FC236}">
              <a16:creationId xmlns:a16="http://schemas.microsoft.com/office/drawing/2014/main" id="{C69F9520-7407-4C8C-A661-5E53BD9F16A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6" name="Text Box 15">
          <a:extLst>
            <a:ext uri="{FF2B5EF4-FFF2-40B4-BE49-F238E27FC236}">
              <a16:creationId xmlns:a16="http://schemas.microsoft.com/office/drawing/2014/main" id="{31CEE411-E5D0-45C3-B47B-02833848467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7" name="Text Box 15">
          <a:extLst>
            <a:ext uri="{FF2B5EF4-FFF2-40B4-BE49-F238E27FC236}">
              <a16:creationId xmlns:a16="http://schemas.microsoft.com/office/drawing/2014/main" id="{D39B5E46-8455-4F7E-AB87-B7022A1BCFD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8" name="Text Box 15">
          <a:extLst>
            <a:ext uri="{FF2B5EF4-FFF2-40B4-BE49-F238E27FC236}">
              <a16:creationId xmlns:a16="http://schemas.microsoft.com/office/drawing/2014/main" id="{C7F55D3C-01B0-48ED-93FC-7E880FF3877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9" name="Text Box 15">
          <a:extLst>
            <a:ext uri="{FF2B5EF4-FFF2-40B4-BE49-F238E27FC236}">
              <a16:creationId xmlns:a16="http://schemas.microsoft.com/office/drawing/2014/main" id="{6A68367F-3F58-4E08-873D-95F74F64F25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0" name="Text Box 15">
          <a:extLst>
            <a:ext uri="{FF2B5EF4-FFF2-40B4-BE49-F238E27FC236}">
              <a16:creationId xmlns:a16="http://schemas.microsoft.com/office/drawing/2014/main" id="{8D365F53-F2B0-45DE-A150-C27A75E8D86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1" name="Text Box 15">
          <a:extLst>
            <a:ext uri="{FF2B5EF4-FFF2-40B4-BE49-F238E27FC236}">
              <a16:creationId xmlns:a16="http://schemas.microsoft.com/office/drawing/2014/main" id="{C13AC2D2-8890-4943-93C9-7744333166E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2" name="Text Box 15">
          <a:extLst>
            <a:ext uri="{FF2B5EF4-FFF2-40B4-BE49-F238E27FC236}">
              <a16:creationId xmlns:a16="http://schemas.microsoft.com/office/drawing/2014/main" id="{816337F7-44AD-4689-A8F8-E6C3089844A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3" name="Text Box 15">
          <a:extLst>
            <a:ext uri="{FF2B5EF4-FFF2-40B4-BE49-F238E27FC236}">
              <a16:creationId xmlns:a16="http://schemas.microsoft.com/office/drawing/2014/main" id="{6756AF57-6066-4590-9AEF-2AABA6C955D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4" name="Text Box 15">
          <a:extLst>
            <a:ext uri="{FF2B5EF4-FFF2-40B4-BE49-F238E27FC236}">
              <a16:creationId xmlns:a16="http://schemas.microsoft.com/office/drawing/2014/main" id="{ADD8CA2C-8B74-4FFC-85BC-C62220AE9D1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5" name="Text Box 15">
          <a:extLst>
            <a:ext uri="{FF2B5EF4-FFF2-40B4-BE49-F238E27FC236}">
              <a16:creationId xmlns:a16="http://schemas.microsoft.com/office/drawing/2014/main" id="{8B011237-9491-475E-A6CD-506FA6F4F54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6" name="Text Box 15">
          <a:extLst>
            <a:ext uri="{FF2B5EF4-FFF2-40B4-BE49-F238E27FC236}">
              <a16:creationId xmlns:a16="http://schemas.microsoft.com/office/drawing/2014/main" id="{926FE182-6993-4822-9D1F-3A11D7D2BCA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7" name="Text Box 15">
          <a:extLst>
            <a:ext uri="{FF2B5EF4-FFF2-40B4-BE49-F238E27FC236}">
              <a16:creationId xmlns:a16="http://schemas.microsoft.com/office/drawing/2014/main" id="{037DC4A8-E76A-4C37-8911-285FA858F33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8" name="Text Box 15">
          <a:extLst>
            <a:ext uri="{FF2B5EF4-FFF2-40B4-BE49-F238E27FC236}">
              <a16:creationId xmlns:a16="http://schemas.microsoft.com/office/drawing/2014/main" id="{A8378CD3-5EA6-4716-B476-E27F1F8DF3A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331"/>
    <xdr:sp macro="" textlink="">
      <xdr:nvSpPr>
        <xdr:cNvPr id="1159" name="Text Box 15">
          <a:extLst>
            <a:ext uri="{FF2B5EF4-FFF2-40B4-BE49-F238E27FC236}">
              <a16:creationId xmlns:a16="http://schemas.microsoft.com/office/drawing/2014/main" id="{65E3EE2F-5D28-4C49-8208-65BB62C11E66}"/>
            </a:ext>
          </a:extLst>
        </xdr:cNvPr>
        <xdr:cNvSpPr txBox="1">
          <a:spLocks noChangeArrowheads="1"/>
        </xdr:cNvSpPr>
      </xdr:nvSpPr>
      <xdr:spPr bwMode="auto">
        <a:xfrm>
          <a:off x="4972050" y="71183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0" name="Text Box 15">
          <a:extLst>
            <a:ext uri="{FF2B5EF4-FFF2-40B4-BE49-F238E27FC236}">
              <a16:creationId xmlns:a16="http://schemas.microsoft.com/office/drawing/2014/main" id="{3C6FD820-6F53-4FC4-A63F-43E88F1636E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1" name="Text Box 15">
          <a:extLst>
            <a:ext uri="{FF2B5EF4-FFF2-40B4-BE49-F238E27FC236}">
              <a16:creationId xmlns:a16="http://schemas.microsoft.com/office/drawing/2014/main" id="{FFE88B40-ECCA-4793-99B6-B1E8AD9F904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2" name="Text Box 15">
          <a:extLst>
            <a:ext uri="{FF2B5EF4-FFF2-40B4-BE49-F238E27FC236}">
              <a16:creationId xmlns:a16="http://schemas.microsoft.com/office/drawing/2014/main" id="{7B2FE9FC-6BE4-43A9-B31B-B6D5F5F7A05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3" name="Text Box 15">
          <a:extLst>
            <a:ext uri="{FF2B5EF4-FFF2-40B4-BE49-F238E27FC236}">
              <a16:creationId xmlns:a16="http://schemas.microsoft.com/office/drawing/2014/main" id="{C54D7575-50EF-49AD-BF31-47569B80EF4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4" name="Text Box 15">
          <a:extLst>
            <a:ext uri="{FF2B5EF4-FFF2-40B4-BE49-F238E27FC236}">
              <a16:creationId xmlns:a16="http://schemas.microsoft.com/office/drawing/2014/main" id="{013DE565-F341-4B2B-975D-1FB903D8C13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5" name="Text Box 15">
          <a:extLst>
            <a:ext uri="{FF2B5EF4-FFF2-40B4-BE49-F238E27FC236}">
              <a16:creationId xmlns:a16="http://schemas.microsoft.com/office/drawing/2014/main" id="{446F310F-4F3B-444A-B519-2D6C5C0260F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6" name="Text Box 15">
          <a:extLst>
            <a:ext uri="{FF2B5EF4-FFF2-40B4-BE49-F238E27FC236}">
              <a16:creationId xmlns:a16="http://schemas.microsoft.com/office/drawing/2014/main" id="{51E570A7-4C9D-4318-854B-A0D41F8F5FE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7" name="Text Box 15">
          <a:extLst>
            <a:ext uri="{FF2B5EF4-FFF2-40B4-BE49-F238E27FC236}">
              <a16:creationId xmlns:a16="http://schemas.microsoft.com/office/drawing/2014/main" id="{C8BB3A60-063C-4F5B-9B05-6C316077099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8" name="Text Box 15">
          <a:extLst>
            <a:ext uri="{FF2B5EF4-FFF2-40B4-BE49-F238E27FC236}">
              <a16:creationId xmlns:a16="http://schemas.microsoft.com/office/drawing/2014/main" id="{6461796A-D398-4A44-A54C-8A6B717F7DB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9" name="Text Box 15">
          <a:extLst>
            <a:ext uri="{FF2B5EF4-FFF2-40B4-BE49-F238E27FC236}">
              <a16:creationId xmlns:a16="http://schemas.microsoft.com/office/drawing/2014/main" id="{A7D5438E-21A2-454D-9B00-2A81FF91588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0" name="Text Box 15">
          <a:extLst>
            <a:ext uri="{FF2B5EF4-FFF2-40B4-BE49-F238E27FC236}">
              <a16:creationId xmlns:a16="http://schemas.microsoft.com/office/drawing/2014/main" id="{06594373-D069-4048-B6D1-DEB83CF5950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1" name="Text Box 15">
          <a:extLst>
            <a:ext uri="{FF2B5EF4-FFF2-40B4-BE49-F238E27FC236}">
              <a16:creationId xmlns:a16="http://schemas.microsoft.com/office/drawing/2014/main" id="{2ACAD0D1-F2A1-488F-B17C-321A10CF42B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2" name="Text Box 15">
          <a:extLst>
            <a:ext uri="{FF2B5EF4-FFF2-40B4-BE49-F238E27FC236}">
              <a16:creationId xmlns:a16="http://schemas.microsoft.com/office/drawing/2014/main" id="{2412F053-E828-4B1E-BBB7-650A46249D5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3" name="Text Box 15">
          <a:extLst>
            <a:ext uri="{FF2B5EF4-FFF2-40B4-BE49-F238E27FC236}">
              <a16:creationId xmlns:a16="http://schemas.microsoft.com/office/drawing/2014/main" id="{6D091D71-3CF7-4668-AC0B-E61C532141E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4" name="Text Box 15">
          <a:extLst>
            <a:ext uri="{FF2B5EF4-FFF2-40B4-BE49-F238E27FC236}">
              <a16:creationId xmlns:a16="http://schemas.microsoft.com/office/drawing/2014/main" id="{38952C32-FDD5-41C8-BC79-7747379D6F0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5" name="Text Box 15">
          <a:extLst>
            <a:ext uri="{FF2B5EF4-FFF2-40B4-BE49-F238E27FC236}">
              <a16:creationId xmlns:a16="http://schemas.microsoft.com/office/drawing/2014/main" id="{0B1B5480-23D9-4BEB-8C5B-1F612F30F59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6" name="Text Box 15">
          <a:extLst>
            <a:ext uri="{FF2B5EF4-FFF2-40B4-BE49-F238E27FC236}">
              <a16:creationId xmlns:a16="http://schemas.microsoft.com/office/drawing/2014/main" id="{23BFBEE2-6970-4BDD-AC18-D1B9262B346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7" name="Text Box 15">
          <a:extLst>
            <a:ext uri="{FF2B5EF4-FFF2-40B4-BE49-F238E27FC236}">
              <a16:creationId xmlns:a16="http://schemas.microsoft.com/office/drawing/2014/main" id="{BA1AA601-C857-4BC7-B4C3-4E9146639A3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8" name="Text Box 15">
          <a:extLst>
            <a:ext uri="{FF2B5EF4-FFF2-40B4-BE49-F238E27FC236}">
              <a16:creationId xmlns:a16="http://schemas.microsoft.com/office/drawing/2014/main" id="{B141F31B-A4C9-4D46-87F8-44E323372C0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9" name="Text Box 15">
          <a:extLst>
            <a:ext uri="{FF2B5EF4-FFF2-40B4-BE49-F238E27FC236}">
              <a16:creationId xmlns:a16="http://schemas.microsoft.com/office/drawing/2014/main" id="{D92E968C-F053-4361-B30C-B4BC12A86ED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0" name="Text Box 15">
          <a:extLst>
            <a:ext uri="{FF2B5EF4-FFF2-40B4-BE49-F238E27FC236}">
              <a16:creationId xmlns:a16="http://schemas.microsoft.com/office/drawing/2014/main" id="{7BF1DBFE-2D51-4FE5-9F3A-42DE02C0936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1" name="Text Box 15">
          <a:extLst>
            <a:ext uri="{FF2B5EF4-FFF2-40B4-BE49-F238E27FC236}">
              <a16:creationId xmlns:a16="http://schemas.microsoft.com/office/drawing/2014/main" id="{855EA0E1-A06B-4EF3-97B9-1F5172BDA9B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2" name="Text Box 15">
          <a:extLst>
            <a:ext uri="{FF2B5EF4-FFF2-40B4-BE49-F238E27FC236}">
              <a16:creationId xmlns:a16="http://schemas.microsoft.com/office/drawing/2014/main" id="{13E8B184-56BB-48C9-BA4D-1DE7A930B8C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3" name="Text Box 15">
          <a:extLst>
            <a:ext uri="{FF2B5EF4-FFF2-40B4-BE49-F238E27FC236}">
              <a16:creationId xmlns:a16="http://schemas.microsoft.com/office/drawing/2014/main" id="{B366EA84-2DA2-4B61-8399-5EC2E357FCD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4" name="Text Box 15">
          <a:extLst>
            <a:ext uri="{FF2B5EF4-FFF2-40B4-BE49-F238E27FC236}">
              <a16:creationId xmlns:a16="http://schemas.microsoft.com/office/drawing/2014/main" id="{30E4AA83-C7CA-4AA7-9E67-E77A656B35C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5" name="Text Box 15">
          <a:extLst>
            <a:ext uri="{FF2B5EF4-FFF2-40B4-BE49-F238E27FC236}">
              <a16:creationId xmlns:a16="http://schemas.microsoft.com/office/drawing/2014/main" id="{E95EC9C1-DB20-46B8-8330-4E7DAD09E42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6" name="Text Box 15">
          <a:extLst>
            <a:ext uri="{FF2B5EF4-FFF2-40B4-BE49-F238E27FC236}">
              <a16:creationId xmlns:a16="http://schemas.microsoft.com/office/drawing/2014/main" id="{CAC4F5E1-7552-455B-9E04-97B4246C44C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7" name="Text Box 15">
          <a:extLst>
            <a:ext uri="{FF2B5EF4-FFF2-40B4-BE49-F238E27FC236}">
              <a16:creationId xmlns:a16="http://schemas.microsoft.com/office/drawing/2014/main" id="{CC5270A0-3E9A-4808-9998-B25D14227DA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8" name="Text Box 15">
          <a:extLst>
            <a:ext uri="{FF2B5EF4-FFF2-40B4-BE49-F238E27FC236}">
              <a16:creationId xmlns:a16="http://schemas.microsoft.com/office/drawing/2014/main" id="{82C569D6-5424-4AC7-9484-C76AAFABD45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9" name="Text Box 15">
          <a:extLst>
            <a:ext uri="{FF2B5EF4-FFF2-40B4-BE49-F238E27FC236}">
              <a16:creationId xmlns:a16="http://schemas.microsoft.com/office/drawing/2014/main" id="{E111FB46-2F73-44F8-9BC4-5127C90C3B9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0" name="Text Box 15">
          <a:extLst>
            <a:ext uri="{FF2B5EF4-FFF2-40B4-BE49-F238E27FC236}">
              <a16:creationId xmlns:a16="http://schemas.microsoft.com/office/drawing/2014/main" id="{7A096807-91F6-4005-91AC-B4E719177F4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1" name="Text Box 15">
          <a:extLst>
            <a:ext uri="{FF2B5EF4-FFF2-40B4-BE49-F238E27FC236}">
              <a16:creationId xmlns:a16="http://schemas.microsoft.com/office/drawing/2014/main" id="{938C1B42-134B-4DEF-80BF-34B54A9B5C1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2" name="Text Box 15">
          <a:extLst>
            <a:ext uri="{FF2B5EF4-FFF2-40B4-BE49-F238E27FC236}">
              <a16:creationId xmlns:a16="http://schemas.microsoft.com/office/drawing/2014/main" id="{B22333D1-7EC9-422E-8445-4AD6CE4DF9A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3" name="Text Box 15">
          <a:extLst>
            <a:ext uri="{FF2B5EF4-FFF2-40B4-BE49-F238E27FC236}">
              <a16:creationId xmlns:a16="http://schemas.microsoft.com/office/drawing/2014/main" id="{D965F044-D62E-42AD-9C22-E94FCA85252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4" name="Text Box 15">
          <a:extLst>
            <a:ext uri="{FF2B5EF4-FFF2-40B4-BE49-F238E27FC236}">
              <a16:creationId xmlns:a16="http://schemas.microsoft.com/office/drawing/2014/main" id="{AC4D74B2-AE0D-4FCA-A1AE-1721ADD7C44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5" name="Text Box 15">
          <a:extLst>
            <a:ext uri="{FF2B5EF4-FFF2-40B4-BE49-F238E27FC236}">
              <a16:creationId xmlns:a16="http://schemas.microsoft.com/office/drawing/2014/main" id="{6B5E4A24-BE2D-4C64-9143-A99E758EB7D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6" name="Text Box 15">
          <a:extLst>
            <a:ext uri="{FF2B5EF4-FFF2-40B4-BE49-F238E27FC236}">
              <a16:creationId xmlns:a16="http://schemas.microsoft.com/office/drawing/2014/main" id="{147FB110-3BEA-4FE4-BEA6-10F4D327895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7" name="Text Box 15">
          <a:extLst>
            <a:ext uri="{FF2B5EF4-FFF2-40B4-BE49-F238E27FC236}">
              <a16:creationId xmlns:a16="http://schemas.microsoft.com/office/drawing/2014/main" id="{9EC03B7F-8C7F-4313-A7D5-B9D83EC3A57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8" name="Text Box 15">
          <a:extLst>
            <a:ext uri="{FF2B5EF4-FFF2-40B4-BE49-F238E27FC236}">
              <a16:creationId xmlns:a16="http://schemas.microsoft.com/office/drawing/2014/main" id="{FB127DC8-F548-4D48-B974-86335434EDE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9" name="Text Box 15">
          <a:extLst>
            <a:ext uri="{FF2B5EF4-FFF2-40B4-BE49-F238E27FC236}">
              <a16:creationId xmlns:a16="http://schemas.microsoft.com/office/drawing/2014/main" id="{3261A8AF-5258-4968-AC82-1AC80E8AD2E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0" name="Text Box 15">
          <a:extLst>
            <a:ext uri="{FF2B5EF4-FFF2-40B4-BE49-F238E27FC236}">
              <a16:creationId xmlns:a16="http://schemas.microsoft.com/office/drawing/2014/main" id="{2C1F2FFF-B2CF-4083-B376-527AECD22E1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1" name="Text Box 15">
          <a:extLst>
            <a:ext uri="{FF2B5EF4-FFF2-40B4-BE49-F238E27FC236}">
              <a16:creationId xmlns:a16="http://schemas.microsoft.com/office/drawing/2014/main" id="{664A2948-EADD-4A7F-9080-15E644651EF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2" name="Text Box 15">
          <a:extLst>
            <a:ext uri="{FF2B5EF4-FFF2-40B4-BE49-F238E27FC236}">
              <a16:creationId xmlns:a16="http://schemas.microsoft.com/office/drawing/2014/main" id="{27C7C978-19A9-4629-BC9F-5CFE2DA7D46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3" name="Text Box 15">
          <a:extLst>
            <a:ext uri="{FF2B5EF4-FFF2-40B4-BE49-F238E27FC236}">
              <a16:creationId xmlns:a16="http://schemas.microsoft.com/office/drawing/2014/main" id="{B3B04ACD-68B5-4612-BB39-A3B06A117F2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4" name="Text Box 15">
          <a:extLst>
            <a:ext uri="{FF2B5EF4-FFF2-40B4-BE49-F238E27FC236}">
              <a16:creationId xmlns:a16="http://schemas.microsoft.com/office/drawing/2014/main" id="{DC26E2B6-14C6-4BC5-8BEB-769CBE180CE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5" name="Text Box 15">
          <a:extLst>
            <a:ext uri="{FF2B5EF4-FFF2-40B4-BE49-F238E27FC236}">
              <a16:creationId xmlns:a16="http://schemas.microsoft.com/office/drawing/2014/main" id="{A2F58222-550B-4855-B614-919C44FE405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6" name="Text Box 15">
          <a:extLst>
            <a:ext uri="{FF2B5EF4-FFF2-40B4-BE49-F238E27FC236}">
              <a16:creationId xmlns:a16="http://schemas.microsoft.com/office/drawing/2014/main" id="{D3371602-791A-4A22-B082-B77E59BBD09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7" name="Text Box 15">
          <a:extLst>
            <a:ext uri="{FF2B5EF4-FFF2-40B4-BE49-F238E27FC236}">
              <a16:creationId xmlns:a16="http://schemas.microsoft.com/office/drawing/2014/main" id="{BBE34926-301C-43E7-A83A-E89D82327D3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8" name="Text Box 15">
          <a:extLst>
            <a:ext uri="{FF2B5EF4-FFF2-40B4-BE49-F238E27FC236}">
              <a16:creationId xmlns:a16="http://schemas.microsoft.com/office/drawing/2014/main" id="{C41D2F11-4300-40FE-96A7-1AA6E91B1F2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9" name="Text Box 15">
          <a:extLst>
            <a:ext uri="{FF2B5EF4-FFF2-40B4-BE49-F238E27FC236}">
              <a16:creationId xmlns:a16="http://schemas.microsoft.com/office/drawing/2014/main" id="{02C938CC-5FE2-4140-B815-35B1BB5BDE0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0" name="Text Box 15">
          <a:extLst>
            <a:ext uri="{FF2B5EF4-FFF2-40B4-BE49-F238E27FC236}">
              <a16:creationId xmlns:a16="http://schemas.microsoft.com/office/drawing/2014/main" id="{910B8229-40E5-4686-BC79-F001BD21722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1" name="Text Box 15">
          <a:extLst>
            <a:ext uri="{FF2B5EF4-FFF2-40B4-BE49-F238E27FC236}">
              <a16:creationId xmlns:a16="http://schemas.microsoft.com/office/drawing/2014/main" id="{9F0B7051-5CBA-46E5-A206-EA141390977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2" name="Text Box 15">
          <a:extLst>
            <a:ext uri="{FF2B5EF4-FFF2-40B4-BE49-F238E27FC236}">
              <a16:creationId xmlns:a16="http://schemas.microsoft.com/office/drawing/2014/main" id="{D2BFECA6-1FB8-48D4-83F2-B0876D9EE77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3" name="Text Box 15">
          <a:extLst>
            <a:ext uri="{FF2B5EF4-FFF2-40B4-BE49-F238E27FC236}">
              <a16:creationId xmlns:a16="http://schemas.microsoft.com/office/drawing/2014/main" id="{DBE76FF4-812C-4B43-B056-AE7136378FE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4" name="Text Box 15">
          <a:extLst>
            <a:ext uri="{FF2B5EF4-FFF2-40B4-BE49-F238E27FC236}">
              <a16:creationId xmlns:a16="http://schemas.microsoft.com/office/drawing/2014/main" id="{840B58BD-1CD2-4504-B189-C2B202114F9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5" name="Text Box 15">
          <a:extLst>
            <a:ext uri="{FF2B5EF4-FFF2-40B4-BE49-F238E27FC236}">
              <a16:creationId xmlns:a16="http://schemas.microsoft.com/office/drawing/2014/main" id="{CB6D076B-592B-4845-853D-F8B34FCA6B1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6" name="Text Box 15">
          <a:extLst>
            <a:ext uri="{FF2B5EF4-FFF2-40B4-BE49-F238E27FC236}">
              <a16:creationId xmlns:a16="http://schemas.microsoft.com/office/drawing/2014/main" id="{86454A59-7105-45E3-B7C4-5AF8D4B2752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7" name="Text Box 15">
          <a:extLst>
            <a:ext uri="{FF2B5EF4-FFF2-40B4-BE49-F238E27FC236}">
              <a16:creationId xmlns:a16="http://schemas.microsoft.com/office/drawing/2014/main" id="{C990D53C-6215-4E7F-95E4-634B4ACBC7E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8" name="Text Box 15">
          <a:extLst>
            <a:ext uri="{FF2B5EF4-FFF2-40B4-BE49-F238E27FC236}">
              <a16:creationId xmlns:a16="http://schemas.microsoft.com/office/drawing/2014/main" id="{EC1E18B6-BC34-4993-9D66-622C100D89D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9" name="Text Box 15">
          <a:extLst>
            <a:ext uri="{FF2B5EF4-FFF2-40B4-BE49-F238E27FC236}">
              <a16:creationId xmlns:a16="http://schemas.microsoft.com/office/drawing/2014/main" id="{A3ED6486-3824-46D0-8FB3-D2BBBD5E07E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0" name="Text Box 15">
          <a:extLst>
            <a:ext uri="{FF2B5EF4-FFF2-40B4-BE49-F238E27FC236}">
              <a16:creationId xmlns:a16="http://schemas.microsoft.com/office/drawing/2014/main" id="{7338ADB5-C026-4D80-8DBD-C0792A29A76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1" name="Text Box 15">
          <a:extLst>
            <a:ext uri="{FF2B5EF4-FFF2-40B4-BE49-F238E27FC236}">
              <a16:creationId xmlns:a16="http://schemas.microsoft.com/office/drawing/2014/main" id="{9A52EDF5-A075-4CB4-8C34-0363D26DF4E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2" name="Text Box 15">
          <a:extLst>
            <a:ext uri="{FF2B5EF4-FFF2-40B4-BE49-F238E27FC236}">
              <a16:creationId xmlns:a16="http://schemas.microsoft.com/office/drawing/2014/main" id="{6FE1CD53-87C4-4831-86C7-B4D8C2A851E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3" name="Text Box 15">
          <a:extLst>
            <a:ext uri="{FF2B5EF4-FFF2-40B4-BE49-F238E27FC236}">
              <a16:creationId xmlns:a16="http://schemas.microsoft.com/office/drawing/2014/main" id="{CE52D23C-5661-4663-9125-6267CA70D76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4" name="Text Box 15">
          <a:extLst>
            <a:ext uri="{FF2B5EF4-FFF2-40B4-BE49-F238E27FC236}">
              <a16:creationId xmlns:a16="http://schemas.microsoft.com/office/drawing/2014/main" id="{85128877-BF31-4D85-9E9A-E447535F890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5" name="Text Box 15">
          <a:extLst>
            <a:ext uri="{FF2B5EF4-FFF2-40B4-BE49-F238E27FC236}">
              <a16:creationId xmlns:a16="http://schemas.microsoft.com/office/drawing/2014/main" id="{45015D7A-788B-47B9-A9E8-DFAED8C63D9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6" name="Text Box 15">
          <a:extLst>
            <a:ext uri="{FF2B5EF4-FFF2-40B4-BE49-F238E27FC236}">
              <a16:creationId xmlns:a16="http://schemas.microsoft.com/office/drawing/2014/main" id="{94A1AD1C-B327-4571-8D18-8E11FE9480D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7" name="Text Box 15">
          <a:extLst>
            <a:ext uri="{FF2B5EF4-FFF2-40B4-BE49-F238E27FC236}">
              <a16:creationId xmlns:a16="http://schemas.microsoft.com/office/drawing/2014/main" id="{125B9660-1910-443F-B472-ACAFEAF9E91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8" name="Text Box 15">
          <a:extLst>
            <a:ext uri="{FF2B5EF4-FFF2-40B4-BE49-F238E27FC236}">
              <a16:creationId xmlns:a16="http://schemas.microsoft.com/office/drawing/2014/main" id="{6E69C819-D9A7-4A50-8865-B1FCD5B5298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9" name="Text Box 15">
          <a:extLst>
            <a:ext uri="{FF2B5EF4-FFF2-40B4-BE49-F238E27FC236}">
              <a16:creationId xmlns:a16="http://schemas.microsoft.com/office/drawing/2014/main" id="{CF2B9F22-5878-4BB7-9C60-6BAF5660A74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0" name="Text Box 15">
          <a:extLst>
            <a:ext uri="{FF2B5EF4-FFF2-40B4-BE49-F238E27FC236}">
              <a16:creationId xmlns:a16="http://schemas.microsoft.com/office/drawing/2014/main" id="{015A3514-A875-4031-921F-E5D48F0F183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1" name="Text Box 15">
          <a:extLst>
            <a:ext uri="{FF2B5EF4-FFF2-40B4-BE49-F238E27FC236}">
              <a16:creationId xmlns:a16="http://schemas.microsoft.com/office/drawing/2014/main" id="{274D5680-1F75-4462-B752-9BCACB8538A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2" name="Text Box 15">
          <a:extLst>
            <a:ext uri="{FF2B5EF4-FFF2-40B4-BE49-F238E27FC236}">
              <a16:creationId xmlns:a16="http://schemas.microsoft.com/office/drawing/2014/main" id="{A01FB79A-E463-49D7-8F9A-21BE934D96F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3" name="Text Box 15">
          <a:extLst>
            <a:ext uri="{FF2B5EF4-FFF2-40B4-BE49-F238E27FC236}">
              <a16:creationId xmlns:a16="http://schemas.microsoft.com/office/drawing/2014/main" id="{2CE591F3-FCC5-4D48-8B0E-97271C04495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4" name="Text Box 15">
          <a:extLst>
            <a:ext uri="{FF2B5EF4-FFF2-40B4-BE49-F238E27FC236}">
              <a16:creationId xmlns:a16="http://schemas.microsoft.com/office/drawing/2014/main" id="{899B3D0D-3AFC-426B-A241-753B0C0B39C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5" name="Text Box 15">
          <a:extLst>
            <a:ext uri="{FF2B5EF4-FFF2-40B4-BE49-F238E27FC236}">
              <a16:creationId xmlns:a16="http://schemas.microsoft.com/office/drawing/2014/main" id="{9D8628E3-1819-4E81-A445-208A8D200C8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6" name="Text Box 15">
          <a:extLst>
            <a:ext uri="{FF2B5EF4-FFF2-40B4-BE49-F238E27FC236}">
              <a16:creationId xmlns:a16="http://schemas.microsoft.com/office/drawing/2014/main" id="{E67AAE97-DF90-41B9-A84E-49B200A502C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7" name="Text Box 15">
          <a:extLst>
            <a:ext uri="{FF2B5EF4-FFF2-40B4-BE49-F238E27FC236}">
              <a16:creationId xmlns:a16="http://schemas.microsoft.com/office/drawing/2014/main" id="{2674B8E6-0B61-4A63-8C27-226ABA345E5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8" name="Text Box 15">
          <a:extLst>
            <a:ext uri="{FF2B5EF4-FFF2-40B4-BE49-F238E27FC236}">
              <a16:creationId xmlns:a16="http://schemas.microsoft.com/office/drawing/2014/main" id="{950F296C-3EA3-45F1-9E63-D46D6D22CB8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9" name="Text Box 15">
          <a:extLst>
            <a:ext uri="{FF2B5EF4-FFF2-40B4-BE49-F238E27FC236}">
              <a16:creationId xmlns:a16="http://schemas.microsoft.com/office/drawing/2014/main" id="{302F91CE-89C0-4704-A90A-0B0A5EA6CA5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0" name="Text Box 15">
          <a:extLst>
            <a:ext uri="{FF2B5EF4-FFF2-40B4-BE49-F238E27FC236}">
              <a16:creationId xmlns:a16="http://schemas.microsoft.com/office/drawing/2014/main" id="{985B110F-442D-4990-BAF9-3673A3DE6AE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1" name="Text Box 15">
          <a:extLst>
            <a:ext uri="{FF2B5EF4-FFF2-40B4-BE49-F238E27FC236}">
              <a16:creationId xmlns:a16="http://schemas.microsoft.com/office/drawing/2014/main" id="{DEB03636-B80E-44E6-9CED-106E3313D7C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2" name="Text Box 15">
          <a:extLst>
            <a:ext uri="{FF2B5EF4-FFF2-40B4-BE49-F238E27FC236}">
              <a16:creationId xmlns:a16="http://schemas.microsoft.com/office/drawing/2014/main" id="{92D0E773-BB4E-4D92-A107-623F68D78D8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3" name="Text Box 15">
          <a:extLst>
            <a:ext uri="{FF2B5EF4-FFF2-40B4-BE49-F238E27FC236}">
              <a16:creationId xmlns:a16="http://schemas.microsoft.com/office/drawing/2014/main" id="{07AB2EA1-CA0F-44E8-B35E-7660F87FC66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4" name="Text Box 15">
          <a:extLst>
            <a:ext uri="{FF2B5EF4-FFF2-40B4-BE49-F238E27FC236}">
              <a16:creationId xmlns:a16="http://schemas.microsoft.com/office/drawing/2014/main" id="{EE4DCC5D-E261-4DFD-8008-5F9C40BF49F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5" name="Text Box 15">
          <a:extLst>
            <a:ext uri="{FF2B5EF4-FFF2-40B4-BE49-F238E27FC236}">
              <a16:creationId xmlns:a16="http://schemas.microsoft.com/office/drawing/2014/main" id="{878FB4AA-86D3-4E85-83B5-64684B7C8D0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6" name="Text Box 15">
          <a:extLst>
            <a:ext uri="{FF2B5EF4-FFF2-40B4-BE49-F238E27FC236}">
              <a16:creationId xmlns:a16="http://schemas.microsoft.com/office/drawing/2014/main" id="{109B7191-3FF8-459F-92F1-CD6F621A499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7" name="Text Box 15">
          <a:extLst>
            <a:ext uri="{FF2B5EF4-FFF2-40B4-BE49-F238E27FC236}">
              <a16:creationId xmlns:a16="http://schemas.microsoft.com/office/drawing/2014/main" id="{E78A07EF-B877-49B7-AC85-0D281E2A1A7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35713"/>
    <xdr:sp macro="" textlink="">
      <xdr:nvSpPr>
        <xdr:cNvPr id="1248" name="Text Box 15">
          <a:extLst>
            <a:ext uri="{FF2B5EF4-FFF2-40B4-BE49-F238E27FC236}">
              <a16:creationId xmlns:a16="http://schemas.microsoft.com/office/drawing/2014/main" id="{F7671474-2C34-4DEE-8D9A-8A23A2209596}"/>
            </a:ext>
          </a:extLst>
        </xdr:cNvPr>
        <xdr:cNvSpPr txBox="1">
          <a:spLocks noChangeArrowheads="1"/>
        </xdr:cNvSpPr>
      </xdr:nvSpPr>
      <xdr:spPr bwMode="auto">
        <a:xfrm>
          <a:off x="4972050" y="71183500"/>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39</xdr:row>
      <xdr:rowOff>0</xdr:rowOff>
    </xdr:from>
    <xdr:ext cx="95250" cy="213632"/>
    <xdr:sp macro="" textlink="">
      <xdr:nvSpPr>
        <xdr:cNvPr id="1249" name="Text Box 15">
          <a:extLst>
            <a:ext uri="{FF2B5EF4-FFF2-40B4-BE49-F238E27FC236}">
              <a16:creationId xmlns:a16="http://schemas.microsoft.com/office/drawing/2014/main" id="{89D1EABD-2641-40E7-B4A9-7E805F68434F}"/>
            </a:ext>
          </a:extLst>
        </xdr:cNvPr>
        <xdr:cNvSpPr txBox="1">
          <a:spLocks noChangeArrowheads="1"/>
        </xdr:cNvSpPr>
      </xdr:nvSpPr>
      <xdr:spPr bwMode="auto">
        <a:xfrm>
          <a:off x="5682343"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014"/>
    <xdr:sp macro="" textlink="">
      <xdr:nvSpPr>
        <xdr:cNvPr id="1250" name="Text Box 15">
          <a:extLst>
            <a:ext uri="{FF2B5EF4-FFF2-40B4-BE49-F238E27FC236}">
              <a16:creationId xmlns:a16="http://schemas.microsoft.com/office/drawing/2014/main" id="{FFCCA213-DF80-40DF-8DC4-EB639BCA7A7B}"/>
            </a:ext>
          </a:extLst>
        </xdr:cNvPr>
        <xdr:cNvSpPr txBox="1">
          <a:spLocks noChangeArrowheads="1"/>
        </xdr:cNvSpPr>
      </xdr:nvSpPr>
      <xdr:spPr bwMode="auto">
        <a:xfrm>
          <a:off x="4972050" y="71183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51" name="Text Box 15">
          <a:extLst>
            <a:ext uri="{FF2B5EF4-FFF2-40B4-BE49-F238E27FC236}">
              <a16:creationId xmlns:a16="http://schemas.microsoft.com/office/drawing/2014/main" id="{FCB6E829-7554-4B06-B2E1-F9F0DD824EA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52" name="Text Box 15">
          <a:extLst>
            <a:ext uri="{FF2B5EF4-FFF2-40B4-BE49-F238E27FC236}">
              <a16:creationId xmlns:a16="http://schemas.microsoft.com/office/drawing/2014/main" id="{912F52DE-A664-4772-865E-701C1BA8525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53" name="Text Box 15">
          <a:extLst>
            <a:ext uri="{FF2B5EF4-FFF2-40B4-BE49-F238E27FC236}">
              <a16:creationId xmlns:a16="http://schemas.microsoft.com/office/drawing/2014/main" id="{4B130007-9085-4CC1-892B-9C486B53F2F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331"/>
    <xdr:sp macro="" textlink="">
      <xdr:nvSpPr>
        <xdr:cNvPr id="1254" name="Text Box 15">
          <a:extLst>
            <a:ext uri="{FF2B5EF4-FFF2-40B4-BE49-F238E27FC236}">
              <a16:creationId xmlns:a16="http://schemas.microsoft.com/office/drawing/2014/main" id="{A6658566-349F-441E-8394-6A8853FFDA23}"/>
            </a:ext>
          </a:extLst>
        </xdr:cNvPr>
        <xdr:cNvSpPr txBox="1">
          <a:spLocks noChangeArrowheads="1"/>
        </xdr:cNvSpPr>
      </xdr:nvSpPr>
      <xdr:spPr bwMode="auto">
        <a:xfrm>
          <a:off x="4972050" y="71183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55" name="Text Box 15">
          <a:extLst>
            <a:ext uri="{FF2B5EF4-FFF2-40B4-BE49-F238E27FC236}">
              <a16:creationId xmlns:a16="http://schemas.microsoft.com/office/drawing/2014/main" id="{08242FC6-88AA-4164-AD55-35221004906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014"/>
    <xdr:sp macro="" textlink="">
      <xdr:nvSpPr>
        <xdr:cNvPr id="1256" name="Text Box 15">
          <a:extLst>
            <a:ext uri="{FF2B5EF4-FFF2-40B4-BE49-F238E27FC236}">
              <a16:creationId xmlns:a16="http://schemas.microsoft.com/office/drawing/2014/main" id="{7FD29ECB-A457-448B-8718-6A7D6DFB6FFF}"/>
            </a:ext>
          </a:extLst>
        </xdr:cNvPr>
        <xdr:cNvSpPr txBox="1">
          <a:spLocks noChangeArrowheads="1"/>
        </xdr:cNvSpPr>
      </xdr:nvSpPr>
      <xdr:spPr bwMode="auto">
        <a:xfrm>
          <a:off x="4972050" y="71183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57" name="Text Box 15">
          <a:extLst>
            <a:ext uri="{FF2B5EF4-FFF2-40B4-BE49-F238E27FC236}">
              <a16:creationId xmlns:a16="http://schemas.microsoft.com/office/drawing/2014/main" id="{E757D566-0C70-43A4-93F1-23E14E2F475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014"/>
    <xdr:sp macro="" textlink="">
      <xdr:nvSpPr>
        <xdr:cNvPr id="1258" name="Text Box 15">
          <a:extLst>
            <a:ext uri="{FF2B5EF4-FFF2-40B4-BE49-F238E27FC236}">
              <a16:creationId xmlns:a16="http://schemas.microsoft.com/office/drawing/2014/main" id="{1CDF70BF-6C29-4485-9E5A-D3A04C4080F3}"/>
            </a:ext>
          </a:extLst>
        </xdr:cNvPr>
        <xdr:cNvSpPr txBox="1">
          <a:spLocks noChangeArrowheads="1"/>
        </xdr:cNvSpPr>
      </xdr:nvSpPr>
      <xdr:spPr bwMode="auto">
        <a:xfrm>
          <a:off x="4972050" y="71183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59" name="Text Box 15">
          <a:extLst>
            <a:ext uri="{FF2B5EF4-FFF2-40B4-BE49-F238E27FC236}">
              <a16:creationId xmlns:a16="http://schemas.microsoft.com/office/drawing/2014/main" id="{A61BF774-8089-42AE-94DD-9F1CD76F6D2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014"/>
    <xdr:sp macro="" textlink="">
      <xdr:nvSpPr>
        <xdr:cNvPr id="1260" name="Text Box 15">
          <a:extLst>
            <a:ext uri="{FF2B5EF4-FFF2-40B4-BE49-F238E27FC236}">
              <a16:creationId xmlns:a16="http://schemas.microsoft.com/office/drawing/2014/main" id="{D066F436-3A97-42A1-9DE1-A60280D2B457}"/>
            </a:ext>
          </a:extLst>
        </xdr:cNvPr>
        <xdr:cNvSpPr txBox="1">
          <a:spLocks noChangeArrowheads="1"/>
        </xdr:cNvSpPr>
      </xdr:nvSpPr>
      <xdr:spPr bwMode="auto">
        <a:xfrm>
          <a:off x="4972050" y="71183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014"/>
    <xdr:sp macro="" textlink="">
      <xdr:nvSpPr>
        <xdr:cNvPr id="1261" name="Text Box 15">
          <a:extLst>
            <a:ext uri="{FF2B5EF4-FFF2-40B4-BE49-F238E27FC236}">
              <a16:creationId xmlns:a16="http://schemas.microsoft.com/office/drawing/2014/main" id="{587DFD66-A404-4CA4-94DC-E4EFF30D09EE}"/>
            </a:ext>
          </a:extLst>
        </xdr:cNvPr>
        <xdr:cNvSpPr txBox="1">
          <a:spLocks noChangeArrowheads="1"/>
        </xdr:cNvSpPr>
      </xdr:nvSpPr>
      <xdr:spPr bwMode="auto">
        <a:xfrm>
          <a:off x="4972050" y="71183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014"/>
    <xdr:sp macro="" textlink="">
      <xdr:nvSpPr>
        <xdr:cNvPr id="1262" name="Text Box 15">
          <a:extLst>
            <a:ext uri="{FF2B5EF4-FFF2-40B4-BE49-F238E27FC236}">
              <a16:creationId xmlns:a16="http://schemas.microsoft.com/office/drawing/2014/main" id="{1A8C083E-BFCC-4D08-8CB6-FBA74E68DC72}"/>
            </a:ext>
          </a:extLst>
        </xdr:cNvPr>
        <xdr:cNvSpPr txBox="1">
          <a:spLocks noChangeArrowheads="1"/>
        </xdr:cNvSpPr>
      </xdr:nvSpPr>
      <xdr:spPr bwMode="auto">
        <a:xfrm>
          <a:off x="4972050" y="71183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6.xml><?xml version="1.0" encoding="utf-8"?>
<xdr:wsDr xmlns:xdr="http://schemas.openxmlformats.org/drawingml/2006/spreadsheetDrawing" xmlns:a="http://schemas.openxmlformats.org/drawingml/2006/main">
  <xdr:twoCellAnchor editAs="oneCell">
    <xdr:from>
      <xdr:col>1</xdr:col>
      <xdr:colOff>406738</xdr:colOff>
      <xdr:row>17</xdr:row>
      <xdr:rowOff>74160</xdr:rowOff>
    </xdr:from>
    <xdr:to>
      <xdr:col>8</xdr:col>
      <xdr:colOff>146912</xdr:colOff>
      <xdr:row>56</xdr:row>
      <xdr:rowOff>137557</xdr:rowOff>
    </xdr:to>
    <xdr:pic>
      <xdr:nvPicPr>
        <xdr:cNvPr id="2" name="Imagen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1203179" y="6187380"/>
          <a:ext cx="8479496" cy="7145262"/>
        </a:xfrm>
        <a:prstGeom prst="rect">
          <a:avLst/>
        </a:prstGeom>
      </xdr:spPr>
    </xdr:pic>
    <xdr:clientData/>
  </xdr:twoCellAnchor>
  <xdr:twoCellAnchor editAs="oneCell">
    <xdr:from>
      <xdr:col>6</xdr:col>
      <xdr:colOff>421821</xdr:colOff>
      <xdr:row>33</xdr:row>
      <xdr:rowOff>177781</xdr:rowOff>
    </xdr:from>
    <xdr:to>
      <xdr:col>28</xdr:col>
      <xdr:colOff>430164</xdr:colOff>
      <xdr:row>68</xdr:row>
      <xdr:rowOff>24529</xdr:rowOff>
    </xdr:to>
    <xdr:pic>
      <xdr:nvPicPr>
        <xdr:cNvPr id="3" name="Imagen 2">
          <a:extLst>
            <a:ext uri="{FF2B5EF4-FFF2-40B4-BE49-F238E27FC236}">
              <a16:creationId xmlns:a16="http://schemas.microsoft.com/office/drawing/2014/main" id="{00000000-0008-0000-0700-000003000000}"/>
            </a:ext>
          </a:extLst>
        </xdr:cNvPr>
        <xdr:cNvPicPr>
          <a:picLocks noChangeAspect="1"/>
        </xdr:cNvPicPr>
      </xdr:nvPicPr>
      <xdr:blipFill rotWithShape="1">
        <a:blip xmlns:r="http://schemas.openxmlformats.org/officeDocument/2006/relationships" r:embed="rId2"/>
        <a:srcRect l="6425" t="17904" r="5370" b="16965"/>
        <a:stretch/>
      </xdr:blipFill>
      <xdr:spPr>
        <a:xfrm>
          <a:off x="6644821" y="9702781"/>
          <a:ext cx="15065376" cy="4672749"/>
        </a:xfrm>
        <a:prstGeom prst="rect">
          <a:avLst/>
        </a:prstGeom>
      </xdr:spPr>
    </xdr:pic>
    <xdr:clientData/>
  </xdr:twoCellAnchor>
  <xdr:twoCellAnchor editAs="oneCell">
    <xdr:from>
      <xdr:col>0</xdr:col>
      <xdr:colOff>21526</xdr:colOff>
      <xdr:row>0</xdr:row>
      <xdr:rowOff>21526</xdr:rowOff>
    </xdr:from>
    <xdr:to>
      <xdr:col>0</xdr:col>
      <xdr:colOff>750807</xdr:colOff>
      <xdr:row>2</xdr:row>
      <xdr:rowOff>124853</xdr:rowOff>
    </xdr:to>
    <xdr:pic>
      <xdr:nvPicPr>
        <xdr:cNvPr id="4" name="Imagen 3">
          <a:extLst>
            <a:ext uri="{FF2B5EF4-FFF2-40B4-BE49-F238E27FC236}">
              <a16:creationId xmlns:a16="http://schemas.microsoft.com/office/drawing/2014/main" id="{8A41EFE1-FD20-4498-9EBE-AC202C52EFFA}"/>
            </a:ext>
          </a:extLst>
        </xdr:cNvPr>
        <xdr:cNvPicPr>
          <a:picLocks noChangeAspect="1"/>
        </xdr:cNvPicPr>
      </xdr:nvPicPr>
      <xdr:blipFill>
        <a:blip xmlns:r="http://schemas.openxmlformats.org/officeDocument/2006/relationships" r:embed="rId3"/>
        <a:stretch>
          <a:fillRect/>
        </a:stretch>
      </xdr:blipFill>
      <xdr:spPr>
        <a:xfrm>
          <a:off x="21526" y="21526"/>
          <a:ext cx="729281" cy="619937"/>
        </a:xfrm>
        <a:prstGeom prst="rect">
          <a:avLst/>
        </a:prstGeom>
      </xdr:spPr>
    </xdr:pic>
    <xdr:clientData/>
  </xdr:twoCellAnchor>
  <xdr:twoCellAnchor editAs="oneCell">
    <xdr:from>
      <xdr:col>4</xdr:col>
      <xdr:colOff>0</xdr:colOff>
      <xdr:row>68</xdr:row>
      <xdr:rowOff>0</xdr:rowOff>
    </xdr:from>
    <xdr:to>
      <xdr:col>4</xdr:col>
      <xdr:colOff>90438</xdr:colOff>
      <xdr:row>71</xdr:row>
      <xdr:rowOff>330575</xdr:rowOff>
    </xdr:to>
    <xdr:sp macro="" textlink="">
      <xdr:nvSpPr>
        <xdr:cNvPr id="5" name="Text Box 15">
          <a:extLst>
            <a:ext uri="{FF2B5EF4-FFF2-40B4-BE49-F238E27FC236}">
              <a16:creationId xmlns:a16="http://schemas.microsoft.com/office/drawing/2014/main" id="{C0B6A711-85FD-4258-985E-C5D65A19F12C}"/>
            </a:ext>
          </a:extLst>
        </xdr:cNvPr>
        <xdr:cNvSpPr txBox="1">
          <a:spLocks noChangeArrowheads="1"/>
        </xdr:cNvSpPr>
      </xdr:nvSpPr>
      <xdr:spPr bwMode="auto">
        <a:xfrm>
          <a:off x="5200650" y="37731700"/>
          <a:ext cx="90438" cy="86322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68</xdr:row>
      <xdr:rowOff>0</xdr:rowOff>
    </xdr:from>
    <xdr:ext cx="95250" cy="213632"/>
    <xdr:sp macro="" textlink="">
      <xdr:nvSpPr>
        <xdr:cNvPr id="6" name="Text Box 15">
          <a:extLst>
            <a:ext uri="{FF2B5EF4-FFF2-40B4-BE49-F238E27FC236}">
              <a16:creationId xmlns:a16="http://schemas.microsoft.com/office/drawing/2014/main" id="{7677E544-9128-4CBF-8FB0-F91BA5F6887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 name="Text Box 15">
          <a:extLst>
            <a:ext uri="{FF2B5EF4-FFF2-40B4-BE49-F238E27FC236}">
              <a16:creationId xmlns:a16="http://schemas.microsoft.com/office/drawing/2014/main" id="{B00F9B0A-96D8-4A30-9D50-ADEE4479503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 name="Text Box 15">
          <a:extLst>
            <a:ext uri="{FF2B5EF4-FFF2-40B4-BE49-F238E27FC236}">
              <a16:creationId xmlns:a16="http://schemas.microsoft.com/office/drawing/2014/main" id="{DF6365D4-45C8-42CE-9AD9-C56831B5A53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 name="Text Box 15">
          <a:extLst>
            <a:ext uri="{FF2B5EF4-FFF2-40B4-BE49-F238E27FC236}">
              <a16:creationId xmlns:a16="http://schemas.microsoft.com/office/drawing/2014/main" id="{AEFC38CA-FBBD-486D-8076-74C4ECF9CF9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 name="Text Box 15">
          <a:extLst>
            <a:ext uri="{FF2B5EF4-FFF2-40B4-BE49-F238E27FC236}">
              <a16:creationId xmlns:a16="http://schemas.microsoft.com/office/drawing/2014/main" id="{9CE1F60B-52BE-4502-AFDA-B7348277207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 name="Text Box 15">
          <a:extLst>
            <a:ext uri="{FF2B5EF4-FFF2-40B4-BE49-F238E27FC236}">
              <a16:creationId xmlns:a16="http://schemas.microsoft.com/office/drawing/2014/main" id="{45BE82A1-EA9D-4DA5-9D43-B65CD1E069A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 name="Text Box 15">
          <a:extLst>
            <a:ext uri="{FF2B5EF4-FFF2-40B4-BE49-F238E27FC236}">
              <a16:creationId xmlns:a16="http://schemas.microsoft.com/office/drawing/2014/main" id="{6D9F1865-97D8-49DA-AD33-1A9CBFCA023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 name="Text Box 15">
          <a:extLst>
            <a:ext uri="{FF2B5EF4-FFF2-40B4-BE49-F238E27FC236}">
              <a16:creationId xmlns:a16="http://schemas.microsoft.com/office/drawing/2014/main" id="{3FA11AF5-8D88-46C2-9177-A7AB6EAEE7B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 name="Text Box 15">
          <a:extLst>
            <a:ext uri="{FF2B5EF4-FFF2-40B4-BE49-F238E27FC236}">
              <a16:creationId xmlns:a16="http://schemas.microsoft.com/office/drawing/2014/main" id="{D8A8EDD8-5B29-44E1-9AA6-E97F4B1CCCE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 name="Text Box 15">
          <a:extLst>
            <a:ext uri="{FF2B5EF4-FFF2-40B4-BE49-F238E27FC236}">
              <a16:creationId xmlns:a16="http://schemas.microsoft.com/office/drawing/2014/main" id="{6201A98C-18E0-4E15-9F58-3B2D33F798B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 name="Text Box 15">
          <a:extLst>
            <a:ext uri="{FF2B5EF4-FFF2-40B4-BE49-F238E27FC236}">
              <a16:creationId xmlns:a16="http://schemas.microsoft.com/office/drawing/2014/main" id="{B127F805-4DB7-4569-B80B-07E83931883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 name="Text Box 15">
          <a:extLst>
            <a:ext uri="{FF2B5EF4-FFF2-40B4-BE49-F238E27FC236}">
              <a16:creationId xmlns:a16="http://schemas.microsoft.com/office/drawing/2014/main" id="{725C4651-365C-4FB5-B438-B19B5312A53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 name="Text Box 15">
          <a:extLst>
            <a:ext uri="{FF2B5EF4-FFF2-40B4-BE49-F238E27FC236}">
              <a16:creationId xmlns:a16="http://schemas.microsoft.com/office/drawing/2014/main" id="{0489A983-CA21-4EDC-BCE1-CF8673EB484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 name="Text Box 15">
          <a:extLst>
            <a:ext uri="{FF2B5EF4-FFF2-40B4-BE49-F238E27FC236}">
              <a16:creationId xmlns:a16="http://schemas.microsoft.com/office/drawing/2014/main" id="{2A95C8CD-C738-4DCF-A1E6-6600E548076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68</xdr:row>
      <xdr:rowOff>0</xdr:rowOff>
    </xdr:from>
    <xdr:ext cx="95250" cy="213632"/>
    <xdr:sp macro="" textlink="">
      <xdr:nvSpPr>
        <xdr:cNvPr id="20" name="Text Box 15">
          <a:extLst>
            <a:ext uri="{FF2B5EF4-FFF2-40B4-BE49-F238E27FC236}">
              <a16:creationId xmlns:a16="http://schemas.microsoft.com/office/drawing/2014/main" id="{1A7AEDF8-28DD-4F20-80CF-60ABBE5AA3C9}"/>
            </a:ext>
          </a:extLst>
        </xdr:cNvPr>
        <xdr:cNvSpPr txBox="1">
          <a:spLocks noChangeArrowheads="1"/>
        </xdr:cNvSpPr>
      </xdr:nvSpPr>
      <xdr:spPr bwMode="auto">
        <a:xfrm>
          <a:off x="6234793"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 name="Text Box 15">
          <a:extLst>
            <a:ext uri="{FF2B5EF4-FFF2-40B4-BE49-F238E27FC236}">
              <a16:creationId xmlns:a16="http://schemas.microsoft.com/office/drawing/2014/main" id="{DF2F893D-56EB-4F66-BD79-AD21191FBF5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 name="Text Box 15">
          <a:extLst>
            <a:ext uri="{FF2B5EF4-FFF2-40B4-BE49-F238E27FC236}">
              <a16:creationId xmlns:a16="http://schemas.microsoft.com/office/drawing/2014/main" id="{A32FFEDC-171F-4F73-9E98-1431225A260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 name="Text Box 15">
          <a:extLst>
            <a:ext uri="{FF2B5EF4-FFF2-40B4-BE49-F238E27FC236}">
              <a16:creationId xmlns:a16="http://schemas.microsoft.com/office/drawing/2014/main" id="{6B4B8CAD-496A-430E-A4FD-938E10D59B3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 name="Text Box 15">
          <a:extLst>
            <a:ext uri="{FF2B5EF4-FFF2-40B4-BE49-F238E27FC236}">
              <a16:creationId xmlns:a16="http://schemas.microsoft.com/office/drawing/2014/main" id="{C453DB9B-AC97-467A-9BBB-F7EC34610C9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 name="Text Box 15">
          <a:extLst>
            <a:ext uri="{FF2B5EF4-FFF2-40B4-BE49-F238E27FC236}">
              <a16:creationId xmlns:a16="http://schemas.microsoft.com/office/drawing/2014/main" id="{2F133F05-1A51-4FA0-B53C-FE6D2E2A2A0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 name="Text Box 15">
          <a:extLst>
            <a:ext uri="{FF2B5EF4-FFF2-40B4-BE49-F238E27FC236}">
              <a16:creationId xmlns:a16="http://schemas.microsoft.com/office/drawing/2014/main" id="{A75B2D95-CBBE-4A4B-A5A1-A5B272DA050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 name="Text Box 15">
          <a:extLst>
            <a:ext uri="{FF2B5EF4-FFF2-40B4-BE49-F238E27FC236}">
              <a16:creationId xmlns:a16="http://schemas.microsoft.com/office/drawing/2014/main" id="{90E45A75-1EA2-48BF-BAD5-0F5B8931F50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 name="Text Box 15">
          <a:extLst>
            <a:ext uri="{FF2B5EF4-FFF2-40B4-BE49-F238E27FC236}">
              <a16:creationId xmlns:a16="http://schemas.microsoft.com/office/drawing/2014/main" id="{783B0301-568F-4E86-B0BD-52627EAC9F2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 name="Text Box 15">
          <a:extLst>
            <a:ext uri="{FF2B5EF4-FFF2-40B4-BE49-F238E27FC236}">
              <a16:creationId xmlns:a16="http://schemas.microsoft.com/office/drawing/2014/main" id="{B63F68AD-4E34-45FF-86AB-6314BA9112D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 name="Text Box 15">
          <a:extLst>
            <a:ext uri="{FF2B5EF4-FFF2-40B4-BE49-F238E27FC236}">
              <a16:creationId xmlns:a16="http://schemas.microsoft.com/office/drawing/2014/main" id="{27380EE9-0ECA-4FF6-ACB6-F6713A57CF3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 name="Text Box 15">
          <a:extLst>
            <a:ext uri="{FF2B5EF4-FFF2-40B4-BE49-F238E27FC236}">
              <a16:creationId xmlns:a16="http://schemas.microsoft.com/office/drawing/2014/main" id="{EBF627F6-5165-4C1A-9B4D-4D3D82B5B67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 name="Text Box 15">
          <a:extLst>
            <a:ext uri="{FF2B5EF4-FFF2-40B4-BE49-F238E27FC236}">
              <a16:creationId xmlns:a16="http://schemas.microsoft.com/office/drawing/2014/main" id="{C9DCE352-1BE4-4DE4-B4FE-3E60CD5DE51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 name="Text Box 15">
          <a:extLst>
            <a:ext uri="{FF2B5EF4-FFF2-40B4-BE49-F238E27FC236}">
              <a16:creationId xmlns:a16="http://schemas.microsoft.com/office/drawing/2014/main" id="{DFE2C5EA-3090-445C-BA39-44D6B168DF8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 name="Text Box 15">
          <a:extLst>
            <a:ext uri="{FF2B5EF4-FFF2-40B4-BE49-F238E27FC236}">
              <a16:creationId xmlns:a16="http://schemas.microsoft.com/office/drawing/2014/main" id="{6D6AFCA1-868E-4498-A2B2-4D31440F272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 name="Text Box 15">
          <a:extLst>
            <a:ext uri="{FF2B5EF4-FFF2-40B4-BE49-F238E27FC236}">
              <a16:creationId xmlns:a16="http://schemas.microsoft.com/office/drawing/2014/main" id="{9F152546-011C-45C4-B773-42698947318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 name="Text Box 15">
          <a:extLst>
            <a:ext uri="{FF2B5EF4-FFF2-40B4-BE49-F238E27FC236}">
              <a16:creationId xmlns:a16="http://schemas.microsoft.com/office/drawing/2014/main" id="{4CB7DF81-1206-4C14-A1C8-FC2CF821074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 name="Text Box 15">
          <a:extLst>
            <a:ext uri="{FF2B5EF4-FFF2-40B4-BE49-F238E27FC236}">
              <a16:creationId xmlns:a16="http://schemas.microsoft.com/office/drawing/2014/main" id="{2D16146A-E053-4FD1-AB44-3126DFC95F8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 name="Text Box 15">
          <a:extLst>
            <a:ext uri="{FF2B5EF4-FFF2-40B4-BE49-F238E27FC236}">
              <a16:creationId xmlns:a16="http://schemas.microsoft.com/office/drawing/2014/main" id="{4AE7BF5F-3A13-4612-A5C2-F43D3660A05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 name="Text Box 15">
          <a:extLst>
            <a:ext uri="{FF2B5EF4-FFF2-40B4-BE49-F238E27FC236}">
              <a16:creationId xmlns:a16="http://schemas.microsoft.com/office/drawing/2014/main" id="{2ED3B0ED-2EBE-438C-9A30-8AA5236C385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 name="Text Box 15">
          <a:extLst>
            <a:ext uri="{FF2B5EF4-FFF2-40B4-BE49-F238E27FC236}">
              <a16:creationId xmlns:a16="http://schemas.microsoft.com/office/drawing/2014/main" id="{F94D73F7-1F98-451F-8779-1EBF7545534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1" name="Text Box 15">
          <a:extLst>
            <a:ext uri="{FF2B5EF4-FFF2-40B4-BE49-F238E27FC236}">
              <a16:creationId xmlns:a16="http://schemas.microsoft.com/office/drawing/2014/main" id="{84492F45-5C4C-4DE6-8071-E0A3895C6B6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2" name="Text Box 15">
          <a:extLst>
            <a:ext uri="{FF2B5EF4-FFF2-40B4-BE49-F238E27FC236}">
              <a16:creationId xmlns:a16="http://schemas.microsoft.com/office/drawing/2014/main" id="{A98E5F93-28C9-411A-9241-C6371A112B8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3" name="Text Box 15">
          <a:extLst>
            <a:ext uri="{FF2B5EF4-FFF2-40B4-BE49-F238E27FC236}">
              <a16:creationId xmlns:a16="http://schemas.microsoft.com/office/drawing/2014/main" id="{75F31A37-A920-4291-8954-13A3250F655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4" name="Text Box 15">
          <a:extLst>
            <a:ext uri="{FF2B5EF4-FFF2-40B4-BE49-F238E27FC236}">
              <a16:creationId xmlns:a16="http://schemas.microsoft.com/office/drawing/2014/main" id="{1B44A0C5-7FE0-4B17-83C8-BCCFE856830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5" name="Text Box 15">
          <a:extLst>
            <a:ext uri="{FF2B5EF4-FFF2-40B4-BE49-F238E27FC236}">
              <a16:creationId xmlns:a16="http://schemas.microsoft.com/office/drawing/2014/main" id="{B75C2655-26B7-4332-ACFA-5F7813A1D32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6" name="Text Box 15">
          <a:extLst>
            <a:ext uri="{FF2B5EF4-FFF2-40B4-BE49-F238E27FC236}">
              <a16:creationId xmlns:a16="http://schemas.microsoft.com/office/drawing/2014/main" id="{8FE2938E-45B3-4E65-A641-823977B03A6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7" name="Text Box 15">
          <a:extLst>
            <a:ext uri="{FF2B5EF4-FFF2-40B4-BE49-F238E27FC236}">
              <a16:creationId xmlns:a16="http://schemas.microsoft.com/office/drawing/2014/main" id="{E4F8F28A-73D5-4315-AA31-DE254DAF0B4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8" name="Text Box 15">
          <a:extLst>
            <a:ext uri="{FF2B5EF4-FFF2-40B4-BE49-F238E27FC236}">
              <a16:creationId xmlns:a16="http://schemas.microsoft.com/office/drawing/2014/main" id="{F13CB2C4-A603-4D91-B245-EA8A2763396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9" name="Text Box 15">
          <a:extLst>
            <a:ext uri="{FF2B5EF4-FFF2-40B4-BE49-F238E27FC236}">
              <a16:creationId xmlns:a16="http://schemas.microsoft.com/office/drawing/2014/main" id="{5B275103-31A3-4EC0-BA3A-818B7BC7830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0" name="Text Box 15">
          <a:extLst>
            <a:ext uri="{FF2B5EF4-FFF2-40B4-BE49-F238E27FC236}">
              <a16:creationId xmlns:a16="http://schemas.microsoft.com/office/drawing/2014/main" id="{2B292750-D939-475A-A7EB-41A88A080C7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1" name="Text Box 15">
          <a:extLst>
            <a:ext uri="{FF2B5EF4-FFF2-40B4-BE49-F238E27FC236}">
              <a16:creationId xmlns:a16="http://schemas.microsoft.com/office/drawing/2014/main" id="{A96F245D-5E0D-4EF8-8FEF-5C6E029BA2B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2" name="Text Box 15">
          <a:extLst>
            <a:ext uri="{FF2B5EF4-FFF2-40B4-BE49-F238E27FC236}">
              <a16:creationId xmlns:a16="http://schemas.microsoft.com/office/drawing/2014/main" id="{83405897-82EB-482A-B30D-378721642B3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3" name="Text Box 15">
          <a:extLst>
            <a:ext uri="{FF2B5EF4-FFF2-40B4-BE49-F238E27FC236}">
              <a16:creationId xmlns:a16="http://schemas.microsoft.com/office/drawing/2014/main" id="{B869ACB0-449C-4BC0-94AC-221260A0064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4" name="Text Box 15">
          <a:extLst>
            <a:ext uri="{FF2B5EF4-FFF2-40B4-BE49-F238E27FC236}">
              <a16:creationId xmlns:a16="http://schemas.microsoft.com/office/drawing/2014/main" id="{5879CAE4-39D0-4F73-A223-F802CAEFB18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5" name="Text Box 15">
          <a:extLst>
            <a:ext uri="{FF2B5EF4-FFF2-40B4-BE49-F238E27FC236}">
              <a16:creationId xmlns:a16="http://schemas.microsoft.com/office/drawing/2014/main" id="{5F84BDD3-38B3-4368-9527-98AAC17905E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6" name="Text Box 15">
          <a:extLst>
            <a:ext uri="{FF2B5EF4-FFF2-40B4-BE49-F238E27FC236}">
              <a16:creationId xmlns:a16="http://schemas.microsoft.com/office/drawing/2014/main" id="{F9E91DED-FC23-4151-9D4E-040E5123C0D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7" name="Text Box 15">
          <a:extLst>
            <a:ext uri="{FF2B5EF4-FFF2-40B4-BE49-F238E27FC236}">
              <a16:creationId xmlns:a16="http://schemas.microsoft.com/office/drawing/2014/main" id="{D7A76680-49BA-4C77-8E45-42627A2BAE0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8" name="Text Box 15">
          <a:extLst>
            <a:ext uri="{FF2B5EF4-FFF2-40B4-BE49-F238E27FC236}">
              <a16:creationId xmlns:a16="http://schemas.microsoft.com/office/drawing/2014/main" id="{25A67BD7-A8EB-4C69-A530-176BEE97EA5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9" name="Text Box 15">
          <a:extLst>
            <a:ext uri="{FF2B5EF4-FFF2-40B4-BE49-F238E27FC236}">
              <a16:creationId xmlns:a16="http://schemas.microsoft.com/office/drawing/2014/main" id="{DAE10A90-EAA6-41BC-A451-148E4407756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0" name="Text Box 15">
          <a:extLst>
            <a:ext uri="{FF2B5EF4-FFF2-40B4-BE49-F238E27FC236}">
              <a16:creationId xmlns:a16="http://schemas.microsoft.com/office/drawing/2014/main" id="{D84078A6-E2D9-4172-8810-4D673601EF8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1" name="Text Box 15">
          <a:extLst>
            <a:ext uri="{FF2B5EF4-FFF2-40B4-BE49-F238E27FC236}">
              <a16:creationId xmlns:a16="http://schemas.microsoft.com/office/drawing/2014/main" id="{BD7438FE-F6C8-442E-A326-98DBA6521F8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2" name="Text Box 15">
          <a:extLst>
            <a:ext uri="{FF2B5EF4-FFF2-40B4-BE49-F238E27FC236}">
              <a16:creationId xmlns:a16="http://schemas.microsoft.com/office/drawing/2014/main" id="{57A25EC6-D298-4923-9492-5442296709F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3" name="Text Box 15">
          <a:extLst>
            <a:ext uri="{FF2B5EF4-FFF2-40B4-BE49-F238E27FC236}">
              <a16:creationId xmlns:a16="http://schemas.microsoft.com/office/drawing/2014/main" id="{9BF7AEEB-8C5A-4E4E-8D42-F0054285E2F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4" name="Text Box 15">
          <a:extLst>
            <a:ext uri="{FF2B5EF4-FFF2-40B4-BE49-F238E27FC236}">
              <a16:creationId xmlns:a16="http://schemas.microsoft.com/office/drawing/2014/main" id="{99D0210D-DEC2-4BEB-BA9A-31C9B1FD84F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5" name="Text Box 15">
          <a:extLst>
            <a:ext uri="{FF2B5EF4-FFF2-40B4-BE49-F238E27FC236}">
              <a16:creationId xmlns:a16="http://schemas.microsoft.com/office/drawing/2014/main" id="{0345DF5A-486C-483F-A381-388C1D9B477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6" name="Text Box 15">
          <a:extLst>
            <a:ext uri="{FF2B5EF4-FFF2-40B4-BE49-F238E27FC236}">
              <a16:creationId xmlns:a16="http://schemas.microsoft.com/office/drawing/2014/main" id="{82527FBB-B3D6-42F2-ACC5-F91E0A2DCF6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7" name="Text Box 15">
          <a:extLst>
            <a:ext uri="{FF2B5EF4-FFF2-40B4-BE49-F238E27FC236}">
              <a16:creationId xmlns:a16="http://schemas.microsoft.com/office/drawing/2014/main" id="{1DC97E43-66FB-429E-ADC1-4DCCDDBA43A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8" name="Text Box 15">
          <a:extLst>
            <a:ext uri="{FF2B5EF4-FFF2-40B4-BE49-F238E27FC236}">
              <a16:creationId xmlns:a16="http://schemas.microsoft.com/office/drawing/2014/main" id="{90D03529-13ED-4A2F-AFB0-ABFBE02EF41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9" name="Text Box 15">
          <a:extLst>
            <a:ext uri="{FF2B5EF4-FFF2-40B4-BE49-F238E27FC236}">
              <a16:creationId xmlns:a16="http://schemas.microsoft.com/office/drawing/2014/main" id="{2F7568B0-E197-4AB3-B19D-14B8A23F00C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0" name="Text Box 15">
          <a:extLst>
            <a:ext uri="{FF2B5EF4-FFF2-40B4-BE49-F238E27FC236}">
              <a16:creationId xmlns:a16="http://schemas.microsoft.com/office/drawing/2014/main" id="{2ECA43AA-1F2B-4D55-AF46-CBC1EF29CE8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1" name="Text Box 15">
          <a:extLst>
            <a:ext uri="{FF2B5EF4-FFF2-40B4-BE49-F238E27FC236}">
              <a16:creationId xmlns:a16="http://schemas.microsoft.com/office/drawing/2014/main" id="{808CABC1-2EEF-4D11-A7AB-3B13D375EBE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2" name="Text Box 15">
          <a:extLst>
            <a:ext uri="{FF2B5EF4-FFF2-40B4-BE49-F238E27FC236}">
              <a16:creationId xmlns:a16="http://schemas.microsoft.com/office/drawing/2014/main" id="{29E86824-885C-44DD-B08E-EF5C6148314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3" name="Text Box 15">
          <a:extLst>
            <a:ext uri="{FF2B5EF4-FFF2-40B4-BE49-F238E27FC236}">
              <a16:creationId xmlns:a16="http://schemas.microsoft.com/office/drawing/2014/main" id="{82E6AB51-7DF8-4148-8F1C-6CB351A4B61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4" name="Text Box 15">
          <a:extLst>
            <a:ext uri="{FF2B5EF4-FFF2-40B4-BE49-F238E27FC236}">
              <a16:creationId xmlns:a16="http://schemas.microsoft.com/office/drawing/2014/main" id="{3703DA0F-1661-4C8E-A5F6-503D48B03D5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5" name="Text Box 15">
          <a:extLst>
            <a:ext uri="{FF2B5EF4-FFF2-40B4-BE49-F238E27FC236}">
              <a16:creationId xmlns:a16="http://schemas.microsoft.com/office/drawing/2014/main" id="{2BA294C3-0FE4-4BD8-A263-6540B1D2B6C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6" name="Text Box 15">
          <a:extLst>
            <a:ext uri="{FF2B5EF4-FFF2-40B4-BE49-F238E27FC236}">
              <a16:creationId xmlns:a16="http://schemas.microsoft.com/office/drawing/2014/main" id="{03BE84CC-B45D-4B8C-B6E2-314EF24FB05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7" name="Text Box 15">
          <a:extLst>
            <a:ext uri="{FF2B5EF4-FFF2-40B4-BE49-F238E27FC236}">
              <a16:creationId xmlns:a16="http://schemas.microsoft.com/office/drawing/2014/main" id="{DF0B74B4-A103-49B9-8ABE-08E6A2E392C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8" name="Text Box 15">
          <a:extLst>
            <a:ext uri="{FF2B5EF4-FFF2-40B4-BE49-F238E27FC236}">
              <a16:creationId xmlns:a16="http://schemas.microsoft.com/office/drawing/2014/main" id="{590578F7-A484-4321-ABE5-FCB0D3B9FDD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9" name="Text Box 15">
          <a:extLst>
            <a:ext uri="{FF2B5EF4-FFF2-40B4-BE49-F238E27FC236}">
              <a16:creationId xmlns:a16="http://schemas.microsoft.com/office/drawing/2014/main" id="{B51A77D6-F592-4691-A175-4BFC9FCFFAA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0" name="Text Box 15">
          <a:extLst>
            <a:ext uri="{FF2B5EF4-FFF2-40B4-BE49-F238E27FC236}">
              <a16:creationId xmlns:a16="http://schemas.microsoft.com/office/drawing/2014/main" id="{76AD2FBC-41A4-4ECF-AF25-0B4031CDA44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1" name="Text Box 15">
          <a:extLst>
            <a:ext uri="{FF2B5EF4-FFF2-40B4-BE49-F238E27FC236}">
              <a16:creationId xmlns:a16="http://schemas.microsoft.com/office/drawing/2014/main" id="{0E16D1E9-1C0A-47D5-B56C-C064BE75EFA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2" name="Text Box 15">
          <a:extLst>
            <a:ext uri="{FF2B5EF4-FFF2-40B4-BE49-F238E27FC236}">
              <a16:creationId xmlns:a16="http://schemas.microsoft.com/office/drawing/2014/main" id="{672DFB4F-908C-4DE1-85BC-F3E69BB6F04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3" name="Text Box 15">
          <a:extLst>
            <a:ext uri="{FF2B5EF4-FFF2-40B4-BE49-F238E27FC236}">
              <a16:creationId xmlns:a16="http://schemas.microsoft.com/office/drawing/2014/main" id="{DB8C9685-5431-4786-A924-B270384093B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4" name="Text Box 15">
          <a:extLst>
            <a:ext uri="{FF2B5EF4-FFF2-40B4-BE49-F238E27FC236}">
              <a16:creationId xmlns:a16="http://schemas.microsoft.com/office/drawing/2014/main" id="{C2A22CDC-4277-46CB-9E49-DABA4488335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5" name="Text Box 15">
          <a:extLst>
            <a:ext uri="{FF2B5EF4-FFF2-40B4-BE49-F238E27FC236}">
              <a16:creationId xmlns:a16="http://schemas.microsoft.com/office/drawing/2014/main" id="{5F28036A-1969-4983-A036-3FF58B76982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6" name="Text Box 15">
          <a:extLst>
            <a:ext uri="{FF2B5EF4-FFF2-40B4-BE49-F238E27FC236}">
              <a16:creationId xmlns:a16="http://schemas.microsoft.com/office/drawing/2014/main" id="{37297A9C-37FA-4CF7-8DF1-1CAA5B49191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7" name="Text Box 15">
          <a:extLst>
            <a:ext uri="{FF2B5EF4-FFF2-40B4-BE49-F238E27FC236}">
              <a16:creationId xmlns:a16="http://schemas.microsoft.com/office/drawing/2014/main" id="{98988C21-1E87-4E85-AE89-3928B0414E7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8" name="Text Box 15">
          <a:extLst>
            <a:ext uri="{FF2B5EF4-FFF2-40B4-BE49-F238E27FC236}">
              <a16:creationId xmlns:a16="http://schemas.microsoft.com/office/drawing/2014/main" id="{AE053D17-C02D-4D5B-A5D9-65E9DC5BBE6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9" name="Text Box 15">
          <a:extLst>
            <a:ext uri="{FF2B5EF4-FFF2-40B4-BE49-F238E27FC236}">
              <a16:creationId xmlns:a16="http://schemas.microsoft.com/office/drawing/2014/main" id="{269D5287-1096-4A58-86BD-7255567F486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0" name="Text Box 15">
          <a:extLst>
            <a:ext uri="{FF2B5EF4-FFF2-40B4-BE49-F238E27FC236}">
              <a16:creationId xmlns:a16="http://schemas.microsoft.com/office/drawing/2014/main" id="{9FE6D010-9E4A-4E83-96EC-0341680369A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1" name="Text Box 15">
          <a:extLst>
            <a:ext uri="{FF2B5EF4-FFF2-40B4-BE49-F238E27FC236}">
              <a16:creationId xmlns:a16="http://schemas.microsoft.com/office/drawing/2014/main" id="{557F9163-1FCB-4306-97F6-8EF1427F7AE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2" name="Text Box 15">
          <a:extLst>
            <a:ext uri="{FF2B5EF4-FFF2-40B4-BE49-F238E27FC236}">
              <a16:creationId xmlns:a16="http://schemas.microsoft.com/office/drawing/2014/main" id="{8306CC7D-4B9E-473E-948C-F3AC0DB4621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3" name="Text Box 15">
          <a:extLst>
            <a:ext uri="{FF2B5EF4-FFF2-40B4-BE49-F238E27FC236}">
              <a16:creationId xmlns:a16="http://schemas.microsoft.com/office/drawing/2014/main" id="{6D0676C0-C564-49F2-8EA3-C41EBF16A6D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4" name="Text Box 15">
          <a:extLst>
            <a:ext uri="{FF2B5EF4-FFF2-40B4-BE49-F238E27FC236}">
              <a16:creationId xmlns:a16="http://schemas.microsoft.com/office/drawing/2014/main" id="{52D4D052-A022-436A-97AF-470EC092B39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5" name="Text Box 15">
          <a:extLst>
            <a:ext uri="{FF2B5EF4-FFF2-40B4-BE49-F238E27FC236}">
              <a16:creationId xmlns:a16="http://schemas.microsoft.com/office/drawing/2014/main" id="{4A3905DA-D26A-4EA4-9517-EBC7807E2AF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6" name="Text Box 15">
          <a:extLst>
            <a:ext uri="{FF2B5EF4-FFF2-40B4-BE49-F238E27FC236}">
              <a16:creationId xmlns:a16="http://schemas.microsoft.com/office/drawing/2014/main" id="{60CE3930-DC65-4B0E-960C-4458225BC14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7" name="Text Box 15">
          <a:extLst>
            <a:ext uri="{FF2B5EF4-FFF2-40B4-BE49-F238E27FC236}">
              <a16:creationId xmlns:a16="http://schemas.microsoft.com/office/drawing/2014/main" id="{890DAA0E-BCF8-45E6-8638-1A62D126CEA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8" name="Text Box 15">
          <a:extLst>
            <a:ext uri="{FF2B5EF4-FFF2-40B4-BE49-F238E27FC236}">
              <a16:creationId xmlns:a16="http://schemas.microsoft.com/office/drawing/2014/main" id="{34ACAD11-62E4-4501-AAE7-AC5A41AD8D4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9" name="Text Box 15">
          <a:extLst>
            <a:ext uri="{FF2B5EF4-FFF2-40B4-BE49-F238E27FC236}">
              <a16:creationId xmlns:a16="http://schemas.microsoft.com/office/drawing/2014/main" id="{DEA7D4CD-29EF-4A08-9293-5C82A6D9F21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0" name="Text Box 15">
          <a:extLst>
            <a:ext uri="{FF2B5EF4-FFF2-40B4-BE49-F238E27FC236}">
              <a16:creationId xmlns:a16="http://schemas.microsoft.com/office/drawing/2014/main" id="{0502729F-3861-49C3-A3A4-C3F21591464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1" name="Text Box 15">
          <a:extLst>
            <a:ext uri="{FF2B5EF4-FFF2-40B4-BE49-F238E27FC236}">
              <a16:creationId xmlns:a16="http://schemas.microsoft.com/office/drawing/2014/main" id="{74701E27-67B6-4F35-A616-48A7A7254A2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2" name="Text Box 15">
          <a:extLst>
            <a:ext uri="{FF2B5EF4-FFF2-40B4-BE49-F238E27FC236}">
              <a16:creationId xmlns:a16="http://schemas.microsoft.com/office/drawing/2014/main" id="{2D05EA3B-4FFE-4CD9-8EFC-30BC48CE3EC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3" name="Text Box 15">
          <a:extLst>
            <a:ext uri="{FF2B5EF4-FFF2-40B4-BE49-F238E27FC236}">
              <a16:creationId xmlns:a16="http://schemas.microsoft.com/office/drawing/2014/main" id="{2E6C095D-8E9F-420D-930E-2B48E604A1C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4" name="Text Box 15">
          <a:extLst>
            <a:ext uri="{FF2B5EF4-FFF2-40B4-BE49-F238E27FC236}">
              <a16:creationId xmlns:a16="http://schemas.microsoft.com/office/drawing/2014/main" id="{1617537E-6200-4C59-9A5C-246C9A0B304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5" name="Text Box 15">
          <a:extLst>
            <a:ext uri="{FF2B5EF4-FFF2-40B4-BE49-F238E27FC236}">
              <a16:creationId xmlns:a16="http://schemas.microsoft.com/office/drawing/2014/main" id="{16F4BA4C-F4B8-49C1-BAE6-F945428FE81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6" name="Text Box 15">
          <a:extLst>
            <a:ext uri="{FF2B5EF4-FFF2-40B4-BE49-F238E27FC236}">
              <a16:creationId xmlns:a16="http://schemas.microsoft.com/office/drawing/2014/main" id="{EF992879-4CE2-4BFA-B156-905E7733AB6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7" name="Text Box 15">
          <a:extLst>
            <a:ext uri="{FF2B5EF4-FFF2-40B4-BE49-F238E27FC236}">
              <a16:creationId xmlns:a16="http://schemas.microsoft.com/office/drawing/2014/main" id="{8D5B4FC2-5D85-4133-8A19-417E1EF1C76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8" name="Text Box 15">
          <a:extLst>
            <a:ext uri="{FF2B5EF4-FFF2-40B4-BE49-F238E27FC236}">
              <a16:creationId xmlns:a16="http://schemas.microsoft.com/office/drawing/2014/main" id="{692B4352-4B58-4C8B-A701-B3C21776065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9" name="Text Box 15">
          <a:extLst>
            <a:ext uri="{FF2B5EF4-FFF2-40B4-BE49-F238E27FC236}">
              <a16:creationId xmlns:a16="http://schemas.microsoft.com/office/drawing/2014/main" id="{D2AD56F4-301B-4ADA-9CC4-60A06B9AE1D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0" name="Text Box 15">
          <a:extLst>
            <a:ext uri="{FF2B5EF4-FFF2-40B4-BE49-F238E27FC236}">
              <a16:creationId xmlns:a16="http://schemas.microsoft.com/office/drawing/2014/main" id="{8313C5CF-5D6B-4F07-842F-E582C4D6901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1" name="Text Box 15">
          <a:extLst>
            <a:ext uri="{FF2B5EF4-FFF2-40B4-BE49-F238E27FC236}">
              <a16:creationId xmlns:a16="http://schemas.microsoft.com/office/drawing/2014/main" id="{C84829AD-AC8A-478D-94B0-CD88B6B33A9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2" name="Text Box 15">
          <a:extLst>
            <a:ext uri="{FF2B5EF4-FFF2-40B4-BE49-F238E27FC236}">
              <a16:creationId xmlns:a16="http://schemas.microsoft.com/office/drawing/2014/main" id="{B220D36E-DF4A-4F1B-81E0-6AB391B26F4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3" name="Text Box 15">
          <a:extLst>
            <a:ext uri="{FF2B5EF4-FFF2-40B4-BE49-F238E27FC236}">
              <a16:creationId xmlns:a16="http://schemas.microsoft.com/office/drawing/2014/main" id="{F5E62B2B-AA45-41E1-8077-C2F237325BC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4" name="Text Box 15">
          <a:extLst>
            <a:ext uri="{FF2B5EF4-FFF2-40B4-BE49-F238E27FC236}">
              <a16:creationId xmlns:a16="http://schemas.microsoft.com/office/drawing/2014/main" id="{9AC7146E-EACC-4914-9FC2-A3E0B99F123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5" name="Text Box 15">
          <a:extLst>
            <a:ext uri="{FF2B5EF4-FFF2-40B4-BE49-F238E27FC236}">
              <a16:creationId xmlns:a16="http://schemas.microsoft.com/office/drawing/2014/main" id="{A3C04CCA-22D1-4514-8125-796FFBB1295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6" name="Text Box 15">
          <a:extLst>
            <a:ext uri="{FF2B5EF4-FFF2-40B4-BE49-F238E27FC236}">
              <a16:creationId xmlns:a16="http://schemas.microsoft.com/office/drawing/2014/main" id="{40F893CD-56BD-444D-8848-92A5ECB7F09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7" name="Text Box 15">
          <a:extLst>
            <a:ext uri="{FF2B5EF4-FFF2-40B4-BE49-F238E27FC236}">
              <a16:creationId xmlns:a16="http://schemas.microsoft.com/office/drawing/2014/main" id="{79B0C200-6C18-4F0A-A6F6-1B796D8988F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8" name="Text Box 15">
          <a:extLst>
            <a:ext uri="{FF2B5EF4-FFF2-40B4-BE49-F238E27FC236}">
              <a16:creationId xmlns:a16="http://schemas.microsoft.com/office/drawing/2014/main" id="{B98131D7-1B8F-40BA-BB42-92711836E67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9" name="Text Box 15">
          <a:extLst>
            <a:ext uri="{FF2B5EF4-FFF2-40B4-BE49-F238E27FC236}">
              <a16:creationId xmlns:a16="http://schemas.microsoft.com/office/drawing/2014/main" id="{C31C1B1E-7080-40AE-9E2B-897ABEC1F78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0" name="Text Box 15">
          <a:extLst>
            <a:ext uri="{FF2B5EF4-FFF2-40B4-BE49-F238E27FC236}">
              <a16:creationId xmlns:a16="http://schemas.microsoft.com/office/drawing/2014/main" id="{B1DED3CC-C57E-40D6-A385-F6A16234436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1" name="Text Box 15">
          <a:extLst>
            <a:ext uri="{FF2B5EF4-FFF2-40B4-BE49-F238E27FC236}">
              <a16:creationId xmlns:a16="http://schemas.microsoft.com/office/drawing/2014/main" id="{D47DD033-6FB9-44EB-AC6D-FBC98EC200C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2" name="Text Box 15">
          <a:extLst>
            <a:ext uri="{FF2B5EF4-FFF2-40B4-BE49-F238E27FC236}">
              <a16:creationId xmlns:a16="http://schemas.microsoft.com/office/drawing/2014/main" id="{09A69005-024D-4109-97E4-F7A01C8F7D7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3" name="Text Box 15">
          <a:extLst>
            <a:ext uri="{FF2B5EF4-FFF2-40B4-BE49-F238E27FC236}">
              <a16:creationId xmlns:a16="http://schemas.microsoft.com/office/drawing/2014/main" id="{D148EE29-CF96-4FD7-AD03-1D79FEAEE40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4" name="Text Box 15">
          <a:extLst>
            <a:ext uri="{FF2B5EF4-FFF2-40B4-BE49-F238E27FC236}">
              <a16:creationId xmlns:a16="http://schemas.microsoft.com/office/drawing/2014/main" id="{F085FE75-18D0-4962-A137-323152CF0B2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5" name="Text Box 15">
          <a:extLst>
            <a:ext uri="{FF2B5EF4-FFF2-40B4-BE49-F238E27FC236}">
              <a16:creationId xmlns:a16="http://schemas.microsoft.com/office/drawing/2014/main" id="{6F5F7035-A176-4AA2-A622-5B3D0515A60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6" name="Text Box 15">
          <a:extLst>
            <a:ext uri="{FF2B5EF4-FFF2-40B4-BE49-F238E27FC236}">
              <a16:creationId xmlns:a16="http://schemas.microsoft.com/office/drawing/2014/main" id="{F42F7AB5-59C7-4E59-BD4C-49C42192F9B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7" name="Text Box 15">
          <a:extLst>
            <a:ext uri="{FF2B5EF4-FFF2-40B4-BE49-F238E27FC236}">
              <a16:creationId xmlns:a16="http://schemas.microsoft.com/office/drawing/2014/main" id="{5EE35E72-32C0-4D6F-B6E2-2EF01AA48E8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8" name="Text Box 15">
          <a:extLst>
            <a:ext uri="{FF2B5EF4-FFF2-40B4-BE49-F238E27FC236}">
              <a16:creationId xmlns:a16="http://schemas.microsoft.com/office/drawing/2014/main" id="{8DBEB892-87F0-4755-9D36-97EC5B6D5E5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9" name="Text Box 15">
          <a:extLst>
            <a:ext uri="{FF2B5EF4-FFF2-40B4-BE49-F238E27FC236}">
              <a16:creationId xmlns:a16="http://schemas.microsoft.com/office/drawing/2014/main" id="{EE653880-BD07-4C10-AD66-E628164E829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0" name="Text Box 15">
          <a:extLst>
            <a:ext uri="{FF2B5EF4-FFF2-40B4-BE49-F238E27FC236}">
              <a16:creationId xmlns:a16="http://schemas.microsoft.com/office/drawing/2014/main" id="{24833A24-4E5B-4208-97C4-E9CC24B239C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1" name="Text Box 15">
          <a:extLst>
            <a:ext uri="{FF2B5EF4-FFF2-40B4-BE49-F238E27FC236}">
              <a16:creationId xmlns:a16="http://schemas.microsoft.com/office/drawing/2014/main" id="{A3067BB5-E80C-4083-9766-AFAB18525E9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2" name="Text Box 15">
          <a:extLst>
            <a:ext uri="{FF2B5EF4-FFF2-40B4-BE49-F238E27FC236}">
              <a16:creationId xmlns:a16="http://schemas.microsoft.com/office/drawing/2014/main" id="{22180EAC-7FE6-4591-840E-A8F25BB68D5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3" name="Text Box 15">
          <a:extLst>
            <a:ext uri="{FF2B5EF4-FFF2-40B4-BE49-F238E27FC236}">
              <a16:creationId xmlns:a16="http://schemas.microsoft.com/office/drawing/2014/main" id="{8DFE8CE9-5487-4745-8ADE-694AB70A322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4" name="Text Box 15">
          <a:extLst>
            <a:ext uri="{FF2B5EF4-FFF2-40B4-BE49-F238E27FC236}">
              <a16:creationId xmlns:a16="http://schemas.microsoft.com/office/drawing/2014/main" id="{C3833C01-12B4-4687-BECE-27163B6FA6B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5" name="Text Box 15">
          <a:extLst>
            <a:ext uri="{FF2B5EF4-FFF2-40B4-BE49-F238E27FC236}">
              <a16:creationId xmlns:a16="http://schemas.microsoft.com/office/drawing/2014/main" id="{838280CE-1623-4128-B26A-09C9BB572CD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6" name="Text Box 15">
          <a:extLst>
            <a:ext uri="{FF2B5EF4-FFF2-40B4-BE49-F238E27FC236}">
              <a16:creationId xmlns:a16="http://schemas.microsoft.com/office/drawing/2014/main" id="{C680B59B-D907-493F-9FD6-502B1E51668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7" name="Text Box 15">
          <a:extLst>
            <a:ext uri="{FF2B5EF4-FFF2-40B4-BE49-F238E27FC236}">
              <a16:creationId xmlns:a16="http://schemas.microsoft.com/office/drawing/2014/main" id="{EAF79656-5019-4336-9D7E-4F5878BE6E9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8" name="Text Box 15">
          <a:extLst>
            <a:ext uri="{FF2B5EF4-FFF2-40B4-BE49-F238E27FC236}">
              <a16:creationId xmlns:a16="http://schemas.microsoft.com/office/drawing/2014/main" id="{CF215E90-3296-447D-ADC9-D1BD1E80C2B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9" name="Text Box 15">
          <a:extLst>
            <a:ext uri="{FF2B5EF4-FFF2-40B4-BE49-F238E27FC236}">
              <a16:creationId xmlns:a16="http://schemas.microsoft.com/office/drawing/2014/main" id="{4295C368-F545-443D-B7A3-8C3D7FCC164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0" name="Text Box 15">
          <a:extLst>
            <a:ext uri="{FF2B5EF4-FFF2-40B4-BE49-F238E27FC236}">
              <a16:creationId xmlns:a16="http://schemas.microsoft.com/office/drawing/2014/main" id="{4EC410FA-9E42-495C-9449-E1E88D290F2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1" name="Text Box 15">
          <a:extLst>
            <a:ext uri="{FF2B5EF4-FFF2-40B4-BE49-F238E27FC236}">
              <a16:creationId xmlns:a16="http://schemas.microsoft.com/office/drawing/2014/main" id="{997EEF67-0011-4100-8011-9FA6604CAD7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2" name="Text Box 15">
          <a:extLst>
            <a:ext uri="{FF2B5EF4-FFF2-40B4-BE49-F238E27FC236}">
              <a16:creationId xmlns:a16="http://schemas.microsoft.com/office/drawing/2014/main" id="{A7A0767F-B489-41F0-B16B-89E2038686D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3" name="Text Box 15">
          <a:extLst>
            <a:ext uri="{FF2B5EF4-FFF2-40B4-BE49-F238E27FC236}">
              <a16:creationId xmlns:a16="http://schemas.microsoft.com/office/drawing/2014/main" id="{94AB7E56-5A62-4F0D-97E3-81CB5655ABD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4" name="Text Box 15">
          <a:extLst>
            <a:ext uri="{FF2B5EF4-FFF2-40B4-BE49-F238E27FC236}">
              <a16:creationId xmlns:a16="http://schemas.microsoft.com/office/drawing/2014/main" id="{2D28E649-8A03-4246-8B00-9749577352B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5" name="Text Box 15">
          <a:extLst>
            <a:ext uri="{FF2B5EF4-FFF2-40B4-BE49-F238E27FC236}">
              <a16:creationId xmlns:a16="http://schemas.microsoft.com/office/drawing/2014/main" id="{B7126097-1CF1-491A-B658-F0722951FBF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6" name="Text Box 15">
          <a:extLst>
            <a:ext uri="{FF2B5EF4-FFF2-40B4-BE49-F238E27FC236}">
              <a16:creationId xmlns:a16="http://schemas.microsoft.com/office/drawing/2014/main" id="{2DF11115-99DE-48D7-9ED4-5BDDBAB3289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7" name="Text Box 15">
          <a:extLst>
            <a:ext uri="{FF2B5EF4-FFF2-40B4-BE49-F238E27FC236}">
              <a16:creationId xmlns:a16="http://schemas.microsoft.com/office/drawing/2014/main" id="{3C224FB6-25C7-4A79-8564-FD8834B2679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8" name="Text Box 15">
          <a:extLst>
            <a:ext uri="{FF2B5EF4-FFF2-40B4-BE49-F238E27FC236}">
              <a16:creationId xmlns:a16="http://schemas.microsoft.com/office/drawing/2014/main" id="{B0EC0FD7-0A3C-4B80-8F74-61F56A991AC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9" name="Text Box 15">
          <a:extLst>
            <a:ext uri="{FF2B5EF4-FFF2-40B4-BE49-F238E27FC236}">
              <a16:creationId xmlns:a16="http://schemas.microsoft.com/office/drawing/2014/main" id="{AA0E93AF-FC7A-4824-9729-F0B05D19B84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0" name="Text Box 15">
          <a:extLst>
            <a:ext uri="{FF2B5EF4-FFF2-40B4-BE49-F238E27FC236}">
              <a16:creationId xmlns:a16="http://schemas.microsoft.com/office/drawing/2014/main" id="{6FB17F21-A27C-42D0-BF2D-F1685A6B27B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1" name="Text Box 15">
          <a:extLst>
            <a:ext uri="{FF2B5EF4-FFF2-40B4-BE49-F238E27FC236}">
              <a16:creationId xmlns:a16="http://schemas.microsoft.com/office/drawing/2014/main" id="{B9D1C6A7-8F44-4B97-AE99-CDDAF009647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2" name="Text Box 15">
          <a:extLst>
            <a:ext uri="{FF2B5EF4-FFF2-40B4-BE49-F238E27FC236}">
              <a16:creationId xmlns:a16="http://schemas.microsoft.com/office/drawing/2014/main" id="{479F5A95-993B-461F-8969-2A4A2548379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3" name="Text Box 15">
          <a:extLst>
            <a:ext uri="{FF2B5EF4-FFF2-40B4-BE49-F238E27FC236}">
              <a16:creationId xmlns:a16="http://schemas.microsoft.com/office/drawing/2014/main" id="{0CB81ADC-F303-4252-9B21-D76174BCDFC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4" name="Text Box 15">
          <a:extLst>
            <a:ext uri="{FF2B5EF4-FFF2-40B4-BE49-F238E27FC236}">
              <a16:creationId xmlns:a16="http://schemas.microsoft.com/office/drawing/2014/main" id="{B15AB085-9BBC-4B75-A483-C1D5D91B440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5" name="Text Box 15">
          <a:extLst>
            <a:ext uri="{FF2B5EF4-FFF2-40B4-BE49-F238E27FC236}">
              <a16:creationId xmlns:a16="http://schemas.microsoft.com/office/drawing/2014/main" id="{FDAB1745-B412-43E0-9971-4F7B4AF4A9D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6" name="Text Box 15">
          <a:extLst>
            <a:ext uri="{FF2B5EF4-FFF2-40B4-BE49-F238E27FC236}">
              <a16:creationId xmlns:a16="http://schemas.microsoft.com/office/drawing/2014/main" id="{CBDD783F-6DED-46F8-A506-ED3B71160EA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7" name="Text Box 15">
          <a:extLst>
            <a:ext uri="{FF2B5EF4-FFF2-40B4-BE49-F238E27FC236}">
              <a16:creationId xmlns:a16="http://schemas.microsoft.com/office/drawing/2014/main" id="{01F4686A-6638-4107-8860-04145C725BE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8" name="Text Box 15">
          <a:extLst>
            <a:ext uri="{FF2B5EF4-FFF2-40B4-BE49-F238E27FC236}">
              <a16:creationId xmlns:a16="http://schemas.microsoft.com/office/drawing/2014/main" id="{AC886E7F-0047-4F8F-ACAD-0C17AE046D5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9" name="Text Box 15">
          <a:extLst>
            <a:ext uri="{FF2B5EF4-FFF2-40B4-BE49-F238E27FC236}">
              <a16:creationId xmlns:a16="http://schemas.microsoft.com/office/drawing/2014/main" id="{9FF18C3C-C913-4DD7-A132-495832DBB66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0" name="Text Box 15">
          <a:extLst>
            <a:ext uri="{FF2B5EF4-FFF2-40B4-BE49-F238E27FC236}">
              <a16:creationId xmlns:a16="http://schemas.microsoft.com/office/drawing/2014/main" id="{4F5B7058-B166-491A-A3F0-76AA0ED45FF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1" name="Text Box 15">
          <a:extLst>
            <a:ext uri="{FF2B5EF4-FFF2-40B4-BE49-F238E27FC236}">
              <a16:creationId xmlns:a16="http://schemas.microsoft.com/office/drawing/2014/main" id="{4FA2B8D1-E5A9-4717-B05B-E5954DBAB46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2" name="Text Box 15">
          <a:extLst>
            <a:ext uri="{FF2B5EF4-FFF2-40B4-BE49-F238E27FC236}">
              <a16:creationId xmlns:a16="http://schemas.microsoft.com/office/drawing/2014/main" id="{C563C3C9-3AC5-4DE4-B56B-C96934A47C1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3" name="Text Box 15">
          <a:extLst>
            <a:ext uri="{FF2B5EF4-FFF2-40B4-BE49-F238E27FC236}">
              <a16:creationId xmlns:a16="http://schemas.microsoft.com/office/drawing/2014/main" id="{90253E3B-055D-4DEF-98CC-C11C377C9D1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4" name="Text Box 15">
          <a:extLst>
            <a:ext uri="{FF2B5EF4-FFF2-40B4-BE49-F238E27FC236}">
              <a16:creationId xmlns:a16="http://schemas.microsoft.com/office/drawing/2014/main" id="{0FE4D38F-85F6-4E6A-A24E-74EA039A7E5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5" name="Text Box 15">
          <a:extLst>
            <a:ext uri="{FF2B5EF4-FFF2-40B4-BE49-F238E27FC236}">
              <a16:creationId xmlns:a16="http://schemas.microsoft.com/office/drawing/2014/main" id="{101C54F6-F516-4BE1-BDE7-03A0527FA31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6" name="Text Box 15">
          <a:extLst>
            <a:ext uri="{FF2B5EF4-FFF2-40B4-BE49-F238E27FC236}">
              <a16:creationId xmlns:a16="http://schemas.microsoft.com/office/drawing/2014/main" id="{6F95A8F6-A34B-4832-9416-423CA730623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7" name="Text Box 15">
          <a:extLst>
            <a:ext uri="{FF2B5EF4-FFF2-40B4-BE49-F238E27FC236}">
              <a16:creationId xmlns:a16="http://schemas.microsoft.com/office/drawing/2014/main" id="{5CF7AE54-42CD-4D4D-8533-7FE11CD734C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8" name="Text Box 15">
          <a:extLst>
            <a:ext uri="{FF2B5EF4-FFF2-40B4-BE49-F238E27FC236}">
              <a16:creationId xmlns:a16="http://schemas.microsoft.com/office/drawing/2014/main" id="{A63A3A2E-22F8-4343-A2B0-F30D7491C99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9" name="Text Box 15">
          <a:extLst>
            <a:ext uri="{FF2B5EF4-FFF2-40B4-BE49-F238E27FC236}">
              <a16:creationId xmlns:a16="http://schemas.microsoft.com/office/drawing/2014/main" id="{A34329AA-4B52-4D19-AB7D-94CB523CFDB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0" name="Text Box 15">
          <a:extLst>
            <a:ext uri="{FF2B5EF4-FFF2-40B4-BE49-F238E27FC236}">
              <a16:creationId xmlns:a16="http://schemas.microsoft.com/office/drawing/2014/main" id="{0D6F1217-BE0D-4B55-818D-D616100C915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1" name="Text Box 15">
          <a:extLst>
            <a:ext uri="{FF2B5EF4-FFF2-40B4-BE49-F238E27FC236}">
              <a16:creationId xmlns:a16="http://schemas.microsoft.com/office/drawing/2014/main" id="{3741E4B2-1EFE-4CB8-A249-7659BA0BB4D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2" name="Text Box 15">
          <a:extLst>
            <a:ext uri="{FF2B5EF4-FFF2-40B4-BE49-F238E27FC236}">
              <a16:creationId xmlns:a16="http://schemas.microsoft.com/office/drawing/2014/main" id="{4EAF76B4-0C50-4489-A85A-37F99850F50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3" name="Text Box 15">
          <a:extLst>
            <a:ext uri="{FF2B5EF4-FFF2-40B4-BE49-F238E27FC236}">
              <a16:creationId xmlns:a16="http://schemas.microsoft.com/office/drawing/2014/main" id="{20542B29-B083-4D30-ABD5-707BF2FB5B5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4" name="Text Box 15">
          <a:extLst>
            <a:ext uri="{FF2B5EF4-FFF2-40B4-BE49-F238E27FC236}">
              <a16:creationId xmlns:a16="http://schemas.microsoft.com/office/drawing/2014/main" id="{6618BD01-AEE9-40BB-A032-1F9E5BA761A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5" name="Text Box 15">
          <a:extLst>
            <a:ext uri="{FF2B5EF4-FFF2-40B4-BE49-F238E27FC236}">
              <a16:creationId xmlns:a16="http://schemas.microsoft.com/office/drawing/2014/main" id="{09E80FBE-C00A-404E-A3E8-C99098EF95B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6" name="Text Box 15">
          <a:extLst>
            <a:ext uri="{FF2B5EF4-FFF2-40B4-BE49-F238E27FC236}">
              <a16:creationId xmlns:a16="http://schemas.microsoft.com/office/drawing/2014/main" id="{87FD3C4E-020C-4D63-9CAA-5718A69CEDD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7" name="Text Box 15">
          <a:extLst>
            <a:ext uri="{FF2B5EF4-FFF2-40B4-BE49-F238E27FC236}">
              <a16:creationId xmlns:a16="http://schemas.microsoft.com/office/drawing/2014/main" id="{C4DA4169-2BE6-4097-94DF-E29698F7260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8" name="Text Box 15">
          <a:extLst>
            <a:ext uri="{FF2B5EF4-FFF2-40B4-BE49-F238E27FC236}">
              <a16:creationId xmlns:a16="http://schemas.microsoft.com/office/drawing/2014/main" id="{91098648-B5E9-4C57-8472-8B45E688A04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9" name="Text Box 15">
          <a:extLst>
            <a:ext uri="{FF2B5EF4-FFF2-40B4-BE49-F238E27FC236}">
              <a16:creationId xmlns:a16="http://schemas.microsoft.com/office/drawing/2014/main" id="{95686373-F5F6-4291-9ABF-552A93FEB6E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0" name="Text Box 15">
          <a:extLst>
            <a:ext uri="{FF2B5EF4-FFF2-40B4-BE49-F238E27FC236}">
              <a16:creationId xmlns:a16="http://schemas.microsoft.com/office/drawing/2014/main" id="{940EA8E4-F6D1-4336-A326-CB804A84FD1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1" name="Text Box 15">
          <a:extLst>
            <a:ext uri="{FF2B5EF4-FFF2-40B4-BE49-F238E27FC236}">
              <a16:creationId xmlns:a16="http://schemas.microsoft.com/office/drawing/2014/main" id="{5FB228EF-C882-4245-B991-42A33930F76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2" name="Text Box 15">
          <a:extLst>
            <a:ext uri="{FF2B5EF4-FFF2-40B4-BE49-F238E27FC236}">
              <a16:creationId xmlns:a16="http://schemas.microsoft.com/office/drawing/2014/main" id="{9C62234E-B628-4C29-9074-60597E08CFD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3" name="Text Box 15">
          <a:extLst>
            <a:ext uri="{FF2B5EF4-FFF2-40B4-BE49-F238E27FC236}">
              <a16:creationId xmlns:a16="http://schemas.microsoft.com/office/drawing/2014/main" id="{6746E95B-C052-46BA-BDAA-FAED29AB28A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4" name="Text Box 15">
          <a:extLst>
            <a:ext uri="{FF2B5EF4-FFF2-40B4-BE49-F238E27FC236}">
              <a16:creationId xmlns:a16="http://schemas.microsoft.com/office/drawing/2014/main" id="{C86B7DCE-6F6E-49A1-9DB8-12D6A9E78E7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5" name="Text Box 15">
          <a:extLst>
            <a:ext uri="{FF2B5EF4-FFF2-40B4-BE49-F238E27FC236}">
              <a16:creationId xmlns:a16="http://schemas.microsoft.com/office/drawing/2014/main" id="{991D54A1-20D9-43B2-BF28-2E612CEE6E9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6" name="Text Box 15">
          <a:extLst>
            <a:ext uri="{FF2B5EF4-FFF2-40B4-BE49-F238E27FC236}">
              <a16:creationId xmlns:a16="http://schemas.microsoft.com/office/drawing/2014/main" id="{9E6306A5-C8D4-495B-A6E6-F81A2D10454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7" name="Text Box 15">
          <a:extLst>
            <a:ext uri="{FF2B5EF4-FFF2-40B4-BE49-F238E27FC236}">
              <a16:creationId xmlns:a16="http://schemas.microsoft.com/office/drawing/2014/main" id="{DC7EE88C-B47E-40A6-9886-4604E7CCA40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8" name="Text Box 15">
          <a:extLst>
            <a:ext uri="{FF2B5EF4-FFF2-40B4-BE49-F238E27FC236}">
              <a16:creationId xmlns:a16="http://schemas.microsoft.com/office/drawing/2014/main" id="{DA7A72F2-DDF9-4441-9535-4F8488FB9E2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9" name="Text Box 15">
          <a:extLst>
            <a:ext uri="{FF2B5EF4-FFF2-40B4-BE49-F238E27FC236}">
              <a16:creationId xmlns:a16="http://schemas.microsoft.com/office/drawing/2014/main" id="{6BEE4515-2543-434C-A8A9-F368E43C4D6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0" name="Text Box 15">
          <a:extLst>
            <a:ext uri="{FF2B5EF4-FFF2-40B4-BE49-F238E27FC236}">
              <a16:creationId xmlns:a16="http://schemas.microsoft.com/office/drawing/2014/main" id="{F7937F41-C328-41EC-B87E-48A100066F0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1" name="Text Box 15">
          <a:extLst>
            <a:ext uri="{FF2B5EF4-FFF2-40B4-BE49-F238E27FC236}">
              <a16:creationId xmlns:a16="http://schemas.microsoft.com/office/drawing/2014/main" id="{0D597FAC-B5BD-4748-A1C3-14748855689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2" name="Text Box 15">
          <a:extLst>
            <a:ext uri="{FF2B5EF4-FFF2-40B4-BE49-F238E27FC236}">
              <a16:creationId xmlns:a16="http://schemas.microsoft.com/office/drawing/2014/main" id="{14C73BA5-89A0-40D1-9E98-C7BBFFFDA42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3" name="Text Box 15">
          <a:extLst>
            <a:ext uri="{FF2B5EF4-FFF2-40B4-BE49-F238E27FC236}">
              <a16:creationId xmlns:a16="http://schemas.microsoft.com/office/drawing/2014/main" id="{54DCC047-A1A4-471B-9E04-BA22C89E103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4" name="Text Box 15">
          <a:extLst>
            <a:ext uri="{FF2B5EF4-FFF2-40B4-BE49-F238E27FC236}">
              <a16:creationId xmlns:a16="http://schemas.microsoft.com/office/drawing/2014/main" id="{C6EAB134-3E05-4574-9A8E-A4500494F80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5" name="Text Box 15">
          <a:extLst>
            <a:ext uri="{FF2B5EF4-FFF2-40B4-BE49-F238E27FC236}">
              <a16:creationId xmlns:a16="http://schemas.microsoft.com/office/drawing/2014/main" id="{9945D0E9-354B-4E20-AF12-6F45A6A2C0D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6" name="Text Box 15">
          <a:extLst>
            <a:ext uri="{FF2B5EF4-FFF2-40B4-BE49-F238E27FC236}">
              <a16:creationId xmlns:a16="http://schemas.microsoft.com/office/drawing/2014/main" id="{B86FE6E1-6A30-4041-8034-AADAFDE4EE7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7" name="Text Box 15">
          <a:extLst>
            <a:ext uri="{FF2B5EF4-FFF2-40B4-BE49-F238E27FC236}">
              <a16:creationId xmlns:a16="http://schemas.microsoft.com/office/drawing/2014/main" id="{86043A45-AB41-42EC-B6B4-E7F6513F8A4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8" name="Text Box 15">
          <a:extLst>
            <a:ext uri="{FF2B5EF4-FFF2-40B4-BE49-F238E27FC236}">
              <a16:creationId xmlns:a16="http://schemas.microsoft.com/office/drawing/2014/main" id="{80B95E5A-A351-408D-87F9-480F66F88D0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9" name="Text Box 15">
          <a:extLst>
            <a:ext uri="{FF2B5EF4-FFF2-40B4-BE49-F238E27FC236}">
              <a16:creationId xmlns:a16="http://schemas.microsoft.com/office/drawing/2014/main" id="{A43092C2-FABA-42EB-9879-56AB5A859D1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0" name="Text Box 15">
          <a:extLst>
            <a:ext uri="{FF2B5EF4-FFF2-40B4-BE49-F238E27FC236}">
              <a16:creationId xmlns:a16="http://schemas.microsoft.com/office/drawing/2014/main" id="{FD901D2F-FE15-49ED-BF79-CD40E3C7209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1" name="Text Box 15">
          <a:extLst>
            <a:ext uri="{FF2B5EF4-FFF2-40B4-BE49-F238E27FC236}">
              <a16:creationId xmlns:a16="http://schemas.microsoft.com/office/drawing/2014/main" id="{41147496-25B8-479C-963B-B1FF63AD034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2" name="Text Box 15">
          <a:extLst>
            <a:ext uri="{FF2B5EF4-FFF2-40B4-BE49-F238E27FC236}">
              <a16:creationId xmlns:a16="http://schemas.microsoft.com/office/drawing/2014/main" id="{D06AC17C-7CAB-45F9-96DA-25434B5D1C8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3" name="Text Box 15">
          <a:extLst>
            <a:ext uri="{FF2B5EF4-FFF2-40B4-BE49-F238E27FC236}">
              <a16:creationId xmlns:a16="http://schemas.microsoft.com/office/drawing/2014/main" id="{FBF13C20-73B9-411D-9B5C-2FCA371464C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4" name="Text Box 15">
          <a:extLst>
            <a:ext uri="{FF2B5EF4-FFF2-40B4-BE49-F238E27FC236}">
              <a16:creationId xmlns:a16="http://schemas.microsoft.com/office/drawing/2014/main" id="{9F2459A7-22DB-4E0B-A707-A1D4F396EE2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5" name="Text Box 15">
          <a:extLst>
            <a:ext uri="{FF2B5EF4-FFF2-40B4-BE49-F238E27FC236}">
              <a16:creationId xmlns:a16="http://schemas.microsoft.com/office/drawing/2014/main" id="{5CCAF35D-68C6-4270-B057-35B094EFD56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6" name="Text Box 15">
          <a:extLst>
            <a:ext uri="{FF2B5EF4-FFF2-40B4-BE49-F238E27FC236}">
              <a16:creationId xmlns:a16="http://schemas.microsoft.com/office/drawing/2014/main" id="{1F5FABB7-7AEC-4B22-BB10-22089F7C5B3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7" name="Text Box 15">
          <a:extLst>
            <a:ext uri="{FF2B5EF4-FFF2-40B4-BE49-F238E27FC236}">
              <a16:creationId xmlns:a16="http://schemas.microsoft.com/office/drawing/2014/main" id="{BF95C2FA-94C6-49FA-9B85-1DE863D8993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8" name="Text Box 15">
          <a:extLst>
            <a:ext uri="{FF2B5EF4-FFF2-40B4-BE49-F238E27FC236}">
              <a16:creationId xmlns:a16="http://schemas.microsoft.com/office/drawing/2014/main" id="{53F50CD6-970F-4FEE-B093-730F366FF0E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9" name="Text Box 15">
          <a:extLst>
            <a:ext uri="{FF2B5EF4-FFF2-40B4-BE49-F238E27FC236}">
              <a16:creationId xmlns:a16="http://schemas.microsoft.com/office/drawing/2014/main" id="{9440BC04-1024-4680-B071-9CAB7E43E8A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0" name="Text Box 15">
          <a:extLst>
            <a:ext uri="{FF2B5EF4-FFF2-40B4-BE49-F238E27FC236}">
              <a16:creationId xmlns:a16="http://schemas.microsoft.com/office/drawing/2014/main" id="{35CA3A3E-2467-4DE5-B996-FEE6F8BA51D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1" name="Text Box 15">
          <a:extLst>
            <a:ext uri="{FF2B5EF4-FFF2-40B4-BE49-F238E27FC236}">
              <a16:creationId xmlns:a16="http://schemas.microsoft.com/office/drawing/2014/main" id="{02445965-753E-49BB-9412-DD8C6D45700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2" name="Text Box 15">
          <a:extLst>
            <a:ext uri="{FF2B5EF4-FFF2-40B4-BE49-F238E27FC236}">
              <a16:creationId xmlns:a16="http://schemas.microsoft.com/office/drawing/2014/main" id="{5053BFFE-8A17-4FE5-85D8-DCC09855BB9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3" name="Text Box 15">
          <a:extLst>
            <a:ext uri="{FF2B5EF4-FFF2-40B4-BE49-F238E27FC236}">
              <a16:creationId xmlns:a16="http://schemas.microsoft.com/office/drawing/2014/main" id="{D2C2023A-1747-4EEF-9833-B92CA6ADA0F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4" name="Text Box 15">
          <a:extLst>
            <a:ext uri="{FF2B5EF4-FFF2-40B4-BE49-F238E27FC236}">
              <a16:creationId xmlns:a16="http://schemas.microsoft.com/office/drawing/2014/main" id="{F78C68DD-E7F8-4E05-A61B-21CE971B519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5" name="Text Box 15">
          <a:extLst>
            <a:ext uri="{FF2B5EF4-FFF2-40B4-BE49-F238E27FC236}">
              <a16:creationId xmlns:a16="http://schemas.microsoft.com/office/drawing/2014/main" id="{73BA7F75-5A4D-42FE-BD77-7BA8B3539F9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6" name="Text Box 15">
          <a:extLst>
            <a:ext uri="{FF2B5EF4-FFF2-40B4-BE49-F238E27FC236}">
              <a16:creationId xmlns:a16="http://schemas.microsoft.com/office/drawing/2014/main" id="{B968F51D-4DBC-4338-9019-866EE23CF85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7" name="Text Box 15">
          <a:extLst>
            <a:ext uri="{FF2B5EF4-FFF2-40B4-BE49-F238E27FC236}">
              <a16:creationId xmlns:a16="http://schemas.microsoft.com/office/drawing/2014/main" id="{4305A621-EC1A-4193-9DCA-7D0D9BCEF2D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8" name="Text Box 15">
          <a:extLst>
            <a:ext uri="{FF2B5EF4-FFF2-40B4-BE49-F238E27FC236}">
              <a16:creationId xmlns:a16="http://schemas.microsoft.com/office/drawing/2014/main" id="{40725162-4C28-46CC-A7A9-0FE146F7F9F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9" name="Text Box 15">
          <a:extLst>
            <a:ext uri="{FF2B5EF4-FFF2-40B4-BE49-F238E27FC236}">
              <a16:creationId xmlns:a16="http://schemas.microsoft.com/office/drawing/2014/main" id="{79776962-99BF-4B54-9DFC-12FD36E580A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0" name="Text Box 15">
          <a:extLst>
            <a:ext uri="{FF2B5EF4-FFF2-40B4-BE49-F238E27FC236}">
              <a16:creationId xmlns:a16="http://schemas.microsoft.com/office/drawing/2014/main" id="{0547AEF2-5036-4DC6-9523-E49888A3793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1" name="Text Box 15">
          <a:extLst>
            <a:ext uri="{FF2B5EF4-FFF2-40B4-BE49-F238E27FC236}">
              <a16:creationId xmlns:a16="http://schemas.microsoft.com/office/drawing/2014/main" id="{8E106E6F-012D-4F9C-870E-B8A848EE619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2" name="Text Box 15">
          <a:extLst>
            <a:ext uri="{FF2B5EF4-FFF2-40B4-BE49-F238E27FC236}">
              <a16:creationId xmlns:a16="http://schemas.microsoft.com/office/drawing/2014/main" id="{537DD7F8-9E89-4E61-96A0-C903564E653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3" name="Text Box 15">
          <a:extLst>
            <a:ext uri="{FF2B5EF4-FFF2-40B4-BE49-F238E27FC236}">
              <a16:creationId xmlns:a16="http://schemas.microsoft.com/office/drawing/2014/main" id="{B21055E4-AE29-44F2-9464-9727432F867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4" name="Text Box 15">
          <a:extLst>
            <a:ext uri="{FF2B5EF4-FFF2-40B4-BE49-F238E27FC236}">
              <a16:creationId xmlns:a16="http://schemas.microsoft.com/office/drawing/2014/main" id="{5D0938E3-8D8E-4A53-ADE5-6EFDB85075F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5" name="Text Box 15">
          <a:extLst>
            <a:ext uri="{FF2B5EF4-FFF2-40B4-BE49-F238E27FC236}">
              <a16:creationId xmlns:a16="http://schemas.microsoft.com/office/drawing/2014/main" id="{9C65788B-61CC-4443-98B3-185F0568A9C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6" name="Text Box 15">
          <a:extLst>
            <a:ext uri="{FF2B5EF4-FFF2-40B4-BE49-F238E27FC236}">
              <a16:creationId xmlns:a16="http://schemas.microsoft.com/office/drawing/2014/main" id="{54DFE802-40D9-4925-A7B4-B47FCA0028F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7" name="Text Box 15">
          <a:extLst>
            <a:ext uri="{FF2B5EF4-FFF2-40B4-BE49-F238E27FC236}">
              <a16:creationId xmlns:a16="http://schemas.microsoft.com/office/drawing/2014/main" id="{50B91CC9-6A83-48BC-B74D-AB9F1B1A8F0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8" name="Text Box 15">
          <a:extLst>
            <a:ext uri="{FF2B5EF4-FFF2-40B4-BE49-F238E27FC236}">
              <a16:creationId xmlns:a16="http://schemas.microsoft.com/office/drawing/2014/main" id="{10110F0E-0F5E-4B92-BA99-066ABA2245F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9" name="Text Box 15">
          <a:extLst>
            <a:ext uri="{FF2B5EF4-FFF2-40B4-BE49-F238E27FC236}">
              <a16:creationId xmlns:a16="http://schemas.microsoft.com/office/drawing/2014/main" id="{AFD7B16F-176A-41EE-906D-F099B86F6C7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0" name="Text Box 15">
          <a:extLst>
            <a:ext uri="{FF2B5EF4-FFF2-40B4-BE49-F238E27FC236}">
              <a16:creationId xmlns:a16="http://schemas.microsoft.com/office/drawing/2014/main" id="{4AFA2B5B-56D1-487E-9A21-A893B6A2EEE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1" name="Text Box 15">
          <a:extLst>
            <a:ext uri="{FF2B5EF4-FFF2-40B4-BE49-F238E27FC236}">
              <a16:creationId xmlns:a16="http://schemas.microsoft.com/office/drawing/2014/main" id="{35DB1856-B277-42DC-AADB-2B0EB39797D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2" name="Text Box 15">
          <a:extLst>
            <a:ext uri="{FF2B5EF4-FFF2-40B4-BE49-F238E27FC236}">
              <a16:creationId xmlns:a16="http://schemas.microsoft.com/office/drawing/2014/main" id="{C53F6F98-E9FD-44C1-A433-0E0EAD25B20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3" name="Text Box 15">
          <a:extLst>
            <a:ext uri="{FF2B5EF4-FFF2-40B4-BE49-F238E27FC236}">
              <a16:creationId xmlns:a16="http://schemas.microsoft.com/office/drawing/2014/main" id="{92590B2B-71EB-4FF9-8F2C-76F5025CF57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4" name="Text Box 15">
          <a:extLst>
            <a:ext uri="{FF2B5EF4-FFF2-40B4-BE49-F238E27FC236}">
              <a16:creationId xmlns:a16="http://schemas.microsoft.com/office/drawing/2014/main" id="{0A561C1B-97CF-4A88-A1F8-D4853559A05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5" name="Text Box 15">
          <a:extLst>
            <a:ext uri="{FF2B5EF4-FFF2-40B4-BE49-F238E27FC236}">
              <a16:creationId xmlns:a16="http://schemas.microsoft.com/office/drawing/2014/main" id="{F04BE8F2-5EF9-4EED-A0B6-89131032E47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6" name="Text Box 15">
          <a:extLst>
            <a:ext uri="{FF2B5EF4-FFF2-40B4-BE49-F238E27FC236}">
              <a16:creationId xmlns:a16="http://schemas.microsoft.com/office/drawing/2014/main" id="{78139B85-8E93-498D-A14D-C747E6B89A1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7" name="Text Box 15">
          <a:extLst>
            <a:ext uri="{FF2B5EF4-FFF2-40B4-BE49-F238E27FC236}">
              <a16:creationId xmlns:a16="http://schemas.microsoft.com/office/drawing/2014/main" id="{E6C3FD2F-C429-4C2B-9201-E02DA1AE8C5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8" name="Text Box 15">
          <a:extLst>
            <a:ext uri="{FF2B5EF4-FFF2-40B4-BE49-F238E27FC236}">
              <a16:creationId xmlns:a16="http://schemas.microsoft.com/office/drawing/2014/main" id="{75C17A30-69DE-4086-AD05-96B77C3A017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9" name="Text Box 15">
          <a:extLst>
            <a:ext uri="{FF2B5EF4-FFF2-40B4-BE49-F238E27FC236}">
              <a16:creationId xmlns:a16="http://schemas.microsoft.com/office/drawing/2014/main" id="{D6D3EE84-B3D6-4254-87BF-5FB680F7902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0" name="Text Box 15">
          <a:extLst>
            <a:ext uri="{FF2B5EF4-FFF2-40B4-BE49-F238E27FC236}">
              <a16:creationId xmlns:a16="http://schemas.microsoft.com/office/drawing/2014/main" id="{30C046E0-06CE-4A47-8F9B-1E39AA7C699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1" name="Text Box 15">
          <a:extLst>
            <a:ext uri="{FF2B5EF4-FFF2-40B4-BE49-F238E27FC236}">
              <a16:creationId xmlns:a16="http://schemas.microsoft.com/office/drawing/2014/main" id="{F8CD6548-3FAB-40DE-8520-945872C6561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2" name="Text Box 15">
          <a:extLst>
            <a:ext uri="{FF2B5EF4-FFF2-40B4-BE49-F238E27FC236}">
              <a16:creationId xmlns:a16="http://schemas.microsoft.com/office/drawing/2014/main" id="{D70A723D-EF86-40E9-B2EE-335C8FADC8A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3" name="Text Box 15">
          <a:extLst>
            <a:ext uri="{FF2B5EF4-FFF2-40B4-BE49-F238E27FC236}">
              <a16:creationId xmlns:a16="http://schemas.microsoft.com/office/drawing/2014/main" id="{9AF231D6-64F0-4370-B077-47166CD8E31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4" name="Text Box 15">
          <a:extLst>
            <a:ext uri="{FF2B5EF4-FFF2-40B4-BE49-F238E27FC236}">
              <a16:creationId xmlns:a16="http://schemas.microsoft.com/office/drawing/2014/main" id="{2E88EDA6-DF06-4C8D-BD43-C8510F46821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5" name="Text Box 15">
          <a:extLst>
            <a:ext uri="{FF2B5EF4-FFF2-40B4-BE49-F238E27FC236}">
              <a16:creationId xmlns:a16="http://schemas.microsoft.com/office/drawing/2014/main" id="{74E5F6E0-3326-484A-8B7B-1F18FC656D3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6" name="Text Box 15">
          <a:extLst>
            <a:ext uri="{FF2B5EF4-FFF2-40B4-BE49-F238E27FC236}">
              <a16:creationId xmlns:a16="http://schemas.microsoft.com/office/drawing/2014/main" id="{32CD6115-69B2-4246-AC70-5A1CFC26A56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7" name="Text Box 15">
          <a:extLst>
            <a:ext uri="{FF2B5EF4-FFF2-40B4-BE49-F238E27FC236}">
              <a16:creationId xmlns:a16="http://schemas.microsoft.com/office/drawing/2014/main" id="{B4118019-65A7-4673-99E1-E117EC82AF9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8" name="Text Box 15">
          <a:extLst>
            <a:ext uri="{FF2B5EF4-FFF2-40B4-BE49-F238E27FC236}">
              <a16:creationId xmlns:a16="http://schemas.microsoft.com/office/drawing/2014/main" id="{156E1234-C526-4105-B260-538BDA60F03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9" name="Text Box 15">
          <a:extLst>
            <a:ext uri="{FF2B5EF4-FFF2-40B4-BE49-F238E27FC236}">
              <a16:creationId xmlns:a16="http://schemas.microsoft.com/office/drawing/2014/main" id="{2AD3390B-DA0B-496C-9245-B819A37E5AD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0" name="Text Box 15">
          <a:extLst>
            <a:ext uri="{FF2B5EF4-FFF2-40B4-BE49-F238E27FC236}">
              <a16:creationId xmlns:a16="http://schemas.microsoft.com/office/drawing/2014/main" id="{7EBDFBEA-6D49-4ADD-915A-6F1ACF8163B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1" name="Text Box 15">
          <a:extLst>
            <a:ext uri="{FF2B5EF4-FFF2-40B4-BE49-F238E27FC236}">
              <a16:creationId xmlns:a16="http://schemas.microsoft.com/office/drawing/2014/main" id="{36F6B6AB-709C-4761-98B1-9B39B384293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2" name="Text Box 15">
          <a:extLst>
            <a:ext uri="{FF2B5EF4-FFF2-40B4-BE49-F238E27FC236}">
              <a16:creationId xmlns:a16="http://schemas.microsoft.com/office/drawing/2014/main" id="{71F5A3A1-4B76-43BB-B4AB-F2EC83D3DB3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3" name="Text Box 15">
          <a:extLst>
            <a:ext uri="{FF2B5EF4-FFF2-40B4-BE49-F238E27FC236}">
              <a16:creationId xmlns:a16="http://schemas.microsoft.com/office/drawing/2014/main" id="{9769B015-A57F-4E5A-A79F-D3B148B57D3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4" name="Text Box 15">
          <a:extLst>
            <a:ext uri="{FF2B5EF4-FFF2-40B4-BE49-F238E27FC236}">
              <a16:creationId xmlns:a16="http://schemas.microsoft.com/office/drawing/2014/main" id="{AAB9F1F1-1A10-4754-99B7-A5BA7FAEA1D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5" name="Text Box 15">
          <a:extLst>
            <a:ext uri="{FF2B5EF4-FFF2-40B4-BE49-F238E27FC236}">
              <a16:creationId xmlns:a16="http://schemas.microsoft.com/office/drawing/2014/main" id="{990F2BB5-2EAE-4107-A66A-19B805B2E1C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6" name="Text Box 15">
          <a:extLst>
            <a:ext uri="{FF2B5EF4-FFF2-40B4-BE49-F238E27FC236}">
              <a16:creationId xmlns:a16="http://schemas.microsoft.com/office/drawing/2014/main" id="{7261901C-5546-43D2-B27B-1BDA40E28F6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7" name="Text Box 15">
          <a:extLst>
            <a:ext uri="{FF2B5EF4-FFF2-40B4-BE49-F238E27FC236}">
              <a16:creationId xmlns:a16="http://schemas.microsoft.com/office/drawing/2014/main" id="{A539EB0B-3EC6-4BE1-A584-D99D5180132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8" name="Text Box 15">
          <a:extLst>
            <a:ext uri="{FF2B5EF4-FFF2-40B4-BE49-F238E27FC236}">
              <a16:creationId xmlns:a16="http://schemas.microsoft.com/office/drawing/2014/main" id="{561A017C-DCFD-421F-9FA1-5C0D8C9FCA9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9" name="Text Box 15">
          <a:extLst>
            <a:ext uri="{FF2B5EF4-FFF2-40B4-BE49-F238E27FC236}">
              <a16:creationId xmlns:a16="http://schemas.microsoft.com/office/drawing/2014/main" id="{EB6A882D-BD5F-4BEA-BA1A-5833EA36523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0" name="Text Box 15">
          <a:extLst>
            <a:ext uri="{FF2B5EF4-FFF2-40B4-BE49-F238E27FC236}">
              <a16:creationId xmlns:a16="http://schemas.microsoft.com/office/drawing/2014/main" id="{63527FA2-7CFD-4053-87CD-C13DF5B1A70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1" name="Text Box 15">
          <a:extLst>
            <a:ext uri="{FF2B5EF4-FFF2-40B4-BE49-F238E27FC236}">
              <a16:creationId xmlns:a16="http://schemas.microsoft.com/office/drawing/2014/main" id="{D6EDFE82-57FC-4CF2-9BF8-087FC06BCB4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2" name="Text Box 15">
          <a:extLst>
            <a:ext uri="{FF2B5EF4-FFF2-40B4-BE49-F238E27FC236}">
              <a16:creationId xmlns:a16="http://schemas.microsoft.com/office/drawing/2014/main" id="{6F23952B-4462-4C98-AB72-61555014AA6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3" name="Text Box 15">
          <a:extLst>
            <a:ext uri="{FF2B5EF4-FFF2-40B4-BE49-F238E27FC236}">
              <a16:creationId xmlns:a16="http://schemas.microsoft.com/office/drawing/2014/main" id="{A00C5D42-089C-4AE2-8B8B-D63008EF6CC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4" name="Text Box 15">
          <a:extLst>
            <a:ext uri="{FF2B5EF4-FFF2-40B4-BE49-F238E27FC236}">
              <a16:creationId xmlns:a16="http://schemas.microsoft.com/office/drawing/2014/main" id="{9F5E16ED-A5D4-4CED-A46B-D59EE03D496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5" name="Text Box 15">
          <a:extLst>
            <a:ext uri="{FF2B5EF4-FFF2-40B4-BE49-F238E27FC236}">
              <a16:creationId xmlns:a16="http://schemas.microsoft.com/office/drawing/2014/main" id="{843CACC6-C96A-42D6-80C8-B33A9714C47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6" name="Text Box 15">
          <a:extLst>
            <a:ext uri="{FF2B5EF4-FFF2-40B4-BE49-F238E27FC236}">
              <a16:creationId xmlns:a16="http://schemas.microsoft.com/office/drawing/2014/main" id="{4F11C060-9387-44DA-BE50-DE5E4B5CE3C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7" name="Text Box 15">
          <a:extLst>
            <a:ext uri="{FF2B5EF4-FFF2-40B4-BE49-F238E27FC236}">
              <a16:creationId xmlns:a16="http://schemas.microsoft.com/office/drawing/2014/main" id="{B52DF2FF-68CE-42C2-B8AB-8517B321183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8" name="Text Box 15">
          <a:extLst>
            <a:ext uri="{FF2B5EF4-FFF2-40B4-BE49-F238E27FC236}">
              <a16:creationId xmlns:a16="http://schemas.microsoft.com/office/drawing/2014/main" id="{CA88AE56-0A31-4FE7-8D22-84CCD709055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9" name="Text Box 15">
          <a:extLst>
            <a:ext uri="{FF2B5EF4-FFF2-40B4-BE49-F238E27FC236}">
              <a16:creationId xmlns:a16="http://schemas.microsoft.com/office/drawing/2014/main" id="{5308B3D4-7A7F-4D5A-BED3-5548FA2324F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0" name="Text Box 15">
          <a:extLst>
            <a:ext uri="{FF2B5EF4-FFF2-40B4-BE49-F238E27FC236}">
              <a16:creationId xmlns:a16="http://schemas.microsoft.com/office/drawing/2014/main" id="{3BF30E89-7142-4622-AFB3-A6EB764149E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1" name="Text Box 15">
          <a:extLst>
            <a:ext uri="{FF2B5EF4-FFF2-40B4-BE49-F238E27FC236}">
              <a16:creationId xmlns:a16="http://schemas.microsoft.com/office/drawing/2014/main" id="{0F8EA58A-D20E-4A28-AC3E-1CAD6FB0140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2" name="Text Box 15">
          <a:extLst>
            <a:ext uri="{FF2B5EF4-FFF2-40B4-BE49-F238E27FC236}">
              <a16:creationId xmlns:a16="http://schemas.microsoft.com/office/drawing/2014/main" id="{EBB908D6-6C27-44F1-8B73-E6E5190B444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3" name="Text Box 15">
          <a:extLst>
            <a:ext uri="{FF2B5EF4-FFF2-40B4-BE49-F238E27FC236}">
              <a16:creationId xmlns:a16="http://schemas.microsoft.com/office/drawing/2014/main" id="{34E7F49E-DA34-4689-ADBF-44EA3D39939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4" name="Text Box 15">
          <a:extLst>
            <a:ext uri="{FF2B5EF4-FFF2-40B4-BE49-F238E27FC236}">
              <a16:creationId xmlns:a16="http://schemas.microsoft.com/office/drawing/2014/main" id="{BDD3C6DA-FA61-454D-BF06-B994F6F7513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5" name="Text Box 15">
          <a:extLst>
            <a:ext uri="{FF2B5EF4-FFF2-40B4-BE49-F238E27FC236}">
              <a16:creationId xmlns:a16="http://schemas.microsoft.com/office/drawing/2014/main" id="{3914DEAC-D8C5-44B2-8A4F-90493735C8A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6" name="Text Box 15">
          <a:extLst>
            <a:ext uri="{FF2B5EF4-FFF2-40B4-BE49-F238E27FC236}">
              <a16:creationId xmlns:a16="http://schemas.microsoft.com/office/drawing/2014/main" id="{683EC150-0200-4DE9-9357-7ED5B9E12D3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7" name="Text Box 15">
          <a:extLst>
            <a:ext uri="{FF2B5EF4-FFF2-40B4-BE49-F238E27FC236}">
              <a16:creationId xmlns:a16="http://schemas.microsoft.com/office/drawing/2014/main" id="{B6611C3C-2DBF-4710-9DEC-947FDC1643B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8" name="Text Box 15">
          <a:extLst>
            <a:ext uri="{FF2B5EF4-FFF2-40B4-BE49-F238E27FC236}">
              <a16:creationId xmlns:a16="http://schemas.microsoft.com/office/drawing/2014/main" id="{99380DFE-D93A-43C6-ACE2-B518B56A5CF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9" name="Text Box 15">
          <a:extLst>
            <a:ext uri="{FF2B5EF4-FFF2-40B4-BE49-F238E27FC236}">
              <a16:creationId xmlns:a16="http://schemas.microsoft.com/office/drawing/2014/main" id="{6493EF67-BFB5-4DC9-B0CB-8FBF99345E2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0" name="Text Box 15">
          <a:extLst>
            <a:ext uri="{FF2B5EF4-FFF2-40B4-BE49-F238E27FC236}">
              <a16:creationId xmlns:a16="http://schemas.microsoft.com/office/drawing/2014/main" id="{4F888F8F-0BCF-45EE-9807-1771AC31B27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1" name="Text Box 15">
          <a:extLst>
            <a:ext uri="{FF2B5EF4-FFF2-40B4-BE49-F238E27FC236}">
              <a16:creationId xmlns:a16="http://schemas.microsoft.com/office/drawing/2014/main" id="{217242CE-9E24-4398-95CF-1D16591BC5B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2" name="Text Box 15">
          <a:extLst>
            <a:ext uri="{FF2B5EF4-FFF2-40B4-BE49-F238E27FC236}">
              <a16:creationId xmlns:a16="http://schemas.microsoft.com/office/drawing/2014/main" id="{32F93EBA-F58E-4A96-848C-7CBBCAAAA66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3" name="Text Box 15">
          <a:extLst>
            <a:ext uri="{FF2B5EF4-FFF2-40B4-BE49-F238E27FC236}">
              <a16:creationId xmlns:a16="http://schemas.microsoft.com/office/drawing/2014/main" id="{310F3DDA-4221-4D70-929B-9730E638AB9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4" name="Text Box 15">
          <a:extLst>
            <a:ext uri="{FF2B5EF4-FFF2-40B4-BE49-F238E27FC236}">
              <a16:creationId xmlns:a16="http://schemas.microsoft.com/office/drawing/2014/main" id="{5A9DFE4B-39B5-4988-A436-7E4A7A9A2FB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5" name="Text Box 15">
          <a:extLst>
            <a:ext uri="{FF2B5EF4-FFF2-40B4-BE49-F238E27FC236}">
              <a16:creationId xmlns:a16="http://schemas.microsoft.com/office/drawing/2014/main" id="{55262DDB-5687-4091-BB0F-DA32EE3F2BB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6" name="Text Box 15">
          <a:extLst>
            <a:ext uri="{FF2B5EF4-FFF2-40B4-BE49-F238E27FC236}">
              <a16:creationId xmlns:a16="http://schemas.microsoft.com/office/drawing/2014/main" id="{334DF2B5-B387-4E0C-BF08-C38A805D505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7" name="Text Box 15">
          <a:extLst>
            <a:ext uri="{FF2B5EF4-FFF2-40B4-BE49-F238E27FC236}">
              <a16:creationId xmlns:a16="http://schemas.microsoft.com/office/drawing/2014/main" id="{FD0F5CF7-5F5C-4693-AD16-C232FDBDEA8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8" name="Text Box 15">
          <a:extLst>
            <a:ext uri="{FF2B5EF4-FFF2-40B4-BE49-F238E27FC236}">
              <a16:creationId xmlns:a16="http://schemas.microsoft.com/office/drawing/2014/main" id="{C752A0DB-9E11-469A-BEA7-8E04D741485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9" name="Text Box 15">
          <a:extLst>
            <a:ext uri="{FF2B5EF4-FFF2-40B4-BE49-F238E27FC236}">
              <a16:creationId xmlns:a16="http://schemas.microsoft.com/office/drawing/2014/main" id="{3E7C1DCB-D3B0-4812-9959-6AA0EFB60BB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0" name="Text Box 15">
          <a:extLst>
            <a:ext uri="{FF2B5EF4-FFF2-40B4-BE49-F238E27FC236}">
              <a16:creationId xmlns:a16="http://schemas.microsoft.com/office/drawing/2014/main" id="{9979A7DC-8321-42CA-9A79-1E11AF43741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1" name="Text Box 15">
          <a:extLst>
            <a:ext uri="{FF2B5EF4-FFF2-40B4-BE49-F238E27FC236}">
              <a16:creationId xmlns:a16="http://schemas.microsoft.com/office/drawing/2014/main" id="{0915D4D3-3369-4FD9-8CAD-71A87C639BF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2" name="Text Box 15">
          <a:extLst>
            <a:ext uri="{FF2B5EF4-FFF2-40B4-BE49-F238E27FC236}">
              <a16:creationId xmlns:a16="http://schemas.microsoft.com/office/drawing/2014/main" id="{0E94E5EE-656B-4EFB-BBC9-B43819D66BD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3" name="Text Box 15">
          <a:extLst>
            <a:ext uri="{FF2B5EF4-FFF2-40B4-BE49-F238E27FC236}">
              <a16:creationId xmlns:a16="http://schemas.microsoft.com/office/drawing/2014/main" id="{B4422B18-2B18-4F9D-AD6C-54BC30488AE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4" name="Text Box 15">
          <a:extLst>
            <a:ext uri="{FF2B5EF4-FFF2-40B4-BE49-F238E27FC236}">
              <a16:creationId xmlns:a16="http://schemas.microsoft.com/office/drawing/2014/main" id="{6EE253E6-F340-4079-B1F8-52BD54D9250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5" name="Text Box 15">
          <a:extLst>
            <a:ext uri="{FF2B5EF4-FFF2-40B4-BE49-F238E27FC236}">
              <a16:creationId xmlns:a16="http://schemas.microsoft.com/office/drawing/2014/main" id="{8921BC8F-8F1A-4970-B51E-5D73474FFAF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6" name="Text Box 15">
          <a:extLst>
            <a:ext uri="{FF2B5EF4-FFF2-40B4-BE49-F238E27FC236}">
              <a16:creationId xmlns:a16="http://schemas.microsoft.com/office/drawing/2014/main" id="{B9264B6F-732D-41CB-93A3-845CCF8CC0B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7" name="Text Box 15">
          <a:extLst>
            <a:ext uri="{FF2B5EF4-FFF2-40B4-BE49-F238E27FC236}">
              <a16:creationId xmlns:a16="http://schemas.microsoft.com/office/drawing/2014/main" id="{E3DFEE9D-FDD4-4B0C-AAE3-8F8C8844A2F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8" name="Text Box 15">
          <a:extLst>
            <a:ext uri="{FF2B5EF4-FFF2-40B4-BE49-F238E27FC236}">
              <a16:creationId xmlns:a16="http://schemas.microsoft.com/office/drawing/2014/main" id="{5894D79C-CDA0-41E3-A062-CF1C51CC218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9" name="Text Box 15">
          <a:extLst>
            <a:ext uri="{FF2B5EF4-FFF2-40B4-BE49-F238E27FC236}">
              <a16:creationId xmlns:a16="http://schemas.microsoft.com/office/drawing/2014/main" id="{12E0653F-C3A1-4545-80B5-284B994EC99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0" name="Text Box 15">
          <a:extLst>
            <a:ext uri="{FF2B5EF4-FFF2-40B4-BE49-F238E27FC236}">
              <a16:creationId xmlns:a16="http://schemas.microsoft.com/office/drawing/2014/main" id="{6816905D-19E3-4D01-93D2-F5122AB4715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1" name="Text Box 15">
          <a:extLst>
            <a:ext uri="{FF2B5EF4-FFF2-40B4-BE49-F238E27FC236}">
              <a16:creationId xmlns:a16="http://schemas.microsoft.com/office/drawing/2014/main" id="{47A044E4-E07E-4C47-866A-14BACEBDBA9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2" name="Text Box 15">
          <a:extLst>
            <a:ext uri="{FF2B5EF4-FFF2-40B4-BE49-F238E27FC236}">
              <a16:creationId xmlns:a16="http://schemas.microsoft.com/office/drawing/2014/main" id="{B514BA1A-D23C-4AAF-9DB2-50EED45A2DD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3" name="Text Box 15">
          <a:extLst>
            <a:ext uri="{FF2B5EF4-FFF2-40B4-BE49-F238E27FC236}">
              <a16:creationId xmlns:a16="http://schemas.microsoft.com/office/drawing/2014/main" id="{B1E9A39B-8A9C-4D79-B3FB-7BEA41D0869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4" name="Text Box 15">
          <a:extLst>
            <a:ext uri="{FF2B5EF4-FFF2-40B4-BE49-F238E27FC236}">
              <a16:creationId xmlns:a16="http://schemas.microsoft.com/office/drawing/2014/main" id="{BC4CD37B-EF35-4BC2-99B7-96848205D0F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5" name="Text Box 15">
          <a:extLst>
            <a:ext uri="{FF2B5EF4-FFF2-40B4-BE49-F238E27FC236}">
              <a16:creationId xmlns:a16="http://schemas.microsoft.com/office/drawing/2014/main" id="{7F568933-9C29-48B2-98E8-4C6BF0C23F1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6" name="Text Box 15">
          <a:extLst>
            <a:ext uri="{FF2B5EF4-FFF2-40B4-BE49-F238E27FC236}">
              <a16:creationId xmlns:a16="http://schemas.microsoft.com/office/drawing/2014/main" id="{E6575CB2-0CB4-4C41-97AE-B96BF7AC478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7" name="Text Box 15">
          <a:extLst>
            <a:ext uri="{FF2B5EF4-FFF2-40B4-BE49-F238E27FC236}">
              <a16:creationId xmlns:a16="http://schemas.microsoft.com/office/drawing/2014/main" id="{6F7E43C0-9F29-4033-A7BA-959E867CA6D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8" name="Text Box 15">
          <a:extLst>
            <a:ext uri="{FF2B5EF4-FFF2-40B4-BE49-F238E27FC236}">
              <a16:creationId xmlns:a16="http://schemas.microsoft.com/office/drawing/2014/main" id="{9437C69D-57F1-441D-8F29-9DC3A5180C9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9" name="Text Box 15">
          <a:extLst>
            <a:ext uri="{FF2B5EF4-FFF2-40B4-BE49-F238E27FC236}">
              <a16:creationId xmlns:a16="http://schemas.microsoft.com/office/drawing/2014/main" id="{C353F08D-26E2-4FC2-BB9C-40A8BBBB2F3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0" name="Text Box 15">
          <a:extLst>
            <a:ext uri="{FF2B5EF4-FFF2-40B4-BE49-F238E27FC236}">
              <a16:creationId xmlns:a16="http://schemas.microsoft.com/office/drawing/2014/main" id="{2EF4CB11-5058-4596-B77A-4FD5F6D1849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1" name="Text Box 15">
          <a:extLst>
            <a:ext uri="{FF2B5EF4-FFF2-40B4-BE49-F238E27FC236}">
              <a16:creationId xmlns:a16="http://schemas.microsoft.com/office/drawing/2014/main" id="{0769AA4E-53AD-40BD-BC86-EE1EAB5BE2A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2" name="Text Box 15">
          <a:extLst>
            <a:ext uri="{FF2B5EF4-FFF2-40B4-BE49-F238E27FC236}">
              <a16:creationId xmlns:a16="http://schemas.microsoft.com/office/drawing/2014/main" id="{B5D0AE47-9ED8-49E6-830E-4AFCFC6C178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3" name="Text Box 15">
          <a:extLst>
            <a:ext uri="{FF2B5EF4-FFF2-40B4-BE49-F238E27FC236}">
              <a16:creationId xmlns:a16="http://schemas.microsoft.com/office/drawing/2014/main" id="{E7DF0ECE-C0DB-42B5-B909-B46CDA78128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4" name="Text Box 15">
          <a:extLst>
            <a:ext uri="{FF2B5EF4-FFF2-40B4-BE49-F238E27FC236}">
              <a16:creationId xmlns:a16="http://schemas.microsoft.com/office/drawing/2014/main" id="{6DBD1F3C-EE42-4AA0-BC8A-EEAAFE524A7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5" name="Text Box 15">
          <a:extLst>
            <a:ext uri="{FF2B5EF4-FFF2-40B4-BE49-F238E27FC236}">
              <a16:creationId xmlns:a16="http://schemas.microsoft.com/office/drawing/2014/main" id="{7E10AEF2-24DB-4A12-BC22-B91117E6B4E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6" name="Text Box 15">
          <a:extLst>
            <a:ext uri="{FF2B5EF4-FFF2-40B4-BE49-F238E27FC236}">
              <a16:creationId xmlns:a16="http://schemas.microsoft.com/office/drawing/2014/main" id="{A3484BBA-59D2-43A1-938D-621D1658ECE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7" name="Text Box 15">
          <a:extLst>
            <a:ext uri="{FF2B5EF4-FFF2-40B4-BE49-F238E27FC236}">
              <a16:creationId xmlns:a16="http://schemas.microsoft.com/office/drawing/2014/main" id="{1E9A5D0A-8D30-416A-901F-7B47835DED1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8" name="Text Box 15">
          <a:extLst>
            <a:ext uri="{FF2B5EF4-FFF2-40B4-BE49-F238E27FC236}">
              <a16:creationId xmlns:a16="http://schemas.microsoft.com/office/drawing/2014/main" id="{2BBB48FB-FDA1-4384-A974-C6374C4906A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9" name="Text Box 15">
          <a:extLst>
            <a:ext uri="{FF2B5EF4-FFF2-40B4-BE49-F238E27FC236}">
              <a16:creationId xmlns:a16="http://schemas.microsoft.com/office/drawing/2014/main" id="{7B475ABA-48EF-4F02-81D2-EB443FBB480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331"/>
    <xdr:sp macro="" textlink="">
      <xdr:nvSpPr>
        <xdr:cNvPr id="320" name="Text Box 15">
          <a:extLst>
            <a:ext uri="{FF2B5EF4-FFF2-40B4-BE49-F238E27FC236}">
              <a16:creationId xmlns:a16="http://schemas.microsoft.com/office/drawing/2014/main" id="{3F2BCF9A-A114-49FA-9A4A-B6B2CCCF5C82}"/>
            </a:ext>
          </a:extLst>
        </xdr:cNvPr>
        <xdr:cNvSpPr txBox="1">
          <a:spLocks noChangeArrowheads="1"/>
        </xdr:cNvSpPr>
      </xdr:nvSpPr>
      <xdr:spPr bwMode="auto">
        <a:xfrm>
          <a:off x="5200650" y="37731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1" name="Text Box 15">
          <a:extLst>
            <a:ext uri="{FF2B5EF4-FFF2-40B4-BE49-F238E27FC236}">
              <a16:creationId xmlns:a16="http://schemas.microsoft.com/office/drawing/2014/main" id="{699E0EA6-275E-409B-A7A2-BC06684B430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2" name="Text Box 15">
          <a:extLst>
            <a:ext uri="{FF2B5EF4-FFF2-40B4-BE49-F238E27FC236}">
              <a16:creationId xmlns:a16="http://schemas.microsoft.com/office/drawing/2014/main" id="{7DBFBB3E-BC84-4121-BA56-E7E46CBB4C4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3" name="Text Box 15">
          <a:extLst>
            <a:ext uri="{FF2B5EF4-FFF2-40B4-BE49-F238E27FC236}">
              <a16:creationId xmlns:a16="http://schemas.microsoft.com/office/drawing/2014/main" id="{8F024F15-1CA1-474B-A158-F167E6EB3D7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4" name="Text Box 15">
          <a:extLst>
            <a:ext uri="{FF2B5EF4-FFF2-40B4-BE49-F238E27FC236}">
              <a16:creationId xmlns:a16="http://schemas.microsoft.com/office/drawing/2014/main" id="{471EEC84-AD2E-4B38-BB81-08F38ADA344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5" name="Text Box 15">
          <a:extLst>
            <a:ext uri="{FF2B5EF4-FFF2-40B4-BE49-F238E27FC236}">
              <a16:creationId xmlns:a16="http://schemas.microsoft.com/office/drawing/2014/main" id="{3F95264B-C919-495E-937B-6BA4ABC4559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6" name="Text Box 15">
          <a:extLst>
            <a:ext uri="{FF2B5EF4-FFF2-40B4-BE49-F238E27FC236}">
              <a16:creationId xmlns:a16="http://schemas.microsoft.com/office/drawing/2014/main" id="{17D53FA1-2017-4500-9AE2-B1C74E5094D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7" name="Text Box 15">
          <a:extLst>
            <a:ext uri="{FF2B5EF4-FFF2-40B4-BE49-F238E27FC236}">
              <a16:creationId xmlns:a16="http://schemas.microsoft.com/office/drawing/2014/main" id="{74A956FA-4F8C-4E38-A241-9174D568190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8" name="Text Box 15">
          <a:extLst>
            <a:ext uri="{FF2B5EF4-FFF2-40B4-BE49-F238E27FC236}">
              <a16:creationId xmlns:a16="http://schemas.microsoft.com/office/drawing/2014/main" id="{14BE2B25-FC9B-424D-B97A-43276433043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9" name="Text Box 15">
          <a:extLst>
            <a:ext uri="{FF2B5EF4-FFF2-40B4-BE49-F238E27FC236}">
              <a16:creationId xmlns:a16="http://schemas.microsoft.com/office/drawing/2014/main" id="{9AC659B7-3FC9-4EF3-999E-99440D8EC52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0" name="Text Box 15">
          <a:extLst>
            <a:ext uri="{FF2B5EF4-FFF2-40B4-BE49-F238E27FC236}">
              <a16:creationId xmlns:a16="http://schemas.microsoft.com/office/drawing/2014/main" id="{0C6CA8AB-64E3-4952-BA89-3823FECE49E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1" name="Text Box 15">
          <a:extLst>
            <a:ext uri="{FF2B5EF4-FFF2-40B4-BE49-F238E27FC236}">
              <a16:creationId xmlns:a16="http://schemas.microsoft.com/office/drawing/2014/main" id="{7A1285ED-4823-443A-A908-15F029F17C4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2" name="Text Box 15">
          <a:extLst>
            <a:ext uri="{FF2B5EF4-FFF2-40B4-BE49-F238E27FC236}">
              <a16:creationId xmlns:a16="http://schemas.microsoft.com/office/drawing/2014/main" id="{BB4A3F15-00DF-48B0-B083-9F2E8F31807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3" name="Text Box 15">
          <a:extLst>
            <a:ext uri="{FF2B5EF4-FFF2-40B4-BE49-F238E27FC236}">
              <a16:creationId xmlns:a16="http://schemas.microsoft.com/office/drawing/2014/main" id="{08DD04F7-414B-45E6-A41F-F381F470FDA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4" name="Text Box 15">
          <a:extLst>
            <a:ext uri="{FF2B5EF4-FFF2-40B4-BE49-F238E27FC236}">
              <a16:creationId xmlns:a16="http://schemas.microsoft.com/office/drawing/2014/main" id="{F5A9E321-5B94-44C3-A815-A67C69375F7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5" name="Text Box 15">
          <a:extLst>
            <a:ext uri="{FF2B5EF4-FFF2-40B4-BE49-F238E27FC236}">
              <a16:creationId xmlns:a16="http://schemas.microsoft.com/office/drawing/2014/main" id="{DFA64267-C177-4CE1-A7CF-35A155CEE38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6" name="Text Box 15">
          <a:extLst>
            <a:ext uri="{FF2B5EF4-FFF2-40B4-BE49-F238E27FC236}">
              <a16:creationId xmlns:a16="http://schemas.microsoft.com/office/drawing/2014/main" id="{BCBC533D-88B9-4BB9-B6DA-316A23B749D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7" name="Text Box 15">
          <a:extLst>
            <a:ext uri="{FF2B5EF4-FFF2-40B4-BE49-F238E27FC236}">
              <a16:creationId xmlns:a16="http://schemas.microsoft.com/office/drawing/2014/main" id="{9E54859B-95EC-429C-BC6C-13B46B58AB5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8" name="Text Box 15">
          <a:extLst>
            <a:ext uri="{FF2B5EF4-FFF2-40B4-BE49-F238E27FC236}">
              <a16:creationId xmlns:a16="http://schemas.microsoft.com/office/drawing/2014/main" id="{9A536E98-F061-46BC-93C0-D7259B611A9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9" name="Text Box 15">
          <a:extLst>
            <a:ext uri="{FF2B5EF4-FFF2-40B4-BE49-F238E27FC236}">
              <a16:creationId xmlns:a16="http://schemas.microsoft.com/office/drawing/2014/main" id="{67BEA33D-8DE1-4576-8A58-5475D652039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0" name="Text Box 15">
          <a:extLst>
            <a:ext uri="{FF2B5EF4-FFF2-40B4-BE49-F238E27FC236}">
              <a16:creationId xmlns:a16="http://schemas.microsoft.com/office/drawing/2014/main" id="{13F3C851-E09B-4A2B-BEB8-B6F01D7A562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1" name="Text Box 15">
          <a:extLst>
            <a:ext uri="{FF2B5EF4-FFF2-40B4-BE49-F238E27FC236}">
              <a16:creationId xmlns:a16="http://schemas.microsoft.com/office/drawing/2014/main" id="{C9FDDFA3-49C3-43EA-B184-5FBABEA1B7F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2" name="Text Box 15">
          <a:extLst>
            <a:ext uri="{FF2B5EF4-FFF2-40B4-BE49-F238E27FC236}">
              <a16:creationId xmlns:a16="http://schemas.microsoft.com/office/drawing/2014/main" id="{79A45534-42AB-4CAA-91B7-DFB0C47FD72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3" name="Text Box 15">
          <a:extLst>
            <a:ext uri="{FF2B5EF4-FFF2-40B4-BE49-F238E27FC236}">
              <a16:creationId xmlns:a16="http://schemas.microsoft.com/office/drawing/2014/main" id="{E9863B41-84AE-495F-9BDF-C79138D9AE1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4" name="Text Box 15">
          <a:extLst>
            <a:ext uri="{FF2B5EF4-FFF2-40B4-BE49-F238E27FC236}">
              <a16:creationId xmlns:a16="http://schemas.microsoft.com/office/drawing/2014/main" id="{BF002122-8110-4703-BF10-3C18EC934FB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5" name="Text Box 15">
          <a:extLst>
            <a:ext uri="{FF2B5EF4-FFF2-40B4-BE49-F238E27FC236}">
              <a16:creationId xmlns:a16="http://schemas.microsoft.com/office/drawing/2014/main" id="{7E515203-D90D-4F71-BA85-3280C486936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6" name="Text Box 15">
          <a:extLst>
            <a:ext uri="{FF2B5EF4-FFF2-40B4-BE49-F238E27FC236}">
              <a16:creationId xmlns:a16="http://schemas.microsoft.com/office/drawing/2014/main" id="{1C44243C-F269-4001-A04E-8C23892A994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7" name="Text Box 15">
          <a:extLst>
            <a:ext uri="{FF2B5EF4-FFF2-40B4-BE49-F238E27FC236}">
              <a16:creationId xmlns:a16="http://schemas.microsoft.com/office/drawing/2014/main" id="{2B1D70E6-EEA3-4471-8D8B-E91C877E9BE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8" name="Text Box 15">
          <a:extLst>
            <a:ext uri="{FF2B5EF4-FFF2-40B4-BE49-F238E27FC236}">
              <a16:creationId xmlns:a16="http://schemas.microsoft.com/office/drawing/2014/main" id="{4B9B456A-F84C-443B-9152-3B934C7E0B4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9" name="Text Box 15">
          <a:extLst>
            <a:ext uri="{FF2B5EF4-FFF2-40B4-BE49-F238E27FC236}">
              <a16:creationId xmlns:a16="http://schemas.microsoft.com/office/drawing/2014/main" id="{06EB537E-2E62-4BF1-B60A-06DDCF934A6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0" name="Text Box 15">
          <a:extLst>
            <a:ext uri="{FF2B5EF4-FFF2-40B4-BE49-F238E27FC236}">
              <a16:creationId xmlns:a16="http://schemas.microsoft.com/office/drawing/2014/main" id="{3B8DE92F-4620-4CD5-B4FF-112FA13E066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1" name="Text Box 15">
          <a:extLst>
            <a:ext uri="{FF2B5EF4-FFF2-40B4-BE49-F238E27FC236}">
              <a16:creationId xmlns:a16="http://schemas.microsoft.com/office/drawing/2014/main" id="{D2FB4DDB-7783-480E-9B2C-F383725E798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2" name="Text Box 15">
          <a:extLst>
            <a:ext uri="{FF2B5EF4-FFF2-40B4-BE49-F238E27FC236}">
              <a16:creationId xmlns:a16="http://schemas.microsoft.com/office/drawing/2014/main" id="{F4AFEA2B-6816-4723-B8CC-F90B8C1308C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3" name="Text Box 15">
          <a:extLst>
            <a:ext uri="{FF2B5EF4-FFF2-40B4-BE49-F238E27FC236}">
              <a16:creationId xmlns:a16="http://schemas.microsoft.com/office/drawing/2014/main" id="{715CC225-0B86-4194-BFCE-E2B044E7DBD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4" name="Text Box 15">
          <a:extLst>
            <a:ext uri="{FF2B5EF4-FFF2-40B4-BE49-F238E27FC236}">
              <a16:creationId xmlns:a16="http://schemas.microsoft.com/office/drawing/2014/main" id="{6D353AEA-3058-4BE5-A8C8-8A98E8A6F66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5" name="Text Box 15">
          <a:extLst>
            <a:ext uri="{FF2B5EF4-FFF2-40B4-BE49-F238E27FC236}">
              <a16:creationId xmlns:a16="http://schemas.microsoft.com/office/drawing/2014/main" id="{F458FF52-DB27-4C39-842C-087E83DD543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6" name="Text Box 15">
          <a:extLst>
            <a:ext uri="{FF2B5EF4-FFF2-40B4-BE49-F238E27FC236}">
              <a16:creationId xmlns:a16="http://schemas.microsoft.com/office/drawing/2014/main" id="{4638B2E1-8992-4A4E-BF6E-A7A74669A9F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7" name="Text Box 15">
          <a:extLst>
            <a:ext uri="{FF2B5EF4-FFF2-40B4-BE49-F238E27FC236}">
              <a16:creationId xmlns:a16="http://schemas.microsoft.com/office/drawing/2014/main" id="{1F681018-556C-493D-97B9-226AC11EC37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8" name="Text Box 15">
          <a:extLst>
            <a:ext uri="{FF2B5EF4-FFF2-40B4-BE49-F238E27FC236}">
              <a16:creationId xmlns:a16="http://schemas.microsoft.com/office/drawing/2014/main" id="{E5A14DD6-3D51-4356-8A23-329441A6E81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9" name="Text Box 15">
          <a:extLst>
            <a:ext uri="{FF2B5EF4-FFF2-40B4-BE49-F238E27FC236}">
              <a16:creationId xmlns:a16="http://schemas.microsoft.com/office/drawing/2014/main" id="{CB773F4D-90B6-455D-BD11-3E58257D33B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0" name="Text Box 15">
          <a:extLst>
            <a:ext uri="{FF2B5EF4-FFF2-40B4-BE49-F238E27FC236}">
              <a16:creationId xmlns:a16="http://schemas.microsoft.com/office/drawing/2014/main" id="{B758016F-B1EA-4480-9BE5-91D0C7082AB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1" name="Text Box 15">
          <a:extLst>
            <a:ext uri="{FF2B5EF4-FFF2-40B4-BE49-F238E27FC236}">
              <a16:creationId xmlns:a16="http://schemas.microsoft.com/office/drawing/2014/main" id="{47E5C5F3-B9B1-484C-8EFF-E400EA4A9AF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2" name="Text Box 15">
          <a:extLst>
            <a:ext uri="{FF2B5EF4-FFF2-40B4-BE49-F238E27FC236}">
              <a16:creationId xmlns:a16="http://schemas.microsoft.com/office/drawing/2014/main" id="{FDCF6656-44B2-49ED-8516-7AAC98A37C3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3" name="Text Box 15">
          <a:extLst>
            <a:ext uri="{FF2B5EF4-FFF2-40B4-BE49-F238E27FC236}">
              <a16:creationId xmlns:a16="http://schemas.microsoft.com/office/drawing/2014/main" id="{B9EB86B2-712B-4D72-86C3-675949D97D4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4" name="Text Box 15">
          <a:extLst>
            <a:ext uri="{FF2B5EF4-FFF2-40B4-BE49-F238E27FC236}">
              <a16:creationId xmlns:a16="http://schemas.microsoft.com/office/drawing/2014/main" id="{84A44981-5AD0-482A-91B9-532A8135460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5" name="Text Box 15">
          <a:extLst>
            <a:ext uri="{FF2B5EF4-FFF2-40B4-BE49-F238E27FC236}">
              <a16:creationId xmlns:a16="http://schemas.microsoft.com/office/drawing/2014/main" id="{B97EFEE6-DC1F-4CF5-A381-08CD4E68D95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6" name="Text Box 15">
          <a:extLst>
            <a:ext uri="{FF2B5EF4-FFF2-40B4-BE49-F238E27FC236}">
              <a16:creationId xmlns:a16="http://schemas.microsoft.com/office/drawing/2014/main" id="{CA5B671A-43C4-434D-9F0E-0438325170C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7" name="Text Box 15">
          <a:extLst>
            <a:ext uri="{FF2B5EF4-FFF2-40B4-BE49-F238E27FC236}">
              <a16:creationId xmlns:a16="http://schemas.microsoft.com/office/drawing/2014/main" id="{4653F9EF-CB5F-401C-9BB7-088443957EF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8" name="Text Box 15">
          <a:extLst>
            <a:ext uri="{FF2B5EF4-FFF2-40B4-BE49-F238E27FC236}">
              <a16:creationId xmlns:a16="http://schemas.microsoft.com/office/drawing/2014/main" id="{D2E439E2-3600-4B17-9B26-55B9912BA47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9" name="Text Box 15">
          <a:extLst>
            <a:ext uri="{FF2B5EF4-FFF2-40B4-BE49-F238E27FC236}">
              <a16:creationId xmlns:a16="http://schemas.microsoft.com/office/drawing/2014/main" id="{A386E786-60F8-4A56-8E4A-2621DF4BB82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0" name="Text Box 15">
          <a:extLst>
            <a:ext uri="{FF2B5EF4-FFF2-40B4-BE49-F238E27FC236}">
              <a16:creationId xmlns:a16="http://schemas.microsoft.com/office/drawing/2014/main" id="{BC1AAC11-2914-4C42-A3DF-70F351910A7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1" name="Text Box 15">
          <a:extLst>
            <a:ext uri="{FF2B5EF4-FFF2-40B4-BE49-F238E27FC236}">
              <a16:creationId xmlns:a16="http://schemas.microsoft.com/office/drawing/2014/main" id="{BC0ADB32-0527-4B1D-AC25-C8604D7D314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2" name="Text Box 15">
          <a:extLst>
            <a:ext uri="{FF2B5EF4-FFF2-40B4-BE49-F238E27FC236}">
              <a16:creationId xmlns:a16="http://schemas.microsoft.com/office/drawing/2014/main" id="{8426ACFF-BF26-4C3C-97BE-8C9B48D49F2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3" name="Text Box 15">
          <a:extLst>
            <a:ext uri="{FF2B5EF4-FFF2-40B4-BE49-F238E27FC236}">
              <a16:creationId xmlns:a16="http://schemas.microsoft.com/office/drawing/2014/main" id="{24ABE2CD-B4CD-47F0-9604-64BEF9D19F6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4" name="Text Box 15">
          <a:extLst>
            <a:ext uri="{FF2B5EF4-FFF2-40B4-BE49-F238E27FC236}">
              <a16:creationId xmlns:a16="http://schemas.microsoft.com/office/drawing/2014/main" id="{31AE9958-EB03-43C5-8693-51B2D498939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5" name="Text Box 15">
          <a:extLst>
            <a:ext uri="{FF2B5EF4-FFF2-40B4-BE49-F238E27FC236}">
              <a16:creationId xmlns:a16="http://schemas.microsoft.com/office/drawing/2014/main" id="{1DF8FDA9-C15B-44B6-BCBA-A8BBAE7BCBD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6" name="Text Box 15">
          <a:extLst>
            <a:ext uri="{FF2B5EF4-FFF2-40B4-BE49-F238E27FC236}">
              <a16:creationId xmlns:a16="http://schemas.microsoft.com/office/drawing/2014/main" id="{12B210EF-3DA3-4BA5-A069-C4EC2028EDE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7" name="Text Box 15">
          <a:extLst>
            <a:ext uri="{FF2B5EF4-FFF2-40B4-BE49-F238E27FC236}">
              <a16:creationId xmlns:a16="http://schemas.microsoft.com/office/drawing/2014/main" id="{37451E4B-20BD-49CE-AE44-933D3108250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8" name="Text Box 15">
          <a:extLst>
            <a:ext uri="{FF2B5EF4-FFF2-40B4-BE49-F238E27FC236}">
              <a16:creationId xmlns:a16="http://schemas.microsoft.com/office/drawing/2014/main" id="{641FB9C2-EB9C-4F12-A080-E16F6D72009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9" name="Text Box 15">
          <a:extLst>
            <a:ext uri="{FF2B5EF4-FFF2-40B4-BE49-F238E27FC236}">
              <a16:creationId xmlns:a16="http://schemas.microsoft.com/office/drawing/2014/main" id="{31C179EF-74C0-499C-9F24-E79D509A991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0" name="Text Box 15">
          <a:extLst>
            <a:ext uri="{FF2B5EF4-FFF2-40B4-BE49-F238E27FC236}">
              <a16:creationId xmlns:a16="http://schemas.microsoft.com/office/drawing/2014/main" id="{8DE16537-5DBC-4997-918D-C696747133C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1" name="Text Box 15">
          <a:extLst>
            <a:ext uri="{FF2B5EF4-FFF2-40B4-BE49-F238E27FC236}">
              <a16:creationId xmlns:a16="http://schemas.microsoft.com/office/drawing/2014/main" id="{262D9B0A-9209-4620-8978-F05AC70D2B9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2" name="Text Box 15">
          <a:extLst>
            <a:ext uri="{FF2B5EF4-FFF2-40B4-BE49-F238E27FC236}">
              <a16:creationId xmlns:a16="http://schemas.microsoft.com/office/drawing/2014/main" id="{5D8E7DE7-84A7-4BCF-B4EF-BFA2377A0CF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3" name="Text Box 15">
          <a:extLst>
            <a:ext uri="{FF2B5EF4-FFF2-40B4-BE49-F238E27FC236}">
              <a16:creationId xmlns:a16="http://schemas.microsoft.com/office/drawing/2014/main" id="{60E043ED-D6F4-47A9-B1F4-28ECA3F0C9B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4" name="Text Box 15">
          <a:extLst>
            <a:ext uri="{FF2B5EF4-FFF2-40B4-BE49-F238E27FC236}">
              <a16:creationId xmlns:a16="http://schemas.microsoft.com/office/drawing/2014/main" id="{F1C816F3-2844-4690-8BF2-3990368C994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5" name="Text Box 15">
          <a:extLst>
            <a:ext uri="{FF2B5EF4-FFF2-40B4-BE49-F238E27FC236}">
              <a16:creationId xmlns:a16="http://schemas.microsoft.com/office/drawing/2014/main" id="{BC0E64A1-5FBC-450A-991D-40BB14BFC05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6" name="Text Box 15">
          <a:extLst>
            <a:ext uri="{FF2B5EF4-FFF2-40B4-BE49-F238E27FC236}">
              <a16:creationId xmlns:a16="http://schemas.microsoft.com/office/drawing/2014/main" id="{AFEBC243-B3D0-4C04-8B6E-38C3C500550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7" name="Text Box 15">
          <a:extLst>
            <a:ext uri="{FF2B5EF4-FFF2-40B4-BE49-F238E27FC236}">
              <a16:creationId xmlns:a16="http://schemas.microsoft.com/office/drawing/2014/main" id="{E72C16BA-4954-496E-9396-81C3BF8F58F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8" name="Text Box 15">
          <a:extLst>
            <a:ext uri="{FF2B5EF4-FFF2-40B4-BE49-F238E27FC236}">
              <a16:creationId xmlns:a16="http://schemas.microsoft.com/office/drawing/2014/main" id="{11BDD3A8-59E1-4BC1-A319-290D66E9B91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9" name="Text Box 15">
          <a:extLst>
            <a:ext uri="{FF2B5EF4-FFF2-40B4-BE49-F238E27FC236}">
              <a16:creationId xmlns:a16="http://schemas.microsoft.com/office/drawing/2014/main" id="{E54176CB-F04E-47DF-B1F7-341024E98F4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0" name="Text Box 15">
          <a:extLst>
            <a:ext uri="{FF2B5EF4-FFF2-40B4-BE49-F238E27FC236}">
              <a16:creationId xmlns:a16="http://schemas.microsoft.com/office/drawing/2014/main" id="{DA0FB799-BA6C-4F9B-80CB-36DFA4B387D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1" name="Text Box 15">
          <a:extLst>
            <a:ext uri="{FF2B5EF4-FFF2-40B4-BE49-F238E27FC236}">
              <a16:creationId xmlns:a16="http://schemas.microsoft.com/office/drawing/2014/main" id="{0B440DAD-B590-4371-977E-7CAB70E6D27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2" name="Text Box 15">
          <a:extLst>
            <a:ext uri="{FF2B5EF4-FFF2-40B4-BE49-F238E27FC236}">
              <a16:creationId xmlns:a16="http://schemas.microsoft.com/office/drawing/2014/main" id="{11308A54-7458-4DB2-B8C6-3B5B4737A65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3" name="Text Box 15">
          <a:extLst>
            <a:ext uri="{FF2B5EF4-FFF2-40B4-BE49-F238E27FC236}">
              <a16:creationId xmlns:a16="http://schemas.microsoft.com/office/drawing/2014/main" id="{645E5AFB-D351-46F5-A15C-B6E0168A481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4" name="Text Box 15">
          <a:extLst>
            <a:ext uri="{FF2B5EF4-FFF2-40B4-BE49-F238E27FC236}">
              <a16:creationId xmlns:a16="http://schemas.microsoft.com/office/drawing/2014/main" id="{4A4D508D-ED34-4F52-ACB3-5D5A34C78BC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5" name="Text Box 15">
          <a:extLst>
            <a:ext uri="{FF2B5EF4-FFF2-40B4-BE49-F238E27FC236}">
              <a16:creationId xmlns:a16="http://schemas.microsoft.com/office/drawing/2014/main" id="{2897906D-6577-4A83-965F-9B016397D40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6" name="Text Box 15">
          <a:extLst>
            <a:ext uri="{FF2B5EF4-FFF2-40B4-BE49-F238E27FC236}">
              <a16:creationId xmlns:a16="http://schemas.microsoft.com/office/drawing/2014/main" id="{7932AFCD-A03F-42B7-8361-72913A6E289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7" name="Text Box 15">
          <a:extLst>
            <a:ext uri="{FF2B5EF4-FFF2-40B4-BE49-F238E27FC236}">
              <a16:creationId xmlns:a16="http://schemas.microsoft.com/office/drawing/2014/main" id="{0DDB70C6-08EB-40FD-B854-1EF832E954A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8" name="Text Box 15">
          <a:extLst>
            <a:ext uri="{FF2B5EF4-FFF2-40B4-BE49-F238E27FC236}">
              <a16:creationId xmlns:a16="http://schemas.microsoft.com/office/drawing/2014/main" id="{4C4FF321-3581-403F-80EE-B26D1F55F1E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9" name="Text Box 15">
          <a:extLst>
            <a:ext uri="{FF2B5EF4-FFF2-40B4-BE49-F238E27FC236}">
              <a16:creationId xmlns:a16="http://schemas.microsoft.com/office/drawing/2014/main" id="{656AA74D-D995-4DA5-9C6F-EB5EEF7F128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0" name="Text Box 15">
          <a:extLst>
            <a:ext uri="{FF2B5EF4-FFF2-40B4-BE49-F238E27FC236}">
              <a16:creationId xmlns:a16="http://schemas.microsoft.com/office/drawing/2014/main" id="{7E9DD046-03DB-401E-9D1B-D10CDE575F4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1" name="Text Box 15">
          <a:extLst>
            <a:ext uri="{FF2B5EF4-FFF2-40B4-BE49-F238E27FC236}">
              <a16:creationId xmlns:a16="http://schemas.microsoft.com/office/drawing/2014/main" id="{5321EE25-16BE-4646-B66D-1C954F3FC0E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2" name="Text Box 15">
          <a:extLst>
            <a:ext uri="{FF2B5EF4-FFF2-40B4-BE49-F238E27FC236}">
              <a16:creationId xmlns:a16="http://schemas.microsoft.com/office/drawing/2014/main" id="{91CD5768-CDF7-4683-AEEB-EB8398E8D70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3" name="Text Box 15">
          <a:extLst>
            <a:ext uri="{FF2B5EF4-FFF2-40B4-BE49-F238E27FC236}">
              <a16:creationId xmlns:a16="http://schemas.microsoft.com/office/drawing/2014/main" id="{27005210-9DCE-4DCB-958E-23B8A8CF5F8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4" name="Text Box 15">
          <a:extLst>
            <a:ext uri="{FF2B5EF4-FFF2-40B4-BE49-F238E27FC236}">
              <a16:creationId xmlns:a16="http://schemas.microsoft.com/office/drawing/2014/main" id="{E67304A5-FE90-4810-9848-3E2142EF6C6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5" name="Text Box 15">
          <a:extLst>
            <a:ext uri="{FF2B5EF4-FFF2-40B4-BE49-F238E27FC236}">
              <a16:creationId xmlns:a16="http://schemas.microsoft.com/office/drawing/2014/main" id="{3C295C7E-B093-42B9-9C75-53C650CEAEC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6" name="Text Box 15">
          <a:extLst>
            <a:ext uri="{FF2B5EF4-FFF2-40B4-BE49-F238E27FC236}">
              <a16:creationId xmlns:a16="http://schemas.microsoft.com/office/drawing/2014/main" id="{E0CFE156-7F7D-4DCF-B7D7-1F005FD0BC7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7" name="Text Box 15">
          <a:extLst>
            <a:ext uri="{FF2B5EF4-FFF2-40B4-BE49-F238E27FC236}">
              <a16:creationId xmlns:a16="http://schemas.microsoft.com/office/drawing/2014/main" id="{317EECD4-730B-4E8F-B71B-723574A24E3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8" name="Text Box 15">
          <a:extLst>
            <a:ext uri="{FF2B5EF4-FFF2-40B4-BE49-F238E27FC236}">
              <a16:creationId xmlns:a16="http://schemas.microsoft.com/office/drawing/2014/main" id="{0B840129-2665-420D-87B6-32CDA50765A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35713"/>
    <xdr:sp macro="" textlink="">
      <xdr:nvSpPr>
        <xdr:cNvPr id="409" name="Text Box 15">
          <a:extLst>
            <a:ext uri="{FF2B5EF4-FFF2-40B4-BE49-F238E27FC236}">
              <a16:creationId xmlns:a16="http://schemas.microsoft.com/office/drawing/2014/main" id="{DA931C9C-5CEA-4468-A137-932A1F375D53}"/>
            </a:ext>
          </a:extLst>
        </xdr:cNvPr>
        <xdr:cNvSpPr txBox="1">
          <a:spLocks noChangeArrowheads="1"/>
        </xdr:cNvSpPr>
      </xdr:nvSpPr>
      <xdr:spPr bwMode="auto">
        <a:xfrm>
          <a:off x="5200650" y="37731700"/>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68</xdr:row>
      <xdr:rowOff>0</xdr:rowOff>
    </xdr:from>
    <xdr:ext cx="95250" cy="213632"/>
    <xdr:sp macro="" textlink="">
      <xdr:nvSpPr>
        <xdr:cNvPr id="410" name="Text Box 15">
          <a:extLst>
            <a:ext uri="{FF2B5EF4-FFF2-40B4-BE49-F238E27FC236}">
              <a16:creationId xmlns:a16="http://schemas.microsoft.com/office/drawing/2014/main" id="{29A31A1E-CD90-445F-9770-4A18B0B70CA2}"/>
            </a:ext>
          </a:extLst>
        </xdr:cNvPr>
        <xdr:cNvSpPr txBox="1">
          <a:spLocks noChangeArrowheads="1"/>
        </xdr:cNvSpPr>
      </xdr:nvSpPr>
      <xdr:spPr bwMode="auto">
        <a:xfrm>
          <a:off x="6234793"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014"/>
    <xdr:sp macro="" textlink="">
      <xdr:nvSpPr>
        <xdr:cNvPr id="411" name="Text Box 15">
          <a:extLst>
            <a:ext uri="{FF2B5EF4-FFF2-40B4-BE49-F238E27FC236}">
              <a16:creationId xmlns:a16="http://schemas.microsoft.com/office/drawing/2014/main" id="{67D09E40-7E65-4801-AA8D-ECFBF12A4E1E}"/>
            </a:ext>
          </a:extLst>
        </xdr:cNvPr>
        <xdr:cNvSpPr txBox="1">
          <a:spLocks noChangeArrowheads="1"/>
        </xdr:cNvSpPr>
      </xdr:nvSpPr>
      <xdr:spPr bwMode="auto">
        <a:xfrm>
          <a:off x="5200650" y="37731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12" name="Text Box 15">
          <a:extLst>
            <a:ext uri="{FF2B5EF4-FFF2-40B4-BE49-F238E27FC236}">
              <a16:creationId xmlns:a16="http://schemas.microsoft.com/office/drawing/2014/main" id="{ADFD5A6C-58ED-48AE-A706-32A3F49CA70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13" name="Text Box 15">
          <a:extLst>
            <a:ext uri="{FF2B5EF4-FFF2-40B4-BE49-F238E27FC236}">
              <a16:creationId xmlns:a16="http://schemas.microsoft.com/office/drawing/2014/main" id="{A1F4E64D-352C-40C5-9626-469EF15B94C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14" name="Text Box 15">
          <a:extLst>
            <a:ext uri="{FF2B5EF4-FFF2-40B4-BE49-F238E27FC236}">
              <a16:creationId xmlns:a16="http://schemas.microsoft.com/office/drawing/2014/main" id="{03224E70-56E8-4777-A2B7-A892D8BE233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331"/>
    <xdr:sp macro="" textlink="">
      <xdr:nvSpPr>
        <xdr:cNvPr id="415" name="Text Box 15">
          <a:extLst>
            <a:ext uri="{FF2B5EF4-FFF2-40B4-BE49-F238E27FC236}">
              <a16:creationId xmlns:a16="http://schemas.microsoft.com/office/drawing/2014/main" id="{345163AE-714B-49E2-BFEA-28DB063F95F8}"/>
            </a:ext>
          </a:extLst>
        </xdr:cNvPr>
        <xdr:cNvSpPr txBox="1">
          <a:spLocks noChangeArrowheads="1"/>
        </xdr:cNvSpPr>
      </xdr:nvSpPr>
      <xdr:spPr bwMode="auto">
        <a:xfrm>
          <a:off x="5200650" y="37731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16" name="Text Box 15">
          <a:extLst>
            <a:ext uri="{FF2B5EF4-FFF2-40B4-BE49-F238E27FC236}">
              <a16:creationId xmlns:a16="http://schemas.microsoft.com/office/drawing/2014/main" id="{6C4021BA-7727-469A-8F9C-9539D5B8CB8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014"/>
    <xdr:sp macro="" textlink="">
      <xdr:nvSpPr>
        <xdr:cNvPr id="417" name="Text Box 15">
          <a:extLst>
            <a:ext uri="{FF2B5EF4-FFF2-40B4-BE49-F238E27FC236}">
              <a16:creationId xmlns:a16="http://schemas.microsoft.com/office/drawing/2014/main" id="{98EB37FB-AB71-49CD-8BB6-FF914EE42563}"/>
            </a:ext>
          </a:extLst>
        </xdr:cNvPr>
        <xdr:cNvSpPr txBox="1">
          <a:spLocks noChangeArrowheads="1"/>
        </xdr:cNvSpPr>
      </xdr:nvSpPr>
      <xdr:spPr bwMode="auto">
        <a:xfrm>
          <a:off x="5200650" y="37731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18" name="Text Box 15">
          <a:extLst>
            <a:ext uri="{FF2B5EF4-FFF2-40B4-BE49-F238E27FC236}">
              <a16:creationId xmlns:a16="http://schemas.microsoft.com/office/drawing/2014/main" id="{FFEFB3D3-3E62-48C7-B5D9-D41B64A1556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014"/>
    <xdr:sp macro="" textlink="">
      <xdr:nvSpPr>
        <xdr:cNvPr id="419" name="Text Box 15">
          <a:extLst>
            <a:ext uri="{FF2B5EF4-FFF2-40B4-BE49-F238E27FC236}">
              <a16:creationId xmlns:a16="http://schemas.microsoft.com/office/drawing/2014/main" id="{93770F2F-EFE6-4D88-B655-CE3DDADA56CE}"/>
            </a:ext>
          </a:extLst>
        </xdr:cNvPr>
        <xdr:cNvSpPr txBox="1">
          <a:spLocks noChangeArrowheads="1"/>
        </xdr:cNvSpPr>
      </xdr:nvSpPr>
      <xdr:spPr bwMode="auto">
        <a:xfrm>
          <a:off x="5200650" y="37731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20" name="Text Box 15">
          <a:extLst>
            <a:ext uri="{FF2B5EF4-FFF2-40B4-BE49-F238E27FC236}">
              <a16:creationId xmlns:a16="http://schemas.microsoft.com/office/drawing/2014/main" id="{4B68AD60-5CC0-4F0E-B8AC-5AB6874BCF2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014"/>
    <xdr:sp macro="" textlink="">
      <xdr:nvSpPr>
        <xdr:cNvPr id="421" name="Text Box 15">
          <a:extLst>
            <a:ext uri="{FF2B5EF4-FFF2-40B4-BE49-F238E27FC236}">
              <a16:creationId xmlns:a16="http://schemas.microsoft.com/office/drawing/2014/main" id="{40DECD63-0BBB-425B-9CA9-F7095330BFC5}"/>
            </a:ext>
          </a:extLst>
        </xdr:cNvPr>
        <xdr:cNvSpPr txBox="1">
          <a:spLocks noChangeArrowheads="1"/>
        </xdr:cNvSpPr>
      </xdr:nvSpPr>
      <xdr:spPr bwMode="auto">
        <a:xfrm>
          <a:off x="5200650" y="37731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014"/>
    <xdr:sp macro="" textlink="">
      <xdr:nvSpPr>
        <xdr:cNvPr id="422" name="Text Box 15">
          <a:extLst>
            <a:ext uri="{FF2B5EF4-FFF2-40B4-BE49-F238E27FC236}">
              <a16:creationId xmlns:a16="http://schemas.microsoft.com/office/drawing/2014/main" id="{4A3D12D1-E82B-438B-9EE2-5D9F4B81D24C}"/>
            </a:ext>
          </a:extLst>
        </xdr:cNvPr>
        <xdr:cNvSpPr txBox="1">
          <a:spLocks noChangeArrowheads="1"/>
        </xdr:cNvSpPr>
      </xdr:nvSpPr>
      <xdr:spPr bwMode="auto">
        <a:xfrm>
          <a:off x="5200650" y="37731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014"/>
    <xdr:sp macro="" textlink="">
      <xdr:nvSpPr>
        <xdr:cNvPr id="423" name="Text Box 15">
          <a:extLst>
            <a:ext uri="{FF2B5EF4-FFF2-40B4-BE49-F238E27FC236}">
              <a16:creationId xmlns:a16="http://schemas.microsoft.com/office/drawing/2014/main" id="{24872631-CB52-45A4-88BB-8ED75BF449D5}"/>
            </a:ext>
          </a:extLst>
        </xdr:cNvPr>
        <xdr:cNvSpPr txBox="1">
          <a:spLocks noChangeArrowheads="1"/>
        </xdr:cNvSpPr>
      </xdr:nvSpPr>
      <xdr:spPr bwMode="auto">
        <a:xfrm>
          <a:off x="5200650" y="37731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7.xml><?xml version="1.0" encoding="utf-8"?>
<xdr:wsDr xmlns:xdr="http://schemas.openxmlformats.org/drawingml/2006/spreadsheetDrawing" xmlns:a="http://schemas.openxmlformats.org/drawingml/2006/main">
  <xdr:twoCellAnchor editAs="oneCell">
    <xdr:from>
      <xdr:col>0</xdr:col>
      <xdr:colOff>36284</xdr:colOff>
      <xdr:row>0</xdr:row>
      <xdr:rowOff>27213</xdr:rowOff>
    </xdr:from>
    <xdr:to>
      <xdr:col>0</xdr:col>
      <xdr:colOff>765565</xdr:colOff>
      <xdr:row>2</xdr:row>
      <xdr:rowOff>139150</xdr:rowOff>
    </xdr:to>
    <xdr:pic>
      <xdr:nvPicPr>
        <xdr:cNvPr id="3" name="Imagen 2">
          <a:extLst>
            <a:ext uri="{FF2B5EF4-FFF2-40B4-BE49-F238E27FC236}">
              <a16:creationId xmlns:a16="http://schemas.microsoft.com/office/drawing/2014/main" id="{B16903A7-CCBE-419E-B978-FAE7F9A58F64}"/>
            </a:ext>
          </a:extLst>
        </xdr:cNvPr>
        <xdr:cNvPicPr>
          <a:picLocks noChangeAspect="1"/>
        </xdr:cNvPicPr>
      </xdr:nvPicPr>
      <xdr:blipFill>
        <a:blip xmlns:r="http://schemas.openxmlformats.org/officeDocument/2006/relationships" r:embed="rId1"/>
        <a:stretch>
          <a:fillRect/>
        </a:stretch>
      </xdr:blipFill>
      <xdr:spPr>
        <a:xfrm>
          <a:off x="36284" y="27213"/>
          <a:ext cx="729281" cy="619937"/>
        </a:xfrm>
        <a:prstGeom prst="rect">
          <a:avLst/>
        </a:prstGeom>
      </xdr:spPr>
    </xdr:pic>
    <xdr:clientData/>
  </xdr:twoCellAnchor>
  <xdr:twoCellAnchor editAs="oneCell">
    <xdr:from>
      <xdr:col>4</xdr:col>
      <xdr:colOff>0</xdr:colOff>
      <xdr:row>43</xdr:row>
      <xdr:rowOff>0</xdr:rowOff>
    </xdr:from>
    <xdr:to>
      <xdr:col>4</xdr:col>
      <xdr:colOff>90438</xdr:colOff>
      <xdr:row>46</xdr:row>
      <xdr:rowOff>244396</xdr:rowOff>
    </xdr:to>
    <xdr:sp macro="" textlink="">
      <xdr:nvSpPr>
        <xdr:cNvPr id="4" name="Text Box 15">
          <a:extLst>
            <a:ext uri="{FF2B5EF4-FFF2-40B4-BE49-F238E27FC236}">
              <a16:creationId xmlns:a16="http://schemas.microsoft.com/office/drawing/2014/main" id="{D97BAC4F-873F-43DB-9B66-2A2DC00AC4C3}"/>
            </a:ext>
          </a:extLst>
        </xdr:cNvPr>
        <xdr:cNvSpPr txBox="1">
          <a:spLocks noChangeArrowheads="1"/>
        </xdr:cNvSpPr>
      </xdr:nvSpPr>
      <xdr:spPr bwMode="auto">
        <a:xfrm>
          <a:off x="5105400" y="15036800"/>
          <a:ext cx="90438" cy="8512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43</xdr:row>
      <xdr:rowOff>0</xdr:rowOff>
    </xdr:from>
    <xdr:ext cx="95250" cy="213632"/>
    <xdr:sp macro="" textlink="">
      <xdr:nvSpPr>
        <xdr:cNvPr id="5" name="Text Box 15">
          <a:extLst>
            <a:ext uri="{FF2B5EF4-FFF2-40B4-BE49-F238E27FC236}">
              <a16:creationId xmlns:a16="http://schemas.microsoft.com/office/drawing/2014/main" id="{54092DB4-C8C9-414C-81F5-3DEEF682A5C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6" name="Text Box 15">
          <a:extLst>
            <a:ext uri="{FF2B5EF4-FFF2-40B4-BE49-F238E27FC236}">
              <a16:creationId xmlns:a16="http://schemas.microsoft.com/office/drawing/2014/main" id="{DDF14AB0-4467-49FF-B5FD-23195CCC82D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7" name="Text Box 15">
          <a:extLst>
            <a:ext uri="{FF2B5EF4-FFF2-40B4-BE49-F238E27FC236}">
              <a16:creationId xmlns:a16="http://schemas.microsoft.com/office/drawing/2014/main" id="{31781FD1-FFB1-4A68-9459-92619203A3D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8" name="Text Box 15">
          <a:extLst>
            <a:ext uri="{FF2B5EF4-FFF2-40B4-BE49-F238E27FC236}">
              <a16:creationId xmlns:a16="http://schemas.microsoft.com/office/drawing/2014/main" id="{2FF25B0F-8A6C-4FF2-B182-787BAEB9DAE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9" name="Text Box 15">
          <a:extLst>
            <a:ext uri="{FF2B5EF4-FFF2-40B4-BE49-F238E27FC236}">
              <a16:creationId xmlns:a16="http://schemas.microsoft.com/office/drawing/2014/main" id="{5006BB92-213A-470B-BADA-960AF451AE8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0" name="Text Box 15">
          <a:extLst>
            <a:ext uri="{FF2B5EF4-FFF2-40B4-BE49-F238E27FC236}">
              <a16:creationId xmlns:a16="http://schemas.microsoft.com/office/drawing/2014/main" id="{D1C7BFBD-F645-43D7-A83A-76CEE17BEF8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1" name="Text Box 15">
          <a:extLst>
            <a:ext uri="{FF2B5EF4-FFF2-40B4-BE49-F238E27FC236}">
              <a16:creationId xmlns:a16="http://schemas.microsoft.com/office/drawing/2014/main" id="{40594B5A-C9B1-4CBC-B0FB-39787F48FFC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2" name="Text Box 15">
          <a:extLst>
            <a:ext uri="{FF2B5EF4-FFF2-40B4-BE49-F238E27FC236}">
              <a16:creationId xmlns:a16="http://schemas.microsoft.com/office/drawing/2014/main" id="{BA0F06FE-3724-4FC2-AD45-1771A3D0B82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3" name="Text Box 15">
          <a:extLst>
            <a:ext uri="{FF2B5EF4-FFF2-40B4-BE49-F238E27FC236}">
              <a16:creationId xmlns:a16="http://schemas.microsoft.com/office/drawing/2014/main" id="{BE8612F1-470E-48EA-836F-69812237B66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4" name="Text Box 15">
          <a:extLst>
            <a:ext uri="{FF2B5EF4-FFF2-40B4-BE49-F238E27FC236}">
              <a16:creationId xmlns:a16="http://schemas.microsoft.com/office/drawing/2014/main" id="{BEC6CF9A-2CD9-412E-850A-6F7AEA4A6F1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5" name="Text Box 15">
          <a:extLst>
            <a:ext uri="{FF2B5EF4-FFF2-40B4-BE49-F238E27FC236}">
              <a16:creationId xmlns:a16="http://schemas.microsoft.com/office/drawing/2014/main" id="{AB0E2C29-FF42-44A9-89F7-17EFBC0B82B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6" name="Text Box 15">
          <a:extLst>
            <a:ext uri="{FF2B5EF4-FFF2-40B4-BE49-F238E27FC236}">
              <a16:creationId xmlns:a16="http://schemas.microsoft.com/office/drawing/2014/main" id="{A33D1895-5CB3-41C3-8E29-EE8D440EA57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7" name="Text Box 15">
          <a:extLst>
            <a:ext uri="{FF2B5EF4-FFF2-40B4-BE49-F238E27FC236}">
              <a16:creationId xmlns:a16="http://schemas.microsoft.com/office/drawing/2014/main" id="{72A8526A-1E9C-4794-A302-B059267590E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8" name="Text Box 15">
          <a:extLst>
            <a:ext uri="{FF2B5EF4-FFF2-40B4-BE49-F238E27FC236}">
              <a16:creationId xmlns:a16="http://schemas.microsoft.com/office/drawing/2014/main" id="{D790DB4C-6C6B-4502-B604-916F44DB84A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43</xdr:row>
      <xdr:rowOff>0</xdr:rowOff>
    </xdr:from>
    <xdr:ext cx="95250" cy="213632"/>
    <xdr:sp macro="" textlink="">
      <xdr:nvSpPr>
        <xdr:cNvPr id="19" name="Text Box 15">
          <a:extLst>
            <a:ext uri="{FF2B5EF4-FFF2-40B4-BE49-F238E27FC236}">
              <a16:creationId xmlns:a16="http://schemas.microsoft.com/office/drawing/2014/main" id="{01603BBE-9ED1-4069-9E1B-717EE4E6709A}"/>
            </a:ext>
          </a:extLst>
        </xdr:cNvPr>
        <xdr:cNvSpPr txBox="1">
          <a:spLocks noChangeArrowheads="1"/>
        </xdr:cNvSpPr>
      </xdr:nvSpPr>
      <xdr:spPr bwMode="auto">
        <a:xfrm>
          <a:off x="6139543"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0" name="Text Box 15">
          <a:extLst>
            <a:ext uri="{FF2B5EF4-FFF2-40B4-BE49-F238E27FC236}">
              <a16:creationId xmlns:a16="http://schemas.microsoft.com/office/drawing/2014/main" id="{4D91FE69-1CFB-4CBF-9D02-38C606E1854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1" name="Text Box 15">
          <a:extLst>
            <a:ext uri="{FF2B5EF4-FFF2-40B4-BE49-F238E27FC236}">
              <a16:creationId xmlns:a16="http://schemas.microsoft.com/office/drawing/2014/main" id="{A81CB170-D88F-461F-A1DB-5721659DE03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2" name="Text Box 15">
          <a:extLst>
            <a:ext uri="{FF2B5EF4-FFF2-40B4-BE49-F238E27FC236}">
              <a16:creationId xmlns:a16="http://schemas.microsoft.com/office/drawing/2014/main" id="{0A330A3E-284B-4414-BEB7-89E5A1C0AAC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3" name="Text Box 15">
          <a:extLst>
            <a:ext uri="{FF2B5EF4-FFF2-40B4-BE49-F238E27FC236}">
              <a16:creationId xmlns:a16="http://schemas.microsoft.com/office/drawing/2014/main" id="{EC72C4C5-C45F-4BE2-8C4F-34292DAF558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4" name="Text Box 15">
          <a:extLst>
            <a:ext uri="{FF2B5EF4-FFF2-40B4-BE49-F238E27FC236}">
              <a16:creationId xmlns:a16="http://schemas.microsoft.com/office/drawing/2014/main" id="{0234A773-3C19-4BC3-A6AD-46932BF37FD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5" name="Text Box 15">
          <a:extLst>
            <a:ext uri="{FF2B5EF4-FFF2-40B4-BE49-F238E27FC236}">
              <a16:creationId xmlns:a16="http://schemas.microsoft.com/office/drawing/2014/main" id="{AC700FAA-1F29-4F98-8F7F-E55B1FFFE68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6" name="Text Box 15">
          <a:extLst>
            <a:ext uri="{FF2B5EF4-FFF2-40B4-BE49-F238E27FC236}">
              <a16:creationId xmlns:a16="http://schemas.microsoft.com/office/drawing/2014/main" id="{9E504F35-17D1-42B8-82B5-5685C014450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7" name="Text Box 15">
          <a:extLst>
            <a:ext uri="{FF2B5EF4-FFF2-40B4-BE49-F238E27FC236}">
              <a16:creationId xmlns:a16="http://schemas.microsoft.com/office/drawing/2014/main" id="{44AEA8A3-5814-4809-801C-8ADD2EA7153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8" name="Text Box 15">
          <a:extLst>
            <a:ext uri="{FF2B5EF4-FFF2-40B4-BE49-F238E27FC236}">
              <a16:creationId xmlns:a16="http://schemas.microsoft.com/office/drawing/2014/main" id="{A3D0BEF6-EC6A-40ED-A5F7-79623B0CFD4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9" name="Text Box 15">
          <a:extLst>
            <a:ext uri="{FF2B5EF4-FFF2-40B4-BE49-F238E27FC236}">
              <a16:creationId xmlns:a16="http://schemas.microsoft.com/office/drawing/2014/main" id="{843D630A-F3F9-498C-B016-5EBE3BAFD7D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0" name="Text Box 15">
          <a:extLst>
            <a:ext uri="{FF2B5EF4-FFF2-40B4-BE49-F238E27FC236}">
              <a16:creationId xmlns:a16="http://schemas.microsoft.com/office/drawing/2014/main" id="{A84C5D2E-21D8-4B58-A421-9F0804883F7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1" name="Text Box 15">
          <a:extLst>
            <a:ext uri="{FF2B5EF4-FFF2-40B4-BE49-F238E27FC236}">
              <a16:creationId xmlns:a16="http://schemas.microsoft.com/office/drawing/2014/main" id="{E0CD2EFE-D75C-44E4-B363-66815F9A7B2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2" name="Text Box 15">
          <a:extLst>
            <a:ext uri="{FF2B5EF4-FFF2-40B4-BE49-F238E27FC236}">
              <a16:creationId xmlns:a16="http://schemas.microsoft.com/office/drawing/2014/main" id="{6980BC2F-B3D7-450C-9F95-58C65C29D83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3" name="Text Box 15">
          <a:extLst>
            <a:ext uri="{FF2B5EF4-FFF2-40B4-BE49-F238E27FC236}">
              <a16:creationId xmlns:a16="http://schemas.microsoft.com/office/drawing/2014/main" id="{601C041F-F166-47C7-804D-6077461F6D9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4" name="Text Box 15">
          <a:extLst>
            <a:ext uri="{FF2B5EF4-FFF2-40B4-BE49-F238E27FC236}">
              <a16:creationId xmlns:a16="http://schemas.microsoft.com/office/drawing/2014/main" id="{C35DAA6B-7849-4F14-9B95-5EC9DBD7680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5" name="Text Box 15">
          <a:extLst>
            <a:ext uri="{FF2B5EF4-FFF2-40B4-BE49-F238E27FC236}">
              <a16:creationId xmlns:a16="http://schemas.microsoft.com/office/drawing/2014/main" id="{424150C9-3317-494F-8596-408BD3215CC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6" name="Text Box 15">
          <a:extLst>
            <a:ext uri="{FF2B5EF4-FFF2-40B4-BE49-F238E27FC236}">
              <a16:creationId xmlns:a16="http://schemas.microsoft.com/office/drawing/2014/main" id="{8F4F98C4-6824-4C13-929C-6FA0500A2B1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7" name="Text Box 15">
          <a:extLst>
            <a:ext uri="{FF2B5EF4-FFF2-40B4-BE49-F238E27FC236}">
              <a16:creationId xmlns:a16="http://schemas.microsoft.com/office/drawing/2014/main" id="{EA4E8CEB-FAE2-4724-B154-CEAF845E975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8" name="Text Box 15">
          <a:extLst>
            <a:ext uri="{FF2B5EF4-FFF2-40B4-BE49-F238E27FC236}">
              <a16:creationId xmlns:a16="http://schemas.microsoft.com/office/drawing/2014/main" id="{81473415-1040-473E-81A4-4C41DC4EE92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9" name="Text Box 15">
          <a:extLst>
            <a:ext uri="{FF2B5EF4-FFF2-40B4-BE49-F238E27FC236}">
              <a16:creationId xmlns:a16="http://schemas.microsoft.com/office/drawing/2014/main" id="{4A1A231A-717A-4DD2-B1E6-1EDD5B73F31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40" name="Text Box 15">
          <a:extLst>
            <a:ext uri="{FF2B5EF4-FFF2-40B4-BE49-F238E27FC236}">
              <a16:creationId xmlns:a16="http://schemas.microsoft.com/office/drawing/2014/main" id="{B98F92F2-0DE1-42E5-8071-C1D818C1D94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41" name="Text Box 15">
          <a:extLst>
            <a:ext uri="{FF2B5EF4-FFF2-40B4-BE49-F238E27FC236}">
              <a16:creationId xmlns:a16="http://schemas.microsoft.com/office/drawing/2014/main" id="{62C8A4EA-2B96-4439-A07E-D0983963C7B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42" name="Text Box 15">
          <a:extLst>
            <a:ext uri="{FF2B5EF4-FFF2-40B4-BE49-F238E27FC236}">
              <a16:creationId xmlns:a16="http://schemas.microsoft.com/office/drawing/2014/main" id="{2BEC0F7D-2582-4307-BD43-162F37498E0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43" name="Text Box 15">
          <a:extLst>
            <a:ext uri="{FF2B5EF4-FFF2-40B4-BE49-F238E27FC236}">
              <a16:creationId xmlns:a16="http://schemas.microsoft.com/office/drawing/2014/main" id="{7F61F39A-28F0-49BE-BF6E-01204152EE2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44" name="Text Box 15">
          <a:extLst>
            <a:ext uri="{FF2B5EF4-FFF2-40B4-BE49-F238E27FC236}">
              <a16:creationId xmlns:a16="http://schemas.microsoft.com/office/drawing/2014/main" id="{0245DC4D-9ADA-40DC-B254-61ED00C4D9F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45" name="Text Box 15">
          <a:extLst>
            <a:ext uri="{FF2B5EF4-FFF2-40B4-BE49-F238E27FC236}">
              <a16:creationId xmlns:a16="http://schemas.microsoft.com/office/drawing/2014/main" id="{CFCA4479-6026-4308-A2D7-0AB449AF037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46" name="Text Box 15">
          <a:extLst>
            <a:ext uri="{FF2B5EF4-FFF2-40B4-BE49-F238E27FC236}">
              <a16:creationId xmlns:a16="http://schemas.microsoft.com/office/drawing/2014/main" id="{017794A4-677E-4430-92B2-504026A2746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47" name="Text Box 15">
          <a:extLst>
            <a:ext uri="{FF2B5EF4-FFF2-40B4-BE49-F238E27FC236}">
              <a16:creationId xmlns:a16="http://schemas.microsoft.com/office/drawing/2014/main" id="{C5DBEB82-FA8C-49FC-9A99-E2913ABE304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48" name="Text Box 15">
          <a:extLst>
            <a:ext uri="{FF2B5EF4-FFF2-40B4-BE49-F238E27FC236}">
              <a16:creationId xmlns:a16="http://schemas.microsoft.com/office/drawing/2014/main" id="{E118101C-F3F0-482E-9B43-7D623C6AB8F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49" name="Text Box 15">
          <a:extLst>
            <a:ext uri="{FF2B5EF4-FFF2-40B4-BE49-F238E27FC236}">
              <a16:creationId xmlns:a16="http://schemas.microsoft.com/office/drawing/2014/main" id="{887E8DF0-BAB5-41A8-9245-85E0CACEA66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50" name="Text Box 15">
          <a:extLst>
            <a:ext uri="{FF2B5EF4-FFF2-40B4-BE49-F238E27FC236}">
              <a16:creationId xmlns:a16="http://schemas.microsoft.com/office/drawing/2014/main" id="{201BB015-8156-4F58-91A9-9824C438A81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51" name="Text Box 15">
          <a:extLst>
            <a:ext uri="{FF2B5EF4-FFF2-40B4-BE49-F238E27FC236}">
              <a16:creationId xmlns:a16="http://schemas.microsoft.com/office/drawing/2014/main" id="{418F03FD-B485-4025-8A9F-9579C9B49D4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52" name="Text Box 15">
          <a:extLst>
            <a:ext uri="{FF2B5EF4-FFF2-40B4-BE49-F238E27FC236}">
              <a16:creationId xmlns:a16="http://schemas.microsoft.com/office/drawing/2014/main" id="{2C7612C2-2EEF-4D7D-B227-172F54BA7D0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53" name="Text Box 15">
          <a:extLst>
            <a:ext uri="{FF2B5EF4-FFF2-40B4-BE49-F238E27FC236}">
              <a16:creationId xmlns:a16="http://schemas.microsoft.com/office/drawing/2014/main" id="{8FB001AD-4026-4C91-BE96-0818B633502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54" name="Text Box 15">
          <a:extLst>
            <a:ext uri="{FF2B5EF4-FFF2-40B4-BE49-F238E27FC236}">
              <a16:creationId xmlns:a16="http://schemas.microsoft.com/office/drawing/2014/main" id="{05E33EDD-D1B8-44F3-819B-DDAA002EEBC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55" name="Text Box 15">
          <a:extLst>
            <a:ext uri="{FF2B5EF4-FFF2-40B4-BE49-F238E27FC236}">
              <a16:creationId xmlns:a16="http://schemas.microsoft.com/office/drawing/2014/main" id="{3EB83919-6913-4F1D-B43E-A34098185ED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56" name="Text Box 15">
          <a:extLst>
            <a:ext uri="{FF2B5EF4-FFF2-40B4-BE49-F238E27FC236}">
              <a16:creationId xmlns:a16="http://schemas.microsoft.com/office/drawing/2014/main" id="{6D541027-8753-489C-831D-E23BB033EC6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57" name="Text Box 15">
          <a:extLst>
            <a:ext uri="{FF2B5EF4-FFF2-40B4-BE49-F238E27FC236}">
              <a16:creationId xmlns:a16="http://schemas.microsoft.com/office/drawing/2014/main" id="{CA13DE71-53AB-4656-80E5-6592E02827B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58" name="Text Box 15">
          <a:extLst>
            <a:ext uri="{FF2B5EF4-FFF2-40B4-BE49-F238E27FC236}">
              <a16:creationId xmlns:a16="http://schemas.microsoft.com/office/drawing/2014/main" id="{12AADC6F-5143-498C-AF6E-B4EBC2DCD1F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59" name="Text Box 15">
          <a:extLst>
            <a:ext uri="{FF2B5EF4-FFF2-40B4-BE49-F238E27FC236}">
              <a16:creationId xmlns:a16="http://schemas.microsoft.com/office/drawing/2014/main" id="{A9FD868E-F9FA-456D-AEE9-24A60B5C2D0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60" name="Text Box 15">
          <a:extLst>
            <a:ext uri="{FF2B5EF4-FFF2-40B4-BE49-F238E27FC236}">
              <a16:creationId xmlns:a16="http://schemas.microsoft.com/office/drawing/2014/main" id="{035FDCC2-60B4-469B-BFBB-DCF9C156880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61" name="Text Box 15">
          <a:extLst>
            <a:ext uri="{FF2B5EF4-FFF2-40B4-BE49-F238E27FC236}">
              <a16:creationId xmlns:a16="http://schemas.microsoft.com/office/drawing/2014/main" id="{3668BBB9-AB60-4808-B54A-8D01715A0A1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62" name="Text Box 15">
          <a:extLst>
            <a:ext uri="{FF2B5EF4-FFF2-40B4-BE49-F238E27FC236}">
              <a16:creationId xmlns:a16="http://schemas.microsoft.com/office/drawing/2014/main" id="{F38BCDCD-02AE-42C6-9C12-FAC74DB5B27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63" name="Text Box 15">
          <a:extLst>
            <a:ext uri="{FF2B5EF4-FFF2-40B4-BE49-F238E27FC236}">
              <a16:creationId xmlns:a16="http://schemas.microsoft.com/office/drawing/2014/main" id="{65C6737B-5C49-4ECF-B0F7-C1B4105F4AD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64" name="Text Box 15">
          <a:extLst>
            <a:ext uri="{FF2B5EF4-FFF2-40B4-BE49-F238E27FC236}">
              <a16:creationId xmlns:a16="http://schemas.microsoft.com/office/drawing/2014/main" id="{DAED8291-D42F-4C7F-95F3-F5EA33795A2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65" name="Text Box 15">
          <a:extLst>
            <a:ext uri="{FF2B5EF4-FFF2-40B4-BE49-F238E27FC236}">
              <a16:creationId xmlns:a16="http://schemas.microsoft.com/office/drawing/2014/main" id="{DEE7E16C-E020-4CE8-B5B2-FABC8A66814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66" name="Text Box 15">
          <a:extLst>
            <a:ext uri="{FF2B5EF4-FFF2-40B4-BE49-F238E27FC236}">
              <a16:creationId xmlns:a16="http://schemas.microsoft.com/office/drawing/2014/main" id="{315018A1-0DA7-41A3-A2E1-E6AE2D9EDEF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67" name="Text Box 15">
          <a:extLst>
            <a:ext uri="{FF2B5EF4-FFF2-40B4-BE49-F238E27FC236}">
              <a16:creationId xmlns:a16="http://schemas.microsoft.com/office/drawing/2014/main" id="{655444CE-0E8C-48F6-9549-699CE6F56E3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68" name="Text Box 15">
          <a:extLst>
            <a:ext uri="{FF2B5EF4-FFF2-40B4-BE49-F238E27FC236}">
              <a16:creationId xmlns:a16="http://schemas.microsoft.com/office/drawing/2014/main" id="{9A3D49E4-57F6-4C63-BECD-F47B0604020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69" name="Text Box 15">
          <a:extLst>
            <a:ext uri="{FF2B5EF4-FFF2-40B4-BE49-F238E27FC236}">
              <a16:creationId xmlns:a16="http://schemas.microsoft.com/office/drawing/2014/main" id="{938AF958-50ED-4112-8D60-650ECC8B17E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70" name="Text Box 15">
          <a:extLst>
            <a:ext uri="{FF2B5EF4-FFF2-40B4-BE49-F238E27FC236}">
              <a16:creationId xmlns:a16="http://schemas.microsoft.com/office/drawing/2014/main" id="{C1C42227-1E4F-409A-8B19-6379F4E3FF9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71" name="Text Box 15">
          <a:extLst>
            <a:ext uri="{FF2B5EF4-FFF2-40B4-BE49-F238E27FC236}">
              <a16:creationId xmlns:a16="http://schemas.microsoft.com/office/drawing/2014/main" id="{D778D690-828C-4FB0-84D3-C77883C6EA8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72" name="Text Box 15">
          <a:extLst>
            <a:ext uri="{FF2B5EF4-FFF2-40B4-BE49-F238E27FC236}">
              <a16:creationId xmlns:a16="http://schemas.microsoft.com/office/drawing/2014/main" id="{65979995-610F-4543-A8E4-06F449DF7E9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73" name="Text Box 15">
          <a:extLst>
            <a:ext uri="{FF2B5EF4-FFF2-40B4-BE49-F238E27FC236}">
              <a16:creationId xmlns:a16="http://schemas.microsoft.com/office/drawing/2014/main" id="{6C8E7894-82DA-4875-8A1D-DBE26998FBF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74" name="Text Box 15">
          <a:extLst>
            <a:ext uri="{FF2B5EF4-FFF2-40B4-BE49-F238E27FC236}">
              <a16:creationId xmlns:a16="http://schemas.microsoft.com/office/drawing/2014/main" id="{D89A5489-4A25-4AEE-A042-34568E18860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75" name="Text Box 15">
          <a:extLst>
            <a:ext uri="{FF2B5EF4-FFF2-40B4-BE49-F238E27FC236}">
              <a16:creationId xmlns:a16="http://schemas.microsoft.com/office/drawing/2014/main" id="{3F1698A0-7FA8-4A3B-A4D3-A28D7F9A35B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76" name="Text Box 15">
          <a:extLst>
            <a:ext uri="{FF2B5EF4-FFF2-40B4-BE49-F238E27FC236}">
              <a16:creationId xmlns:a16="http://schemas.microsoft.com/office/drawing/2014/main" id="{356A0AEB-0C17-41BC-A134-9ADDBC94F13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77" name="Text Box 15">
          <a:extLst>
            <a:ext uri="{FF2B5EF4-FFF2-40B4-BE49-F238E27FC236}">
              <a16:creationId xmlns:a16="http://schemas.microsoft.com/office/drawing/2014/main" id="{6D0A1238-05A4-4E60-BC64-94B6A0558F4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78" name="Text Box 15">
          <a:extLst>
            <a:ext uri="{FF2B5EF4-FFF2-40B4-BE49-F238E27FC236}">
              <a16:creationId xmlns:a16="http://schemas.microsoft.com/office/drawing/2014/main" id="{B8AB5017-2BED-4AD4-9D84-F0A903695CE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79" name="Text Box 15">
          <a:extLst>
            <a:ext uri="{FF2B5EF4-FFF2-40B4-BE49-F238E27FC236}">
              <a16:creationId xmlns:a16="http://schemas.microsoft.com/office/drawing/2014/main" id="{12C789E8-76B5-4782-9421-F36E457244C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80" name="Text Box 15">
          <a:extLst>
            <a:ext uri="{FF2B5EF4-FFF2-40B4-BE49-F238E27FC236}">
              <a16:creationId xmlns:a16="http://schemas.microsoft.com/office/drawing/2014/main" id="{7E3201AC-7396-4E4D-8B73-221E4587E58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81" name="Text Box 15">
          <a:extLst>
            <a:ext uri="{FF2B5EF4-FFF2-40B4-BE49-F238E27FC236}">
              <a16:creationId xmlns:a16="http://schemas.microsoft.com/office/drawing/2014/main" id="{C3D24659-B9FC-4ABE-831C-284E034B985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82" name="Text Box 15">
          <a:extLst>
            <a:ext uri="{FF2B5EF4-FFF2-40B4-BE49-F238E27FC236}">
              <a16:creationId xmlns:a16="http://schemas.microsoft.com/office/drawing/2014/main" id="{10E49A90-1BDD-4627-AAFE-327A8E30FE5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83" name="Text Box 15">
          <a:extLst>
            <a:ext uri="{FF2B5EF4-FFF2-40B4-BE49-F238E27FC236}">
              <a16:creationId xmlns:a16="http://schemas.microsoft.com/office/drawing/2014/main" id="{03C95DE4-0E16-4429-BD9E-34BFFF38AB1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84" name="Text Box 15">
          <a:extLst>
            <a:ext uri="{FF2B5EF4-FFF2-40B4-BE49-F238E27FC236}">
              <a16:creationId xmlns:a16="http://schemas.microsoft.com/office/drawing/2014/main" id="{2C79DA6B-9959-465C-8154-550B2A8F5A0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85" name="Text Box 15">
          <a:extLst>
            <a:ext uri="{FF2B5EF4-FFF2-40B4-BE49-F238E27FC236}">
              <a16:creationId xmlns:a16="http://schemas.microsoft.com/office/drawing/2014/main" id="{721D4BFB-DCEC-478B-8453-32F5C9623F8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86" name="Text Box 15">
          <a:extLst>
            <a:ext uri="{FF2B5EF4-FFF2-40B4-BE49-F238E27FC236}">
              <a16:creationId xmlns:a16="http://schemas.microsoft.com/office/drawing/2014/main" id="{85A8B684-6758-4C4B-B5C4-B6C73A3D70A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87" name="Text Box 15">
          <a:extLst>
            <a:ext uri="{FF2B5EF4-FFF2-40B4-BE49-F238E27FC236}">
              <a16:creationId xmlns:a16="http://schemas.microsoft.com/office/drawing/2014/main" id="{DDB07D02-33D9-4CB6-81A4-D4C6DC4C313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88" name="Text Box 15">
          <a:extLst>
            <a:ext uri="{FF2B5EF4-FFF2-40B4-BE49-F238E27FC236}">
              <a16:creationId xmlns:a16="http://schemas.microsoft.com/office/drawing/2014/main" id="{E38FC439-04FC-425B-8F57-AA24348C169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89" name="Text Box 15">
          <a:extLst>
            <a:ext uri="{FF2B5EF4-FFF2-40B4-BE49-F238E27FC236}">
              <a16:creationId xmlns:a16="http://schemas.microsoft.com/office/drawing/2014/main" id="{69AB73F2-2CD9-4E18-8B86-342644CA37F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90" name="Text Box 15">
          <a:extLst>
            <a:ext uri="{FF2B5EF4-FFF2-40B4-BE49-F238E27FC236}">
              <a16:creationId xmlns:a16="http://schemas.microsoft.com/office/drawing/2014/main" id="{05B93696-9839-47BF-BB4C-7717E4B621F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91" name="Text Box 15">
          <a:extLst>
            <a:ext uri="{FF2B5EF4-FFF2-40B4-BE49-F238E27FC236}">
              <a16:creationId xmlns:a16="http://schemas.microsoft.com/office/drawing/2014/main" id="{FA407181-D6DB-4C26-899E-E3EA548DF63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92" name="Text Box 15">
          <a:extLst>
            <a:ext uri="{FF2B5EF4-FFF2-40B4-BE49-F238E27FC236}">
              <a16:creationId xmlns:a16="http://schemas.microsoft.com/office/drawing/2014/main" id="{4F2E4477-3703-4103-B110-43914F641AD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93" name="Text Box 15">
          <a:extLst>
            <a:ext uri="{FF2B5EF4-FFF2-40B4-BE49-F238E27FC236}">
              <a16:creationId xmlns:a16="http://schemas.microsoft.com/office/drawing/2014/main" id="{4F0679DC-FB24-4106-957F-A215F68B623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94" name="Text Box 15">
          <a:extLst>
            <a:ext uri="{FF2B5EF4-FFF2-40B4-BE49-F238E27FC236}">
              <a16:creationId xmlns:a16="http://schemas.microsoft.com/office/drawing/2014/main" id="{69F15BE8-3BE9-4BE9-8D71-31F3F34AD2C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95" name="Text Box 15">
          <a:extLst>
            <a:ext uri="{FF2B5EF4-FFF2-40B4-BE49-F238E27FC236}">
              <a16:creationId xmlns:a16="http://schemas.microsoft.com/office/drawing/2014/main" id="{52FC5585-F136-450F-9DE2-CAFA4D8DBBE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96" name="Text Box 15">
          <a:extLst>
            <a:ext uri="{FF2B5EF4-FFF2-40B4-BE49-F238E27FC236}">
              <a16:creationId xmlns:a16="http://schemas.microsoft.com/office/drawing/2014/main" id="{67C50FF5-31CE-4DFA-A7D3-5FFA5D27A12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97" name="Text Box 15">
          <a:extLst>
            <a:ext uri="{FF2B5EF4-FFF2-40B4-BE49-F238E27FC236}">
              <a16:creationId xmlns:a16="http://schemas.microsoft.com/office/drawing/2014/main" id="{BD61A351-CB02-44A2-B1B2-712B40EF396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98" name="Text Box 15">
          <a:extLst>
            <a:ext uri="{FF2B5EF4-FFF2-40B4-BE49-F238E27FC236}">
              <a16:creationId xmlns:a16="http://schemas.microsoft.com/office/drawing/2014/main" id="{CE69D034-73D5-4C01-B5FD-42AFE48F189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99" name="Text Box 15">
          <a:extLst>
            <a:ext uri="{FF2B5EF4-FFF2-40B4-BE49-F238E27FC236}">
              <a16:creationId xmlns:a16="http://schemas.microsoft.com/office/drawing/2014/main" id="{A43FAC0F-1B69-437D-A170-AE6FBC77B0A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00" name="Text Box 15">
          <a:extLst>
            <a:ext uri="{FF2B5EF4-FFF2-40B4-BE49-F238E27FC236}">
              <a16:creationId xmlns:a16="http://schemas.microsoft.com/office/drawing/2014/main" id="{25E3BC7E-2069-4C51-9059-BEF6DFF668B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01" name="Text Box 15">
          <a:extLst>
            <a:ext uri="{FF2B5EF4-FFF2-40B4-BE49-F238E27FC236}">
              <a16:creationId xmlns:a16="http://schemas.microsoft.com/office/drawing/2014/main" id="{2B70DF11-058C-4658-BDF0-90FD1DC75F5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02" name="Text Box 15">
          <a:extLst>
            <a:ext uri="{FF2B5EF4-FFF2-40B4-BE49-F238E27FC236}">
              <a16:creationId xmlns:a16="http://schemas.microsoft.com/office/drawing/2014/main" id="{DD992EE6-6CAC-4D1B-8880-B0FDC317211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03" name="Text Box 15">
          <a:extLst>
            <a:ext uri="{FF2B5EF4-FFF2-40B4-BE49-F238E27FC236}">
              <a16:creationId xmlns:a16="http://schemas.microsoft.com/office/drawing/2014/main" id="{F62BF016-A58D-4E2E-B35E-A8EEDB06D6A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04" name="Text Box 15">
          <a:extLst>
            <a:ext uri="{FF2B5EF4-FFF2-40B4-BE49-F238E27FC236}">
              <a16:creationId xmlns:a16="http://schemas.microsoft.com/office/drawing/2014/main" id="{7F9E5ABC-D904-4D39-BCF0-E29D9BC61BE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05" name="Text Box 15">
          <a:extLst>
            <a:ext uri="{FF2B5EF4-FFF2-40B4-BE49-F238E27FC236}">
              <a16:creationId xmlns:a16="http://schemas.microsoft.com/office/drawing/2014/main" id="{A4DCBC97-3CA8-4428-97F1-E8FCDCC2252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06" name="Text Box 15">
          <a:extLst>
            <a:ext uri="{FF2B5EF4-FFF2-40B4-BE49-F238E27FC236}">
              <a16:creationId xmlns:a16="http://schemas.microsoft.com/office/drawing/2014/main" id="{088AA7C8-92F4-4B8A-B1AA-59A35805A35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07" name="Text Box 15">
          <a:extLst>
            <a:ext uri="{FF2B5EF4-FFF2-40B4-BE49-F238E27FC236}">
              <a16:creationId xmlns:a16="http://schemas.microsoft.com/office/drawing/2014/main" id="{A4467E81-057A-4D20-9AC2-264806850F2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08" name="Text Box 15">
          <a:extLst>
            <a:ext uri="{FF2B5EF4-FFF2-40B4-BE49-F238E27FC236}">
              <a16:creationId xmlns:a16="http://schemas.microsoft.com/office/drawing/2014/main" id="{494FED77-EBCE-414F-85C4-D622B8B4F43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09" name="Text Box 15">
          <a:extLst>
            <a:ext uri="{FF2B5EF4-FFF2-40B4-BE49-F238E27FC236}">
              <a16:creationId xmlns:a16="http://schemas.microsoft.com/office/drawing/2014/main" id="{BE5C7CDB-10A6-4D66-A7FD-4E2BE8610E3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10" name="Text Box 15">
          <a:extLst>
            <a:ext uri="{FF2B5EF4-FFF2-40B4-BE49-F238E27FC236}">
              <a16:creationId xmlns:a16="http://schemas.microsoft.com/office/drawing/2014/main" id="{910C69B8-AD5E-432B-A4ED-5F4462CAC02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11" name="Text Box 15">
          <a:extLst>
            <a:ext uri="{FF2B5EF4-FFF2-40B4-BE49-F238E27FC236}">
              <a16:creationId xmlns:a16="http://schemas.microsoft.com/office/drawing/2014/main" id="{658DC66E-5DAE-4D42-821F-7355254D0B3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12" name="Text Box 15">
          <a:extLst>
            <a:ext uri="{FF2B5EF4-FFF2-40B4-BE49-F238E27FC236}">
              <a16:creationId xmlns:a16="http://schemas.microsoft.com/office/drawing/2014/main" id="{911527CA-545B-4562-A46B-C74CECAB085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13" name="Text Box 15">
          <a:extLst>
            <a:ext uri="{FF2B5EF4-FFF2-40B4-BE49-F238E27FC236}">
              <a16:creationId xmlns:a16="http://schemas.microsoft.com/office/drawing/2014/main" id="{90B64D0F-FD69-4FC9-A0F5-F5C80A7DE39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14" name="Text Box 15">
          <a:extLst>
            <a:ext uri="{FF2B5EF4-FFF2-40B4-BE49-F238E27FC236}">
              <a16:creationId xmlns:a16="http://schemas.microsoft.com/office/drawing/2014/main" id="{FD5CB04D-2D31-41FC-9473-A8DB4A83821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15" name="Text Box 15">
          <a:extLst>
            <a:ext uri="{FF2B5EF4-FFF2-40B4-BE49-F238E27FC236}">
              <a16:creationId xmlns:a16="http://schemas.microsoft.com/office/drawing/2014/main" id="{90AB8F42-149E-4DD9-83F1-FC2D32D5492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16" name="Text Box 15">
          <a:extLst>
            <a:ext uri="{FF2B5EF4-FFF2-40B4-BE49-F238E27FC236}">
              <a16:creationId xmlns:a16="http://schemas.microsoft.com/office/drawing/2014/main" id="{CD870F9A-2BB4-4F88-8193-0ECC864ECDD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17" name="Text Box 15">
          <a:extLst>
            <a:ext uri="{FF2B5EF4-FFF2-40B4-BE49-F238E27FC236}">
              <a16:creationId xmlns:a16="http://schemas.microsoft.com/office/drawing/2014/main" id="{BF542BD6-1CAF-47A5-ACAB-DB92C4729D1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18" name="Text Box 15">
          <a:extLst>
            <a:ext uri="{FF2B5EF4-FFF2-40B4-BE49-F238E27FC236}">
              <a16:creationId xmlns:a16="http://schemas.microsoft.com/office/drawing/2014/main" id="{7DEF24D4-9C16-407C-A238-B885D3098EA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19" name="Text Box 15">
          <a:extLst>
            <a:ext uri="{FF2B5EF4-FFF2-40B4-BE49-F238E27FC236}">
              <a16:creationId xmlns:a16="http://schemas.microsoft.com/office/drawing/2014/main" id="{0B23AA25-1C39-4652-881E-6B5312349EB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20" name="Text Box 15">
          <a:extLst>
            <a:ext uri="{FF2B5EF4-FFF2-40B4-BE49-F238E27FC236}">
              <a16:creationId xmlns:a16="http://schemas.microsoft.com/office/drawing/2014/main" id="{6C58C0B2-28C7-4355-95B7-DD3E0416164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21" name="Text Box 15">
          <a:extLst>
            <a:ext uri="{FF2B5EF4-FFF2-40B4-BE49-F238E27FC236}">
              <a16:creationId xmlns:a16="http://schemas.microsoft.com/office/drawing/2014/main" id="{560C1961-AEB9-47FA-A346-1C3797265B6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22" name="Text Box 15">
          <a:extLst>
            <a:ext uri="{FF2B5EF4-FFF2-40B4-BE49-F238E27FC236}">
              <a16:creationId xmlns:a16="http://schemas.microsoft.com/office/drawing/2014/main" id="{0400AA92-74D0-4A46-8097-52AF6CB5F24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23" name="Text Box 15">
          <a:extLst>
            <a:ext uri="{FF2B5EF4-FFF2-40B4-BE49-F238E27FC236}">
              <a16:creationId xmlns:a16="http://schemas.microsoft.com/office/drawing/2014/main" id="{C50D2B8F-6D19-4A03-B4B4-F695060892E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24" name="Text Box 15">
          <a:extLst>
            <a:ext uri="{FF2B5EF4-FFF2-40B4-BE49-F238E27FC236}">
              <a16:creationId xmlns:a16="http://schemas.microsoft.com/office/drawing/2014/main" id="{98EECD54-93C7-474C-8F8E-EB00DFD64DD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25" name="Text Box 15">
          <a:extLst>
            <a:ext uri="{FF2B5EF4-FFF2-40B4-BE49-F238E27FC236}">
              <a16:creationId xmlns:a16="http://schemas.microsoft.com/office/drawing/2014/main" id="{205854F9-87D1-4D64-8067-55546567FD7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26" name="Text Box 15">
          <a:extLst>
            <a:ext uri="{FF2B5EF4-FFF2-40B4-BE49-F238E27FC236}">
              <a16:creationId xmlns:a16="http://schemas.microsoft.com/office/drawing/2014/main" id="{569CF372-7BAE-4D90-BBE2-C58F750B603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27" name="Text Box 15">
          <a:extLst>
            <a:ext uri="{FF2B5EF4-FFF2-40B4-BE49-F238E27FC236}">
              <a16:creationId xmlns:a16="http://schemas.microsoft.com/office/drawing/2014/main" id="{998C7329-B449-4B6E-A0CD-9759934216D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28" name="Text Box 15">
          <a:extLst>
            <a:ext uri="{FF2B5EF4-FFF2-40B4-BE49-F238E27FC236}">
              <a16:creationId xmlns:a16="http://schemas.microsoft.com/office/drawing/2014/main" id="{5FADA5E3-AECE-44AA-B237-8E7C12A1468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29" name="Text Box 15">
          <a:extLst>
            <a:ext uri="{FF2B5EF4-FFF2-40B4-BE49-F238E27FC236}">
              <a16:creationId xmlns:a16="http://schemas.microsoft.com/office/drawing/2014/main" id="{3330FBDD-D741-4D02-8C0F-4568748C79F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30" name="Text Box 15">
          <a:extLst>
            <a:ext uri="{FF2B5EF4-FFF2-40B4-BE49-F238E27FC236}">
              <a16:creationId xmlns:a16="http://schemas.microsoft.com/office/drawing/2014/main" id="{0932D4C9-D62F-45A3-BE3C-94700A967FB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31" name="Text Box 15">
          <a:extLst>
            <a:ext uri="{FF2B5EF4-FFF2-40B4-BE49-F238E27FC236}">
              <a16:creationId xmlns:a16="http://schemas.microsoft.com/office/drawing/2014/main" id="{4D182622-23B3-4A95-9EB5-FD8D6165A1A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32" name="Text Box 15">
          <a:extLst>
            <a:ext uri="{FF2B5EF4-FFF2-40B4-BE49-F238E27FC236}">
              <a16:creationId xmlns:a16="http://schemas.microsoft.com/office/drawing/2014/main" id="{673C95EF-71FC-47A4-9296-2C09C8F3162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33" name="Text Box 15">
          <a:extLst>
            <a:ext uri="{FF2B5EF4-FFF2-40B4-BE49-F238E27FC236}">
              <a16:creationId xmlns:a16="http://schemas.microsoft.com/office/drawing/2014/main" id="{F05E7030-E7FE-4D33-B411-56F454DB65E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34" name="Text Box 15">
          <a:extLst>
            <a:ext uri="{FF2B5EF4-FFF2-40B4-BE49-F238E27FC236}">
              <a16:creationId xmlns:a16="http://schemas.microsoft.com/office/drawing/2014/main" id="{361D2783-92BB-487A-B9E5-E226ADF395F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35" name="Text Box 15">
          <a:extLst>
            <a:ext uri="{FF2B5EF4-FFF2-40B4-BE49-F238E27FC236}">
              <a16:creationId xmlns:a16="http://schemas.microsoft.com/office/drawing/2014/main" id="{47DD0400-F6AB-480C-81B4-7A9901C7C93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36" name="Text Box 15">
          <a:extLst>
            <a:ext uri="{FF2B5EF4-FFF2-40B4-BE49-F238E27FC236}">
              <a16:creationId xmlns:a16="http://schemas.microsoft.com/office/drawing/2014/main" id="{3ECD1A4B-153C-416A-BAA6-23FF4C3FE11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37" name="Text Box 15">
          <a:extLst>
            <a:ext uri="{FF2B5EF4-FFF2-40B4-BE49-F238E27FC236}">
              <a16:creationId xmlns:a16="http://schemas.microsoft.com/office/drawing/2014/main" id="{A82EC634-ED9D-4257-BED4-ED63EEB0408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38" name="Text Box 15">
          <a:extLst>
            <a:ext uri="{FF2B5EF4-FFF2-40B4-BE49-F238E27FC236}">
              <a16:creationId xmlns:a16="http://schemas.microsoft.com/office/drawing/2014/main" id="{2EABB3DA-05EB-4321-81ED-16986F7E483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39" name="Text Box 15">
          <a:extLst>
            <a:ext uri="{FF2B5EF4-FFF2-40B4-BE49-F238E27FC236}">
              <a16:creationId xmlns:a16="http://schemas.microsoft.com/office/drawing/2014/main" id="{982B293F-E635-4372-BC0B-6320730A136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40" name="Text Box 15">
          <a:extLst>
            <a:ext uri="{FF2B5EF4-FFF2-40B4-BE49-F238E27FC236}">
              <a16:creationId xmlns:a16="http://schemas.microsoft.com/office/drawing/2014/main" id="{BC9FBA95-A261-4700-A5C7-348CD5ECD6B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41" name="Text Box 15">
          <a:extLst>
            <a:ext uri="{FF2B5EF4-FFF2-40B4-BE49-F238E27FC236}">
              <a16:creationId xmlns:a16="http://schemas.microsoft.com/office/drawing/2014/main" id="{189CE58E-A457-47E1-94CA-DFB2C267EF6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42" name="Text Box 15">
          <a:extLst>
            <a:ext uri="{FF2B5EF4-FFF2-40B4-BE49-F238E27FC236}">
              <a16:creationId xmlns:a16="http://schemas.microsoft.com/office/drawing/2014/main" id="{0D800A9D-4EFE-402A-B1A4-F8A3DEEB51F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43" name="Text Box 15">
          <a:extLst>
            <a:ext uri="{FF2B5EF4-FFF2-40B4-BE49-F238E27FC236}">
              <a16:creationId xmlns:a16="http://schemas.microsoft.com/office/drawing/2014/main" id="{6804C290-C575-41A7-AFFB-47E05AF075D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44" name="Text Box 15">
          <a:extLst>
            <a:ext uri="{FF2B5EF4-FFF2-40B4-BE49-F238E27FC236}">
              <a16:creationId xmlns:a16="http://schemas.microsoft.com/office/drawing/2014/main" id="{A1CD99E9-F662-4867-9697-E001F3DE46E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45" name="Text Box 15">
          <a:extLst>
            <a:ext uri="{FF2B5EF4-FFF2-40B4-BE49-F238E27FC236}">
              <a16:creationId xmlns:a16="http://schemas.microsoft.com/office/drawing/2014/main" id="{9BDB0129-545B-425A-BD85-B8A98804788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46" name="Text Box 15">
          <a:extLst>
            <a:ext uri="{FF2B5EF4-FFF2-40B4-BE49-F238E27FC236}">
              <a16:creationId xmlns:a16="http://schemas.microsoft.com/office/drawing/2014/main" id="{1E0A1CF7-CE50-461C-B4A4-3B04834B8AD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47" name="Text Box 15">
          <a:extLst>
            <a:ext uri="{FF2B5EF4-FFF2-40B4-BE49-F238E27FC236}">
              <a16:creationId xmlns:a16="http://schemas.microsoft.com/office/drawing/2014/main" id="{2610C891-F2B0-48A3-8802-074617F9C2D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48" name="Text Box 15">
          <a:extLst>
            <a:ext uri="{FF2B5EF4-FFF2-40B4-BE49-F238E27FC236}">
              <a16:creationId xmlns:a16="http://schemas.microsoft.com/office/drawing/2014/main" id="{50526D3B-3666-48E4-8081-10AB0E2A895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49" name="Text Box 15">
          <a:extLst>
            <a:ext uri="{FF2B5EF4-FFF2-40B4-BE49-F238E27FC236}">
              <a16:creationId xmlns:a16="http://schemas.microsoft.com/office/drawing/2014/main" id="{E2B7E2EE-6BAF-4E6D-A9B6-54C8094A2FC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50" name="Text Box 15">
          <a:extLst>
            <a:ext uri="{FF2B5EF4-FFF2-40B4-BE49-F238E27FC236}">
              <a16:creationId xmlns:a16="http://schemas.microsoft.com/office/drawing/2014/main" id="{23B622E7-C7E8-43F5-80C2-30B75991616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51" name="Text Box 15">
          <a:extLst>
            <a:ext uri="{FF2B5EF4-FFF2-40B4-BE49-F238E27FC236}">
              <a16:creationId xmlns:a16="http://schemas.microsoft.com/office/drawing/2014/main" id="{2E0B32D0-614F-4059-88B2-2799569A5B2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52" name="Text Box 15">
          <a:extLst>
            <a:ext uri="{FF2B5EF4-FFF2-40B4-BE49-F238E27FC236}">
              <a16:creationId xmlns:a16="http://schemas.microsoft.com/office/drawing/2014/main" id="{FB0FD6A7-5435-4ED4-8150-E3873D82AB5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53" name="Text Box 15">
          <a:extLst>
            <a:ext uri="{FF2B5EF4-FFF2-40B4-BE49-F238E27FC236}">
              <a16:creationId xmlns:a16="http://schemas.microsoft.com/office/drawing/2014/main" id="{5DBB48B3-5FE8-4437-BA0E-A1AB57361F4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54" name="Text Box 15">
          <a:extLst>
            <a:ext uri="{FF2B5EF4-FFF2-40B4-BE49-F238E27FC236}">
              <a16:creationId xmlns:a16="http://schemas.microsoft.com/office/drawing/2014/main" id="{A6FFC177-1E42-47F1-BF73-FC836C64701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55" name="Text Box 15">
          <a:extLst>
            <a:ext uri="{FF2B5EF4-FFF2-40B4-BE49-F238E27FC236}">
              <a16:creationId xmlns:a16="http://schemas.microsoft.com/office/drawing/2014/main" id="{88315539-B4B4-41AF-9575-54425E2FAD7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56" name="Text Box 15">
          <a:extLst>
            <a:ext uri="{FF2B5EF4-FFF2-40B4-BE49-F238E27FC236}">
              <a16:creationId xmlns:a16="http://schemas.microsoft.com/office/drawing/2014/main" id="{7F12006D-D587-4EED-9C48-3D67D5B46D6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57" name="Text Box 15">
          <a:extLst>
            <a:ext uri="{FF2B5EF4-FFF2-40B4-BE49-F238E27FC236}">
              <a16:creationId xmlns:a16="http://schemas.microsoft.com/office/drawing/2014/main" id="{3A8EE9AA-6E2B-432E-94C4-29AD8B965D0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58" name="Text Box 15">
          <a:extLst>
            <a:ext uri="{FF2B5EF4-FFF2-40B4-BE49-F238E27FC236}">
              <a16:creationId xmlns:a16="http://schemas.microsoft.com/office/drawing/2014/main" id="{166A51D9-A71A-435B-A217-9935F8BDF91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59" name="Text Box 15">
          <a:extLst>
            <a:ext uri="{FF2B5EF4-FFF2-40B4-BE49-F238E27FC236}">
              <a16:creationId xmlns:a16="http://schemas.microsoft.com/office/drawing/2014/main" id="{F360E22B-31A5-4478-BFA5-01E399702DF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60" name="Text Box 15">
          <a:extLst>
            <a:ext uri="{FF2B5EF4-FFF2-40B4-BE49-F238E27FC236}">
              <a16:creationId xmlns:a16="http://schemas.microsoft.com/office/drawing/2014/main" id="{5E26775B-10CE-4C10-8774-7CE61627C66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61" name="Text Box 15">
          <a:extLst>
            <a:ext uri="{FF2B5EF4-FFF2-40B4-BE49-F238E27FC236}">
              <a16:creationId xmlns:a16="http://schemas.microsoft.com/office/drawing/2014/main" id="{44931C7A-F8F1-40CC-8957-377EDCECA64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62" name="Text Box 15">
          <a:extLst>
            <a:ext uri="{FF2B5EF4-FFF2-40B4-BE49-F238E27FC236}">
              <a16:creationId xmlns:a16="http://schemas.microsoft.com/office/drawing/2014/main" id="{2D7844BA-01B1-4240-81BC-23889AFE957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63" name="Text Box 15">
          <a:extLst>
            <a:ext uri="{FF2B5EF4-FFF2-40B4-BE49-F238E27FC236}">
              <a16:creationId xmlns:a16="http://schemas.microsoft.com/office/drawing/2014/main" id="{AD49DCB5-3169-4E38-9969-D1C8B47100C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64" name="Text Box 15">
          <a:extLst>
            <a:ext uri="{FF2B5EF4-FFF2-40B4-BE49-F238E27FC236}">
              <a16:creationId xmlns:a16="http://schemas.microsoft.com/office/drawing/2014/main" id="{29C02C7D-C120-4739-A442-F308824EAD7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65" name="Text Box 15">
          <a:extLst>
            <a:ext uri="{FF2B5EF4-FFF2-40B4-BE49-F238E27FC236}">
              <a16:creationId xmlns:a16="http://schemas.microsoft.com/office/drawing/2014/main" id="{2BB51937-47BA-4806-82A6-D8FC69C4DB3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66" name="Text Box 15">
          <a:extLst>
            <a:ext uri="{FF2B5EF4-FFF2-40B4-BE49-F238E27FC236}">
              <a16:creationId xmlns:a16="http://schemas.microsoft.com/office/drawing/2014/main" id="{E0D5DA56-8D5D-405C-BA54-8707B7F7D99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67" name="Text Box 15">
          <a:extLst>
            <a:ext uri="{FF2B5EF4-FFF2-40B4-BE49-F238E27FC236}">
              <a16:creationId xmlns:a16="http://schemas.microsoft.com/office/drawing/2014/main" id="{1B777A6F-969C-47A3-937E-DAA40F3B643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68" name="Text Box 15">
          <a:extLst>
            <a:ext uri="{FF2B5EF4-FFF2-40B4-BE49-F238E27FC236}">
              <a16:creationId xmlns:a16="http://schemas.microsoft.com/office/drawing/2014/main" id="{481AACEF-CCD8-453A-98DF-F448B44C106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69" name="Text Box 15">
          <a:extLst>
            <a:ext uri="{FF2B5EF4-FFF2-40B4-BE49-F238E27FC236}">
              <a16:creationId xmlns:a16="http://schemas.microsoft.com/office/drawing/2014/main" id="{1861D5AB-9FB9-4EE3-9BA1-1B80AA920CA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70" name="Text Box 15">
          <a:extLst>
            <a:ext uri="{FF2B5EF4-FFF2-40B4-BE49-F238E27FC236}">
              <a16:creationId xmlns:a16="http://schemas.microsoft.com/office/drawing/2014/main" id="{9F8405C9-DCA4-492D-B3A0-7297257E7FD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71" name="Text Box 15">
          <a:extLst>
            <a:ext uri="{FF2B5EF4-FFF2-40B4-BE49-F238E27FC236}">
              <a16:creationId xmlns:a16="http://schemas.microsoft.com/office/drawing/2014/main" id="{DE77B8D8-E24D-42A4-A21A-B7646E64583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72" name="Text Box 15">
          <a:extLst>
            <a:ext uri="{FF2B5EF4-FFF2-40B4-BE49-F238E27FC236}">
              <a16:creationId xmlns:a16="http://schemas.microsoft.com/office/drawing/2014/main" id="{79961CF4-A2DB-439F-8180-068432C0D19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73" name="Text Box 15">
          <a:extLst>
            <a:ext uri="{FF2B5EF4-FFF2-40B4-BE49-F238E27FC236}">
              <a16:creationId xmlns:a16="http://schemas.microsoft.com/office/drawing/2014/main" id="{A79BCA06-A401-406B-B02A-ADCE17985E4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74" name="Text Box 15">
          <a:extLst>
            <a:ext uri="{FF2B5EF4-FFF2-40B4-BE49-F238E27FC236}">
              <a16:creationId xmlns:a16="http://schemas.microsoft.com/office/drawing/2014/main" id="{1A0C46FB-5FF4-4B49-AAE2-CE951417218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75" name="Text Box 15">
          <a:extLst>
            <a:ext uri="{FF2B5EF4-FFF2-40B4-BE49-F238E27FC236}">
              <a16:creationId xmlns:a16="http://schemas.microsoft.com/office/drawing/2014/main" id="{3A7313FC-7329-4280-B9DE-4DD73B21AAC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76" name="Text Box 15">
          <a:extLst>
            <a:ext uri="{FF2B5EF4-FFF2-40B4-BE49-F238E27FC236}">
              <a16:creationId xmlns:a16="http://schemas.microsoft.com/office/drawing/2014/main" id="{5FC2A265-AD15-4678-A466-AB3E2D16463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77" name="Text Box 15">
          <a:extLst>
            <a:ext uri="{FF2B5EF4-FFF2-40B4-BE49-F238E27FC236}">
              <a16:creationId xmlns:a16="http://schemas.microsoft.com/office/drawing/2014/main" id="{9D6B1F9C-2103-4B30-A3C1-AFE7B8ABDA5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78" name="Text Box 15">
          <a:extLst>
            <a:ext uri="{FF2B5EF4-FFF2-40B4-BE49-F238E27FC236}">
              <a16:creationId xmlns:a16="http://schemas.microsoft.com/office/drawing/2014/main" id="{AD5E5FD2-047C-422F-91F6-ED6BFBBA046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79" name="Text Box 15">
          <a:extLst>
            <a:ext uri="{FF2B5EF4-FFF2-40B4-BE49-F238E27FC236}">
              <a16:creationId xmlns:a16="http://schemas.microsoft.com/office/drawing/2014/main" id="{C7AF6618-76D5-47EC-B936-B94810EED23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80" name="Text Box 15">
          <a:extLst>
            <a:ext uri="{FF2B5EF4-FFF2-40B4-BE49-F238E27FC236}">
              <a16:creationId xmlns:a16="http://schemas.microsoft.com/office/drawing/2014/main" id="{390426E7-18AC-4474-8029-00CCCD8A15E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81" name="Text Box 15">
          <a:extLst>
            <a:ext uri="{FF2B5EF4-FFF2-40B4-BE49-F238E27FC236}">
              <a16:creationId xmlns:a16="http://schemas.microsoft.com/office/drawing/2014/main" id="{85CDAE8E-7832-49B1-B7CB-2ECDC320D80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82" name="Text Box 15">
          <a:extLst>
            <a:ext uri="{FF2B5EF4-FFF2-40B4-BE49-F238E27FC236}">
              <a16:creationId xmlns:a16="http://schemas.microsoft.com/office/drawing/2014/main" id="{0CDAE94B-425F-4A2A-AC15-AEC413081BA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83" name="Text Box 15">
          <a:extLst>
            <a:ext uri="{FF2B5EF4-FFF2-40B4-BE49-F238E27FC236}">
              <a16:creationId xmlns:a16="http://schemas.microsoft.com/office/drawing/2014/main" id="{D508A750-791D-4597-9EAE-39E05F19BB9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84" name="Text Box 15">
          <a:extLst>
            <a:ext uri="{FF2B5EF4-FFF2-40B4-BE49-F238E27FC236}">
              <a16:creationId xmlns:a16="http://schemas.microsoft.com/office/drawing/2014/main" id="{3CBBBBEC-EBE5-41F2-ACA3-B23C3A9C619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85" name="Text Box 15">
          <a:extLst>
            <a:ext uri="{FF2B5EF4-FFF2-40B4-BE49-F238E27FC236}">
              <a16:creationId xmlns:a16="http://schemas.microsoft.com/office/drawing/2014/main" id="{EA5F1FC6-9A10-40BD-AAB3-4431411A21E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86" name="Text Box 15">
          <a:extLst>
            <a:ext uri="{FF2B5EF4-FFF2-40B4-BE49-F238E27FC236}">
              <a16:creationId xmlns:a16="http://schemas.microsoft.com/office/drawing/2014/main" id="{D8BF75A9-68CB-44AF-B91D-1A17D6BD77C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87" name="Text Box 15">
          <a:extLst>
            <a:ext uri="{FF2B5EF4-FFF2-40B4-BE49-F238E27FC236}">
              <a16:creationId xmlns:a16="http://schemas.microsoft.com/office/drawing/2014/main" id="{F1F0D87D-4D47-4800-AD2B-40D8540161E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88" name="Text Box 15">
          <a:extLst>
            <a:ext uri="{FF2B5EF4-FFF2-40B4-BE49-F238E27FC236}">
              <a16:creationId xmlns:a16="http://schemas.microsoft.com/office/drawing/2014/main" id="{9A679618-D788-4832-8F37-0637423FF5D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89" name="Text Box 15">
          <a:extLst>
            <a:ext uri="{FF2B5EF4-FFF2-40B4-BE49-F238E27FC236}">
              <a16:creationId xmlns:a16="http://schemas.microsoft.com/office/drawing/2014/main" id="{133B3669-F5D4-411C-9452-DA820665B62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90" name="Text Box 15">
          <a:extLst>
            <a:ext uri="{FF2B5EF4-FFF2-40B4-BE49-F238E27FC236}">
              <a16:creationId xmlns:a16="http://schemas.microsoft.com/office/drawing/2014/main" id="{E46A4091-A265-47F4-8F80-F97A695422B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91" name="Text Box 15">
          <a:extLst>
            <a:ext uri="{FF2B5EF4-FFF2-40B4-BE49-F238E27FC236}">
              <a16:creationId xmlns:a16="http://schemas.microsoft.com/office/drawing/2014/main" id="{A152868D-115C-4896-B67C-0634CF3BAA5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92" name="Text Box 15">
          <a:extLst>
            <a:ext uri="{FF2B5EF4-FFF2-40B4-BE49-F238E27FC236}">
              <a16:creationId xmlns:a16="http://schemas.microsoft.com/office/drawing/2014/main" id="{E2906CD3-C4BE-44E5-AD90-C85B2F798ED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93" name="Text Box 15">
          <a:extLst>
            <a:ext uri="{FF2B5EF4-FFF2-40B4-BE49-F238E27FC236}">
              <a16:creationId xmlns:a16="http://schemas.microsoft.com/office/drawing/2014/main" id="{80AC0512-7EC2-424A-9E62-444FBBA4391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94" name="Text Box 15">
          <a:extLst>
            <a:ext uri="{FF2B5EF4-FFF2-40B4-BE49-F238E27FC236}">
              <a16:creationId xmlns:a16="http://schemas.microsoft.com/office/drawing/2014/main" id="{CCAAB0C0-0EC3-486D-BC64-20C0185103E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95" name="Text Box 15">
          <a:extLst>
            <a:ext uri="{FF2B5EF4-FFF2-40B4-BE49-F238E27FC236}">
              <a16:creationId xmlns:a16="http://schemas.microsoft.com/office/drawing/2014/main" id="{51A189CC-463C-4FA1-8802-AF96DBA0755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96" name="Text Box 15">
          <a:extLst>
            <a:ext uri="{FF2B5EF4-FFF2-40B4-BE49-F238E27FC236}">
              <a16:creationId xmlns:a16="http://schemas.microsoft.com/office/drawing/2014/main" id="{F9DE842E-BF71-4228-9A5F-C0242C246CB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97" name="Text Box 15">
          <a:extLst>
            <a:ext uri="{FF2B5EF4-FFF2-40B4-BE49-F238E27FC236}">
              <a16:creationId xmlns:a16="http://schemas.microsoft.com/office/drawing/2014/main" id="{B6B7EC44-7382-48A7-BF1A-9A7B98F9E57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98" name="Text Box 15">
          <a:extLst>
            <a:ext uri="{FF2B5EF4-FFF2-40B4-BE49-F238E27FC236}">
              <a16:creationId xmlns:a16="http://schemas.microsoft.com/office/drawing/2014/main" id="{88F8622F-E1F5-4821-985B-FD7C5C2DFE7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99" name="Text Box 15">
          <a:extLst>
            <a:ext uri="{FF2B5EF4-FFF2-40B4-BE49-F238E27FC236}">
              <a16:creationId xmlns:a16="http://schemas.microsoft.com/office/drawing/2014/main" id="{FDB1E189-BC70-4DAB-B1EF-EDFFBE133BC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00" name="Text Box 15">
          <a:extLst>
            <a:ext uri="{FF2B5EF4-FFF2-40B4-BE49-F238E27FC236}">
              <a16:creationId xmlns:a16="http://schemas.microsoft.com/office/drawing/2014/main" id="{27F68400-EF98-4F83-B17D-2A91EF2621D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01" name="Text Box 15">
          <a:extLst>
            <a:ext uri="{FF2B5EF4-FFF2-40B4-BE49-F238E27FC236}">
              <a16:creationId xmlns:a16="http://schemas.microsoft.com/office/drawing/2014/main" id="{96AEA6FB-998F-44FA-AB64-5ED740B2AD5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02" name="Text Box 15">
          <a:extLst>
            <a:ext uri="{FF2B5EF4-FFF2-40B4-BE49-F238E27FC236}">
              <a16:creationId xmlns:a16="http://schemas.microsoft.com/office/drawing/2014/main" id="{E010D82A-D6D2-4F28-858C-4B43818A8B9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03" name="Text Box 15">
          <a:extLst>
            <a:ext uri="{FF2B5EF4-FFF2-40B4-BE49-F238E27FC236}">
              <a16:creationId xmlns:a16="http://schemas.microsoft.com/office/drawing/2014/main" id="{6FD3BB8A-3661-45D2-9AF6-D571FED0E2A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04" name="Text Box 15">
          <a:extLst>
            <a:ext uri="{FF2B5EF4-FFF2-40B4-BE49-F238E27FC236}">
              <a16:creationId xmlns:a16="http://schemas.microsoft.com/office/drawing/2014/main" id="{B9BAFB65-3C9C-4520-A318-6C0DB18E866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05" name="Text Box 15">
          <a:extLst>
            <a:ext uri="{FF2B5EF4-FFF2-40B4-BE49-F238E27FC236}">
              <a16:creationId xmlns:a16="http://schemas.microsoft.com/office/drawing/2014/main" id="{793E88C9-E7C6-4B0B-92AA-63AEC2E30E5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06" name="Text Box 15">
          <a:extLst>
            <a:ext uri="{FF2B5EF4-FFF2-40B4-BE49-F238E27FC236}">
              <a16:creationId xmlns:a16="http://schemas.microsoft.com/office/drawing/2014/main" id="{3C1D6C10-5AB5-4434-8316-7513CE2F1C0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07" name="Text Box 15">
          <a:extLst>
            <a:ext uri="{FF2B5EF4-FFF2-40B4-BE49-F238E27FC236}">
              <a16:creationId xmlns:a16="http://schemas.microsoft.com/office/drawing/2014/main" id="{90749DA4-5867-40BF-B1EF-296202CF315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08" name="Text Box 15">
          <a:extLst>
            <a:ext uri="{FF2B5EF4-FFF2-40B4-BE49-F238E27FC236}">
              <a16:creationId xmlns:a16="http://schemas.microsoft.com/office/drawing/2014/main" id="{A12F758A-8EBB-4657-B1DC-6FB629A77D4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09" name="Text Box 15">
          <a:extLst>
            <a:ext uri="{FF2B5EF4-FFF2-40B4-BE49-F238E27FC236}">
              <a16:creationId xmlns:a16="http://schemas.microsoft.com/office/drawing/2014/main" id="{E55F3DFA-5A6A-4ED2-B3F2-80C67057ADC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10" name="Text Box 15">
          <a:extLst>
            <a:ext uri="{FF2B5EF4-FFF2-40B4-BE49-F238E27FC236}">
              <a16:creationId xmlns:a16="http://schemas.microsoft.com/office/drawing/2014/main" id="{5B1E256E-D1A1-4995-88C3-7C61A53E44E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11" name="Text Box 15">
          <a:extLst>
            <a:ext uri="{FF2B5EF4-FFF2-40B4-BE49-F238E27FC236}">
              <a16:creationId xmlns:a16="http://schemas.microsoft.com/office/drawing/2014/main" id="{957ADCE3-1451-411F-9674-0D4F1378582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12" name="Text Box 15">
          <a:extLst>
            <a:ext uri="{FF2B5EF4-FFF2-40B4-BE49-F238E27FC236}">
              <a16:creationId xmlns:a16="http://schemas.microsoft.com/office/drawing/2014/main" id="{6DC97A57-0C32-4990-BDFC-F1136417EE1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13" name="Text Box 15">
          <a:extLst>
            <a:ext uri="{FF2B5EF4-FFF2-40B4-BE49-F238E27FC236}">
              <a16:creationId xmlns:a16="http://schemas.microsoft.com/office/drawing/2014/main" id="{9C5FC78F-AF1F-4779-A5C2-24696333279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14" name="Text Box 15">
          <a:extLst>
            <a:ext uri="{FF2B5EF4-FFF2-40B4-BE49-F238E27FC236}">
              <a16:creationId xmlns:a16="http://schemas.microsoft.com/office/drawing/2014/main" id="{0A386604-8D07-4DCD-B47C-EA8349E03BD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15" name="Text Box 15">
          <a:extLst>
            <a:ext uri="{FF2B5EF4-FFF2-40B4-BE49-F238E27FC236}">
              <a16:creationId xmlns:a16="http://schemas.microsoft.com/office/drawing/2014/main" id="{032913A0-D1DD-45E2-A499-F228A09E536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16" name="Text Box 15">
          <a:extLst>
            <a:ext uri="{FF2B5EF4-FFF2-40B4-BE49-F238E27FC236}">
              <a16:creationId xmlns:a16="http://schemas.microsoft.com/office/drawing/2014/main" id="{1DCF6C38-EFB1-4058-AC6D-46FEB927193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17" name="Text Box 15">
          <a:extLst>
            <a:ext uri="{FF2B5EF4-FFF2-40B4-BE49-F238E27FC236}">
              <a16:creationId xmlns:a16="http://schemas.microsoft.com/office/drawing/2014/main" id="{7895291D-2AD7-46C9-8B45-B9357B73ABA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18" name="Text Box 15">
          <a:extLst>
            <a:ext uri="{FF2B5EF4-FFF2-40B4-BE49-F238E27FC236}">
              <a16:creationId xmlns:a16="http://schemas.microsoft.com/office/drawing/2014/main" id="{C9F2B5F7-CF04-4893-816E-8B00D026A0A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19" name="Text Box 15">
          <a:extLst>
            <a:ext uri="{FF2B5EF4-FFF2-40B4-BE49-F238E27FC236}">
              <a16:creationId xmlns:a16="http://schemas.microsoft.com/office/drawing/2014/main" id="{24704DB3-DA6B-4E22-821E-C93E24F1D22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20" name="Text Box 15">
          <a:extLst>
            <a:ext uri="{FF2B5EF4-FFF2-40B4-BE49-F238E27FC236}">
              <a16:creationId xmlns:a16="http://schemas.microsoft.com/office/drawing/2014/main" id="{6BFC6950-1949-4202-893D-C664B8E4A0D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21" name="Text Box 15">
          <a:extLst>
            <a:ext uri="{FF2B5EF4-FFF2-40B4-BE49-F238E27FC236}">
              <a16:creationId xmlns:a16="http://schemas.microsoft.com/office/drawing/2014/main" id="{05CFD01C-11FC-41CB-8B6F-1621DC14C43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22" name="Text Box 15">
          <a:extLst>
            <a:ext uri="{FF2B5EF4-FFF2-40B4-BE49-F238E27FC236}">
              <a16:creationId xmlns:a16="http://schemas.microsoft.com/office/drawing/2014/main" id="{6AF95F28-CBE3-4387-BE62-505A51AD652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23" name="Text Box 15">
          <a:extLst>
            <a:ext uri="{FF2B5EF4-FFF2-40B4-BE49-F238E27FC236}">
              <a16:creationId xmlns:a16="http://schemas.microsoft.com/office/drawing/2014/main" id="{635F2B4E-C02C-478C-B1E5-C63D5E74A78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24" name="Text Box 15">
          <a:extLst>
            <a:ext uri="{FF2B5EF4-FFF2-40B4-BE49-F238E27FC236}">
              <a16:creationId xmlns:a16="http://schemas.microsoft.com/office/drawing/2014/main" id="{01F1E6DD-E864-413D-AA8E-0BE4383C2DA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25" name="Text Box 15">
          <a:extLst>
            <a:ext uri="{FF2B5EF4-FFF2-40B4-BE49-F238E27FC236}">
              <a16:creationId xmlns:a16="http://schemas.microsoft.com/office/drawing/2014/main" id="{BE98F2DE-828F-46C2-90AB-84B2178BB29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26" name="Text Box 15">
          <a:extLst>
            <a:ext uri="{FF2B5EF4-FFF2-40B4-BE49-F238E27FC236}">
              <a16:creationId xmlns:a16="http://schemas.microsoft.com/office/drawing/2014/main" id="{8403B1ED-7D33-4C36-B394-36913324E6A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27" name="Text Box 15">
          <a:extLst>
            <a:ext uri="{FF2B5EF4-FFF2-40B4-BE49-F238E27FC236}">
              <a16:creationId xmlns:a16="http://schemas.microsoft.com/office/drawing/2014/main" id="{CE09A777-F40B-4260-983E-ED52EC77D30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28" name="Text Box 15">
          <a:extLst>
            <a:ext uri="{FF2B5EF4-FFF2-40B4-BE49-F238E27FC236}">
              <a16:creationId xmlns:a16="http://schemas.microsoft.com/office/drawing/2014/main" id="{BD607AD4-D6E5-43EA-A6C7-75D9414D68B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29" name="Text Box 15">
          <a:extLst>
            <a:ext uri="{FF2B5EF4-FFF2-40B4-BE49-F238E27FC236}">
              <a16:creationId xmlns:a16="http://schemas.microsoft.com/office/drawing/2014/main" id="{7C42C071-A4E7-40BA-8103-0005A35711E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30" name="Text Box 15">
          <a:extLst>
            <a:ext uri="{FF2B5EF4-FFF2-40B4-BE49-F238E27FC236}">
              <a16:creationId xmlns:a16="http://schemas.microsoft.com/office/drawing/2014/main" id="{D9C83B02-B2BF-4E97-BD57-6DBCD00E0D7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31" name="Text Box 15">
          <a:extLst>
            <a:ext uri="{FF2B5EF4-FFF2-40B4-BE49-F238E27FC236}">
              <a16:creationId xmlns:a16="http://schemas.microsoft.com/office/drawing/2014/main" id="{C724A3B8-8323-4846-AC39-5E62081C4EF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32" name="Text Box 15">
          <a:extLst>
            <a:ext uri="{FF2B5EF4-FFF2-40B4-BE49-F238E27FC236}">
              <a16:creationId xmlns:a16="http://schemas.microsoft.com/office/drawing/2014/main" id="{C20A14C3-7045-4157-BC5E-C8C40275D40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33" name="Text Box 15">
          <a:extLst>
            <a:ext uri="{FF2B5EF4-FFF2-40B4-BE49-F238E27FC236}">
              <a16:creationId xmlns:a16="http://schemas.microsoft.com/office/drawing/2014/main" id="{2974CD43-8CBB-48CB-9C50-EC81B4599E4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34" name="Text Box 15">
          <a:extLst>
            <a:ext uri="{FF2B5EF4-FFF2-40B4-BE49-F238E27FC236}">
              <a16:creationId xmlns:a16="http://schemas.microsoft.com/office/drawing/2014/main" id="{AC011799-2466-45FA-BA32-C36DC487770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35" name="Text Box 15">
          <a:extLst>
            <a:ext uri="{FF2B5EF4-FFF2-40B4-BE49-F238E27FC236}">
              <a16:creationId xmlns:a16="http://schemas.microsoft.com/office/drawing/2014/main" id="{FDA24CE5-D4AD-40A3-BCC5-A43CB399338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36" name="Text Box 15">
          <a:extLst>
            <a:ext uri="{FF2B5EF4-FFF2-40B4-BE49-F238E27FC236}">
              <a16:creationId xmlns:a16="http://schemas.microsoft.com/office/drawing/2014/main" id="{7EE04CC6-09DD-49D4-A325-73EF746D287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37" name="Text Box 15">
          <a:extLst>
            <a:ext uri="{FF2B5EF4-FFF2-40B4-BE49-F238E27FC236}">
              <a16:creationId xmlns:a16="http://schemas.microsoft.com/office/drawing/2014/main" id="{28D11359-8A12-422F-8559-3A49CAB73C6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38" name="Text Box 15">
          <a:extLst>
            <a:ext uri="{FF2B5EF4-FFF2-40B4-BE49-F238E27FC236}">
              <a16:creationId xmlns:a16="http://schemas.microsoft.com/office/drawing/2014/main" id="{62039C79-6DEC-432F-BCF4-796CFA5A3C9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39" name="Text Box 15">
          <a:extLst>
            <a:ext uri="{FF2B5EF4-FFF2-40B4-BE49-F238E27FC236}">
              <a16:creationId xmlns:a16="http://schemas.microsoft.com/office/drawing/2014/main" id="{8F5C4019-EC61-4A7F-A340-6234A86B9FA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40" name="Text Box 15">
          <a:extLst>
            <a:ext uri="{FF2B5EF4-FFF2-40B4-BE49-F238E27FC236}">
              <a16:creationId xmlns:a16="http://schemas.microsoft.com/office/drawing/2014/main" id="{33932922-E9B4-44F5-81F4-5C0785189C5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41" name="Text Box 15">
          <a:extLst>
            <a:ext uri="{FF2B5EF4-FFF2-40B4-BE49-F238E27FC236}">
              <a16:creationId xmlns:a16="http://schemas.microsoft.com/office/drawing/2014/main" id="{CDE0C4BE-748D-4DCD-86E4-87C3ED0243D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42" name="Text Box 15">
          <a:extLst>
            <a:ext uri="{FF2B5EF4-FFF2-40B4-BE49-F238E27FC236}">
              <a16:creationId xmlns:a16="http://schemas.microsoft.com/office/drawing/2014/main" id="{0562C8D8-16FF-4B0C-9C53-9D1BDD21004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43" name="Text Box 15">
          <a:extLst>
            <a:ext uri="{FF2B5EF4-FFF2-40B4-BE49-F238E27FC236}">
              <a16:creationId xmlns:a16="http://schemas.microsoft.com/office/drawing/2014/main" id="{2170A471-6728-41A9-96F3-F4F67EC9C0F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44" name="Text Box 15">
          <a:extLst>
            <a:ext uri="{FF2B5EF4-FFF2-40B4-BE49-F238E27FC236}">
              <a16:creationId xmlns:a16="http://schemas.microsoft.com/office/drawing/2014/main" id="{1B488258-5A38-43BF-8D79-023114646DE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45" name="Text Box 15">
          <a:extLst>
            <a:ext uri="{FF2B5EF4-FFF2-40B4-BE49-F238E27FC236}">
              <a16:creationId xmlns:a16="http://schemas.microsoft.com/office/drawing/2014/main" id="{99E07A3F-3087-4EA8-8896-4F2B1615FE4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46" name="Text Box 15">
          <a:extLst>
            <a:ext uri="{FF2B5EF4-FFF2-40B4-BE49-F238E27FC236}">
              <a16:creationId xmlns:a16="http://schemas.microsoft.com/office/drawing/2014/main" id="{CDE5FD5D-7B0C-4204-8BD5-B6AF563FDA0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47" name="Text Box 15">
          <a:extLst>
            <a:ext uri="{FF2B5EF4-FFF2-40B4-BE49-F238E27FC236}">
              <a16:creationId xmlns:a16="http://schemas.microsoft.com/office/drawing/2014/main" id="{2D384408-9E31-4D57-A150-3DD724E4F90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48" name="Text Box 15">
          <a:extLst>
            <a:ext uri="{FF2B5EF4-FFF2-40B4-BE49-F238E27FC236}">
              <a16:creationId xmlns:a16="http://schemas.microsoft.com/office/drawing/2014/main" id="{0A9CD98A-74A6-4FFF-A595-65E1F0479C0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49" name="Text Box 15">
          <a:extLst>
            <a:ext uri="{FF2B5EF4-FFF2-40B4-BE49-F238E27FC236}">
              <a16:creationId xmlns:a16="http://schemas.microsoft.com/office/drawing/2014/main" id="{AD74B552-5BDC-412C-9DA1-2022A636542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50" name="Text Box 15">
          <a:extLst>
            <a:ext uri="{FF2B5EF4-FFF2-40B4-BE49-F238E27FC236}">
              <a16:creationId xmlns:a16="http://schemas.microsoft.com/office/drawing/2014/main" id="{1A224738-B702-4029-98C6-7621FACB4D3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51" name="Text Box 15">
          <a:extLst>
            <a:ext uri="{FF2B5EF4-FFF2-40B4-BE49-F238E27FC236}">
              <a16:creationId xmlns:a16="http://schemas.microsoft.com/office/drawing/2014/main" id="{9BF69EA6-4DAA-467D-B3FF-85806FE2971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52" name="Text Box 15">
          <a:extLst>
            <a:ext uri="{FF2B5EF4-FFF2-40B4-BE49-F238E27FC236}">
              <a16:creationId xmlns:a16="http://schemas.microsoft.com/office/drawing/2014/main" id="{C15C3B50-5E21-4CEB-B8DC-78ABE90F1B5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53" name="Text Box 15">
          <a:extLst>
            <a:ext uri="{FF2B5EF4-FFF2-40B4-BE49-F238E27FC236}">
              <a16:creationId xmlns:a16="http://schemas.microsoft.com/office/drawing/2014/main" id="{7CFBD0E4-15C4-4020-859E-8A060F18647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54" name="Text Box 15">
          <a:extLst>
            <a:ext uri="{FF2B5EF4-FFF2-40B4-BE49-F238E27FC236}">
              <a16:creationId xmlns:a16="http://schemas.microsoft.com/office/drawing/2014/main" id="{6EF1D76E-DEBB-4EDC-A5EB-7422B7085C8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55" name="Text Box 15">
          <a:extLst>
            <a:ext uri="{FF2B5EF4-FFF2-40B4-BE49-F238E27FC236}">
              <a16:creationId xmlns:a16="http://schemas.microsoft.com/office/drawing/2014/main" id="{DEE78BD4-6FD9-43DE-ADB2-69CBDCEBCAC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56" name="Text Box 15">
          <a:extLst>
            <a:ext uri="{FF2B5EF4-FFF2-40B4-BE49-F238E27FC236}">
              <a16:creationId xmlns:a16="http://schemas.microsoft.com/office/drawing/2014/main" id="{FB097885-384B-4C20-85D8-7FA5DEEA6F9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57" name="Text Box 15">
          <a:extLst>
            <a:ext uri="{FF2B5EF4-FFF2-40B4-BE49-F238E27FC236}">
              <a16:creationId xmlns:a16="http://schemas.microsoft.com/office/drawing/2014/main" id="{32764287-628F-451A-9BD5-EE1E894EC3E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58" name="Text Box 15">
          <a:extLst>
            <a:ext uri="{FF2B5EF4-FFF2-40B4-BE49-F238E27FC236}">
              <a16:creationId xmlns:a16="http://schemas.microsoft.com/office/drawing/2014/main" id="{E0F5074A-D681-4AF2-A0F1-2901848E37F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59" name="Text Box 15">
          <a:extLst>
            <a:ext uri="{FF2B5EF4-FFF2-40B4-BE49-F238E27FC236}">
              <a16:creationId xmlns:a16="http://schemas.microsoft.com/office/drawing/2014/main" id="{83CC83D7-2090-44BB-B459-F036445ECF1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60" name="Text Box 15">
          <a:extLst>
            <a:ext uri="{FF2B5EF4-FFF2-40B4-BE49-F238E27FC236}">
              <a16:creationId xmlns:a16="http://schemas.microsoft.com/office/drawing/2014/main" id="{3989BBF5-B58A-42BE-9B02-73E5C299787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61" name="Text Box 15">
          <a:extLst>
            <a:ext uri="{FF2B5EF4-FFF2-40B4-BE49-F238E27FC236}">
              <a16:creationId xmlns:a16="http://schemas.microsoft.com/office/drawing/2014/main" id="{436BC395-15FA-423D-831C-45274DD65C0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62" name="Text Box 15">
          <a:extLst>
            <a:ext uri="{FF2B5EF4-FFF2-40B4-BE49-F238E27FC236}">
              <a16:creationId xmlns:a16="http://schemas.microsoft.com/office/drawing/2014/main" id="{274540FE-C757-4FBF-8B57-7754CD655AE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63" name="Text Box 15">
          <a:extLst>
            <a:ext uri="{FF2B5EF4-FFF2-40B4-BE49-F238E27FC236}">
              <a16:creationId xmlns:a16="http://schemas.microsoft.com/office/drawing/2014/main" id="{D739CF66-21A7-44C7-BAC7-2FB0E811E55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64" name="Text Box 15">
          <a:extLst>
            <a:ext uri="{FF2B5EF4-FFF2-40B4-BE49-F238E27FC236}">
              <a16:creationId xmlns:a16="http://schemas.microsoft.com/office/drawing/2014/main" id="{73DF36EB-B185-4901-A5B6-7BEC25362B5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65" name="Text Box 15">
          <a:extLst>
            <a:ext uri="{FF2B5EF4-FFF2-40B4-BE49-F238E27FC236}">
              <a16:creationId xmlns:a16="http://schemas.microsoft.com/office/drawing/2014/main" id="{F843A26F-373A-48AA-83DC-A809F13F7B4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66" name="Text Box 15">
          <a:extLst>
            <a:ext uri="{FF2B5EF4-FFF2-40B4-BE49-F238E27FC236}">
              <a16:creationId xmlns:a16="http://schemas.microsoft.com/office/drawing/2014/main" id="{8DC2776C-C3B3-4D52-B332-FFC7FF08B12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67" name="Text Box 15">
          <a:extLst>
            <a:ext uri="{FF2B5EF4-FFF2-40B4-BE49-F238E27FC236}">
              <a16:creationId xmlns:a16="http://schemas.microsoft.com/office/drawing/2014/main" id="{6AB1BE9F-D2A3-4A3B-9983-6AAB522C614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68" name="Text Box 15">
          <a:extLst>
            <a:ext uri="{FF2B5EF4-FFF2-40B4-BE49-F238E27FC236}">
              <a16:creationId xmlns:a16="http://schemas.microsoft.com/office/drawing/2014/main" id="{E51B798D-F263-47DD-AC32-FCAFE4C98DF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69" name="Text Box 15">
          <a:extLst>
            <a:ext uri="{FF2B5EF4-FFF2-40B4-BE49-F238E27FC236}">
              <a16:creationId xmlns:a16="http://schemas.microsoft.com/office/drawing/2014/main" id="{3DEEB7D0-FC0D-4D24-9D0E-1BF28390883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70" name="Text Box 15">
          <a:extLst>
            <a:ext uri="{FF2B5EF4-FFF2-40B4-BE49-F238E27FC236}">
              <a16:creationId xmlns:a16="http://schemas.microsoft.com/office/drawing/2014/main" id="{53B721C1-6A1D-48AC-8217-A821A338C89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71" name="Text Box 15">
          <a:extLst>
            <a:ext uri="{FF2B5EF4-FFF2-40B4-BE49-F238E27FC236}">
              <a16:creationId xmlns:a16="http://schemas.microsoft.com/office/drawing/2014/main" id="{086CCCE3-4935-4E38-961B-4A84DB55EA4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72" name="Text Box 15">
          <a:extLst>
            <a:ext uri="{FF2B5EF4-FFF2-40B4-BE49-F238E27FC236}">
              <a16:creationId xmlns:a16="http://schemas.microsoft.com/office/drawing/2014/main" id="{682D355D-033F-43DB-8C20-9A5835894C8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73" name="Text Box 15">
          <a:extLst>
            <a:ext uri="{FF2B5EF4-FFF2-40B4-BE49-F238E27FC236}">
              <a16:creationId xmlns:a16="http://schemas.microsoft.com/office/drawing/2014/main" id="{332AAE8A-D606-4CAB-A6F1-BF9B8DC010D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74" name="Text Box 15">
          <a:extLst>
            <a:ext uri="{FF2B5EF4-FFF2-40B4-BE49-F238E27FC236}">
              <a16:creationId xmlns:a16="http://schemas.microsoft.com/office/drawing/2014/main" id="{45537235-9105-45C9-B1F3-79260D3AC59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75" name="Text Box 15">
          <a:extLst>
            <a:ext uri="{FF2B5EF4-FFF2-40B4-BE49-F238E27FC236}">
              <a16:creationId xmlns:a16="http://schemas.microsoft.com/office/drawing/2014/main" id="{8C1025D4-5709-4718-85FD-EF5FB6208D3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76" name="Text Box 15">
          <a:extLst>
            <a:ext uri="{FF2B5EF4-FFF2-40B4-BE49-F238E27FC236}">
              <a16:creationId xmlns:a16="http://schemas.microsoft.com/office/drawing/2014/main" id="{71A3A510-D0C2-4DFF-AD34-0F0A1F65A8C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77" name="Text Box 15">
          <a:extLst>
            <a:ext uri="{FF2B5EF4-FFF2-40B4-BE49-F238E27FC236}">
              <a16:creationId xmlns:a16="http://schemas.microsoft.com/office/drawing/2014/main" id="{F465D8C3-0EA9-4F9A-A07B-661403063EA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78" name="Text Box 15">
          <a:extLst>
            <a:ext uri="{FF2B5EF4-FFF2-40B4-BE49-F238E27FC236}">
              <a16:creationId xmlns:a16="http://schemas.microsoft.com/office/drawing/2014/main" id="{A9F7CBC2-7D32-4706-82FE-FFF6B36A95E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79" name="Text Box 15">
          <a:extLst>
            <a:ext uri="{FF2B5EF4-FFF2-40B4-BE49-F238E27FC236}">
              <a16:creationId xmlns:a16="http://schemas.microsoft.com/office/drawing/2014/main" id="{15899A2E-8DD4-4968-97B6-B572E0EC270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80" name="Text Box 15">
          <a:extLst>
            <a:ext uri="{FF2B5EF4-FFF2-40B4-BE49-F238E27FC236}">
              <a16:creationId xmlns:a16="http://schemas.microsoft.com/office/drawing/2014/main" id="{20FE4283-CC49-4271-94A5-1BC581454F5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81" name="Text Box 15">
          <a:extLst>
            <a:ext uri="{FF2B5EF4-FFF2-40B4-BE49-F238E27FC236}">
              <a16:creationId xmlns:a16="http://schemas.microsoft.com/office/drawing/2014/main" id="{4076AB5B-0056-4066-A63C-D91D7D1FF3A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82" name="Text Box 15">
          <a:extLst>
            <a:ext uri="{FF2B5EF4-FFF2-40B4-BE49-F238E27FC236}">
              <a16:creationId xmlns:a16="http://schemas.microsoft.com/office/drawing/2014/main" id="{F2C1B55A-4AA4-401A-BAB0-28D30BF475A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83" name="Text Box 15">
          <a:extLst>
            <a:ext uri="{FF2B5EF4-FFF2-40B4-BE49-F238E27FC236}">
              <a16:creationId xmlns:a16="http://schemas.microsoft.com/office/drawing/2014/main" id="{66EE44AE-49EA-4C9D-863A-EA668642270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84" name="Text Box 15">
          <a:extLst>
            <a:ext uri="{FF2B5EF4-FFF2-40B4-BE49-F238E27FC236}">
              <a16:creationId xmlns:a16="http://schemas.microsoft.com/office/drawing/2014/main" id="{C154BDB2-F7E7-4F9A-A603-68C69AEE927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85" name="Text Box 15">
          <a:extLst>
            <a:ext uri="{FF2B5EF4-FFF2-40B4-BE49-F238E27FC236}">
              <a16:creationId xmlns:a16="http://schemas.microsoft.com/office/drawing/2014/main" id="{6B37E6DE-FDE5-4AAF-A2EB-34A1CBB167F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86" name="Text Box 15">
          <a:extLst>
            <a:ext uri="{FF2B5EF4-FFF2-40B4-BE49-F238E27FC236}">
              <a16:creationId xmlns:a16="http://schemas.microsoft.com/office/drawing/2014/main" id="{E24DADBA-31ED-47FE-A638-CB92FA0BF15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87" name="Text Box 15">
          <a:extLst>
            <a:ext uri="{FF2B5EF4-FFF2-40B4-BE49-F238E27FC236}">
              <a16:creationId xmlns:a16="http://schemas.microsoft.com/office/drawing/2014/main" id="{9958449D-9033-4509-9F53-4A0E8668D08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88" name="Text Box 15">
          <a:extLst>
            <a:ext uri="{FF2B5EF4-FFF2-40B4-BE49-F238E27FC236}">
              <a16:creationId xmlns:a16="http://schemas.microsoft.com/office/drawing/2014/main" id="{2D7E3A9B-8EB9-40EE-8FE0-BB0D8A0ABE1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89" name="Text Box 15">
          <a:extLst>
            <a:ext uri="{FF2B5EF4-FFF2-40B4-BE49-F238E27FC236}">
              <a16:creationId xmlns:a16="http://schemas.microsoft.com/office/drawing/2014/main" id="{381B3707-BBBA-440F-9014-47E0ECD1AFB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90" name="Text Box 15">
          <a:extLst>
            <a:ext uri="{FF2B5EF4-FFF2-40B4-BE49-F238E27FC236}">
              <a16:creationId xmlns:a16="http://schemas.microsoft.com/office/drawing/2014/main" id="{0A3740B5-479D-413F-A515-B97B951AA7B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91" name="Text Box 15">
          <a:extLst>
            <a:ext uri="{FF2B5EF4-FFF2-40B4-BE49-F238E27FC236}">
              <a16:creationId xmlns:a16="http://schemas.microsoft.com/office/drawing/2014/main" id="{C98C0996-D7A4-4D0F-B536-466A7DC1F27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92" name="Text Box 15">
          <a:extLst>
            <a:ext uri="{FF2B5EF4-FFF2-40B4-BE49-F238E27FC236}">
              <a16:creationId xmlns:a16="http://schemas.microsoft.com/office/drawing/2014/main" id="{325799A8-E639-4868-8295-9FBAFF2097F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93" name="Text Box 15">
          <a:extLst>
            <a:ext uri="{FF2B5EF4-FFF2-40B4-BE49-F238E27FC236}">
              <a16:creationId xmlns:a16="http://schemas.microsoft.com/office/drawing/2014/main" id="{88B390CA-2A48-4DDF-9003-D4C6E833F6D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94" name="Text Box 15">
          <a:extLst>
            <a:ext uri="{FF2B5EF4-FFF2-40B4-BE49-F238E27FC236}">
              <a16:creationId xmlns:a16="http://schemas.microsoft.com/office/drawing/2014/main" id="{0FCBFF21-3080-4B37-A46B-854DC96CC3A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95" name="Text Box 15">
          <a:extLst>
            <a:ext uri="{FF2B5EF4-FFF2-40B4-BE49-F238E27FC236}">
              <a16:creationId xmlns:a16="http://schemas.microsoft.com/office/drawing/2014/main" id="{EFBF8400-FF2B-4FCF-A574-09714043003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96" name="Text Box 15">
          <a:extLst>
            <a:ext uri="{FF2B5EF4-FFF2-40B4-BE49-F238E27FC236}">
              <a16:creationId xmlns:a16="http://schemas.microsoft.com/office/drawing/2014/main" id="{5D4293BB-BA31-4F4F-868E-DDB0B9A9D47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97" name="Text Box 15">
          <a:extLst>
            <a:ext uri="{FF2B5EF4-FFF2-40B4-BE49-F238E27FC236}">
              <a16:creationId xmlns:a16="http://schemas.microsoft.com/office/drawing/2014/main" id="{EFC79589-854B-460A-BC6D-1C0240B23E1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98" name="Text Box 15">
          <a:extLst>
            <a:ext uri="{FF2B5EF4-FFF2-40B4-BE49-F238E27FC236}">
              <a16:creationId xmlns:a16="http://schemas.microsoft.com/office/drawing/2014/main" id="{2831C639-0773-46EA-8839-4B119AF64E0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99" name="Text Box 15">
          <a:extLst>
            <a:ext uri="{FF2B5EF4-FFF2-40B4-BE49-F238E27FC236}">
              <a16:creationId xmlns:a16="http://schemas.microsoft.com/office/drawing/2014/main" id="{14C14E61-4D4C-4B9A-988C-89AAD96B741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00" name="Text Box 15">
          <a:extLst>
            <a:ext uri="{FF2B5EF4-FFF2-40B4-BE49-F238E27FC236}">
              <a16:creationId xmlns:a16="http://schemas.microsoft.com/office/drawing/2014/main" id="{18AA0700-60AE-48A8-B291-7077FB76BCB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01" name="Text Box 15">
          <a:extLst>
            <a:ext uri="{FF2B5EF4-FFF2-40B4-BE49-F238E27FC236}">
              <a16:creationId xmlns:a16="http://schemas.microsoft.com/office/drawing/2014/main" id="{F0C82A81-9F99-4CD8-87AC-3A9F81CBD01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02" name="Text Box 15">
          <a:extLst>
            <a:ext uri="{FF2B5EF4-FFF2-40B4-BE49-F238E27FC236}">
              <a16:creationId xmlns:a16="http://schemas.microsoft.com/office/drawing/2014/main" id="{9A8F94CF-DF3E-43A7-851A-208C5A92F50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03" name="Text Box 15">
          <a:extLst>
            <a:ext uri="{FF2B5EF4-FFF2-40B4-BE49-F238E27FC236}">
              <a16:creationId xmlns:a16="http://schemas.microsoft.com/office/drawing/2014/main" id="{50E71DC1-2466-4BEA-8F8A-53171A49774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04" name="Text Box 15">
          <a:extLst>
            <a:ext uri="{FF2B5EF4-FFF2-40B4-BE49-F238E27FC236}">
              <a16:creationId xmlns:a16="http://schemas.microsoft.com/office/drawing/2014/main" id="{6AEF504A-6EBA-43B9-86CC-2BA8238E137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05" name="Text Box 15">
          <a:extLst>
            <a:ext uri="{FF2B5EF4-FFF2-40B4-BE49-F238E27FC236}">
              <a16:creationId xmlns:a16="http://schemas.microsoft.com/office/drawing/2014/main" id="{BCF59BE1-65CA-4A5A-AEB2-C1F8BE1CB89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06" name="Text Box 15">
          <a:extLst>
            <a:ext uri="{FF2B5EF4-FFF2-40B4-BE49-F238E27FC236}">
              <a16:creationId xmlns:a16="http://schemas.microsoft.com/office/drawing/2014/main" id="{4A835D38-F7AB-46CE-BF72-BD8DFFB45D4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07" name="Text Box 15">
          <a:extLst>
            <a:ext uri="{FF2B5EF4-FFF2-40B4-BE49-F238E27FC236}">
              <a16:creationId xmlns:a16="http://schemas.microsoft.com/office/drawing/2014/main" id="{88B4ADC4-6C26-48F2-9518-400272E1BFD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08" name="Text Box 15">
          <a:extLst>
            <a:ext uri="{FF2B5EF4-FFF2-40B4-BE49-F238E27FC236}">
              <a16:creationId xmlns:a16="http://schemas.microsoft.com/office/drawing/2014/main" id="{6524F637-D138-48E8-AFAA-E5300C6B0D6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09" name="Text Box 15">
          <a:extLst>
            <a:ext uri="{FF2B5EF4-FFF2-40B4-BE49-F238E27FC236}">
              <a16:creationId xmlns:a16="http://schemas.microsoft.com/office/drawing/2014/main" id="{B9DD89A2-D9FD-4FE8-B462-9A7FAFFD58F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10" name="Text Box 15">
          <a:extLst>
            <a:ext uri="{FF2B5EF4-FFF2-40B4-BE49-F238E27FC236}">
              <a16:creationId xmlns:a16="http://schemas.microsoft.com/office/drawing/2014/main" id="{1622FDD5-1322-420F-BCA9-63171AEBB0E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11" name="Text Box 15">
          <a:extLst>
            <a:ext uri="{FF2B5EF4-FFF2-40B4-BE49-F238E27FC236}">
              <a16:creationId xmlns:a16="http://schemas.microsoft.com/office/drawing/2014/main" id="{9FAD0CD9-58E5-4E8E-930D-0B77AC00B3C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12" name="Text Box 15">
          <a:extLst>
            <a:ext uri="{FF2B5EF4-FFF2-40B4-BE49-F238E27FC236}">
              <a16:creationId xmlns:a16="http://schemas.microsoft.com/office/drawing/2014/main" id="{43CB1C71-9792-44A8-B2D9-21F307E54F6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13" name="Text Box 15">
          <a:extLst>
            <a:ext uri="{FF2B5EF4-FFF2-40B4-BE49-F238E27FC236}">
              <a16:creationId xmlns:a16="http://schemas.microsoft.com/office/drawing/2014/main" id="{507F09F2-8E95-4925-8AAF-A31A0FDEC84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14" name="Text Box 15">
          <a:extLst>
            <a:ext uri="{FF2B5EF4-FFF2-40B4-BE49-F238E27FC236}">
              <a16:creationId xmlns:a16="http://schemas.microsoft.com/office/drawing/2014/main" id="{FA4B54CB-9D34-40AF-BC3F-CC1A58D0477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15" name="Text Box 15">
          <a:extLst>
            <a:ext uri="{FF2B5EF4-FFF2-40B4-BE49-F238E27FC236}">
              <a16:creationId xmlns:a16="http://schemas.microsoft.com/office/drawing/2014/main" id="{8EEAAA6F-13D1-4318-B436-4E3DA25BA0A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16" name="Text Box 15">
          <a:extLst>
            <a:ext uri="{FF2B5EF4-FFF2-40B4-BE49-F238E27FC236}">
              <a16:creationId xmlns:a16="http://schemas.microsoft.com/office/drawing/2014/main" id="{7D86DB11-C9EA-4368-9C8F-498AA21E3AE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17" name="Text Box 15">
          <a:extLst>
            <a:ext uri="{FF2B5EF4-FFF2-40B4-BE49-F238E27FC236}">
              <a16:creationId xmlns:a16="http://schemas.microsoft.com/office/drawing/2014/main" id="{352E0157-6A3A-43D8-B25D-56F30260799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18" name="Text Box 15">
          <a:extLst>
            <a:ext uri="{FF2B5EF4-FFF2-40B4-BE49-F238E27FC236}">
              <a16:creationId xmlns:a16="http://schemas.microsoft.com/office/drawing/2014/main" id="{1B47583B-45A5-460C-84B3-BD21DADA968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444331"/>
    <xdr:sp macro="" textlink="">
      <xdr:nvSpPr>
        <xdr:cNvPr id="319" name="Text Box 15">
          <a:extLst>
            <a:ext uri="{FF2B5EF4-FFF2-40B4-BE49-F238E27FC236}">
              <a16:creationId xmlns:a16="http://schemas.microsoft.com/office/drawing/2014/main" id="{57D9D3E0-94F1-4F2C-BC9D-28523A9FE195}"/>
            </a:ext>
          </a:extLst>
        </xdr:cNvPr>
        <xdr:cNvSpPr txBox="1">
          <a:spLocks noChangeArrowheads="1"/>
        </xdr:cNvSpPr>
      </xdr:nvSpPr>
      <xdr:spPr bwMode="auto">
        <a:xfrm>
          <a:off x="5105400" y="15036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20" name="Text Box 15">
          <a:extLst>
            <a:ext uri="{FF2B5EF4-FFF2-40B4-BE49-F238E27FC236}">
              <a16:creationId xmlns:a16="http://schemas.microsoft.com/office/drawing/2014/main" id="{FA944FC7-031B-4B3D-8841-4DA914D8BEF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21" name="Text Box 15">
          <a:extLst>
            <a:ext uri="{FF2B5EF4-FFF2-40B4-BE49-F238E27FC236}">
              <a16:creationId xmlns:a16="http://schemas.microsoft.com/office/drawing/2014/main" id="{4772FB42-873A-4061-AD5F-B5855705D21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22" name="Text Box 15">
          <a:extLst>
            <a:ext uri="{FF2B5EF4-FFF2-40B4-BE49-F238E27FC236}">
              <a16:creationId xmlns:a16="http://schemas.microsoft.com/office/drawing/2014/main" id="{F1FE3BDC-747A-4FDA-95B6-704DC6C938E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23" name="Text Box 15">
          <a:extLst>
            <a:ext uri="{FF2B5EF4-FFF2-40B4-BE49-F238E27FC236}">
              <a16:creationId xmlns:a16="http://schemas.microsoft.com/office/drawing/2014/main" id="{86F50857-AC9D-440B-8A1B-9653B4E80DA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24" name="Text Box 15">
          <a:extLst>
            <a:ext uri="{FF2B5EF4-FFF2-40B4-BE49-F238E27FC236}">
              <a16:creationId xmlns:a16="http://schemas.microsoft.com/office/drawing/2014/main" id="{B54E9C1F-1D90-49C5-A68C-D2E1EDF8840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25" name="Text Box 15">
          <a:extLst>
            <a:ext uri="{FF2B5EF4-FFF2-40B4-BE49-F238E27FC236}">
              <a16:creationId xmlns:a16="http://schemas.microsoft.com/office/drawing/2014/main" id="{0C688596-8924-4BE0-8117-500B052B7ED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26" name="Text Box 15">
          <a:extLst>
            <a:ext uri="{FF2B5EF4-FFF2-40B4-BE49-F238E27FC236}">
              <a16:creationId xmlns:a16="http://schemas.microsoft.com/office/drawing/2014/main" id="{4514A565-9359-4CA6-A459-16AFB09B4AE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27" name="Text Box 15">
          <a:extLst>
            <a:ext uri="{FF2B5EF4-FFF2-40B4-BE49-F238E27FC236}">
              <a16:creationId xmlns:a16="http://schemas.microsoft.com/office/drawing/2014/main" id="{3197C58A-A6FD-4E3E-AC2B-6B4B3BC4E64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28" name="Text Box 15">
          <a:extLst>
            <a:ext uri="{FF2B5EF4-FFF2-40B4-BE49-F238E27FC236}">
              <a16:creationId xmlns:a16="http://schemas.microsoft.com/office/drawing/2014/main" id="{A60103B3-1FB1-4252-9A66-581F70045EF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29" name="Text Box 15">
          <a:extLst>
            <a:ext uri="{FF2B5EF4-FFF2-40B4-BE49-F238E27FC236}">
              <a16:creationId xmlns:a16="http://schemas.microsoft.com/office/drawing/2014/main" id="{6F5BA739-B8DF-4D51-B935-2471C2BDCBB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30" name="Text Box 15">
          <a:extLst>
            <a:ext uri="{FF2B5EF4-FFF2-40B4-BE49-F238E27FC236}">
              <a16:creationId xmlns:a16="http://schemas.microsoft.com/office/drawing/2014/main" id="{DADDF960-7090-418A-8ECC-9C9400FC62A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31" name="Text Box 15">
          <a:extLst>
            <a:ext uri="{FF2B5EF4-FFF2-40B4-BE49-F238E27FC236}">
              <a16:creationId xmlns:a16="http://schemas.microsoft.com/office/drawing/2014/main" id="{BDC13780-336E-4E97-9016-2AD53B396B0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32" name="Text Box 15">
          <a:extLst>
            <a:ext uri="{FF2B5EF4-FFF2-40B4-BE49-F238E27FC236}">
              <a16:creationId xmlns:a16="http://schemas.microsoft.com/office/drawing/2014/main" id="{A4C17474-D566-478A-AF84-DB38D9E3127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33" name="Text Box 15">
          <a:extLst>
            <a:ext uri="{FF2B5EF4-FFF2-40B4-BE49-F238E27FC236}">
              <a16:creationId xmlns:a16="http://schemas.microsoft.com/office/drawing/2014/main" id="{55B1F2BD-367F-4646-94EA-08EAA717A0C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34" name="Text Box 15">
          <a:extLst>
            <a:ext uri="{FF2B5EF4-FFF2-40B4-BE49-F238E27FC236}">
              <a16:creationId xmlns:a16="http://schemas.microsoft.com/office/drawing/2014/main" id="{9D3C8CFA-3B39-496C-B6D9-12E021B0040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35" name="Text Box 15">
          <a:extLst>
            <a:ext uri="{FF2B5EF4-FFF2-40B4-BE49-F238E27FC236}">
              <a16:creationId xmlns:a16="http://schemas.microsoft.com/office/drawing/2014/main" id="{65524FFD-93BD-4E3F-B591-988D7A45424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36" name="Text Box 15">
          <a:extLst>
            <a:ext uri="{FF2B5EF4-FFF2-40B4-BE49-F238E27FC236}">
              <a16:creationId xmlns:a16="http://schemas.microsoft.com/office/drawing/2014/main" id="{DADDE05B-8746-484E-BCF7-D9E4DB816A7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37" name="Text Box 15">
          <a:extLst>
            <a:ext uri="{FF2B5EF4-FFF2-40B4-BE49-F238E27FC236}">
              <a16:creationId xmlns:a16="http://schemas.microsoft.com/office/drawing/2014/main" id="{B9885F2D-584C-47B9-83BC-ACBF98453B3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38" name="Text Box 15">
          <a:extLst>
            <a:ext uri="{FF2B5EF4-FFF2-40B4-BE49-F238E27FC236}">
              <a16:creationId xmlns:a16="http://schemas.microsoft.com/office/drawing/2014/main" id="{84313E85-3A74-4359-B283-4EC30B50476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39" name="Text Box 15">
          <a:extLst>
            <a:ext uri="{FF2B5EF4-FFF2-40B4-BE49-F238E27FC236}">
              <a16:creationId xmlns:a16="http://schemas.microsoft.com/office/drawing/2014/main" id="{D5CF2A95-9C34-40D3-8F8D-6F3B6A47BCB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40" name="Text Box 15">
          <a:extLst>
            <a:ext uri="{FF2B5EF4-FFF2-40B4-BE49-F238E27FC236}">
              <a16:creationId xmlns:a16="http://schemas.microsoft.com/office/drawing/2014/main" id="{7BDB6FC0-0801-42B5-89F2-F21A5A6D255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41" name="Text Box 15">
          <a:extLst>
            <a:ext uri="{FF2B5EF4-FFF2-40B4-BE49-F238E27FC236}">
              <a16:creationId xmlns:a16="http://schemas.microsoft.com/office/drawing/2014/main" id="{8D3F2EB6-3DA3-4C71-A742-17B1DCB5412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42" name="Text Box 15">
          <a:extLst>
            <a:ext uri="{FF2B5EF4-FFF2-40B4-BE49-F238E27FC236}">
              <a16:creationId xmlns:a16="http://schemas.microsoft.com/office/drawing/2014/main" id="{70EEE975-2F4E-44D2-9001-4C94FB7008B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43" name="Text Box 15">
          <a:extLst>
            <a:ext uri="{FF2B5EF4-FFF2-40B4-BE49-F238E27FC236}">
              <a16:creationId xmlns:a16="http://schemas.microsoft.com/office/drawing/2014/main" id="{57BF1935-46B9-4293-BED2-32B8FC1A998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44" name="Text Box 15">
          <a:extLst>
            <a:ext uri="{FF2B5EF4-FFF2-40B4-BE49-F238E27FC236}">
              <a16:creationId xmlns:a16="http://schemas.microsoft.com/office/drawing/2014/main" id="{386ACFD2-336B-4C8F-9451-BEF40EA8629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45" name="Text Box 15">
          <a:extLst>
            <a:ext uri="{FF2B5EF4-FFF2-40B4-BE49-F238E27FC236}">
              <a16:creationId xmlns:a16="http://schemas.microsoft.com/office/drawing/2014/main" id="{45E22F8E-3151-4639-A6AC-8AA79F0D4D7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46" name="Text Box 15">
          <a:extLst>
            <a:ext uri="{FF2B5EF4-FFF2-40B4-BE49-F238E27FC236}">
              <a16:creationId xmlns:a16="http://schemas.microsoft.com/office/drawing/2014/main" id="{740FF4BD-EEBA-4C79-BF5E-8AE4F5B7183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47" name="Text Box 15">
          <a:extLst>
            <a:ext uri="{FF2B5EF4-FFF2-40B4-BE49-F238E27FC236}">
              <a16:creationId xmlns:a16="http://schemas.microsoft.com/office/drawing/2014/main" id="{741C6DC6-93CF-4D9F-8B22-E0ECF98524E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48" name="Text Box 15">
          <a:extLst>
            <a:ext uri="{FF2B5EF4-FFF2-40B4-BE49-F238E27FC236}">
              <a16:creationId xmlns:a16="http://schemas.microsoft.com/office/drawing/2014/main" id="{197879D9-171A-4A86-987F-A5E18F740F0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49" name="Text Box 15">
          <a:extLst>
            <a:ext uri="{FF2B5EF4-FFF2-40B4-BE49-F238E27FC236}">
              <a16:creationId xmlns:a16="http://schemas.microsoft.com/office/drawing/2014/main" id="{DAF9FDDE-6560-47AE-B942-02CC9295E99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50" name="Text Box 15">
          <a:extLst>
            <a:ext uri="{FF2B5EF4-FFF2-40B4-BE49-F238E27FC236}">
              <a16:creationId xmlns:a16="http://schemas.microsoft.com/office/drawing/2014/main" id="{4030873F-A413-4302-ABF3-03025B03DF2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51" name="Text Box 15">
          <a:extLst>
            <a:ext uri="{FF2B5EF4-FFF2-40B4-BE49-F238E27FC236}">
              <a16:creationId xmlns:a16="http://schemas.microsoft.com/office/drawing/2014/main" id="{5FA372A4-5230-4F22-B810-5FF309F106B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52" name="Text Box 15">
          <a:extLst>
            <a:ext uri="{FF2B5EF4-FFF2-40B4-BE49-F238E27FC236}">
              <a16:creationId xmlns:a16="http://schemas.microsoft.com/office/drawing/2014/main" id="{BA8B30FA-255B-4EA3-BF5A-F170E6FD799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53" name="Text Box 15">
          <a:extLst>
            <a:ext uri="{FF2B5EF4-FFF2-40B4-BE49-F238E27FC236}">
              <a16:creationId xmlns:a16="http://schemas.microsoft.com/office/drawing/2014/main" id="{E41CE17D-1A96-4FC4-96B8-A0F17B43118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54" name="Text Box 15">
          <a:extLst>
            <a:ext uri="{FF2B5EF4-FFF2-40B4-BE49-F238E27FC236}">
              <a16:creationId xmlns:a16="http://schemas.microsoft.com/office/drawing/2014/main" id="{7566E31B-7F87-4B88-8E32-C0BDF108A0C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55" name="Text Box 15">
          <a:extLst>
            <a:ext uri="{FF2B5EF4-FFF2-40B4-BE49-F238E27FC236}">
              <a16:creationId xmlns:a16="http://schemas.microsoft.com/office/drawing/2014/main" id="{E8F900D1-C001-44E9-92A6-B2FE1A41E56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56" name="Text Box 15">
          <a:extLst>
            <a:ext uri="{FF2B5EF4-FFF2-40B4-BE49-F238E27FC236}">
              <a16:creationId xmlns:a16="http://schemas.microsoft.com/office/drawing/2014/main" id="{B5D69CC5-B5A3-4403-8822-3B07223C00B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57" name="Text Box 15">
          <a:extLst>
            <a:ext uri="{FF2B5EF4-FFF2-40B4-BE49-F238E27FC236}">
              <a16:creationId xmlns:a16="http://schemas.microsoft.com/office/drawing/2014/main" id="{5DE5630E-5FDA-42E8-B038-544D5CBE26C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58" name="Text Box 15">
          <a:extLst>
            <a:ext uri="{FF2B5EF4-FFF2-40B4-BE49-F238E27FC236}">
              <a16:creationId xmlns:a16="http://schemas.microsoft.com/office/drawing/2014/main" id="{19651F32-B7E4-46AD-8315-DB8AAB126C1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59" name="Text Box 15">
          <a:extLst>
            <a:ext uri="{FF2B5EF4-FFF2-40B4-BE49-F238E27FC236}">
              <a16:creationId xmlns:a16="http://schemas.microsoft.com/office/drawing/2014/main" id="{49B2459A-8FBD-4FDE-94E0-271DD5504CF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60" name="Text Box 15">
          <a:extLst>
            <a:ext uri="{FF2B5EF4-FFF2-40B4-BE49-F238E27FC236}">
              <a16:creationId xmlns:a16="http://schemas.microsoft.com/office/drawing/2014/main" id="{24E234D2-08FD-47EB-9853-6235A3DFD33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61" name="Text Box 15">
          <a:extLst>
            <a:ext uri="{FF2B5EF4-FFF2-40B4-BE49-F238E27FC236}">
              <a16:creationId xmlns:a16="http://schemas.microsoft.com/office/drawing/2014/main" id="{84D3AE3A-7AEE-4500-B9E2-08571F07423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62" name="Text Box 15">
          <a:extLst>
            <a:ext uri="{FF2B5EF4-FFF2-40B4-BE49-F238E27FC236}">
              <a16:creationId xmlns:a16="http://schemas.microsoft.com/office/drawing/2014/main" id="{71D82A9B-EC6B-4C6A-9A34-F6AF9DAA581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63" name="Text Box 15">
          <a:extLst>
            <a:ext uri="{FF2B5EF4-FFF2-40B4-BE49-F238E27FC236}">
              <a16:creationId xmlns:a16="http://schemas.microsoft.com/office/drawing/2014/main" id="{A41EE17C-8B60-4A2B-903E-8EEC2737D75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64" name="Text Box 15">
          <a:extLst>
            <a:ext uri="{FF2B5EF4-FFF2-40B4-BE49-F238E27FC236}">
              <a16:creationId xmlns:a16="http://schemas.microsoft.com/office/drawing/2014/main" id="{4D01C674-43E8-404B-90E4-2600E7D077E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65" name="Text Box 15">
          <a:extLst>
            <a:ext uri="{FF2B5EF4-FFF2-40B4-BE49-F238E27FC236}">
              <a16:creationId xmlns:a16="http://schemas.microsoft.com/office/drawing/2014/main" id="{8AE6991E-3D6F-488B-80CA-762C41F205B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66" name="Text Box 15">
          <a:extLst>
            <a:ext uri="{FF2B5EF4-FFF2-40B4-BE49-F238E27FC236}">
              <a16:creationId xmlns:a16="http://schemas.microsoft.com/office/drawing/2014/main" id="{B34F4AF3-9CC2-400B-91A0-84853A87631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67" name="Text Box 15">
          <a:extLst>
            <a:ext uri="{FF2B5EF4-FFF2-40B4-BE49-F238E27FC236}">
              <a16:creationId xmlns:a16="http://schemas.microsoft.com/office/drawing/2014/main" id="{BC465BE0-F315-4E74-9D70-F9A1BD0806F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68" name="Text Box 15">
          <a:extLst>
            <a:ext uri="{FF2B5EF4-FFF2-40B4-BE49-F238E27FC236}">
              <a16:creationId xmlns:a16="http://schemas.microsoft.com/office/drawing/2014/main" id="{245872E5-32DD-4959-8297-CF634F176C2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69" name="Text Box 15">
          <a:extLst>
            <a:ext uri="{FF2B5EF4-FFF2-40B4-BE49-F238E27FC236}">
              <a16:creationId xmlns:a16="http://schemas.microsoft.com/office/drawing/2014/main" id="{000E7DF2-2BDD-4778-A3CA-B3E7EF5A8F7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70" name="Text Box 15">
          <a:extLst>
            <a:ext uri="{FF2B5EF4-FFF2-40B4-BE49-F238E27FC236}">
              <a16:creationId xmlns:a16="http://schemas.microsoft.com/office/drawing/2014/main" id="{6E2219C4-E852-43B8-894B-96E84F042D0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71" name="Text Box 15">
          <a:extLst>
            <a:ext uri="{FF2B5EF4-FFF2-40B4-BE49-F238E27FC236}">
              <a16:creationId xmlns:a16="http://schemas.microsoft.com/office/drawing/2014/main" id="{081021C1-209D-4877-B243-B7F47D997AD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72" name="Text Box 15">
          <a:extLst>
            <a:ext uri="{FF2B5EF4-FFF2-40B4-BE49-F238E27FC236}">
              <a16:creationId xmlns:a16="http://schemas.microsoft.com/office/drawing/2014/main" id="{7E739DAA-3115-47AD-ACB0-CF0238E6E3A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73" name="Text Box 15">
          <a:extLst>
            <a:ext uri="{FF2B5EF4-FFF2-40B4-BE49-F238E27FC236}">
              <a16:creationId xmlns:a16="http://schemas.microsoft.com/office/drawing/2014/main" id="{0E3C58E6-3697-44EC-8257-69A63590A10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74" name="Text Box 15">
          <a:extLst>
            <a:ext uri="{FF2B5EF4-FFF2-40B4-BE49-F238E27FC236}">
              <a16:creationId xmlns:a16="http://schemas.microsoft.com/office/drawing/2014/main" id="{8E107721-6009-46DA-A473-017129CB5BA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75" name="Text Box 15">
          <a:extLst>
            <a:ext uri="{FF2B5EF4-FFF2-40B4-BE49-F238E27FC236}">
              <a16:creationId xmlns:a16="http://schemas.microsoft.com/office/drawing/2014/main" id="{FB9D0173-6BE3-43DF-B654-65B51B1C849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76" name="Text Box 15">
          <a:extLst>
            <a:ext uri="{FF2B5EF4-FFF2-40B4-BE49-F238E27FC236}">
              <a16:creationId xmlns:a16="http://schemas.microsoft.com/office/drawing/2014/main" id="{3D1456E4-77A0-4859-8C5D-FC38F123C1A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77" name="Text Box 15">
          <a:extLst>
            <a:ext uri="{FF2B5EF4-FFF2-40B4-BE49-F238E27FC236}">
              <a16:creationId xmlns:a16="http://schemas.microsoft.com/office/drawing/2014/main" id="{759DA4BB-C880-4EA5-821D-04C67461559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78" name="Text Box 15">
          <a:extLst>
            <a:ext uri="{FF2B5EF4-FFF2-40B4-BE49-F238E27FC236}">
              <a16:creationId xmlns:a16="http://schemas.microsoft.com/office/drawing/2014/main" id="{32E4FA7E-197B-4D23-8B00-13CD0D6EFBE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79" name="Text Box 15">
          <a:extLst>
            <a:ext uri="{FF2B5EF4-FFF2-40B4-BE49-F238E27FC236}">
              <a16:creationId xmlns:a16="http://schemas.microsoft.com/office/drawing/2014/main" id="{B08E0243-A90B-41CF-AEB5-57FB3FFE03D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80" name="Text Box 15">
          <a:extLst>
            <a:ext uri="{FF2B5EF4-FFF2-40B4-BE49-F238E27FC236}">
              <a16:creationId xmlns:a16="http://schemas.microsoft.com/office/drawing/2014/main" id="{8E0528AF-8232-49F0-839B-670D2C52882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81" name="Text Box 15">
          <a:extLst>
            <a:ext uri="{FF2B5EF4-FFF2-40B4-BE49-F238E27FC236}">
              <a16:creationId xmlns:a16="http://schemas.microsoft.com/office/drawing/2014/main" id="{DFF8A010-E68F-4743-9A5F-EC5A1EB6818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82" name="Text Box 15">
          <a:extLst>
            <a:ext uri="{FF2B5EF4-FFF2-40B4-BE49-F238E27FC236}">
              <a16:creationId xmlns:a16="http://schemas.microsoft.com/office/drawing/2014/main" id="{887333ED-5C13-4BAD-BB13-273D3D938E0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83" name="Text Box 15">
          <a:extLst>
            <a:ext uri="{FF2B5EF4-FFF2-40B4-BE49-F238E27FC236}">
              <a16:creationId xmlns:a16="http://schemas.microsoft.com/office/drawing/2014/main" id="{F0ECB848-E57D-4B89-A645-C9A25C3FADA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84" name="Text Box 15">
          <a:extLst>
            <a:ext uri="{FF2B5EF4-FFF2-40B4-BE49-F238E27FC236}">
              <a16:creationId xmlns:a16="http://schemas.microsoft.com/office/drawing/2014/main" id="{E9DC373A-2243-48D1-ABDE-5EBE92AF754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85" name="Text Box 15">
          <a:extLst>
            <a:ext uri="{FF2B5EF4-FFF2-40B4-BE49-F238E27FC236}">
              <a16:creationId xmlns:a16="http://schemas.microsoft.com/office/drawing/2014/main" id="{34542ED3-0758-4481-AA19-F6574F15E97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86" name="Text Box 15">
          <a:extLst>
            <a:ext uri="{FF2B5EF4-FFF2-40B4-BE49-F238E27FC236}">
              <a16:creationId xmlns:a16="http://schemas.microsoft.com/office/drawing/2014/main" id="{6F9B4B00-1E28-49E2-8130-993C9EBAC4E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87" name="Text Box 15">
          <a:extLst>
            <a:ext uri="{FF2B5EF4-FFF2-40B4-BE49-F238E27FC236}">
              <a16:creationId xmlns:a16="http://schemas.microsoft.com/office/drawing/2014/main" id="{1B2B06C4-D027-4D0A-ADC8-6FCE1BEBA24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88" name="Text Box 15">
          <a:extLst>
            <a:ext uri="{FF2B5EF4-FFF2-40B4-BE49-F238E27FC236}">
              <a16:creationId xmlns:a16="http://schemas.microsoft.com/office/drawing/2014/main" id="{BDB3C7E0-7832-42A5-B393-BA7B46CD64B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89" name="Text Box 15">
          <a:extLst>
            <a:ext uri="{FF2B5EF4-FFF2-40B4-BE49-F238E27FC236}">
              <a16:creationId xmlns:a16="http://schemas.microsoft.com/office/drawing/2014/main" id="{C9031434-5A27-4B1A-BB3B-4CEB19ACFBB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90" name="Text Box 15">
          <a:extLst>
            <a:ext uri="{FF2B5EF4-FFF2-40B4-BE49-F238E27FC236}">
              <a16:creationId xmlns:a16="http://schemas.microsoft.com/office/drawing/2014/main" id="{2E4990D0-0AF3-4698-AA8A-B587673006A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91" name="Text Box 15">
          <a:extLst>
            <a:ext uri="{FF2B5EF4-FFF2-40B4-BE49-F238E27FC236}">
              <a16:creationId xmlns:a16="http://schemas.microsoft.com/office/drawing/2014/main" id="{D1E387C5-3E14-45AB-9053-9BDCA6D320F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92" name="Text Box 15">
          <a:extLst>
            <a:ext uri="{FF2B5EF4-FFF2-40B4-BE49-F238E27FC236}">
              <a16:creationId xmlns:a16="http://schemas.microsoft.com/office/drawing/2014/main" id="{27123FDF-B0A4-4B4F-A1CC-1F481182FFE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93" name="Text Box 15">
          <a:extLst>
            <a:ext uri="{FF2B5EF4-FFF2-40B4-BE49-F238E27FC236}">
              <a16:creationId xmlns:a16="http://schemas.microsoft.com/office/drawing/2014/main" id="{0AB84DC3-C89D-4A6F-8862-181AD13770D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94" name="Text Box 15">
          <a:extLst>
            <a:ext uri="{FF2B5EF4-FFF2-40B4-BE49-F238E27FC236}">
              <a16:creationId xmlns:a16="http://schemas.microsoft.com/office/drawing/2014/main" id="{FFC88978-F68C-487D-90C4-8BDEA88574A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95" name="Text Box 15">
          <a:extLst>
            <a:ext uri="{FF2B5EF4-FFF2-40B4-BE49-F238E27FC236}">
              <a16:creationId xmlns:a16="http://schemas.microsoft.com/office/drawing/2014/main" id="{D305DB05-9C0A-420D-BFA2-D9D1FB005B4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96" name="Text Box 15">
          <a:extLst>
            <a:ext uri="{FF2B5EF4-FFF2-40B4-BE49-F238E27FC236}">
              <a16:creationId xmlns:a16="http://schemas.microsoft.com/office/drawing/2014/main" id="{9CED8E7F-BD3F-4DD0-A04F-E010A73F037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97" name="Text Box 15">
          <a:extLst>
            <a:ext uri="{FF2B5EF4-FFF2-40B4-BE49-F238E27FC236}">
              <a16:creationId xmlns:a16="http://schemas.microsoft.com/office/drawing/2014/main" id="{4DDF2F6A-0793-4675-90C9-1DD6F927CAF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98" name="Text Box 15">
          <a:extLst>
            <a:ext uri="{FF2B5EF4-FFF2-40B4-BE49-F238E27FC236}">
              <a16:creationId xmlns:a16="http://schemas.microsoft.com/office/drawing/2014/main" id="{E207199C-3E5F-4F36-AE0A-DEB887F717A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99" name="Text Box 15">
          <a:extLst>
            <a:ext uri="{FF2B5EF4-FFF2-40B4-BE49-F238E27FC236}">
              <a16:creationId xmlns:a16="http://schemas.microsoft.com/office/drawing/2014/main" id="{24DBFE3F-202B-4AD4-9CB2-FF48A8A8C11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400" name="Text Box 15">
          <a:extLst>
            <a:ext uri="{FF2B5EF4-FFF2-40B4-BE49-F238E27FC236}">
              <a16:creationId xmlns:a16="http://schemas.microsoft.com/office/drawing/2014/main" id="{19E617BD-0977-4EEF-9F35-E3D56E3A467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401" name="Text Box 15">
          <a:extLst>
            <a:ext uri="{FF2B5EF4-FFF2-40B4-BE49-F238E27FC236}">
              <a16:creationId xmlns:a16="http://schemas.microsoft.com/office/drawing/2014/main" id="{04034824-7861-4A0A-B170-03E046F5D38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402" name="Text Box 15">
          <a:extLst>
            <a:ext uri="{FF2B5EF4-FFF2-40B4-BE49-F238E27FC236}">
              <a16:creationId xmlns:a16="http://schemas.microsoft.com/office/drawing/2014/main" id="{28A4CC14-A202-4186-9F05-CE9FD116FCB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403" name="Text Box 15">
          <a:extLst>
            <a:ext uri="{FF2B5EF4-FFF2-40B4-BE49-F238E27FC236}">
              <a16:creationId xmlns:a16="http://schemas.microsoft.com/office/drawing/2014/main" id="{711F741C-0B64-4F20-B54E-C042F4480B5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404" name="Text Box 15">
          <a:extLst>
            <a:ext uri="{FF2B5EF4-FFF2-40B4-BE49-F238E27FC236}">
              <a16:creationId xmlns:a16="http://schemas.microsoft.com/office/drawing/2014/main" id="{4E9263EC-6276-4B78-8A18-D49C9B5F05E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405" name="Text Box 15">
          <a:extLst>
            <a:ext uri="{FF2B5EF4-FFF2-40B4-BE49-F238E27FC236}">
              <a16:creationId xmlns:a16="http://schemas.microsoft.com/office/drawing/2014/main" id="{3B0F4576-D783-461C-B10B-D06A3DC53B6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406" name="Text Box 15">
          <a:extLst>
            <a:ext uri="{FF2B5EF4-FFF2-40B4-BE49-F238E27FC236}">
              <a16:creationId xmlns:a16="http://schemas.microsoft.com/office/drawing/2014/main" id="{1734A668-3075-45EB-A8CF-0EF1EEFD311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407" name="Text Box 15">
          <a:extLst>
            <a:ext uri="{FF2B5EF4-FFF2-40B4-BE49-F238E27FC236}">
              <a16:creationId xmlns:a16="http://schemas.microsoft.com/office/drawing/2014/main" id="{77E13B9C-EA63-4EB1-B1A4-0C86407B2E6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435713"/>
    <xdr:sp macro="" textlink="">
      <xdr:nvSpPr>
        <xdr:cNvPr id="408" name="Text Box 15">
          <a:extLst>
            <a:ext uri="{FF2B5EF4-FFF2-40B4-BE49-F238E27FC236}">
              <a16:creationId xmlns:a16="http://schemas.microsoft.com/office/drawing/2014/main" id="{493C48DB-AADC-4310-8549-EAAA39798892}"/>
            </a:ext>
          </a:extLst>
        </xdr:cNvPr>
        <xdr:cNvSpPr txBox="1">
          <a:spLocks noChangeArrowheads="1"/>
        </xdr:cNvSpPr>
      </xdr:nvSpPr>
      <xdr:spPr bwMode="auto">
        <a:xfrm>
          <a:off x="5105400" y="15036800"/>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43</xdr:row>
      <xdr:rowOff>0</xdr:rowOff>
    </xdr:from>
    <xdr:ext cx="95250" cy="213632"/>
    <xdr:sp macro="" textlink="">
      <xdr:nvSpPr>
        <xdr:cNvPr id="409" name="Text Box 15">
          <a:extLst>
            <a:ext uri="{FF2B5EF4-FFF2-40B4-BE49-F238E27FC236}">
              <a16:creationId xmlns:a16="http://schemas.microsoft.com/office/drawing/2014/main" id="{463CBAB5-1FE3-4DC6-92CA-4FBDA27CD7FE}"/>
            </a:ext>
          </a:extLst>
        </xdr:cNvPr>
        <xdr:cNvSpPr txBox="1">
          <a:spLocks noChangeArrowheads="1"/>
        </xdr:cNvSpPr>
      </xdr:nvSpPr>
      <xdr:spPr bwMode="auto">
        <a:xfrm>
          <a:off x="6139543"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444014"/>
    <xdr:sp macro="" textlink="">
      <xdr:nvSpPr>
        <xdr:cNvPr id="410" name="Text Box 15">
          <a:extLst>
            <a:ext uri="{FF2B5EF4-FFF2-40B4-BE49-F238E27FC236}">
              <a16:creationId xmlns:a16="http://schemas.microsoft.com/office/drawing/2014/main" id="{E6D57D04-5C3A-4235-8428-1DE273251793}"/>
            </a:ext>
          </a:extLst>
        </xdr:cNvPr>
        <xdr:cNvSpPr txBox="1">
          <a:spLocks noChangeArrowheads="1"/>
        </xdr:cNvSpPr>
      </xdr:nvSpPr>
      <xdr:spPr bwMode="auto">
        <a:xfrm>
          <a:off x="5105400" y="15036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411" name="Text Box 15">
          <a:extLst>
            <a:ext uri="{FF2B5EF4-FFF2-40B4-BE49-F238E27FC236}">
              <a16:creationId xmlns:a16="http://schemas.microsoft.com/office/drawing/2014/main" id="{21566786-8912-4EC6-88FE-07A3CBD67ED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412" name="Text Box 15">
          <a:extLst>
            <a:ext uri="{FF2B5EF4-FFF2-40B4-BE49-F238E27FC236}">
              <a16:creationId xmlns:a16="http://schemas.microsoft.com/office/drawing/2014/main" id="{35147366-9296-478B-9E1F-3E8DB10E3BA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413" name="Text Box 15">
          <a:extLst>
            <a:ext uri="{FF2B5EF4-FFF2-40B4-BE49-F238E27FC236}">
              <a16:creationId xmlns:a16="http://schemas.microsoft.com/office/drawing/2014/main" id="{B130586A-F0A8-4C79-BC5D-F21DDFB48EE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444331"/>
    <xdr:sp macro="" textlink="">
      <xdr:nvSpPr>
        <xdr:cNvPr id="414" name="Text Box 15">
          <a:extLst>
            <a:ext uri="{FF2B5EF4-FFF2-40B4-BE49-F238E27FC236}">
              <a16:creationId xmlns:a16="http://schemas.microsoft.com/office/drawing/2014/main" id="{3358D13C-7F21-4B94-8BCF-E29AABAECE3F}"/>
            </a:ext>
          </a:extLst>
        </xdr:cNvPr>
        <xdr:cNvSpPr txBox="1">
          <a:spLocks noChangeArrowheads="1"/>
        </xdr:cNvSpPr>
      </xdr:nvSpPr>
      <xdr:spPr bwMode="auto">
        <a:xfrm>
          <a:off x="5105400" y="15036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415" name="Text Box 15">
          <a:extLst>
            <a:ext uri="{FF2B5EF4-FFF2-40B4-BE49-F238E27FC236}">
              <a16:creationId xmlns:a16="http://schemas.microsoft.com/office/drawing/2014/main" id="{665CDDF8-A639-476F-957A-6B8BCA7EE21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444014"/>
    <xdr:sp macro="" textlink="">
      <xdr:nvSpPr>
        <xdr:cNvPr id="416" name="Text Box 15">
          <a:extLst>
            <a:ext uri="{FF2B5EF4-FFF2-40B4-BE49-F238E27FC236}">
              <a16:creationId xmlns:a16="http://schemas.microsoft.com/office/drawing/2014/main" id="{F8BF2D70-4D34-4ADA-86C4-292A2D788605}"/>
            </a:ext>
          </a:extLst>
        </xdr:cNvPr>
        <xdr:cNvSpPr txBox="1">
          <a:spLocks noChangeArrowheads="1"/>
        </xdr:cNvSpPr>
      </xdr:nvSpPr>
      <xdr:spPr bwMode="auto">
        <a:xfrm>
          <a:off x="5105400" y="15036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417" name="Text Box 15">
          <a:extLst>
            <a:ext uri="{FF2B5EF4-FFF2-40B4-BE49-F238E27FC236}">
              <a16:creationId xmlns:a16="http://schemas.microsoft.com/office/drawing/2014/main" id="{C6E59426-FF65-4A57-9FB1-21E84DA72C4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444014"/>
    <xdr:sp macro="" textlink="">
      <xdr:nvSpPr>
        <xdr:cNvPr id="418" name="Text Box 15">
          <a:extLst>
            <a:ext uri="{FF2B5EF4-FFF2-40B4-BE49-F238E27FC236}">
              <a16:creationId xmlns:a16="http://schemas.microsoft.com/office/drawing/2014/main" id="{48109525-8BEB-4669-BC91-ECB947DDAEE9}"/>
            </a:ext>
          </a:extLst>
        </xdr:cNvPr>
        <xdr:cNvSpPr txBox="1">
          <a:spLocks noChangeArrowheads="1"/>
        </xdr:cNvSpPr>
      </xdr:nvSpPr>
      <xdr:spPr bwMode="auto">
        <a:xfrm>
          <a:off x="5105400" y="15036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419" name="Text Box 15">
          <a:extLst>
            <a:ext uri="{FF2B5EF4-FFF2-40B4-BE49-F238E27FC236}">
              <a16:creationId xmlns:a16="http://schemas.microsoft.com/office/drawing/2014/main" id="{32EB3632-E1F2-4C7E-B6C4-5BA872AFF05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444014"/>
    <xdr:sp macro="" textlink="">
      <xdr:nvSpPr>
        <xdr:cNvPr id="420" name="Text Box 15">
          <a:extLst>
            <a:ext uri="{FF2B5EF4-FFF2-40B4-BE49-F238E27FC236}">
              <a16:creationId xmlns:a16="http://schemas.microsoft.com/office/drawing/2014/main" id="{8630CFF2-5BF8-40F6-9907-6FB815AD345B}"/>
            </a:ext>
          </a:extLst>
        </xdr:cNvPr>
        <xdr:cNvSpPr txBox="1">
          <a:spLocks noChangeArrowheads="1"/>
        </xdr:cNvSpPr>
      </xdr:nvSpPr>
      <xdr:spPr bwMode="auto">
        <a:xfrm>
          <a:off x="5105400" y="15036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444014"/>
    <xdr:sp macro="" textlink="">
      <xdr:nvSpPr>
        <xdr:cNvPr id="421" name="Text Box 15">
          <a:extLst>
            <a:ext uri="{FF2B5EF4-FFF2-40B4-BE49-F238E27FC236}">
              <a16:creationId xmlns:a16="http://schemas.microsoft.com/office/drawing/2014/main" id="{028F1810-81FA-4B4E-8C72-3D6B386FB302}"/>
            </a:ext>
          </a:extLst>
        </xdr:cNvPr>
        <xdr:cNvSpPr txBox="1">
          <a:spLocks noChangeArrowheads="1"/>
        </xdr:cNvSpPr>
      </xdr:nvSpPr>
      <xdr:spPr bwMode="auto">
        <a:xfrm>
          <a:off x="5105400" y="15036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444014"/>
    <xdr:sp macro="" textlink="">
      <xdr:nvSpPr>
        <xdr:cNvPr id="422" name="Text Box 15">
          <a:extLst>
            <a:ext uri="{FF2B5EF4-FFF2-40B4-BE49-F238E27FC236}">
              <a16:creationId xmlns:a16="http://schemas.microsoft.com/office/drawing/2014/main" id="{891F4B8A-A845-48EE-9317-AC5329FED93D}"/>
            </a:ext>
          </a:extLst>
        </xdr:cNvPr>
        <xdr:cNvSpPr txBox="1">
          <a:spLocks noChangeArrowheads="1"/>
        </xdr:cNvSpPr>
      </xdr:nvSpPr>
      <xdr:spPr bwMode="auto">
        <a:xfrm>
          <a:off x="5105400" y="15036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8.xml><?xml version="1.0" encoding="utf-8"?>
<xdr:wsDr xmlns:xdr="http://schemas.openxmlformats.org/drawingml/2006/spreadsheetDrawing" xmlns:a="http://schemas.openxmlformats.org/drawingml/2006/main">
  <xdr:twoCellAnchor editAs="oneCell">
    <xdr:from>
      <xdr:col>0</xdr:col>
      <xdr:colOff>620059</xdr:colOff>
      <xdr:row>0</xdr:row>
      <xdr:rowOff>44824</xdr:rowOff>
    </xdr:from>
    <xdr:to>
      <xdr:col>0</xdr:col>
      <xdr:colOff>1349340</xdr:colOff>
      <xdr:row>2</xdr:row>
      <xdr:rowOff>156761</xdr:rowOff>
    </xdr:to>
    <xdr:pic>
      <xdr:nvPicPr>
        <xdr:cNvPr id="3" name="Imagen 2">
          <a:extLst>
            <a:ext uri="{FF2B5EF4-FFF2-40B4-BE49-F238E27FC236}">
              <a16:creationId xmlns:a16="http://schemas.microsoft.com/office/drawing/2014/main" id="{0BE9C93D-B3AC-4FE4-B9A3-9ACD3AFE63A5}"/>
            </a:ext>
          </a:extLst>
        </xdr:cNvPr>
        <xdr:cNvPicPr>
          <a:picLocks noChangeAspect="1"/>
        </xdr:cNvPicPr>
      </xdr:nvPicPr>
      <xdr:blipFill>
        <a:blip xmlns:r="http://schemas.openxmlformats.org/officeDocument/2006/relationships" r:embed="rId1"/>
        <a:stretch>
          <a:fillRect/>
        </a:stretch>
      </xdr:blipFill>
      <xdr:spPr>
        <a:xfrm>
          <a:off x="620059" y="44824"/>
          <a:ext cx="729281" cy="619937"/>
        </a:xfrm>
        <a:prstGeom prst="rect">
          <a:avLst/>
        </a:prstGeom>
      </xdr:spPr>
    </xdr:pic>
    <xdr:clientData/>
  </xdr:twoCellAnchor>
  <xdr:twoCellAnchor editAs="oneCell">
    <xdr:from>
      <xdr:col>4</xdr:col>
      <xdr:colOff>0</xdr:colOff>
      <xdr:row>22</xdr:row>
      <xdr:rowOff>0</xdr:rowOff>
    </xdr:from>
    <xdr:to>
      <xdr:col>4</xdr:col>
      <xdr:colOff>90438</xdr:colOff>
      <xdr:row>1048576</xdr:row>
      <xdr:rowOff>117396</xdr:rowOff>
    </xdr:to>
    <xdr:sp macro="" textlink="">
      <xdr:nvSpPr>
        <xdr:cNvPr id="4" name="Text Box 15">
          <a:extLst>
            <a:ext uri="{FF2B5EF4-FFF2-40B4-BE49-F238E27FC236}">
              <a16:creationId xmlns:a16="http://schemas.microsoft.com/office/drawing/2014/main" id="{87D8E055-4B61-4246-8FFA-9A482760D95F}"/>
            </a:ext>
          </a:extLst>
        </xdr:cNvPr>
        <xdr:cNvSpPr txBox="1">
          <a:spLocks noChangeArrowheads="1"/>
        </xdr:cNvSpPr>
      </xdr:nvSpPr>
      <xdr:spPr bwMode="auto">
        <a:xfrm>
          <a:off x="5283200" y="37560250"/>
          <a:ext cx="90438" cy="8539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22</xdr:row>
      <xdr:rowOff>0</xdr:rowOff>
    </xdr:from>
    <xdr:ext cx="95250" cy="213632"/>
    <xdr:sp macro="" textlink="">
      <xdr:nvSpPr>
        <xdr:cNvPr id="5" name="Text Box 15">
          <a:extLst>
            <a:ext uri="{FF2B5EF4-FFF2-40B4-BE49-F238E27FC236}">
              <a16:creationId xmlns:a16="http://schemas.microsoft.com/office/drawing/2014/main" id="{D619F9BA-5825-4755-A6E4-A285133222E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 name="Text Box 15">
          <a:extLst>
            <a:ext uri="{FF2B5EF4-FFF2-40B4-BE49-F238E27FC236}">
              <a16:creationId xmlns:a16="http://schemas.microsoft.com/office/drawing/2014/main" id="{37F8D0F2-F363-4B42-A1AF-C4A53C69FAE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 name="Text Box 15">
          <a:extLst>
            <a:ext uri="{FF2B5EF4-FFF2-40B4-BE49-F238E27FC236}">
              <a16:creationId xmlns:a16="http://schemas.microsoft.com/office/drawing/2014/main" id="{9C1D9692-6026-42F1-A09E-1E12015FC51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 name="Text Box 15">
          <a:extLst>
            <a:ext uri="{FF2B5EF4-FFF2-40B4-BE49-F238E27FC236}">
              <a16:creationId xmlns:a16="http://schemas.microsoft.com/office/drawing/2014/main" id="{A4F8CAF6-1B39-4335-BEA1-A0719817F43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 name="Text Box 15">
          <a:extLst>
            <a:ext uri="{FF2B5EF4-FFF2-40B4-BE49-F238E27FC236}">
              <a16:creationId xmlns:a16="http://schemas.microsoft.com/office/drawing/2014/main" id="{2E6D7D12-632F-4A80-8D70-CED11AAAD98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 name="Text Box 15">
          <a:extLst>
            <a:ext uri="{FF2B5EF4-FFF2-40B4-BE49-F238E27FC236}">
              <a16:creationId xmlns:a16="http://schemas.microsoft.com/office/drawing/2014/main" id="{E5459E21-2984-4BD1-9AF9-7DE4C6C791A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 name="Text Box 15">
          <a:extLst>
            <a:ext uri="{FF2B5EF4-FFF2-40B4-BE49-F238E27FC236}">
              <a16:creationId xmlns:a16="http://schemas.microsoft.com/office/drawing/2014/main" id="{D06ECF26-1F2C-48D5-9935-EDEA45456E0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 name="Text Box 15">
          <a:extLst>
            <a:ext uri="{FF2B5EF4-FFF2-40B4-BE49-F238E27FC236}">
              <a16:creationId xmlns:a16="http://schemas.microsoft.com/office/drawing/2014/main" id="{67D9D4D0-C01C-466B-842D-FE956BD0536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 name="Text Box 15">
          <a:extLst>
            <a:ext uri="{FF2B5EF4-FFF2-40B4-BE49-F238E27FC236}">
              <a16:creationId xmlns:a16="http://schemas.microsoft.com/office/drawing/2014/main" id="{51335C85-B349-4ADE-87B8-B19C6A3B372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 name="Text Box 15">
          <a:extLst>
            <a:ext uri="{FF2B5EF4-FFF2-40B4-BE49-F238E27FC236}">
              <a16:creationId xmlns:a16="http://schemas.microsoft.com/office/drawing/2014/main" id="{1701F629-0EBA-4B02-941E-C5C8389831B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 name="Text Box 15">
          <a:extLst>
            <a:ext uri="{FF2B5EF4-FFF2-40B4-BE49-F238E27FC236}">
              <a16:creationId xmlns:a16="http://schemas.microsoft.com/office/drawing/2014/main" id="{39A4B508-9156-4412-A840-744655F3283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 name="Text Box 15">
          <a:extLst>
            <a:ext uri="{FF2B5EF4-FFF2-40B4-BE49-F238E27FC236}">
              <a16:creationId xmlns:a16="http://schemas.microsoft.com/office/drawing/2014/main" id="{C927A21E-9D15-4120-AEF9-FF07F2C97BC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 name="Text Box 15">
          <a:extLst>
            <a:ext uri="{FF2B5EF4-FFF2-40B4-BE49-F238E27FC236}">
              <a16:creationId xmlns:a16="http://schemas.microsoft.com/office/drawing/2014/main" id="{219C6B7B-0AB2-4A76-B5F3-72A7D883121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 name="Text Box 15">
          <a:extLst>
            <a:ext uri="{FF2B5EF4-FFF2-40B4-BE49-F238E27FC236}">
              <a16:creationId xmlns:a16="http://schemas.microsoft.com/office/drawing/2014/main" id="{C3352EEB-596B-43EE-AB84-4F00BB900C5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22</xdr:row>
      <xdr:rowOff>0</xdr:rowOff>
    </xdr:from>
    <xdr:ext cx="95250" cy="213632"/>
    <xdr:sp macro="" textlink="">
      <xdr:nvSpPr>
        <xdr:cNvPr id="19" name="Text Box 15">
          <a:extLst>
            <a:ext uri="{FF2B5EF4-FFF2-40B4-BE49-F238E27FC236}">
              <a16:creationId xmlns:a16="http://schemas.microsoft.com/office/drawing/2014/main" id="{122002B5-07F3-4115-97E8-318848DE978D}"/>
            </a:ext>
          </a:extLst>
        </xdr:cNvPr>
        <xdr:cNvSpPr txBox="1">
          <a:spLocks noChangeArrowheads="1"/>
        </xdr:cNvSpPr>
      </xdr:nvSpPr>
      <xdr:spPr bwMode="auto">
        <a:xfrm>
          <a:off x="6317343"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 name="Text Box 15">
          <a:extLst>
            <a:ext uri="{FF2B5EF4-FFF2-40B4-BE49-F238E27FC236}">
              <a16:creationId xmlns:a16="http://schemas.microsoft.com/office/drawing/2014/main" id="{75A31EED-4BF1-4177-B3EE-D2154A34C80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 name="Text Box 15">
          <a:extLst>
            <a:ext uri="{FF2B5EF4-FFF2-40B4-BE49-F238E27FC236}">
              <a16:creationId xmlns:a16="http://schemas.microsoft.com/office/drawing/2014/main" id="{DC01737E-3CA6-4109-8697-4EDE876891D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 name="Text Box 15">
          <a:extLst>
            <a:ext uri="{FF2B5EF4-FFF2-40B4-BE49-F238E27FC236}">
              <a16:creationId xmlns:a16="http://schemas.microsoft.com/office/drawing/2014/main" id="{C9C61AED-3587-4771-AB8A-06A598C8CC0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 name="Text Box 15">
          <a:extLst>
            <a:ext uri="{FF2B5EF4-FFF2-40B4-BE49-F238E27FC236}">
              <a16:creationId xmlns:a16="http://schemas.microsoft.com/office/drawing/2014/main" id="{0BD1D87F-DAB7-431A-A330-97175C5CA11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 name="Text Box 15">
          <a:extLst>
            <a:ext uri="{FF2B5EF4-FFF2-40B4-BE49-F238E27FC236}">
              <a16:creationId xmlns:a16="http://schemas.microsoft.com/office/drawing/2014/main" id="{371CEA23-C601-44C1-A9F8-E5872F0F789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 name="Text Box 15">
          <a:extLst>
            <a:ext uri="{FF2B5EF4-FFF2-40B4-BE49-F238E27FC236}">
              <a16:creationId xmlns:a16="http://schemas.microsoft.com/office/drawing/2014/main" id="{B94D79DE-038B-4754-B63E-CFA00BB24DE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 name="Text Box 15">
          <a:extLst>
            <a:ext uri="{FF2B5EF4-FFF2-40B4-BE49-F238E27FC236}">
              <a16:creationId xmlns:a16="http://schemas.microsoft.com/office/drawing/2014/main" id="{67D90FA0-8E8E-44C9-AED4-02085B0DD15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 name="Text Box 15">
          <a:extLst>
            <a:ext uri="{FF2B5EF4-FFF2-40B4-BE49-F238E27FC236}">
              <a16:creationId xmlns:a16="http://schemas.microsoft.com/office/drawing/2014/main" id="{3F43C535-EA23-456E-A38A-DA23BBDEE1E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 name="Text Box 15">
          <a:extLst>
            <a:ext uri="{FF2B5EF4-FFF2-40B4-BE49-F238E27FC236}">
              <a16:creationId xmlns:a16="http://schemas.microsoft.com/office/drawing/2014/main" id="{2D75ABEF-5DF8-406A-8E68-1F9E91E00C1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 name="Text Box 15">
          <a:extLst>
            <a:ext uri="{FF2B5EF4-FFF2-40B4-BE49-F238E27FC236}">
              <a16:creationId xmlns:a16="http://schemas.microsoft.com/office/drawing/2014/main" id="{E945C83B-E592-4BA9-8C62-6ACCD973776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 name="Text Box 15">
          <a:extLst>
            <a:ext uri="{FF2B5EF4-FFF2-40B4-BE49-F238E27FC236}">
              <a16:creationId xmlns:a16="http://schemas.microsoft.com/office/drawing/2014/main" id="{AC818E33-1094-469F-A1A8-DD55EB13504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 name="Text Box 15">
          <a:extLst>
            <a:ext uri="{FF2B5EF4-FFF2-40B4-BE49-F238E27FC236}">
              <a16:creationId xmlns:a16="http://schemas.microsoft.com/office/drawing/2014/main" id="{4B89FCB0-0640-45BC-A0E2-E3CB1DEC10A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 name="Text Box 15">
          <a:extLst>
            <a:ext uri="{FF2B5EF4-FFF2-40B4-BE49-F238E27FC236}">
              <a16:creationId xmlns:a16="http://schemas.microsoft.com/office/drawing/2014/main" id="{4D672B79-0F4F-49EA-826D-59CD546C829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 name="Text Box 15">
          <a:extLst>
            <a:ext uri="{FF2B5EF4-FFF2-40B4-BE49-F238E27FC236}">
              <a16:creationId xmlns:a16="http://schemas.microsoft.com/office/drawing/2014/main" id="{F6A6071E-B17F-4BA5-92D1-4A67A8E47FC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 name="Text Box 15">
          <a:extLst>
            <a:ext uri="{FF2B5EF4-FFF2-40B4-BE49-F238E27FC236}">
              <a16:creationId xmlns:a16="http://schemas.microsoft.com/office/drawing/2014/main" id="{8237E692-32B4-48ED-B233-82DEE2E81D8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 name="Text Box 15">
          <a:extLst>
            <a:ext uri="{FF2B5EF4-FFF2-40B4-BE49-F238E27FC236}">
              <a16:creationId xmlns:a16="http://schemas.microsoft.com/office/drawing/2014/main" id="{2EF4CBEA-DDF1-474E-823E-6B8E6A597DF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 name="Text Box 15">
          <a:extLst>
            <a:ext uri="{FF2B5EF4-FFF2-40B4-BE49-F238E27FC236}">
              <a16:creationId xmlns:a16="http://schemas.microsoft.com/office/drawing/2014/main" id="{024F7AE4-CBEF-4FEB-AE62-592F0F89D9E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 name="Text Box 15">
          <a:extLst>
            <a:ext uri="{FF2B5EF4-FFF2-40B4-BE49-F238E27FC236}">
              <a16:creationId xmlns:a16="http://schemas.microsoft.com/office/drawing/2014/main" id="{6AA9302E-243E-452C-A796-C1118B727B7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 name="Text Box 15">
          <a:extLst>
            <a:ext uri="{FF2B5EF4-FFF2-40B4-BE49-F238E27FC236}">
              <a16:creationId xmlns:a16="http://schemas.microsoft.com/office/drawing/2014/main" id="{3374FC70-1EE8-4DED-BF0E-7A6947BEE70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 name="Text Box 15">
          <a:extLst>
            <a:ext uri="{FF2B5EF4-FFF2-40B4-BE49-F238E27FC236}">
              <a16:creationId xmlns:a16="http://schemas.microsoft.com/office/drawing/2014/main" id="{AA8D161B-B9C4-44D8-A03B-6F8011C8760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 name="Text Box 15">
          <a:extLst>
            <a:ext uri="{FF2B5EF4-FFF2-40B4-BE49-F238E27FC236}">
              <a16:creationId xmlns:a16="http://schemas.microsoft.com/office/drawing/2014/main" id="{ACE91276-189A-496F-82B3-8026687FF7F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 name="Text Box 15">
          <a:extLst>
            <a:ext uri="{FF2B5EF4-FFF2-40B4-BE49-F238E27FC236}">
              <a16:creationId xmlns:a16="http://schemas.microsoft.com/office/drawing/2014/main" id="{AA3FF34F-024C-4AEE-A64B-40DD5C2BCAC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2" name="Text Box 15">
          <a:extLst>
            <a:ext uri="{FF2B5EF4-FFF2-40B4-BE49-F238E27FC236}">
              <a16:creationId xmlns:a16="http://schemas.microsoft.com/office/drawing/2014/main" id="{BC32DCC7-5657-474D-A29C-EEFFE093F32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3" name="Text Box 15">
          <a:extLst>
            <a:ext uri="{FF2B5EF4-FFF2-40B4-BE49-F238E27FC236}">
              <a16:creationId xmlns:a16="http://schemas.microsoft.com/office/drawing/2014/main" id="{D9166CBB-2365-4624-8739-7F9B3673DB5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4" name="Text Box 15">
          <a:extLst>
            <a:ext uri="{FF2B5EF4-FFF2-40B4-BE49-F238E27FC236}">
              <a16:creationId xmlns:a16="http://schemas.microsoft.com/office/drawing/2014/main" id="{B208D492-39F4-4152-A1AB-AF4A57713AF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5" name="Text Box 15">
          <a:extLst>
            <a:ext uri="{FF2B5EF4-FFF2-40B4-BE49-F238E27FC236}">
              <a16:creationId xmlns:a16="http://schemas.microsoft.com/office/drawing/2014/main" id="{F65FEE2E-E314-4A90-A473-FFCDB352B60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6" name="Text Box 15">
          <a:extLst>
            <a:ext uri="{FF2B5EF4-FFF2-40B4-BE49-F238E27FC236}">
              <a16:creationId xmlns:a16="http://schemas.microsoft.com/office/drawing/2014/main" id="{FCEB5A1F-646D-4914-9D1F-29690604506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7" name="Text Box 15">
          <a:extLst>
            <a:ext uri="{FF2B5EF4-FFF2-40B4-BE49-F238E27FC236}">
              <a16:creationId xmlns:a16="http://schemas.microsoft.com/office/drawing/2014/main" id="{D6C5AA50-4C21-4E6C-BBB7-496E18A9EA5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8" name="Text Box 15">
          <a:extLst>
            <a:ext uri="{FF2B5EF4-FFF2-40B4-BE49-F238E27FC236}">
              <a16:creationId xmlns:a16="http://schemas.microsoft.com/office/drawing/2014/main" id="{9B34CA11-D678-44A7-BDF2-59BBB4F2E8D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9" name="Text Box 15">
          <a:extLst>
            <a:ext uri="{FF2B5EF4-FFF2-40B4-BE49-F238E27FC236}">
              <a16:creationId xmlns:a16="http://schemas.microsoft.com/office/drawing/2014/main" id="{536427B3-6F41-44F7-B2E2-808409F9550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0" name="Text Box 15">
          <a:extLst>
            <a:ext uri="{FF2B5EF4-FFF2-40B4-BE49-F238E27FC236}">
              <a16:creationId xmlns:a16="http://schemas.microsoft.com/office/drawing/2014/main" id="{39CC7DE5-DEB1-45DA-8A4A-3C73233781C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1" name="Text Box 15">
          <a:extLst>
            <a:ext uri="{FF2B5EF4-FFF2-40B4-BE49-F238E27FC236}">
              <a16:creationId xmlns:a16="http://schemas.microsoft.com/office/drawing/2014/main" id="{1E03F91A-75BE-497F-8894-3207615A959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2" name="Text Box 15">
          <a:extLst>
            <a:ext uri="{FF2B5EF4-FFF2-40B4-BE49-F238E27FC236}">
              <a16:creationId xmlns:a16="http://schemas.microsoft.com/office/drawing/2014/main" id="{C635402A-F445-4871-A08A-B3F309DBC72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3" name="Text Box 15">
          <a:extLst>
            <a:ext uri="{FF2B5EF4-FFF2-40B4-BE49-F238E27FC236}">
              <a16:creationId xmlns:a16="http://schemas.microsoft.com/office/drawing/2014/main" id="{F1B499D3-6876-4A26-AC8D-459845FB602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4" name="Text Box 15">
          <a:extLst>
            <a:ext uri="{FF2B5EF4-FFF2-40B4-BE49-F238E27FC236}">
              <a16:creationId xmlns:a16="http://schemas.microsoft.com/office/drawing/2014/main" id="{F3F05760-9EA6-4640-9D61-2210C0E5956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5" name="Text Box 15">
          <a:extLst>
            <a:ext uri="{FF2B5EF4-FFF2-40B4-BE49-F238E27FC236}">
              <a16:creationId xmlns:a16="http://schemas.microsoft.com/office/drawing/2014/main" id="{FE95531B-1B4A-4805-BF62-3B5109D941E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6" name="Text Box 15">
          <a:extLst>
            <a:ext uri="{FF2B5EF4-FFF2-40B4-BE49-F238E27FC236}">
              <a16:creationId xmlns:a16="http://schemas.microsoft.com/office/drawing/2014/main" id="{303B3C4E-4460-4C22-B220-16D5E89D568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7" name="Text Box 15">
          <a:extLst>
            <a:ext uri="{FF2B5EF4-FFF2-40B4-BE49-F238E27FC236}">
              <a16:creationId xmlns:a16="http://schemas.microsoft.com/office/drawing/2014/main" id="{F1EDE499-72E8-4A1B-9BBD-BF6CB692CB0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8" name="Text Box 15">
          <a:extLst>
            <a:ext uri="{FF2B5EF4-FFF2-40B4-BE49-F238E27FC236}">
              <a16:creationId xmlns:a16="http://schemas.microsoft.com/office/drawing/2014/main" id="{2152DC71-7FC3-45CB-97A0-8F71FD4AD2A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9" name="Text Box 15">
          <a:extLst>
            <a:ext uri="{FF2B5EF4-FFF2-40B4-BE49-F238E27FC236}">
              <a16:creationId xmlns:a16="http://schemas.microsoft.com/office/drawing/2014/main" id="{0AC54263-57BD-4476-88E0-CB721EA17E2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0" name="Text Box 15">
          <a:extLst>
            <a:ext uri="{FF2B5EF4-FFF2-40B4-BE49-F238E27FC236}">
              <a16:creationId xmlns:a16="http://schemas.microsoft.com/office/drawing/2014/main" id="{DF03C8A7-C9B1-41BC-9234-86B217802C0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1" name="Text Box 15">
          <a:extLst>
            <a:ext uri="{FF2B5EF4-FFF2-40B4-BE49-F238E27FC236}">
              <a16:creationId xmlns:a16="http://schemas.microsoft.com/office/drawing/2014/main" id="{F749EF3A-63E7-4A07-840D-1AE4F3DAC00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2" name="Text Box 15">
          <a:extLst>
            <a:ext uri="{FF2B5EF4-FFF2-40B4-BE49-F238E27FC236}">
              <a16:creationId xmlns:a16="http://schemas.microsoft.com/office/drawing/2014/main" id="{B79A7597-9B14-4C61-B5C4-4068F1D5FDC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3" name="Text Box 15">
          <a:extLst>
            <a:ext uri="{FF2B5EF4-FFF2-40B4-BE49-F238E27FC236}">
              <a16:creationId xmlns:a16="http://schemas.microsoft.com/office/drawing/2014/main" id="{E801FDE3-87E0-46D7-A423-CF7FEA67751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4" name="Text Box 15">
          <a:extLst>
            <a:ext uri="{FF2B5EF4-FFF2-40B4-BE49-F238E27FC236}">
              <a16:creationId xmlns:a16="http://schemas.microsoft.com/office/drawing/2014/main" id="{74E7551A-11AA-4E81-A62F-19ADDD70F5B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5" name="Text Box 15">
          <a:extLst>
            <a:ext uri="{FF2B5EF4-FFF2-40B4-BE49-F238E27FC236}">
              <a16:creationId xmlns:a16="http://schemas.microsoft.com/office/drawing/2014/main" id="{ADDDA954-FE65-4EDE-949F-370F192EC35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6" name="Text Box 15">
          <a:extLst>
            <a:ext uri="{FF2B5EF4-FFF2-40B4-BE49-F238E27FC236}">
              <a16:creationId xmlns:a16="http://schemas.microsoft.com/office/drawing/2014/main" id="{2F3282B7-5B56-48F3-9A36-63A6A228558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7" name="Text Box 15">
          <a:extLst>
            <a:ext uri="{FF2B5EF4-FFF2-40B4-BE49-F238E27FC236}">
              <a16:creationId xmlns:a16="http://schemas.microsoft.com/office/drawing/2014/main" id="{85B772DF-10F5-4652-8520-82D90AF005B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8" name="Text Box 15">
          <a:extLst>
            <a:ext uri="{FF2B5EF4-FFF2-40B4-BE49-F238E27FC236}">
              <a16:creationId xmlns:a16="http://schemas.microsoft.com/office/drawing/2014/main" id="{9FC92D8A-0D5C-4420-B763-178EA7352D3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9" name="Text Box 15">
          <a:extLst>
            <a:ext uri="{FF2B5EF4-FFF2-40B4-BE49-F238E27FC236}">
              <a16:creationId xmlns:a16="http://schemas.microsoft.com/office/drawing/2014/main" id="{C5774E14-FA42-4802-A945-E92719F830F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0" name="Text Box 15">
          <a:extLst>
            <a:ext uri="{FF2B5EF4-FFF2-40B4-BE49-F238E27FC236}">
              <a16:creationId xmlns:a16="http://schemas.microsoft.com/office/drawing/2014/main" id="{0CB81A67-2B6B-45DE-84D9-9D90E2AB861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1" name="Text Box 15">
          <a:extLst>
            <a:ext uri="{FF2B5EF4-FFF2-40B4-BE49-F238E27FC236}">
              <a16:creationId xmlns:a16="http://schemas.microsoft.com/office/drawing/2014/main" id="{64DA90F0-1574-46C2-8ADC-64B82129D63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2" name="Text Box 15">
          <a:extLst>
            <a:ext uri="{FF2B5EF4-FFF2-40B4-BE49-F238E27FC236}">
              <a16:creationId xmlns:a16="http://schemas.microsoft.com/office/drawing/2014/main" id="{DAF6DF1F-3DCA-4F70-BCDF-512DB7EE9DC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3" name="Text Box 15">
          <a:extLst>
            <a:ext uri="{FF2B5EF4-FFF2-40B4-BE49-F238E27FC236}">
              <a16:creationId xmlns:a16="http://schemas.microsoft.com/office/drawing/2014/main" id="{E18816A3-49D3-4899-85BD-392059738C1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4" name="Text Box 15">
          <a:extLst>
            <a:ext uri="{FF2B5EF4-FFF2-40B4-BE49-F238E27FC236}">
              <a16:creationId xmlns:a16="http://schemas.microsoft.com/office/drawing/2014/main" id="{E4E1AF87-EB6C-4A89-8378-077F57E3A63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5" name="Text Box 15">
          <a:extLst>
            <a:ext uri="{FF2B5EF4-FFF2-40B4-BE49-F238E27FC236}">
              <a16:creationId xmlns:a16="http://schemas.microsoft.com/office/drawing/2014/main" id="{50DB2ED3-1F76-40A0-9C75-C308F98FF50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6" name="Text Box 15">
          <a:extLst>
            <a:ext uri="{FF2B5EF4-FFF2-40B4-BE49-F238E27FC236}">
              <a16:creationId xmlns:a16="http://schemas.microsoft.com/office/drawing/2014/main" id="{7083DE0A-9881-44D8-A6CB-DAFBA2B7846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7" name="Text Box 15">
          <a:extLst>
            <a:ext uri="{FF2B5EF4-FFF2-40B4-BE49-F238E27FC236}">
              <a16:creationId xmlns:a16="http://schemas.microsoft.com/office/drawing/2014/main" id="{7DE49234-A936-4955-8C1F-350BC3DE662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8" name="Text Box 15">
          <a:extLst>
            <a:ext uri="{FF2B5EF4-FFF2-40B4-BE49-F238E27FC236}">
              <a16:creationId xmlns:a16="http://schemas.microsoft.com/office/drawing/2014/main" id="{4D8D4B60-331E-455E-8765-B44FCB330F6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9" name="Text Box 15">
          <a:extLst>
            <a:ext uri="{FF2B5EF4-FFF2-40B4-BE49-F238E27FC236}">
              <a16:creationId xmlns:a16="http://schemas.microsoft.com/office/drawing/2014/main" id="{EBEB801D-5A8F-40F4-AF15-41CA9C7D810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0" name="Text Box 15">
          <a:extLst>
            <a:ext uri="{FF2B5EF4-FFF2-40B4-BE49-F238E27FC236}">
              <a16:creationId xmlns:a16="http://schemas.microsoft.com/office/drawing/2014/main" id="{7235CCFF-5814-4C57-84BE-E0DA5C13DA6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1" name="Text Box 15">
          <a:extLst>
            <a:ext uri="{FF2B5EF4-FFF2-40B4-BE49-F238E27FC236}">
              <a16:creationId xmlns:a16="http://schemas.microsoft.com/office/drawing/2014/main" id="{8F39992C-FC4A-428D-80A8-F40C5C51DF3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2" name="Text Box 15">
          <a:extLst>
            <a:ext uri="{FF2B5EF4-FFF2-40B4-BE49-F238E27FC236}">
              <a16:creationId xmlns:a16="http://schemas.microsoft.com/office/drawing/2014/main" id="{88DBEE0F-A644-4A28-81CB-42E67BC29B9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3" name="Text Box 15">
          <a:extLst>
            <a:ext uri="{FF2B5EF4-FFF2-40B4-BE49-F238E27FC236}">
              <a16:creationId xmlns:a16="http://schemas.microsoft.com/office/drawing/2014/main" id="{5ED61FD8-D8D9-489E-85D5-C57CB434392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4" name="Text Box 15">
          <a:extLst>
            <a:ext uri="{FF2B5EF4-FFF2-40B4-BE49-F238E27FC236}">
              <a16:creationId xmlns:a16="http://schemas.microsoft.com/office/drawing/2014/main" id="{D9A7815F-286F-4CC7-AA64-AAB1E822E44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5" name="Text Box 15">
          <a:extLst>
            <a:ext uri="{FF2B5EF4-FFF2-40B4-BE49-F238E27FC236}">
              <a16:creationId xmlns:a16="http://schemas.microsoft.com/office/drawing/2014/main" id="{9E705E2B-B7AA-4B40-B0E3-8486E6AB4DE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6" name="Text Box 15">
          <a:extLst>
            <a:ext uri="{FF2B5EF4-FFF2-40B4-BE49-F238E27FC236}">
              <a16:creationId xmlns:a16="http://schemas.microsoft.com/office/drawing/2014/main" id="{54DFBFE4-D85F-4756-BF4F-603271BEDF0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7" name="Text Box 15">
          <a:extLst>
            <a:ext uri="{FF2B5EF4-FFF2-40B4-BE49-F238E27FC236}">
              <a16:creationId xmlns:a16="http://schemas.microsoft.com/office/drawing/2014/main" id="{355650D0-E9E4-41E1-A679-E6BB3049C4B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8" name="Text Box 15">
          <a:extLst>
            <a:ext uri="{FF2B5EF4-FFF2-40B4-BE49-F238E27FC236}">
              <a16:creationId xmlns:a16="http://schemas.microsoft.com/office/drawing/2014/main" id="{3C3CED90-81D6-466C-8F65-D9D2E29C6FB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9" name="Text Box 15">
          <a:extLst>
            <a:ext uri="{FF2B5EF4-FFF2-40B4-BE49-F238E27FC236}">
              <a16:creationId xmlns:a16="http://schemas.microsoft.com/office/drawing/2014/main" id="{42A89930-86A4-41E6-A176-92694B46D63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0" name="Text Box 15">
          <a:extLst>
            <a:ext uri="{FF2B5EF4-FFF2-40B4-BE49-F238E27FC236}">
              <a16:creationId xmlns:a16="http://schemas.microsoft.com/office/drawing/2014/main" id="{D2F5E9E2-9000-44E7-9D0E-A6F32A0472C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1" name="Text Box 15">
          <a:extLst>
            <a:ext uri="{FF2B5EF4-FFF2-40B4-BE49-F238E27FC236}">
              <a16:creationId xmlns:a16="http://schemas.microsoft.com/office/drawing/2014/main" id="{15E6CC7A-2E01-4BC6-974A-ECF05D81E36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2" name="Text Box 15">
          <a:extLst>
            <a:ext uri="{FF2B5EF4-FFF2-40B4-BE49-F238E27FC236}">
              <a16:creationId xmlns:a16="http://schemas.microsoft.com/office/drawing/2014/main" id="{77D2B73B-8E50-4F75-90F8-3F8DBEAA7CC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3" name="Text Box 15">
          <a:extLst>
            <a:ext uri="{FF2B5EF4-FFF2-40B4-BE49-F238E27FC236}">
              <a16:creationId xmlns:a16="http://schemas.microsoft.com/office/drawing/2014/main" id="{32BC452F-2B80-4E43-BEC5-C9354346865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4" name="Text Box 15">
          <a:extLst>
            <a:ext uri="{FF2B5EF4-FFF2-40B4-BE49-F238E27FC236}">
              <a16:creationId xmlns:a16="http://schemas.microsoft.com/office/drawing/2014/main" id="{42373AF8-7B23-4A10-91A2-48B97C1A5A4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5" name="Text Box 15">
          <a:extLst>
            <a:ext uri="{FF2B5EF4-FFF2-40B4-BE49-F238E27FC236}">
              <a16:creationId xmlns:a16="http://schemas.microsoft.com/office/drawing/2014/main" id="{6877CEF2-F30B-48E3-94D4-B783C762296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6" name="Text Box 15">
          <a:extLst>
            <a:ext uri="{FF2B5EF4-FFF2-40B4-BE49-F238E27FC236}">
              <a16:creationId xmlns:a16="http://schemas.microsoft.com/office/drawing/2014/main" id="{F7BD2569-FE7B-483D-9E04-F81E7248974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7" name="Text Box 15">
          <a:extLst>
            <a:ext uri="{FF2B5EF4-FFF2-40B4-BE49-F238E27FC236}">
              <a16:creationId xmlns:a16="http://schemas.microsoft.com/office/drawing/2014/main" id="{85BD53BD-B994-4D0B-AD1B-06E08E1FFBF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8" name="Text Box 15">
          <a:extLst>
            <a:ext uri="{FF2B5EF4-FFF2-40B4-BE49-F238E27FC236}">
              <a16:creationId xmlns:a16="http://schemas.microsoft.com/office/drawing/2014/main" id="{EB2DAC6B-3A34-49BA-BCF5-7766115E2AE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9" name="Text Box 15">
          <a:extLst>
            <a:ext uri="{FF2B5EF4-FFF2-40B4-BE49-F238E27FC236}">
              <a16:creationId xmlns:a16="http://schemas.microsoft.com/office/drawing/2014/main" id="{23067474-8E1C-4566-A107-A375388DF77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0" name="Text Box 15">
          <a:extLst>
            <a:ext uri="{FF2B5EF4-FFF2-40B4-BE49-F238E27FC236}">
              <a16:creationId xmlns:a16="http://schemas.microsoft.com/office/drawing/2014/main" id="{CEF4D670-6A59-436C-8B54-3D86BFEBCED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1" name="Text Box 15">
          <a:extLst>
            <a:ext uri="{FF2B5EF4-FFF2-40B4-BE49-F238E27FC236}">
              <a16:creationId xmlns:a16="http://schemas.microsoft.com/office/drawing/2014/main" id="{F6248FF5-94E4-464B-A7C7-AF340BE8321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2" name="Text Box 15">
          <a:extLst>
            <a:ext uri="{FF2B5EF4-FFF2-40B4-BE49-F238E27FC236}">
              <a16:creationId xmlns:a16="http://schemas.microsoft.com/office/drawing/2014/main" id="{782CB958-2016-4E97-8FB0-17538C345B5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3" name="Text Box 15">
          <a:extLst>
            <a:ext uri="{FF2B5EF4-FFF2-40B4-BE49-F238E27FC236}">
              <a16:creationId xmlns:a16="http://schemas.microsoft.com/office/drawing/2014/main" id="{7CD2FAD9-BBC5-44FE-A2BF-0BF229B4802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4" name="Text Box 15">
          <a:extLst>
            <a:ext uri="{FF2B5EF4-FFF2-40B4-BE49-F238E27FC236}">
              <a16:creationId xmlns:a16="http://schemas.microsoft.com/office/drawing/2014/main" id="{FF353938-7590-47DA-ACFE-E0849249356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5" name="Text Box 15">
          <a:extLst>
            <a:ext uri="{FF2B5EF4-FFF2-40B4-BE49-F238E27FC236}">
              <a16:creationId xmlns:a16="http://schemas.microsoft.com/office/drawing/2014/main" id="{1C7950E1-57D9-4D74-B928-DC82FCC846C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6" name="Text Box 15">
          <a:extLst>
            <a:ext uri="{FF2B5EF4-FFF2-40B4-BE49-F238E27FC236}">
              <a16:creationId xmlns:a16="http://schemas.microsoft.com/office/drawing/2014/main" id="{CA987653-B8F3-4852-8C5E-9C6EDA6C593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7" name="Text Box 15">
          <a:extLst>
            <a:ext uri="{FF2B5EF4-FFF2-40B4-BE49-F238E27FC236}">
              <a16:creationId xmlns:a16="http://schemas.microsoft.com/office/drawing/2014/main" id="{CB30C9D6-F633-4044-AC97-9BCE8CA5C92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8" name="Text Box 15">
          <a:extLst>
            <a:ext uri="{FF2B5EF4-FFF2-40B4-BE49-F238E27FC236}">
              <a16:creationId xmlns:a16="http://schemas.microsoft.com/office/drawing/2014/main" id="{A851268B-6471-4B22-9BFE-1B958E9C93E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9" name="Text Box 15">
          <a:extLst>
            <a:ext uri="{FF2B5EF4-FFF2-40B4-BE49-F238E27FC236}">
              <a16:creationId xmlns:a16="http://schemas.microsoft.com/office/drawing/2014/main" id="{16B362CD-D7B8-4433-A3E1-7DAA73037DD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0" name="Text Box 15">
          <a:extLst>
            <a:ext uri="{FF2B5EF4-FFF2-40B4-BE49-F238E27FC236}">
              <a16:creationId xmlns:a16="http://schemas.microsoft.com/office/drawing/2014/main" id="{F69ACD51-6098-47E3-B911-12BCB22786A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1" name="Text Box 15">
          <a:extLst>
            <a:ext uri="{FF2B5EF4-FFF2-40B4-BE49-F238E27FC236}">
              <a16:creationId xmlns:a16="http://schemas.microsoft.com/office/drawing/2014/main" id="{427D6334-DEDC-4122-8A35-78F0D96B711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2" name="Text Box 15">
          <a:extLst>
            <a:ext uri="{FF2B5EF4-FFF2-40B4-BE49-F238E27FC236}">
              <a16:creationId xmlns:a16="http://schemas.microsoft.com/office/drawing/2014/main" id="{A78B08B8-947A-4FC2-B212-32D3314B8D5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3" name="Text Box 15">
          <a:extLst>
            <a:ext uri="{FF2B5EF4-FFF2-40B4-BE49-F238E27FC236}">
              <a16:creationId xmlns:a16="http://schemas.microsoft.com/office/drawing/2014/main" id="{A7BC99FE-2A98-4E3D-94F7-B6E515F5182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4" name="Text Box 15">
          <a:extLst>
            <a:ext uri="{FF2B5EF4-FFF2-40B4-BE49-F238E27FC236}">
              <a16:creationId xmlns:a16="http://schemas.microsoft.com/office/drawing/2014/main" id="{D939B980-DDA4-4915-9FE1-B9F79DC68BF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5" name="Text Box 15">
          <a:extLst>
            <a:ext uri="{FF2B5EF4-FFF2-40B4-BE49-F238E27FC236}">
              <a16:creationId xmlns:a16="http://schemas.microsoft.com/office/drawing/2014/main" id="{A4D4B642-85DC-49B6-9AA5-D1210992E71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6" name="Text Box 15">
          <a:extLst>
            <a:ext uri="{FF2B5EF4-FFF2-40B4-BE49-F238E27FC236}">
              <a16:creationId xmlns:a16="http://schemas.microsoft.com/office/drawing/2014/main" id="{125625EC-3658-459A-86F1-A000596F82B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7" name="Text Box 15">
          <a:extLst>
            <a:ext uri="{FF2B5EF4-FFF2-40B4-BE49-F238E27FC236}">
              <a16:creationId xmlns:a16="http://schemas.microsoft.com/office/drawing/2014/main" id="{F8AF1D90-9186-4479-B04D-032A7DE701A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8" name="Text Box 15">
          <a:extLst>
            <a:ext uri="{FF2B5EF4-FFF2-40B4-BE49-F238E27FC236}">
              <a16:creationId xmlns:a16="http://schemas.microsoft.com/office/drawing/2014/main" id="{E4F49E6A-A23A-485A-BFB8-856FF94236D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9" name="Text Box 15">
          <a:extLst>
            <a:ext uri="{FF2B5EF4-FFF2-40B4-BE49-F238E27FC236}">
              <a16:creationId xmlns:a16="http://schemas.microsoft.com/office/drawing/2014/main" id="{6C74CE6A-06A1-480B-B016-359FC8E8F64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0" name="Text Box 15">
          <a:extLst>
            <a:ext uri="{FF2B5EF4-FFF2-40B4-BE49-F238E27FC236}">
              <a16:creationId xmlns:a16="http://schemas.microsoft.com/office/drawing/2014/main" id="{F9A94E7E-191C-4A0C-96D2-C76688DEF08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1" name="Text Box 15">
          <a:extLst>
            <a:ext uri="{FF2B5EF4-FFF2-40B4-BE49-F238E27FC236}">
              <a16:creationId xmlns:a16="http://schemas.microsoft.com/office/drawing/2014/main" id="{D9F2A055-3C8D-49A1-833F-C1B53680FE0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2" name="Text Box 15">
          <a:extLst>
            <a:ext uri="{FF2B5EF4-FFF2-40B4-BE49-F238E27FC236}">
              <a16:creationId xmlns:a16="http://schemas.microsoft.com/office/drawing/2014/main" id="{D4305A3D-2BF4-4A44-A30F-780C24CC996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3" name="Text Box 15">
          <a:extLst>
            <a:ext uri="{FF2B5EF4-FFF2-40B4-BE49-F238E27FC236}">
              <a16:creationId xmlns:a16="http://schemas.microsoft.com/office/drawing/2014/main" id="{9E1DF706-1BF7-4DE0-86C0-66284E945CD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4" name="Text Box 15">
          <a:extLst>
            <a:ext uri="{FF2B5EF4-FFF2-40B4-BE49-F238E27FC236}">
              <a16:creationId xmlns:a16="http://schemas.microsoft.com/office/drawing/2014/main" id="{4BC79685-C1F9-4510-9975-0266EEBB955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5" name="Text Box 15">
          <a:extLst>
            <a:ext uri="{FF2B5EF4-FFF2-40B4-BE49-F238E27FC236}">
              <a16:creationId xmlns:a16="http://schemas.microsoft.com/office/drawing/2014/main" id="{28FA2F37-B897-44E3-8784-C2161C9079B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6" name="Text Box 15">
          <a:extLst>
            <a:ext uri="{FF2B5EF4-FFF2-40B4-BE49-F238E27FC236}">
              <a16:creationId xmlns:a16="http://schemas.microsoft.com/office/drawing/2014/main" id="{A60F7B7F-91EF-4079-BD43-75359B671BA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7" name="Text Box 15">
          <a:extLst>
            <a:ext uri="{FF2B5EF4-FFF2-40B4-BE49-F238E27FC236}">
              <a16:creationId xmlns:a16="http://schemas.microsoft.com/office/drawing/2014/main" id="{83462604-1E5D-4E99-A8DD-6F66DBB2C6E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8" name="Text Box 15">
          <a:extLst>
            <a:ext uri="{FF2B5EF4-FFF2-40B4-BE49-F238E27FC236}">
              <a16:creationId xmlns:a16="http://schemas.microsoft.com/office/drawing/2014/main" id="{A31E508B-E385-4A26-9B29-EC12FBC9FFA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9" name="Text Box 15">
          <a:extLst>
            <a:ext uri="{FF2B5EF4-FFF2-40B4-BE49-F238E27FC236}">
              <a16:creationId xmlns:a16="http://schemas.microsoft.com/office/drawing/2014/main" id="{A760E103-1699-4206-93C9-95AB9FF2214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0" name="Text Box 15">
          <a:extLst>
            <a:ext uri="{FF2B5EF4-FFF2-40B4-BE49-F238E27FC236}">
              <a16:creationId xmlns:a16="http://schemas.microsoft.com/office/drawing/2014/main" id="{9744DC1B-4DEA-41F1-BBFD-A27AD70B29C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1" name="Text Box 15">
          <a:extLst>
            <a:ext uri="{FF2B5EF4-FFF2-40B4-BE49-F238E27FC236}">
              <a16:creationId xmlns:a16="http://schemas.microsoft.com/office/drawing/2014/main" id="{8DCB7077-9AF4-4599-BDE7-05D5B430CAE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2" name="Text Box 15">
          <a:extLst>
            <a:ext uri="{FF2B5EF4-FFF2-40B4-BE49-F238E27FC236}">
              <a16:creationId xmlns:a16="http://schemas.microsoft.com/office/drawing/2014/main" id="{6981CCB4-E7B9-4198-A6D0-47678E0F548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3" name="Text Box 15">
          <a:extLst>
            <a:ext uri="{FF2B5EF4-FFF2-40B4-BE49-F238E27FC236}">
              <a16:creationId xmlns:a16="http://schemas.microsoft.com/office/drawing/2014/main" id="{5319CBDE-5D2B-4ABF-B351-D64F4E91D79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4" name="Text Box 15">
          <a:extLst>
            <a:ext uri="{FF2B5EF4-FFF2-40B4-BE49-F238E27FC236}">
              <a16:creationId xmlns:a16="http://schemas.microsoft.com/office/drawing/2014/main" id="{B11C3675-332B-4809-BF54-6B9B8907936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5" name="Text Box 15">
          <a:extLst>
            <a:ext uri="{FF2B5EF4-FFF2-40B4-BE49-F238E27FC236}">
              <a16:creationId xmlns:a16="http://schemas.microsoft.com/office/drawing/2014/main" id="{89C98E2B-161B-476A-B885-5C79D45E2A2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6" name="Text Box 15">
          <a:extLst>
            <a:ext uri="{FF2B5EF4-FFF2-40B4-BE49-F238E27FC236}">
              <a16:creationId xmlns:a16="http://schemas.microsoft.com/office/drawing/2014/main" id="{1792618E-6752-4C75-9886-0F7A02D1784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7" name="Text Box 15">
          <a:extLst>
            <a:ext uri="{FF2B5EF4-FFF2-40B4-BE49-F238E27FC236}">
              <a16:creationId xmlns:a16="http://schemas.microsoft.com/office/drawing/2014/main" id="{216758F5-CAE4-4858-A4BE-B4AD94AFFB5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8" name="Text Box 15">
          <a:extLst>
            <a:ext uri="{FF2B5EF4-FFF2-40B4-BE49-F238E27FC236}">
              <a16:creationId xmlns:a16="http://schemas.microsoft.com/office/drawing/2014/main" id="{75CB2B04-F2BB-4F49-8B04-3DB2CB53CB1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9" name="Text Box 15">
          <a:extLst>
            <a:ext uri="{FF2B5EF4-FFF2-40B4-BE49-F238E27FC236}">
              <a16:creationId xmlns:a16="http://schemas.microsoft.com/office/drawing/2014/main" id="{E88AAD64-E438-4075-B087-EFC0A207229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0" name="Text Box 15">
          <a:extLst>
            <a:ext uri="{FF2B5EF4-FFF2-40B4-BE49-F238E27FC236}">
              <a16:creationId xmlns:a16="http://schemas.microsoft.com/office/drawing/2014/main" id="{464CDA04-EA05-4BCD-85F6-C2A7E242767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1" name="Text Box 15">
          <a:extLst>
            <a:ext uri="{FF2B5EF4-FFF2-40B4-BE49-F238E27FC236}">
              <a16:creationId xmlns:a16="http://schemas.microsoft.com/office/drawing/2014/main" id="{4EEEFC0D-C737-4CB2-B224-AC57F100004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2" name="Text Box 15">
          <a:extLst>
            <a:ext uri="{FF2B5EF4-FFF2-40B4-BE49-F238E27FC236}">
              <a16:creationId xmlns:a16="http://schemas.microsoft.com/office/drawing/2014/main" id="{1F5B11FE-04AF-41E4-B63C-F40B2F9FDAA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3" name="Text Box 15">
          <a:extLst>
            <a:ext uri="{FF2B5EF4-FFF2-40B4-BE49-F238E27FC236}">
              <a16:creationId xmlns:a16="http://schemas.microsoft.com/office/drawing/2014/main" id="{28A47956-9DB8-45C6-9661-A041EACEEC1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4" name="Text Box 15">
          <a:extLst>
            <a:ext uri="{FF2B5EF4-FFF2-40B4-BE49-F238E27FC236}">
              <a16:creationId xmlns:a16="http://schemas.microsoft.com/office/drawing/2014/main" id="{ECDC61DD-526F-424A-99C2-3D730D2FFEA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5" name="Text Box 15">
          <a:extLst>
            <a:ext uri="{FF2B5EF4-FFF2-40B4-BE49-F238E27FC236}">
              <a16:creationId xmlns:a16="http://schemas.microsoft.com/office/drawing/2014/main" id="{730C3E62-5B31-4203-8730-61EDBCF413C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6" name="Text Box 15">
          <a:extLst>
            <a:ext uri="{FF2B5EF4-FFF2-40B4-BE49-F238E27FC236}">
              <a16:creationId xmlns:a16="http://schemas.microsoft.com/office/drawing/2014/main" id="{82071715-ED87-4FC5-9724-3DB7F42CA6D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7" name="Text Box 15">
          <a:extLst>
            <a:ext uri="{FF2B5EF4-FFF2-40B4-BE49-F238E27FC236}">
              <a16:creationId xmlns:a16="http://schemas.microsoft.com/office/drawing/2014/main" id="{B689EF8F-2604-432D-88AA-034636C773F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8" name="Text Box 15">
          <a:extLst>
            <a:ext uri="{FF2B5EF4-FFF2-40B4-BE49-F238E27FC236}">
              <a16:creationId xmlns:a16="http://schemas.microsoft.com/office/drawing/2014/main" id="{30474A6A-D48F-407D-BC68-65152FB1983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9" name="Text Box 15">
          <a:extLst>
            <a:ext uri="{FF2B5EF4-FFF2-40B4-BE49-F238E27FC236}">
              <a16:creationId xmlns:a16="http://schemas.microsoft.com/office/drawing/2014/main" id="{C6103C62-FC42-4985-A95B-5282D56ABB1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0" name="Text Box 15">
          <a:extLst>
            <a:ext uri="{FF2B5EF4-FFF2-40B4-BE49-F238E27FC236}">
              <a16:creationId xmlns:a16="http://schemas.microsoft.com/office/drawing/2014/main" id="{DEC7342C-6805-4918-AAFB-D946DF85C91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1" name="Text Box 15">
          <a:extLst>
            <a:ext uri="{FF2B5EF4-FFF2-40B4-BE49-F238E27FC236}">
              <a16:creationId xmlns:a16="http://schemas.microsoft.com/office/drawing/2014/main" id="{281CD321-82FC-4B8A-9262-254A66231ED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2" name="Text Box 15">
          <a:extLst>
            <a:ext uri="{FF2B5EF4-FFF2-40B4-BE49-F238E27FC236}">
              <a16:creationId xmlns:a16="http://schemas.microsoft.com/office/drawing/2014/main" id="{2CEEE855-FF1B-4BAD-AE4F-03DB402A021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3" name="Text Box 15">
          <a:extLst>
            <a:ext uri="{FF2B5EF4-FFF2-40B4-BE49-F238E27FC236}">
              <a16:creationId xmlns:a16="http://schemas.microsoft.com/office/drawing/2014/main" id="{E3135E55-C9E3-4F55-BEB2-BD0B8B724B1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4" name="Text Box 15">
          <a:extLst>
            <a:ext uri="{FF2B5EF4-FFF2-40B4-BE49-F238E27FC236}">
              <a16:creationId xmlns:a16="http://schemas.microsoft.com/office/drawing/2014/main" id="{46E7CBF3-9969-4A7D-B285-EE973746982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5" name="Text Box 15">
          <a:extLst>
            <a:ext uri="{FF2B5EF4-FFF2-40B4-BE49-F238E27FC236}">
              <a16:creationId xmlns:a16="http://schemas.microsoft.com/office/drawing/2014/main" id="{A12143B8-5F25-4E19-B2F3-9F3F18F9C22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6" name="Text Box 15">
          <a:extLst>
            <a:ext uri="{FF2B5EF4-FFF2-40B4-BE49-F238E27FC236}">
              <a16:creationId xmlns:a16="http://schemas.microsoft.com/office/drawing/2014/main" id="{C8F74135-43D5-400C-ABF1-7998DF1763B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7" name="Text Box 15">
          <a:extLst>
            <a:ext uri="{FF2B5EF4-FFF2-40B4-BE49-F238E27FC236}">
              <a16:creationId xmlns:a16="http://schemas.microsoft.com/office/drawing/2014/main" id="{83EC47AB-B665-416E-8AF9-DE68079B252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8" name="Text Box 15">
          <a:extLst>
            <a:ext uri="{FF2B5EF4-FFF2-40B4-BE49-F238E27FC236}">
              <a16:creationId xmlns:a16="http://schemas.microsoft.com/office/drawing/2014/main" id="{470B3B9F-9E21-440E-94EA-F3C8440CE2A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9" name="Text Box 15">
          <a:extLst>
            <a:ext uri="{FF2B5EF4-FFF2-40B4-BE49-F238E27FC236}">
              <a16:creationId xmlns:a16="http://schemas.microsoft.com/office/drawing/2014/main" id="{C6EA8511-C7AB-45A2-9E9E-A453C658A59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0" name="Text Box 15">
          <a:extLst>
            <a:ext uri="{FF2B5EF4-FFF2-40B4-BE49-F238E27FC236}">
              <a16:creationId xmlns:a16="http://schemas.microsoft.com/office/drawing/2014/main" id="{36BD0A40-1EAE-4A83-ADBD-9A3964F956A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1" name="Text Box 15">
          <a:extLst>
            <a:ext uri="{FF2B5EF4-FFF2-40B4-BE49-F238E27FC236}">
              <a16:creationId xmlns:a16="http://schemas.microsoft.com/office/drawing/2014/main" id="{AB27D986-B1F4-43FF-A021-A38696A232C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2" name="Text Box 15">
          <a:extLst>
            <a:ext uri="{FF2B5EF4-FFF2-40B4-BE49-F238E27FC236}">
              <a16:creationId xmlns:a16="http://schemas.microsoft.com/office/drawing/2014/main" id="{E04AF98F-D95F-4E3C-B0A0-7FB196666D7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3" name="Text Box 15">
          <a:extLst>
            <a:ext uri="{FF2B5EF4-FFF2-40B4-BE49-F238E27FC236}">
              <a16:creationId xmlns:a16="http://schemas.microsoft.com/office/drawing/2014/main" id="{C7A7AAF8-0867-450F-863D-CF7898421F3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4" name="Text Box 15">
          <a:extLst>
            <a:ext uri="{FF2B5EF4-FFF2-40B4-BE49-F238E27FC236}">
              <a16:creationId xmlns:a16="http://schemas.microsoft.com/office/drawing/2014/main" id="{892AEAE5-410C-4395-99B6-8D74F2C1136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5" name="Text Box 15">
          <a:extLst>
            <a:ext uri="{FF2B5EF4-FFF2-40B4-BE49-F238E27FC236}">
              <a16:creationId xmlns:a16="http://schemas.microsoft.com/office/drawing/2014/main" id="{9A689722-1951-48F8-8491-2718E1C7964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6" name="Text Box 15">
          <a:extLst>
            <a:ext uri="{FF2B5EF4-FFF2-40B4-BE49-F238E27FC236}">
              <a16:creationId xmlns:a16="http://schemas.microsoft.com/office/drawing/2014/main" id="{C2342654-1F82-44E0-AD0D-7371D37CEE5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7" name="Text Box 15">
          <a:extLst>
            <a:ext uri="{FF2B5EF4-FFF2-40B4-BE49-F238E27FC236}">
              <a16:creationId xmlns:a16="http://schemas.microsoft.com/office/drawing/2014/main" id="{D0C2FC52-6415-491E-AD3F-465C712E8EC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8" name="Text Box 15">
          <a:extLst>
            <a:ext uri="{FF2B5EF4-FFF2-40B4-BE49-F238E27FC236}">
              <a16:creationId xmlns:a16="http://schemas.microsoft.com/office/drawing/2014/main" id="{7D3BAB48-4D14-480E-8F87-0248778A958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9" name="Text Box 15">
          <a:extLst>
            <a:ext uri="{FF2B5EF4-FFF2-40B4-BE49-F238E27FC236}">
              <a16:creationId xmlns:a16="http://schemas.microsoft.com/office/drawing/2014/main" id="{826FA004-2FBD-4504-9692-DFD98ECD3ED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0" name="Text Box 15">
          <a:extLst>
            <a:ext uri="{FF2B5EF4-FFF2-40B4-BE49-F238E27FC236}">
              <a16:creationId xmlns:a16="http://schemas.microsoft.com/office/drawing/2014/main" id="{83ED099F-4BF6-4B9D-9A1B-166B72B025D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1" name="Text Box 15">
          <a:extLst>
            <a:ext uri="{FF2B5EF4-FFF2-40B4-BE49-F238E27FC236}">
              <a16:creationId xmlns:a16="http://schemas.microsoft.com/office/drawing/2014/main" id="{CAFE154D-56DA-4779-8AEF-C3AA23BE921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2" name="Text Box 15">
          <a:extLst>
            <a:ext uri="{FF2B5EF4-FFF2-40B4-BE49-F238E27FC236}">
              <a16:creationId xmlns:a16="http://schemas.microsoft.com/office/drawing/2014/main" id="{1518EB9C-324B-47DF-98BA-B135C14A412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3" name="Text Box 15">
          <a:extLst>
            <a:ext uri="{FF2B5EF4-FFF2-40B4-BE49-F238E27FC236}">
              <a16:creationId xmlns:a16="http://schemas.microsoft.com/office/drawing/2014/main" id="{A28B23A8-57B1-4434-9323-FCB62544B00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4" name="Text Box 15">
          <a:extLst>
            <a:ext uri="{FF2B5EF4-FFF2-40B4-BE49-F238E27FC236}">
              <a16:creationId xmlns:a16="http://schemas.microsoft.com/office/drawing/2014/main" id="{4B294AFB-4F13-47BF-849C-900059DFD3F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5" name="Text Box 15">
          <a:extLst>
            <a:ext uri="{FF2B5EF4-FFF2-40B4-BE49-F238E27FC236}">
              <a16:creationId xmlns:a16="http://schemas.microsoft.com/office/drawing/2014/main" id="{F79530C1-BF54-4F39-84A2-6C82FC703A2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6" name="Text Box 15">
          <a:extLst>
            <a:ext uri="{FF2B5EF4-FFF2-40B4-BE49-F238E27FC236}">
              <a16:creationId xmlns:a16="http://schemas.microsoft.com/office/drawing/2014/main" id="{1934BB0D-30E7-48B8-874E-AF2006D3B8F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7" name="Text Box 15">
          <a:extLst>
            <a:ext uri="{FF2B5EF4-FFF2-40B4-BE49-F238E27FC236}">
              <a16:creationId xmlns:a16="http://schemas.microsoft.com/office/drawing/2014/main" id="{E3D09A2F-F527-41EB-B446-F6252645328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8" name="Text Box 15">
          <a:extLst>
            <a:ext uri="{FF2B5EF4-FFF2-40B4-BE49-F238E27FC236}">
              <a16:creationId xmlns:a16="http://schemas.microsoft.com/office/drawing/2014/main" id="{06754C12-D766-4F1A-8A62-FDBDE84AFAF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9" name="Text Box 15">
          <a:extLst>
            <a:ext uri="{FF2B5EF4-FFF2-40B4-BE49-F238E27FC236}">
              <a16:creationId xmlns:a16="http://schemas.microsoft.com/office/drawing/2014/main" id="{D771000D-9C52-4A33-83AA-4D47E51AFE7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0" name="Text Box 15">
          <a:extLst>
            <a:ext uri="{FF2B5EF4-FFF2-40B4-BE49-F238E27FC236}">
              <a16:creationId xmlns:a16="http://schemas.microsoft.com/office/drawing/2014/main" id="{C6443EF3-8A33-4A95-8E21-63615A7B689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1" name="Text Box 15">
          <a:extLst>
            <a:ext uri="{FF2B5EF4-FFF2-40B4-BE49-F238E27FC236}">
              <a16:creationId xmlns:a16="http://schemas.microsoft.com/office/drawing/2014/main" id="{8DFBB27D-D3CB-4520-8971-F10434A118A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2" name="Text Box 15">
          <a:extLst>
            <a:ext uri="{FF2B5EF4-FFF2-40B4-BE49-F238E27FC236}">
              <a16:creationId xmlns:a16="http://schemas.microsoft.com/office/drawing/2014/main" id="{4FBF7D77-AD8A-45EB-AC4B-FF5E0BCFAC7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3" name="Text Box 15">
          <a:extLst>
            <a:ext uri="{FF2B5EF4-FFF2-40B4-BE49-F238E27FC236}">
              <a16:creationId xmlns:a16="http://schemas.microsoft.com/office/drawing/2014/main" id="{094F9A70-05BE-45D7-B4E7-9FF9C4FFBCA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4" name="Text Box 15">
          <a:extLst>
            <a:ext uri="{FF2B5EF4-FFF2-40B4-BE49-F238E27FC236}">
              <a16:creationId xmlns:a16="http://schemas.microsoft.com/office/drawing/2014/main" id="{EB986CB0-5D82-415E-828B-3C9E5BF7ADC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5" name="Text Box 15">
          <a:extLst>
            <a:ext uri="{FF2B5EF4-FFF2-40B4-BE49-F238E27FC236}">
              <a16:creationId xmlns:a16="http://schemas.microsoft.com/office/drawing/2014/main" id="{239D500A-5DE3-44F0-926E-B584654A5F4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6" name="Text Box 15">
          <a:extLst>
            <a:ext uri="{FF2B5EF4-FFF2-40B4-BE49-F238E27FC236}">
              <a16:creationId xmlns:a16="http://schemas.microsoft.com/office/drawing/2014/main" id="{030112AF-87E6-4424-A384-DE37A50F562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7" name="Text Box 15">
          <a:extLst>
            <a:ext uri="{FF2B5EF4-FFF2-40B4-BE49-F238E27FC236}">
              <a16:creationId xmlns:a16="http://schemas.microsoft.com/office/drawing/2014/main" id="{188ED138-EF0C-48D9-B1EF-65094A31994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8" name="Text Box 15">
          <a:extLst>
            <a:ext uri="{FF2B5EF4-FFF2-40B4-BE49-F238E27FC236}">
              <a16:creationId xmlns:a16="http://schemas.microsoft.com/office/drawing/2014/main" id="{77BE9A2E-C790-4B6B-AE25-C79C2717AAA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9" name="Text Box 15">
          <a:extLst>
            <a:ext uri="{FF2B5EF4-FFF2-40B4-BE49-F238E27FC236}">
              <a16:creationId xmlns:a16="http://schemas.microsoft.com/office/drawing/2014/main" id="{2F68D77A-9848-431E-8AB1-E9B579FAB40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0" name="Text Box 15">
          <a:extLst>
            <a:ext uri="{FF2B5EF4-FFF2-40B4-BE49-F238E27FC236}">
              <a16:creationId xmlns:a16="http://schemas.microsoft.com/office/drawing/2014/main" id="{07040438-5279-4207-8DD0-65BB7EAE8C9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1" name="Text Box 15">
          <a:extLst>
            <a:ext uri="{FF2B5EF4-FFF2-40B4-BE49-F238E27FC236}">
              <a16:creationId xmlns:a16="http://schemas.microsoft.com/office/drawing/2014/main" id="{C35043DA-F294-4475-8982-2E37421E031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2" name="Text Box 15">
          <a:extLst>
            <a:ext uri="{FF2B5EF4-FFF2-40B4-BE49-F238E27FC236}">
              <a16:creationId xmlns:a16="http://schemas.microsoft.com/office/drawing/2014/main" id="{77379510-082C-487D-A49D-017B70C52B7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3" name="Text Box 15">
          <a:extLst>
            <a:ext uri="{FF2B5EF4-FFF2-40B4-BE49-F238E27FC236}">
              <a16:creationId xmlns:a16="http://schemas.microsoft.com/office/drawing/2014/main" id="{C390C6D8-2518-47EF-BD33-0207E0A4C77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4" name="Text Box 15">
          <a:extLst>
            <a:ext uri="{FF2B5EF4-FFF2-40B4-BE49-F238E27FC236}">
              <a16:creationId xmlns:a16="http://schemas.microsoft.com/office/drawing/2014/main" id="{23036879-BA23-4489-95A3-51F7B38CA14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5" name="Text Box 15">
          <a:extLst>
            <a:ext uri="{FF2B5EF4-FFF2-40B4-BE49-F238E27FC236}">
              <a16:creationId xmlns:a16="http://schemas.microsoft.com/office/drawing/2014/main" id="{D6828735-C2FB-48C4-BE03-31DC39CCBDA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6" name="Text Box 15">
          <a:extLst>
            <a:ext uri="{FF2B5EF4-FFF2-40B4-BE49-F238E27FC236}">
              <a16:creationId xmlns:a16="http://schemas.microsoft.com/office/drawing/2014/main" id="{5F0806B6-E456-4AAC-BEA5-67ABF3560B9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7" name="Text Box 15">
          <a:extLst>
            <a:ext uri="{FF2B5EF4-FFF2-40B4-BE49-F238E27FC236}">
              <a16:creationId xmlns:a16="http://schemas.microsoft.com/office/drawing/2014/main" id="{660C1138-B7D0-4E74-8947-487569D8DA2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8" name="Text Box 15">
          <a:extLst>
            <a:ext uri="{FF2B5EF4-FFF2-40B4-BE49-F238E27FC236}">
              <a16:creationId xmlns:a16="http://schemas.microsoft.com/office/drawing/2014/main" id="{8D3FE8D3-0A16-4F1F-A5FA-E7D122D7E5D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9" name="Text Box 15">
          <a:extLst>
            <a:ext uri="{FF2B5EF4-FFF2-40B4-BE49-F238E27FC236}">
              <a16:creationId xmlns:a16="http://schemas.microsoft.com/office/drawing/2014/main" id="{BD7B08D1-6E84-4167-AB1A-1C55CAC3A6B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0" name="Text Box 15">
          <a:extLst>
            <a:ext uri="{FF2B5EF4-FFF2-40B4-BE49-F238E27FC236}">
              <a16:creationId xmlns:a16="http://schemas.microsoft.com/office/drawing/2014/main" id="{35E25D93-50B8-47EA-9C26-96B831871EF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1" name="Text Box 15">
          <a:extLst>
            <a:ext uri="{FF2B5EF4-FFF2-40B4-BE49-F238E27FC236}">
              <a16:creationId xmlns:a16="http://schemas.microsoft.com/office/drawing/2014/main" id="{E229B7EE-A366-45B6-9D5B-F65F22E2702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2" name="Text Box 15">
          <a:extLst>
            <a:ext uri="{FF2B5EF4-FFF2-40B4-BE49-F238E27FC236}">
              <a16:creationId xmlns:a16="http://schemas.microsoft.com/office/drawing/2014/main" id="{E85371BF-53F7-44A5-AD15-C679BC26F68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3" name="Text Box 15">
          <a:extLst>
            <a:ext uri="{FF2B5EF4-FFF2-40B4-BE49-F238E27FC236}">
              <a16:creationId xmlns:a16="http://schemas.microsoft.com/office/drawing/2014/main" id="{6580D09B-D713-403B-B115-41CAF83FFC8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4" name="Text Box 15">
          <a:extLst>
            <a:ext uri="{FF2B5EF4-FFF2-40B4-BE49-F238E27FC236}">
              <a16:creationId xmlns:a16="http://schemas.microsoft.com/office/drawing/2014/main" id="{3B419BF9-B480-452A-8B95-273B3140E42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5" name="Text Box 15">
          <a:extLst>
            <a:ext uri="{FF2B5EF4-FFF2-40B4-BE49-F238E27FC236}">
              <a16:creationId xmlns:a16="http://schemas.microsoft.com/office/drawing/2014/main" id="{5B5F5D80-1F65-48F6-A7F5-E3129945295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6" name="Text Box 15">
          <a:extLst>
            <a:ext uri="{FF2B5EF4-FFF2-40B4-BE49-F238E27FC236}">
              <a16:creationId xmlns:a16="http://schemas.microsoft.com/office/drawing/2014/main" id="{E24CCCD1-963A-4A4E-ADEF-0A7FD522D46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7" name="Text Box 15">
          <a:extLst>
            <a:ext uri="{FF2B5EF4-FFF2-40B4-BE49-F238E27FC236}">
              <a16:creationId xmlns:a16="http://schemas.microsoft.com/office/drawing/2014/main" id="{4FAEDAC3-D252-4972-A12B-F4654F21286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8" name="Text Box 15">
          <a:extLst>
            <a:ext uri="{FF2B5EF4-FFF2-40B4-BE49-F238E27FC236}">
              <a16:creationId xmlns:a16="http://schemas.microsoft.com/office/drawing/2014/main" id="{803C978F-93BF-4A51-990D-612AD5C4E4A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9" name="Text Box 15">
          <a:extLst>
            <a:ext uri="{FF2B5EF4-FFF2-40B4-BE49-F238E27FC236}">
              <a16:creationId xmlns:a16="http://schemas.microsoft.com/office/drawing/2014/main" id="{F9892F32-5C2C-4E57-860D-DB92A00FDDE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0" name="Text Box 15">
          <a:extLst>
            <a:ext uri="{FF2B5EF4-FFF2-40B4-BE49-F238E27FC236}">
              <a16:creationId xmlns:a16="http://schemas.microsoft.com/office/drawing/2014/main" id="{B6D1D6F4-0E05-4BE8-91C9-C603A8EC01D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1" name="Text Box 15">
          <a:extLst>
            <a:ext uri="{FF2B5EF4-FFF2-40B4-BE49-F238E27FC236}">
              <a16:creationId xmlns:a16="http://schemas.microsoft.com/office/drawing/2014/main" id="{0644EC53-4413-4D75-A4AD-CB2F3D3B68B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2" name="Text Box 15">
          <a:extLst>
            <a:ext uri="{FF2B5EF4-FFF2-40B4-BE49-F238E27FC236}">
              <a16:creationId xmlns:a16="http://schemas.microsoft.com/office/drawing/2014/main" id="{2F4A5076-BD3F-499F-ADB3-331B54DCA23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3" name="Text Box 15">
          <a:extLst>
            <a:ext uri="{FF2B5EF4-FFF2-40B4-BE49-F238E27FC236}">
              <a16:creationId xmlns:a16="http://schemas.microsoft.com/office/drawing/2014/main" id="{9B568E25-D1DF-4ED9-BD6D-180EA481205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4" name="Text Box 15">
          <a:extLst>
            <a:ext uri="{FF2B5EF4-FFF2-40B4-BE49-F238E27FC236}">
              <a16:creationId xmlns:a16="http://schemas.microsoft.com/office/drawing/2014/main" id="{3042CDC6-0B8B-438B-AB80-FBD4541318A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5" name="Text Box 15">
          <a:extLst>
            <a:ext uri="{FF2B5EF4-FFF2-40B4-BE49-F238E27FC236}">
              <a16:creationId xmlns:a16="http://schemas.microsoft.com/office/drawing/2014/main" id="{55219E3F-C90A-4621-91C6-CB3FD94A2B0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6" name="Text Box 15">
          <a:extLst>
            <a:ext uri="{FF2B5EF4-FFF2-40B4-BE49-F238E27FC236}">
              <a16:creationId xmlns:a16="http://schemas.microsoft.com/office/drawing/2014/main" id="{AAFB1263-A0F1-4C20-9FFC-11FD6B5A687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7" name="Text Box 15">
          <a:extLst>
            <a:ext uri="{FF2B5EF4-FFF2-40B4-BE49-F238E27FC236}">
              <a16:creationId xmlns:a16="http://schemas.microsoft.com/office/drawing/2014/main" id="{94AC104D-C024-4D63-9C59-6EBA7F61A39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8" name="Text Box 15">
          <a:extLst>
            <a:ext uri="{FF2B5EF4-FFF2-40B4-BE49-F238E27FC236}">
              <a16:creationId xmlns:a16="http://schemas.microsoft.com/office/drawing/2014/main" id="{0B7D4420-42FA-4920-8032-2BD94430A06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9" name="Text Box 15">
          <a:extLst>
            <a:ext uri="{FF2B5EF4-FFF2-40B4-BE49-F238E27FC236}">
              <a16:creationId xmlns:a16="http://schemas.microsoft.com/office/drawing/2014/main" id="{6D002789-4FEA-4410-A328-151F7749C18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0" name="Text Box 15">
          <a:extLst>
            <a:ext uri="{FF2B5EF4-FFF2-40B4-BE49-F238E27FC236}">
              <a16:creationId xmlns:a16="http://schemas.microsoft.com/office/drawing/2014/main" id="{77D4D619-48C3-4C26-A3FA-A6D807654F0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1" name="Text Box 15">
          <a:extLst>
            <a:ext uri="{FF2B5EF4-FFF2-40B4-BE49-F238E27FC236}">
              <a16:creationId xmlns:a16="http://schemas.microsoft.com/office/drawing/2014/main" id="{0E022C77-1630-4490-AD89-76612FDF005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2" name="Text Box 15">
          <a:extLst>
            <a:ext uri="{FF2B5EF4-FFF2-40B4-BE49-F238E27FC236}">
              <a16:creationId xmlns:a16="http://schemas.microsoft.com/office/drawing/2014/main" id="{A0870A48-2F17-45D1-9284-E752B9E57C7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3" name="Text Box 15">
          <a:extLst>
            <a:ext uri="{FF2B5EF4-FFF2-40B4-BE49-F238E27FC236}">
              <a16:creationId xmlns:a16="http://schemas.microsoft.com/office/drawing/2014/main" id="{F08318BE-4B78-4632-A390-374E427CC2B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4" name="Text Box 15">
          <a:extLst>
            <a:ext uri="{FF2B5EF4-FFF2-40B4-BE49-F238E27FC236}">
              <a16:creationId xmlns:a16="http://schemas.microsoft.com/office/drawing/2014/main" id="{322EBAD3-79CC-4E1C-98C5-95FB19518F7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5" name="Text Box 15">
          <a:extLst>
            <a:ext uri="{FF2B5EF4-FFF2-40B4-BE49-F238E27FC236}">
              <a16:creationId xmlns:a16="http://schemas.microsoft.com/office/drawing/2014/main" id="{EF5300FC-D5B6-4C42-9CC9-BBCF3E7EE50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6" name="Text Box 15">
          <a:extLst>
            <a:ext uri="{FF2B5EF4-FFF2-40B4-BE49-F238E27FC236}">
              <a16:creationId xmlns:a16="http://schemas.microsoft.com/office/drawing/2014/main" id="{C62B6D56-E111-41A8-BB71-59C8832A530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7" name="Text Box 15">
          <a:extLst>
            <a:ext uri="{FF2B5EF4-FFF2-40B4-BE49-F238E27FC236}">
              <a16:creationId xmlns:a16="http://schemas.microsoft.com/office/drawing/2014/main" id="{0E288D79-9E57-47E0-A3DB-3C5D9A3FFF0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8" name="Text Box 15">
          <a:extLst>
            <a:ext uri="{FF2B5EF4-FFF2-40B4-BE49-F238E27FC236}">
              <a16:creationId xmlns:a16="http://schemas.microsoft.com/office/drawing/2014/main" id="{6BC841A5-7C4E-400F-8787-397E3A9952E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9" name="Text Box 15">
          <a:extLst>
            <a:ext uri="{FF2B5EF4-FFF2-40B4-BE49-F238E27FC236}">
              <a16:creationId xmlns:a16="http://schemas.microsoft.com/office/drawing/2014/main" id="{36BC9EB6-DC53-4235-98BF-0F71614F213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0" name="Text Box 15">
          <a:extLst>
            <a:ext uri="{FF2B5EF4-FFF2-40B4-BE49-F238E27FC236}">
              <a16:creationId xmlns:a16="http://schemas.microsoft.com/office/drawing/2014/main" id="{8BB89269-38ED-48DD-AF5B-2655D0D3878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1" name="Text Box 15">
          <a:extLst>
            <a:ext uri="{FF2B5EF4-FFF2-40B4-BE49-F238E27FC236}">
              <a16:creationId xmlns:a16="http://schemas.microsoft.com/office/drawing/2014/main" id="{2E99896F-6C3C-4CBF-BD2B-631CEDA892C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2" name="Text Box 15">
          <a:extLst>
            <a:ext uri="{FF2B5EF4-FFF2-40B4-BE49-F238E27FC236}">
              <a16:creationId xmlns:a16="http://schemas.microsoft.com/office/drawing/2014/main" id="{43791995-F2DC-4CF6-9CC2-1C4CFF15F86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3" name="Text Box 15">
          <a:extLst>
            <a:ext uri="{FF2B5EF4-FFF2-40B4-BE49-F238E27FC236}">
              <a16:creationId xmlns:a16="http://schemas.microsoft.com/office/drawing/2014/main" id="{9AE536A4-3159-4595-AB91-22502AB9D69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4" name="Text Box 15">
          <a:extLst>
            <a:ext uri="{FF2B5EF4-FFF2-40B4-BE49-F238E27FC236}">
              <a16:creationId xmlns:a16="http://schemas.microsoft.com/office/drawing/2014/main" id="{9D6E266A-9CE7-4C2C-8FAA-B18DA1BF5A5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5" name="Text Box 15">
          <a:extLst>
            <a:ext uri="{FF2B5EF4-FFF2-40B4-BE49-F238E27FC236}">
              <a16:creationId xmlns:a16="http://schemas.microsoft.com/office/drawing/2014/main" id="{D9DE48D1-FCD1-49AD-BF96-388558AE4EB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6" name="Text Box 15">
          <a:extLst>
            <a:ext uri="{FF2B5EF4-FFF2-40B4-BE49-F238E27FC236}">
              <a16:creationId xmlns:a16="http://schemas.microsoft.com/office/drawing/2014/main" id="{36B11010-737C-4604-A948-B743FEA90F0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7" name="Text Box 15">
          <a:extLst>
            <a:ext uri="{FF2B5EF4-FFF2-40B4-BE49-F238E27FC236}">
              <a16:creationId xmlns:a16="http://schemas.microsoft.com/office/drawing/2014/main" id="{B6FFDF37-405A-47E5-8F79-A3347CEA702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8" name="Text Box 15">
          <a:extLst>
            <a:ext uri="{FF2B5EF4-FFF2-40B4-BE49-F238E27FC236}">
              <a16:creationId xmlns:a16="http://schemas.microsoft.com/office/drawing/2014/main" id="{39C10A2A-0A5A-4B01-B2D6-EF121E76C74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9" name="Text Box 15">
          <a:extLst>
            <a:ext uri="{FF2B5EF4-FFF2-40B4-BE49-F238E27FC236}">
              <a16:creationId xmlns:a16="http://schemas.microsoft.com/office/drawing/2014/main" id="{2AEF83BA-AB30-4213-AEF2-7A0C82C92D6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0" name="Text Box 15">
          <a:extLst>
            <a:ext uri="{FF2B5EF4-FFF2-40B4-BE49-F238E27FC236}">
              <a16:creationId xmlns:a16="http://schemas.microsoft.com/office/drawing/2014/main" id="{34E864E5-79BB-43EC-B231-50BE35B34F9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1" name="Text Box 15">
          <a:extLst>
            <a:ext uri="{FF2B5EF4-FFF2-40B4-BE49-F238E27FC236}">
              <a16:creationId xmlns:a16="http://schemas.microsoft.com/office/drawing/2014/main" id="{3A0B6711-D60B-411D-A4AB-5A0D0DF6CD4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2" name="Text Box 15">
          <a:extLst>
            <a:ext uri="{FF2B5EF4-FFF2-40B4-BE49-F238E27FC236}">
              <a16:creationId xmlns:a16="http://schemas.microsoft.com/office/drawing/2014/main" id="{24276375-BDD8-4AA3-9592-C8F98413D56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3" name="Text Box 15">
          <a:extLst>
            <a:ext uri="{FF2B5EF4-FFF2-40B4-BE49-F238E27FC236}">
              <a16:creationId xmlns:a16="http://schemas.microsoft.com/office/drawing/2014/main" id="{0E2BE9FD-9721-4376-BFD6-676F0F13E69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4" name="Text Box 15">
          <a:extLst>
            <a:ext uri="{FF2B5EF4-FFF2-40B4-BE49-F238E27FC236}">
              <a16:creationId xmlns:a16="http://schemas.microsoft.com/office/drawing/2014/main" id="{6458E93D-BDA1-4499-BC6D-B6439BD4E26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5" name="Text Box 15">
          <a:extLst>
            <a:ext uri="{FF2B5EF4-FFF2-40B4-BE49-F238E27FC236}">
              <a16:creationId xmlns:a16="http://schemas.microsoft.com/office/drawing/2014/main" id="{E2382D4F-5752-4B97-B07C-D38BFAFA1D6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6" name="Text Box 15">
          <a:extLst>
            <a:ext uri="{FF2B5EF4-FFF2-40B4-BE49-F238E27FC236}">
              <a16:creationId xmlns:a16="http://schemas.microsoft.com/office/drawing/2014/main" id="{7AAD9189-F76C-4DAE-B796-80A93A45A8A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7" name="Text Box 15">
          <a:extLst>
            <a:ext uri="{FF2B5EF4-FFF2-40B4-BE49-F238E27FC236}">
              <a16:creationId xmlns:a16="http://schemas.microsoft.com/office/drawing/2014/main" id="{EEB8840F-9662-4F04-A9CF-76026ADEB14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8" name="Text Box 15">
          <a:extLst>
            <a:ext uri="{FF2B5EF4-FFF2-40B4-BE49-F238E27FC236}">
              <a16:creationId xmlns:a16="http://schemas.microsoft.com/office/drawing/2014/main" id="{1E607027-0F33-4649-9CE2-825346F6A50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9" name="Text Box 15">
          <a:extLst>
            <a:ext uri="{FF2B5EF4-FFF2-40B4-BE49-F238E27FC236}">
              <a16:creationId xmlns:a16="http://schemas.microsoft.com/office/drawing/2014/main" id="{161F120A-2643-4725-8DE8-AF603E872FA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0" name="Text Box 15">
          <a:extLst>
            <a:ext uri="{FF2B5EF4-FFF2-40B4-BE49-F238E27FC236}">
              <a16:creationId xmlns:a16="http://schemas.microsoft.com/office/drawing/2014/main" id="{E3843036-0875-44A6-910F-99302DEDCB2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1" name="Text Box 15">
          <a:extLst>
            <a:ext uri="{FF2B5EF4-FFF2-40B4-BE49-F238E27FC236}">
              <a16:creationId xmlns:a16="http://schemas.microsoft.com/office/drawing/2014/main" id="{462AF5D8-EC01-4151-91ED-08C45EC83B7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2" name="Text Box 15">
          <a:extLst>
            <a:ext uri="{FF2B5EF4-FFF2-40B4-BE49-F238E27FC236}">
              <a16:creationId xmlns:a16="http://schemas.microsoft.com/office/drawing/2014/main" id="{27886216-5B22-4630-B26D-3818A80F53B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3" name="Text Box 15">
          <a:extLst>
            <a:ext uri="{FF2B5EF4-FFF2-40B4-BE49-F238E27FC236}">
              <a16:creationId xmlns:a16="http://schemas.microsoft.com/office/drawing/2014/main" id="{8094048A-94D5-4740-9DA1-9DAD0D092FB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4" name="Text Box 15">
          <a:extLst>
            <a:ext uri="{FF2B5EF4-FFF2-40B4-BE49-F238E27FC236}">
              <a16:creationId xmlns:a16="http://schemas.microsoft.com/office/drawing/2014/main" id="{CF8A46DC-A737-4666-A3D6-58CD7FA446C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5" name="Text Box 15">
          <a:extLst>
            <a:ext uri="{FF2B5EF4-FFF2-40B4-BE49-F238E27FC236}">
              <a16:creationId xmlns:a16="http://schemas.microsoft.com/office/drawing/2014/main" id="{4270743F-268F-4AF1-86B0-64C76865440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6" name="Text Box 15">
          <a:extLst>
            <a:ext uri="{FF2B5EF4-FFF2-40B4-BE49-F238E27FC236}">
              <a16:creationId xmlns:a16="http://schemas.microsoft.com/office/drawing/2014/main" id="{6BB7B546-3D4C-4378-910A-B0F7175F469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7" name="Text Box 15">
          <a:extLst>
            <a:ext uri="{FF2B5EF4-FFF2-40B4-BE49-F238E27FC236}">
              <a16:creationId xmlns:a16="http://schemas.microsoft.com/office/drawing/2014/main" id="{74866BB3-68C6-48C3-9697-76426CC0E0E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8" name="Text Box 15">
          <a:extLst>
            <a:ext uri="{FF2B5EF4-FFF2-40B4-BE49-F238E27FC236}">
              <a16:creationId xmlns:a16="http://schemas.microsoft.com/office/drawing/2014/main" id="{35578E31-921C-4007-9889-E311F9FF2A6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9" name="Text Box 15">
          <a:extLst>
            <a:ext uri="{FF2B5EF4-FFF2-40B4-BE49-F238E27FC236}">
              <a16:creationId xmlns:a16="http://schemas.microsoft.com/office/drawing/2014/main" id="{07EA72BF-19EC-4713-B097-0B1B879FE2D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0" name="Text Box 15">
          <a:extLst>
            <a:ext uri="{FF2B5EF4-FFF2-40B4-BE49-F238E27FC236}">
              <a16:creationId xmlns:a16="http://schemas.microsoft.com/office/drawing/2014/main" id="{B77253B3-ABBA-4FB8-9EA5-85C82C3995A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1" name="Text Box 15">
          <a:extLst>
            <a:ext uri="{FF2B5EF4-FFF2-40B4-BE49-F238E27FC236}">
              <a16:creationId xmlns:a16="http://schemas.microsoft.com/office/drawing/2014/main" id="{B921E623-14E5-4E56-93E8-D0B61CB33DA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2" name="Text Box 15">
          <a:extLst>
            <a:ext uri="{FF2B5EF4-FFF2-40B4-BE49-F238E27FC236}">
              <a16:creationId xmlns:a16="http://schemas.microsoft.com/office/drawing/2014/main" id="{6B2449BF-21B3-4A03-9762-0F2E3F45420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3" name="Text Box 15">
          <a:extLst>
            <a:ext uri="{FF2B5EF4-FFF2-40B4-BE49-F238E27FC236}">
              <a16:creationId xmlns:a16="http://schemas.microsoft.com/office/drawing/2014/main" id="{B1AE4670-F1B3-4F3C-8608-293E4B4C697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4" name="Text Box 15">
          <a:extLst>
            <a:ext uri="{FF2B5EF4-FFF2-40B4-BE49-F238E27FC236}">
              <a16:creationId xmlns:a16="http://schemas.microsoft.com/office/drawing/2014/main" id="{73A32B4B-B0B4-4EDF-AB51-F0210504CED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5" name="Text Box 15">
          <a:extLst>
            <a:ext uri="{FF2B5EF4-FFF2-40B4-BE49-F238E27FC236}">
              <a16:creationId xmlns:a16="http://schemas.microsoft.com/office/drawing/2014/main" id="{40B29307-D35C-4EC8-9A89-C5BD19C44CB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6" name="Text Box 15">
          <a:extLst>
            <a:ext uri="{FF2B5EF4-FFF2-40B4-BE49-F238E27FC236}">
              <a16:creationId xmlns:a16="http://schemas.microsoft.com/office/drawing/2014/main" id="{D0D5997F-1A8F-4529-AD36-4D84A9EDD67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7" name="Text Box 15">
          <a:extLst>
            <a:ext uri="{FF2B5EF4-FFF2-40B4-BE49-F238E27FC236}">
              <a16:creationId xmlns:a16="http://schemas.microsoft.com/office/drawing/2014/main" id="{914F0E88-191D-4645-BB25-DBA2C4F88FC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8" name="Text Box 15">
          <a:extLst>
            <a:ext uri="{FF2B5EF4-FFF2-40B4-BE49-F238E27FC236}">
              <a16:creationId xmlns:a16="http://schemas.microsoft.com/office/drawing/2014/main" id="{51657782-1AB6-4CA6-82C3-D616BA12DE0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9" name="Text Box 15">
          <a:extLst>
            <a:ext uri="{FF2B5EF4-FFF2-40B4-BE49-F238E27FC236}">
              <a16:creationId xmlns:a16="http://schemas.microsoft.com/office/drawing/2014/main" id="{B05B351E-2579-45D1-B4EF-725FEFAE9C3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0" name="Text Box 15">
          <a:extLst>
            <a:ext uri="{FF2B5EF4-FFF2-40B4-BE49-F238E27FC236}">
              <a16:creationId xmlns:a16="http://schemas.microsoft.com/office/drawing/2014/main" id="{5FAF96F4-046B-40DD-8E36-636E2517051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1" name="Text Box 15">
          <a:extLst>
            <a:ext uri="{FF2B5EF4-FFF2-40B4-BE49-F238E27FC236}">
              <a16:creationId xmlns:a16="http://schemas.microsoft.com/office/drawing/2014/main" id="{0D692D3D-2E53-43C2-A795-69F3F3D89F7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2" name="Text Box 15">
          <a:extLst>
            <a:ext uri="{FF2B5EF4-FFF2-40B4-BE49-F238E27FC236}">
              <a16:creationId xmlns:a16="http://schemas.microsoft.com/office/drawing/2014/main" id="{FB1656C6-3DF3-4321-B915-1549ADB5144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3" name="Text Box 15">
          <a:extLst>
            <a:ext uri="{FF2B5EF4-FFF2-40B4-BE49-F238E27FC236}">
              <a16:creationId xmlns:a16="http://schemas.microsoft.com/office/drawing/2014/main" id="{6A813069-CD70-4468-91FB-6B10FA05F7B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4" name="Text Box 15">
          <a:extLst>
            <a:ext uri="{FF2B5EF4-FFF2-40B4-BE49-F238E27FC236}">
              <a16:creationId xmlns:a16="http://schemas.microsoft.com/office/drawing/2014/main" id="{7085B6A7-6961-4035-A0EA-41434866C5D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5" name="Text Box 15">
          <a:extLst>
            <a:ext uri="{FF2B5EF4-FFF2-40B4-BE49-F238E27FC236}">
              <a16:creationId xmlns:a16="http://schemas.microsoft.com/office/drawing/2014/main" id="{75A29D2E-B761-4604-B42C-A0970854D34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6" name="Text Box 15">
          <a:extLst>
            <a:ext uri="{FF2B5EF4-FFF2-40B4-BE49-F238E27FC236}">
              <a16:creationId xmlns:a16="http://schemas.microsoft.com/office/drawing/2014/main" id="{C022E645-3282-4D70-ACF5-4ED5A56B72B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7" name="Text Box 15">
          <a:extLst>
            <a:ext uri="{FF2B5EF4-FFF2-40B4-BE49-F238E27FC236}">
              <a16:creationId xmlns:a16="http://schemas.microsoft.com/office/drawing/2014/main" id="{B76C19A4-BBE6-43A9-99C3-4B9A7AD9644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8" name="Text Box 15">
          <a:extLst>
            <a:ext uri="{FF2B5EF4-FFF2-40B4-BE49-F238E27FC236}">
              <a16:creationId xmlns:a16="http://schemas.microsoft.com/office/drawing/2014/main" id="{1D5E16B9-14DE-4041-9A70-19D14471B8B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9" name="Text Box 15">
          <a:extLst>
            <a:ext uri="{FF2B5EF4-FFF2-40B4-BE49-F238E27FC236}">
              <a16:creationId xmlns:a16="http://schemas.microsoft.com/office/drawing/2014/main" id="{B871479A-EAB9-4B0A-B313-DB01A043F72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0" name="Text Box 15">
          <a:extLst>
            <a:ext uri="{FF2B5EF4-FFF2-40B4-BE49-F238E27FC236}">
              <a16:creationId xmlns:a16="http://schemas.microsoft.com/office/drawing/2014/main" id="{CC5F2B13-A652-4E5A-A8B2-8E0435B9D91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1" name="Text Box 15">
          <a:extLst>
            <a:ext uri="{FF2B5EF4-FFF2-40B4-BE49-F238E27FC236}">
              <a16:creationId xmlns:a16="http://schemas.microsoft.com/office/drawing/2014/main" id="{E51D70D0-97F5-455C-A800-9FC1534BB72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2" name="Text Box 15">
          <a:extLst>
            <a:ext uri="{FF2B5EF4-FFF2-40B4-BE49-F238E27FC236}">
              <a16:creationId xmlns:a16="http://schemas.microsoft.com/office/drawing/2014/main" id="{CA3A6013-08C0-48D7-A575-488E9986F63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3" name="Text Box 15">
          <a:extLst>
            <a:ext uri="{FF2B5EF4-FFF2-40B4-BE49-F238E27FC236}">
              <a16:creationId xmlns:a16="http://schemas.microsoft.com/office/drawing/2014/main" id="{946FA072-F255-4AC7-8644-E712361A9E5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4" name="Text Box 15">
          <a:extLst>
            <a:ext uri="{FF2B5EF4-FFF2-40B4-BE49-F238E27FC236}">
              <a16:creationId xmlns:a16="http://schemas.microsoft.com/office/drawing/2014/main" id="{8DF04BEE-EF46-4708-946B-5C5D378AA06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5" name="Text Box 15">
          <a:extLst>
            <a:ext uri="{FF2B5EF4-FFF2-40B4-BE49-F238E27FC236}">
              <a16:creationId xmlns:a16="http://schemas.microsoft.com/office/drawing/2014/main" id="{3A2C1E2C-4F32-4EF8-8B9B-91CA7FDA1DF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6" name="Text Box 15">
          <a:extLst>
            <a:ext uri="{FF2B5EF4-FFF2-40B4-BE49-F238E27FC236}">
              <a16:creationId xmlns:a16="http://schemas.microsoft.com/office/drawing/2014/main" id="{62019DE6-ABF8-45D9-A626-1EFBFB677B4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7" name="Text Box 15">
          <a:extLst>
            <a:ext uri="{FF2B5EF4-FFF2-40B4-BE49-F238E27FC236}">
              <a16:creationId xmlns:a16="http://schemas.microsoft.com/office/drawing/2014/main" id="{677B55FD-859B-43AF-B668-2416DD1721B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8" name="Text Box 15">
          <a:extLst>
            <a:ext uri="{FF2B5EF4-FFF2-40B4-BE49-F238E27FC236}">
              <a16:creationId xmlns:a16="http://schemas.microsoft.com/office/drawing/2014/main" id="{0AE04913-B34C-4C61-AB9E-685E8CAE3EA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9" name="Text Box 15">
          <a:extLst>
            <a:ext uri="{FF2B5EF4-FFF2-40B4-BE49-F238E27FC236}">
              <a16:creationId xmlns:a16="http://schemas.microsoft.com/office/drawing/2014/main" id="{C5EBAC42-C011-4EAF-A0A4-D8E0B29C43D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0" name="Text Box 15">
          <a:extLst>
            <a:ext uri="{FF2B5EF4-FFF2-40B4-BE49-F238E27FC236}">
              <a16:creationId xmlns:a16="http://schemas.microsoft.com/office/drawing/2014/main" id="{3C395C2A-1E34-4DC7-922A-512B132DB13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1" name="Text Box 15">
          <a:extLst>
            <a:ext uri="{FF2B5EF4-FFF2-40B4-BE49-F238E27FC236}">
              <a16:creationId xmlns:a16="http://schemas.microsoft.com/office/drawing/2014/main" id="{BE18B167-D95D-457D-AE59-3CCA10B0816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2" name="Text Box 15">
          <a:extLst>
            <a:ext uri="{FF2B5EF4-FFF2-40B4-BE49-F238E27FC236}">
              <a16:creationId xmlns:a16="http://schemas.microsoft.com/office/drawing/2014/main" id="{5882D88F-D75D-4BB7-878A-24940FC3588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3" name="Text Box 15">
          <a:extLst>
            <a:ext uri="{FF2B5EF4-FFF2-40B4-BE49-F238E27FC236}">
              <a16:creationId xmlns:a16="http://schemas.microsoft.com/office/drawing/2014/main" id="{614114E4-B0F8-4FBD-870E-68019B282E4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4" name="Text Box 15">
          <a:extLst>
            <a:ext uri="{FF2B5EF4-FFF2-40B4-BE49-F238E27FC236}">
              <a16:creationId xmlns:a16="http://schemas.microsoft.com/office/drawing/2014/main" id="{DAAD4296-1412-4956-9006-6110BA1119B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5" name="Text Box 15">
          <a:extLst>
            <a:ext uri="{FF2B5EF4-FFF2-40B4-BE49-F238E27FC236}">
              <a16:creationId xmlns:a16="http://schemas.microsoft.com/office/drawing/2014/main" id="{5E1E9CD2-A94A-436F-9D86-4BF8070DD7F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6" name="Text Box 15">
          <a:extLst>
            <a:ext uri="{FF2B5EF4-FFF2-40B4-BE49-F238E27FC236}">
              <a16:creationId xmlns:a16="http://schemas.microsoft.com/office/drawing/2014/main" id="{7E27E049-BA0E-489A-B42A-CD7B693A55D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7" name="Text Box 15">
          <a:extLst>
            <a:ext uri="{FF2B5EF4-FFF2-40B4-BE49-F238E27FC236}">
              <a16:creationId xmlns:a16="http://schemas.microsoft.com/office/drawing/2014/main" id="{30B26FA5-F79D-460A-8FEF-E6C2A1A2CBA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8" name="Text Box 15">
          <a:extLst>
            <a:ext uri="{FF2B5EF4-FFF2-40B4-BE49-F238E27FC236}">
              <a16:creationId xmlns:a16="http://schemas.microsoft.com/office/drawing/2014/main" id="{1D035371-5FC6-4083-AD32-8F0E6551089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9" name="Text Box 15">
          <a:extLst>
            <a:ext uri="{FF2B5EF4-FFF2-40B4-BE49-F238E27FC236}">
              <a16:creationId xmlns:a16="http://schemas.microsoft.com/office/drawing/2014/main" id="{F0DFEE80-E8D3-4174-9C34-D1538FF7093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0" name="Text Box 15">
          <a:extLst>
            <a:ext uri="{FF2B5EF4-FFF2-40B4-BE49-F238E27FC236}">
              <a16:creationId xmlns:a16="http://schemas.microsoft.com/office/drawing/2014/main" id="{4AC8CCA1-3086-4FD9-B920-F2537AF6755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1" name="Text Box 15">
          <a:extLst>
            <a:ext uri="{FF2B5EF4-FFF2-40B4-BE49-F238E27FC236}">
              <a16:creationId xmlns:a16="http://schemas.microsoft.com/office/drawing/2014/main" id="{37230BE4-6C99-43FB-B7F9-23973A10787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2" name="Text Box 15">
          <a:extLst>
            <a:ext uri="{FF2B5EF4-FFF2-40B4-BE49-F238E27FC236}">
              <a16:creationId xmlns:a16="http://schemas.microsoft.com/office/drawing/2014/main" id="{D4154FC4-B8F3-4900-ACBB-7C2F2B91657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3" name="Text Box 15">
          <a:extLst>
            <a:ext uri="{FF2B5EF4-FFF2-40B4-BE49-F238E27FC236}">
              <a16:creationId xmlns:a16="http://schemas.microsoft.com/office/drawing/2014/main" id="{D5BE580C-B5FB-4151-860C-7AAFF04D334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4" name="Text Box 15">
          <a:extLst>
            <a:ext uri="{FF2B5EF4-FFF2-40B4-BE49-F238E27FC236}">
              <a16:creationId xmlns:a16="http://schemas.microsoft.com/office/drawing/2014/main" id="{00DC56E7-FE6B-4B6E-8430-E11AFC4CE91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5" name="Text Box 15">
          <a:extLst>
            <a:ext uri="{FF2B5EF4-FFF2-40B4-BE49-F238E27FC236}">
              <a16:creationId xmlns:a16="http://schemas.microsoft.com/office/drawing/2014/main" id="{62EC833C-B920-4F23-9B7D-0E3A7FA2BB8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6" name="Text Box 15">
          <a:extLst>
            <a:ext uri="{FF2B5EF4-FFF2-40B4-BE49-F238E27FC236}">
              <a16:creationId xmlns:a16="http://schemas.microsoft.com/office/drawing/2014/main" id="{C33A1C74-5AFB-474F-90A7-8C37EFED641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7" name="Text Box 15">
          <a:extLst>
            <a:ext uri="{FF2B5EF4-FFF2-40B4-BE49-F238E27FC236}">
              <a16:creationId xmlns:a16="http://schemas.microsoft.com/office/drawing/2014/main" id="{E568682D-6851-4490-AE59-929FD86C17E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8" name="Text Box 15">
          <a:extLst>
            <a:ext uri="{FF2B5EF4-FFF2-40B4-BE49-F238E27FC236}">
              <a16:creationId xmlns:a16="http://schemas.microsoft.com/office/drawing/2014/main" id="{C5B3EA18-2E35-445F-BD48-FCFBFDC3D09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9" name="Text Box 15">
          <a:extLst>
            <a:ext uri="{FF2B5EF4-FFF2-40B4-BE49-F238E27FC236}">
              <a16:creationId xmlns:a16="http://schemas.microsoft.com/office/drawing/2014/main" id="{6F41D473-D5DD-4C69-8017-AAB9E4B70D0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0" name="Text Box 15">
          <a:extLst>
            <a:ext uri="{FF2B5EF4-FFF2-40B4-BE49-F238E27FC236}">
              <a16:creationId xmlns:a16="http://schemas.microsoft.com/office/drawing/2014/main" id="{FB520F5E-09A2-4FE2-99B3-69CBCA502CA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1" name="Text Box 15">
          <a:extLst>
            <a:ext uri="{FF2B5EF4-FFF2-40B4-BE49-F238E27FC236}">
              <a16:creationId xmlns:a16="http://schemas.microsoft.com/office/drawing/2014/main" id="{FD520E97-2F56-488A-87C7-30572859A59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2" name="Text Box 15">
          <a:extLst>
            <a:ext uri="{FF2B5EF4-FFF2-40B4-BE49-F238E27FC236}">
              <a16:creationId xmlns:a16="http://schemas.microsoft.com/office/drawing/2014/main" id="{F41CD3A0-0BFB-43F5-93D5-CA6DD33BE45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3" name="Text Box 15">
          <a:extLst>
            <a:ext uri="{FF2B5EF4-FFF2-40B4-BE49-F238E27FC236}">
              <a16:creationId xmlns:a16="http://schemas.microsoft.com/office/drawing/2014/main" id="{65E45190-B30B-4438-937D-701C227FC63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4" name="Text Box 15">
          <a:extLst>
            <a:ext uri="{FF2B5EF4-FFF2-40B4-BE49-F238E27FC236}">
              <a16:creationId xmlns:a16="http://schemas.microsoft.com/office/drawing/2014/main" id="{29260AF3-2880-47F4-8ED4-1BC9A03ADDC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5" name="Text Box 15">
          <a:extLst>
            <a:ext uri="{FF2B5EF4-FFF2-40B4-BE49-F238E27FC236}">
              <a16:creationId xmlns:a16="http://schemas.microsoft.com/office/drawing/2014/main" id="{2A44AF67-0E46-49C3-AC26-8634644E08D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6" name="Text Box 15">
          <a:extLst>
            <a:ext uri="{FF2B5EF4-FFF2-40B4-BE49-F238E27FC236}">
              <a16:creationId xmlns:a16="http://schemas.microsoft.com/office/drawing/2014/main" id="{F3A14DBA-2437-40FF-B5C5-75855A335DB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7" name="Text Box 15">
          <a:extLst>
            <a:ext uri="{FF2B5EF4-FFF2-40B4-BE49-F238E27FC236}">
              <a16:creationId xmlns:a16="http://schemas.microsoft.com/office/drawing/2014/main" id="{BBF44BFA-B347-4FDC-BB1E-58E3EB60D5E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8" name="Text Box 15">
          <a:extLst>
            <a:ext uri="{FF2B5EF4-FFF2-40B4-BE49-F238E27FC236}">
              <a16:creationId xmlns:a16="http://schemas.microsoft.com/office/drawing/2014/main" id="{6CC566DA-FCD9-44B5-8DF2-DF3172C0896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331"/>
    <xdr:sp macro="" textlink="">
      <xdr:nvSpPr>
        <xdr:cNvPr id="319" name="Text Box 15">
          <a:extLst>
            <a:ext uri="{FF2B5EF4-FFF2-40B4-BE49-F238E27FC236}">
              <a16:creationId xmlns:a16="http://schemas.microsoft.com/office/drawing/2014/main" id="{CF20E23A-CAAC-4C41-BE36-2E33D9D520F9}"/>
            </a:ext>
          </a:extLst>
        </xdr:cNvPr>
        <xdr:cNvSpPr txBox="1">
          <a:spLocks noChangeArrowheads="1"/>
        </xdr:cNvSpPr>
      </xdr:nvSpPr>
      <xdr:spPr bwMode="auto">
        <a:xfrm>
          <a:off x="5283200" y="37560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0" name="Text Box 15">
          <a:extLst>
            <a:ext uri="{FF2B5EF4-FFF2-40B4-BE49-F238E27FC236}">
              <a16:creationId xmlns:a16="http://schemas.microsoft.com/office/drawing/2014/main" id="{527285E1-D418-4117-B7FD-E7C1D2CB63A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1" name="Text Box 15">
          <a:extLst>
            <a:ext uri="{FF2B5EF4-FFF2-40B4-BE49-F238E27FC236}">
              <a16:creationId xmlns:a16="http://schemas.microsoft.com/office/drawing/2014/main" id="{D851557D-33E8-44F1-9F82-764EB991BAD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2" name="Text Box 15">
          <a:extLst>
            <a:ext uri="{FF2B5EF4-FFF2-40B4-BE49-F238E27FC236}">
              <a16:creationId xmlns:a16="http://schemas.microsoft.com/office/drawing/2014/main" id="{B1679D6F-5258-45F2-9FD9-0B7ACAD512D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3" name="Text Box 15">
          <a:extLst>
            <a:ext uri="{FF2B5EF4-FFF2-40B4-BE49-F238E27FC236}">
              <a16:creationId xmlns:a16="http://schemas.microsoft.com/office/drawing/2014/main" id="{B9AD5101-FC74-45B4-90E7-31E477D344B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4" name="Text Box 15">
          <a:extLst>
            <a:ext uri="{FF2B5EF4-FFF2-40B4-BE49-F238E27FC236}">
              <a16:creationId xmlns:a16="http://schemas.microsoft.com/office/drawing/2014/main" id="{CF501287-909D-4AFB-8D32-8C0EB9DE1B9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5" name="Text Box 15">
          <a:extLst>
            <a:ext uri="{FF2B5EF4-FFF2-40B4-BE49-F238E27FC236}">
              <a16:creationId xmlns:a16="http://schemas.microsoft.com/office/drawing/2014/main" id="{57DBF72B-A9E5-46FF-9BBC-A44AEB1AF1B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6" name="Text Box 15">
          <a:extLst>
            <a:ext uri="{FF2B5EF4-FFF2-40B4-BE49-F238E27FC236}">
              <a16:creationId xmlns:a16="http://schemas.microsoft.com/office/drawing/2014/main" id="{CEAE6D62-6EE1-441C-A173-A87C601D728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7" name="Text Box 15">
          <a:extLst>
            <a:ext uri="{FF2B5EF4-FFF2-40B4-BE49-F238E27FC236}">
              <a16:creationId xmlns:a16="http://schemas.microsoft.com/office/drawing/2014/main" id="{46A87FEC-206C-4AE4-B2CF-DBB959FE94C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8" name="Text Box 15">
          <a:extLst>
            <a:ext uri="{FF2B5EF4-FFF2-40B4-BE49-F238E27FC236}">
              <a16:creationId xmlns:a16="http://schemas.microsoft.com/office/drawing/2014/main" id="{AE5901CB-80EA-4735-AA7F-6AD4CE6EA24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9" name="Text Box 15">
          <a:extLst>
            <a:ext uri="{FF2B5EF4-FFF2-40B4-BE49-F238E27FC236}">
              <a16:creationId xmlns:a16="http://schemas.microsoft.com/office/drawing/2014/main" id="{64303A3B-53E7-4469-BF84-526973E660D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0" name="Text Box 15">
          <a:extLst>
            <a:ext uri="{FF2B5EF4-FFF2-40B4-BE49-F238E27FC236}">
              <a16:creationId xmlns:a16="http://schemas.microsoft.com/office/drawing/2014/main" id="{420EA055-8122-4D8E-873E-8CC3EBFA367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1" name="Text Box 15">
          <a:extLst>
            <a:ext uri="{FF2B5EF4-FFF2-40B4-BE49-F238E27FC236}">
              <a16:creationId xmlns:a16="http://schemas.microsoft.com/office/drawing/2014/main" id="{7829CC4B-0300-427C-BEBF-83F2B970A87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2" name="Text Box 15">
          <a:extLst>
            <a:ext uri="{FF2B5EF4-FFF2-40B4-BE49-F238E27FC236}">
              <a16:creationId xmlns:a16="http://schemas.microsoft.com/office/drawing/2014/main" id="{0C0F7377-C4CD-4558-AE73-DC3EE863E50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3" name="Text Box 15">
          <a:extLst>
            <a:ext uri="{FF2B5EF4-FFF2-40B4-BE49-F238E27FC236}">
              <a16:creationId xmlns:a16="http://schemas.microsoft.com/office/drawing/2014/main" id="{05DC73BA-3A43-4D73-8996-42B0952D544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4" name="Text Box 15">
          <a:extLst>
            <a:ext uri="{FF2B5EF4-FFF2-40B4-BE49-F238E27FC236}">
              <a16:creationId xmlns:a16="http://schemas.microsoft.com/office/drawing/2014/main" id="{9A7E7589-21CA-4048-8945-94FA23BC9D9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5" name="Text Box 15">
          <a:extLst>
            <a:ext uri="{FF2B5EF4-FFF2-40B4-BE49-F238E27FC236}">
              <a16:creationId xmlns:a16="http://schemas.microsoft.com/office/drawing/2014/main" id="{AE872B5B-29A4-4A1D-8BEA-E05927FFAB5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6" name="Text Box 15">
          <a:extLst>
            <a:ext uri="{FF2B5EF4-FFF2-40B4-BE49-F238E27FC236}">
              <a16:creationId xmlns:a16="http://schemas.microsoft.com/office/drawing/2014/main" id="{BC89D3AA-3D67-441D-A845-EE770FE5502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7" name="Text Box 15">
          <a:extLst>
            <a:ext uri="{FF2B5EF4-FFF2-40B4-BE49-F238E27FC236}">
              <a16:creationId xmlns:a16="http://schemas.microsoft.com/office/drawing/2014/main" id="{D9A95D98-D8EC-449E-8D28-7F6BC83DBEA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8" name="Text Box 15">
          <a:extLst>
            <a:ext uri="{FF2B5EF4-FFF2-40B4-BE49-F238E27FC236}">
              <a16:creationId xmlns:a16="http://schemas.microsoft.com/office/drawing/2014/main" id="{0EE38AEB-1EA3-4A36-96E2-A92C4C1B88B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9" name="Text Box 15">
          <a:extLst>
            <a:ext uri="{FF2B5EF4-FFF2-40B4-BE49-F238E27FC236}">
              <a16:creationId xmlns:a16="http://schemas.microsoft.com/office/drawing/2014/main" id="{9A5BF093-61D2-46A4-BAFA-67D01B8697E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0" name="Text Box 15">
          <a:extLst>
            <a:ext uri="{FF2B5EF4-FFF2-40B4-BE49-F238E27FC236}">
              <a16:creationId xmlns:a16="http://schemas.microsoft.com/office/drawing/2014/main" id="{DF3602E4-53BC-44FE-A14C-CBD4AD7D946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1" name="Text Box 15">
          <a:extLst>
            <a:ext uri="{FF2B5EF4-FFF2-40B4-BE49-F238E27FC236}">
              <a16:creationId xmlns:a16="http://schemas.microsoft.com/office/drawing/2014/main" id="{DD5BEA66-6ED1-4F49-8677-1E992A8E213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2" name="Text Box 15">
          <a:extLst>
            <a:ext uri="{FF2B5EF4-FFF2-40B4-BE49-F238E27FC236}">
              <a16:creationId xmlns:a16="http://schemas.microsoft.com/office/drawing/2014/main" id="{9C74AA2C-46C3-46A6-8F11-1B41616627C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3" name="Text Box 15">
          <a:extLst>
            <a:ext uri="{FF2B5EF4-FFF2-40B4-BE49-F238E27FC236}">
              <a16:creationId xmlns:a16="http://schemas.microsoft.com/office/drawing/2014/main" id="{1F1B79BC-00AA-4CD5-94E5-7CC030CFA9B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4" name="Text Box 15">
          <a:extLst>
            <a:ext uri="{FF2B5EF4-FFF2-40B4-BE49-F238E27FC236}">
              <a16:creationId xmlns:a16="http://schemas.microsoft.com/office/drawing/2014/main" id="{8C7AA6E9-977F-40A0-A05D-1EBF564AA59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5" name="Text Box 15">
          <a:extLst>
            <a:ext uri="{FF2B5EF4-FFF2-40B4-BE49-F238E27FC236}">
              <a16:creationId xmlns:a16="http://schemas.microsoft.com/office/drawing/2014/main" id="{8A339E93-7710-4A0A-97F6-D1AF0CE58E8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6" name="Text Box 15">
          <a:extLst>
            <a:ext uri="{FF2B5EF4-FFF2-40B4-BE49-F238E27FC236}">
              <a16:creationId xmlns:a16="http://schemas.microsoft.com/office/drawing/2014/main" id="{18D36CF9-33E4-4759-A4B0-DA0D9D34629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7" name="Text Box 15">
          <a:extLst>
            <a:ext uri="{FF2B5EF4-FFF2-40B4-BE49-F238E27FC236}">
              <a16:creationId xmlns:a16="http://schemas.microsoft.com/office/drawing/2014/main" id="{3828551E-B0F5-490F-9D66-F720187BED9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8" name="Text Box 15">
          <a:extLst>
            <a:ext uri="{FF2B5EF4-FFF2-40B4-BE49-F238E27FC236}">
              <a16:creationId xmlns:a16="http://schemas.microsoft.com/office/drawing/2014/main" id="{8E3E7F0E-3ACE-4271-8EA2-3D0AFB90F6B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9" name="Text Box 15">
          <a:extLst>
            <a:ext uri="{FF2B5EF4-FFF2-40B4-BE49-F238E27FC236}">
              <a16:creationId xmlns:a16="http://schemas.microsoft.com/office/drawing/2014/main" id="{A8BB3329-9310-47E7-A1AC-601F20BA1B1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0" name="Text Box 15">
          <a:extLst>
            <a:ext uri="{FF2B5EF4-FFF2-40B4-BE49-F238E27FC236}">
              <a16:creationId xmlns:a16="http://schemas.microsoft.com/office/drawing/2014/main" id="{47930BE5-91FD-48D5-909C-CF7577F5819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1" name="Text Box 15">
          <a:extLst>
            <a:ext uri="{FF2B5EF4-FFF2-40B4-BE49-F238E27FC236}">
              <a16:creationId xmlns:a16="http://schemas.microsoft.com/office/drawing/2014/main" id="{FA534138-0416-43DD-8DA7-BE11D58F056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2" name="Text Box 15">
          <a:extLst>
            <a:ext uri="{FF2B5EF4-FFF2-40B4-BE49-F238E27FC236}">
              <a16:creationId xmlns:a16="http://schemas.microsoft.com/office/drawing/2014/main" id="{9B422B72-2367-4C2B-9866-AD2A6A70187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3" name="Text Box 15">
          <a:extLst>
            <a:ext uri="{FF2B5EF4-FFF2-40B4-BE49-F238E27FC236}">
              <a16:creationId xmlns:a16="http://schemas.microsoft.com/office/drawing/2014/main" id="{54930FB5-3861-4170-9BA8-93CA9848A16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4" name="Text Box 15">
          <a:extLst>
            <a:ext uri="{FF2B5EF4-FFF2-40B4-BE49-F238E27FC236}">
              <a16:creationId xmlns:a16="http://schemas.microsoft.com/office/drawing/2014/main" id="{AD76785F-B640-45FA-A4C3-1FA56A7F1E2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5" name="Text Box 15">
          <a:extLst>
            <a:ext uri="{FF2B5EF4-FFF2-40B4-BE49-F238E27FC236}">
              <a16:creationId xmlns:a16="http://schemas.microsoft.com/office/drawing/2014/main" id="{4134E74E-6483-4C11-883A-77450F7D106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6" name="Text Box 15">
          <a:extLst>
            <a:ext uri="{FF2B5EF4-FFF2-40B4-BE49-F238E27FC236}">
              <a16:creationId xmlns:a16="http://schemas.microsoft.com/office/drawing/2014/main" id="{459B38BA-C0EF-4CB4-A9A8-19B7ADCB49F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7" name="Text Box 15">
          <a:extLst>
            <a:ext uri="{FF2B5EF4-FFF2-40B4-BE49-F238E27FC236}">
              <a16:creationId xmlns:a16="http://schemas.microsoft.com/office/drawing/2014/main" id="{3BBAD2E4-7907-4CA7-AEE6-7F0E1F1CFE8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8" name="Text Box 15">
          <a:extLst>
            <a:ext uri="{FF2B5EF4-FFF2-40B4-BE49-F238E27FC236}">
              <a16:creationId xmlns:a16="http://schemas.microsoft.com/office/drawing/2014/main" id="{299933C3-19AD-4934-B73F-202C1E1C02E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9" name="Text Box 15">
          <a:extLst>
            <a:ext uri="{FF2B5EF4-FFF2-40B4-BE49-F238E27FC236}">
              <a16:creationId xmlns:a16="http://schemas.microsoft.com/office/drawing/2014/main" id="{434FCF0A-70DE-4B11-ADA1-A50139B4099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0" name="Text Box 15">
          <a:extLst>
            <a:ext uri="{FF2B5EF4-FFF2-40B4-BE49-F238E27FC236}">
              <a16:creationId xmlns:a16="http://schemas.microsoft.com/office/drawing/2014/main" id="{0CEE454B-CA52-482A-8E46-7D1DCA8DC94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1" name="Text Box 15">
          <a:extLst>
            <a:ext uri="{FF2B5EF4-FFF2-40B4-BE49-F238E27FC236}">
              <a16:creationId xmlns:a16="http://schemas.microsoft.com/office/drawing/2014/main" id="{49B07F22-328E-4DD8-8916-A73374C8E32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2" name="Text Box 15">
          <a:extLst>
            <a:ext uri="{FF2B5EF4-FFF2-40B4-BE49-F238E27FC236}">
              <a16:creationId xmlns:a16="http://schemas.microsoft.com/office/drawing/2014/main" id="{4E327EAE-2823-4505-8E85-4CF8CF8C993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3" name="Text Box 15">
          <a:extLst>
            <a:ext uri="{FF2B5EF4-FFF2-40B4-BE49-F238E27FC236}">
              <a16:creationId xmlns:a16="http://schemas.microsoft.com/office/drawing/2014/main" id="{4032EAED-037A-483C-A118-E6E97643058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4" name="Text Box 15">
          <a:extLst>
            <a:ext uri="{FF2B5EF4-FFF2-40B4-BE49-F238E27FC236}">
              <a16:creationId xmlns:a16="http://schemas.microsoft.com/office/drawing/2014/main" id="{87A4EF1C-F988-4800-A32F-5BBF17B739A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5" name="Text Box 15">
          <a:extLst>
            <a:ext uri="{FF2B5EF4-FFF2-40B4-BE49-F238E27FC236}">
              <a16:creationId xmlns:a16="http://schemas.microsoft.com/office/drawing/2014/main" id="{FD03BFAA-D60E-4D1D-BD79-2F828F80B8F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6" name="Text Box 15">
          <a:extLst>
            <a:ext uri="{FF2B5EF4-FFF2-40B4-BE49-F238E27FC236}">
              <a16:creationId xmlns:a16="http://schemas.microsoft.com/office/drawing/2014/main" id="{C793B6A1-173A-4EB1-BF9B-4B3C9ED2706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7" name="Text Box 15">
          <a:extLst>
            <a:ext uri="{FF2B5EF4-FFF2-40B4-BE49-F238E27FC236}">
              <a16:creationId xmlns:a16="http://schemas.microsoft.com/office/drawing/2014/main" id="{56F4E49D-EC26-4D0A-8DB8-EFCF8FB6CD4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8" name="Text Box 15">
          <a:extLst>
            <a:ext uri="{FF2B5EF4-FFF2-40B4-BE49-F238E27FC236}">
              <a16:creationId xmlns:a16="http://schemas.microsoft.com/office/drawing/2014/main" id="{76DF6482-7186-4115-8178-1A48E590467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9" name="Text Box 15">
          <a:extLst>
            <a:ext uri="{FF2B5EF4-FFF2-40B4-BE49-F238E27FC236}">
              <a16:creationId xmlns:a16="http://schemas.microsoft.com/office/drawing/2014/main" id="{453DC266-4240-45C5-AA65-E73EFFA82DF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0" name="Text Box 15">
          <a:extLst>
            <a:ext uri="{FF2B5EF4-FFF2-40B4-BE49-F238E27FC236}">
              <a16:creationId xmlns:a16="http://schemas.microsoft.com/office/drawing/2014/main" id="{FE6215AB-6097-4F6F-BE74-E07FF4A739E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1" name="Text Box 15">
          <a:extLst>
            <a:ext uri="{FF2B5EF4-FFF2-40B4-BE49-F238E27FC236}">
              <a16:creationId xmlns:a16="http://schemas.microsoft.com/office/drawing/2014/main" id="{18390D53-C760-4E68-80EF-CF453E035D8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2" name="Text Box 15">
          <a:extLst>
            <a:ext uri="{FF2B5EF4-FFF2-40B4-BE49-F238E27FC236}">
              <a16:creationId xmlns:a16="http://schemas.microsoft.com/office/drawing/2014/main" id="{EA13E49B-8317-4E60-9CD9-22C3893C767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3" name="Text Box 15">
          <a:extLst>
            <a:ext uri="{FF2B5EF4-FFF2-40B4-BE49-F238E27FC236}">
              <a16:creationId xmlns:a16="http://schemas.microsoft.com/office/drawing/2014/main" id="{5DB7EE79-24AE-4E2F-BDC0-108296E485A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4" name="Text Box 15">
          <a:extLst>
            <a:ext uri="{FF2B5EF4-FFF2-40B4-BE49-F238E27FC236}">
              <a16:creationId xmlns:a16="http://schemas.microsoft.com/office/drawing/2014/main" id="{9C5B4096-9ABC-4494-A21C-55A73785E34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5" name="Text Box 15">
          <a:extLst>
            <a:ext uri="{FF2B5EF4-FFF2-40B4-BE49-F238E27FC236}">
              <a16:creationId xmlns:a16="http://schemas.microsoft.com/office/drawing/2014/main" id="{DF3F53A4-B440-49EE-BD05-B99B483E771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6" name="Text Box 15">
          <a:extLst>
            <a:ext uri="{FF2B5EF4-FFF2-40B4-BE49-F238E27FC236}">
              <a16:creationId xmlns:a16="http://schemas.microsoft.com/office/drawing/2014/main" id="{03AD4473-9680-4073-8B81-C8386F3EC28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7" name="Text Box 15">
          <a:extLst>
            <a:ext uri="{FF2B5EF4-FFF2-40B4-BE49-F238E27FC236}">
              <a16:creationId xmlns:a16="http://schemas.microsoft.com/office/drawing/2014/main" id="{6EE0C608-1149-4E44-801D-AAC0D4C2AFD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8" name="Text Box 15">
          <a:extLst>
            <a:ext uri="{FF2B5EF4-FFF2-40B4-BE49-F238E27FC236}">
              <a16:creationId xmlns:a16="http://schemas.microsoft.com/office/drawing/2014/main" id="{952FE65A-7D2E-4333-87C0-A099E96DA72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9" name="Text Box 15">
          <a:extLst>
            <a:ext uri="{FF2B5EF4-FFF2-40B4-BE49-F238E27FC236}">
              <a16:creationId xmlns:a16="http://schemas.microsoft.com/office/drawing/2014/main" id="{46E20516-0727-41EA-8D24-E4D3DAEB26F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0" name="Text Box 15">
          <a:extLst>
            <a:ext uri="{FF2B5EF4-FFF2-40B4-BE49-F238E27FC236}">
              <a16:creationId xmlns:a16="http://schemas.microsoft.com/office/drawing/2014/main" id="{3613218A-2342-47B7-A039-7AB15A37069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1" name="Text Box 15">
          <a:extLst>
            <a:ext uri="{FF2B5EF4-FFF2-40B4-BE49-F238E27FC236}">
              <a16:creationId xmlns:a16="http://schemas.microsoft.com/office/drawing/2014/main" id="{86085027-A941-42C0-AFBE-DF7416860D5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2" name="Text Box 15">
          <a:extLst>
            <a:ext uri="{FF2B5EF4-FFF2-40B4-BE49-F238E27FC236}">
              <a16:creationId xmlns:a16="http://schemas.microsoft.com/office/drawing/2014/main" id="{08779A48-7203-4100-BAA9-F735D0784F4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3" name="Text Box 15">
          <a:extLst>
            <a:ext uri="{FF2B5EF4-FFF2-40B4-BE49-F238E27FC236}">
              <a16:creationId xmlns:a16="http://schemas.microsoft.com/office/drawing/2014/main" id="{D3B45D1E-D271-471D-918E-E32E019C668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4" name="Text Box 15">
          <a:extLst>
            <a:ext uri="{FF2B5EF4-FFF2-40B4-BE49-F238E27FC236}">
              <a16:creationId xmlns:a16="http://schemas.microsoft.com/office/drawing/2014/main" id="{ACF63105-62CF-4306-A35B-A052A442090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5" name="Text Box 15">
          <a:extLst>
            <a:ext uri="{FF2B5EF4-FFF2-40B4-BE49-F238E27FC236}">
              <a16:creationId xmlns:a16="http://schemas.microsoft.com/office/drawing/2014/main" id="{C50BE58C-E018-46FE-A500-2CDB1D37198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6" name="Text Box 15">
          <a:extLst>
            <a:ext uri="{FF2B5EF4-FFF2-40B4-BE49-F238E27FC236}">
              <a16:creationId xmlns:a16="http://schemas.microsoft.com/office/drawing/2014/main" id="{923CAC5E-D0C3-4716-9AB3-5E5E38A2BF8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7" name="Text Box 15">
          <a:extLst>
            <a:ext uri="{FF2B5EF4-FFF2-40B4-BE49-F238E27FC236}">
              <a16:creationId xmlns:a16="http://schemas.microsoft.com/office/drawing/2014/main" id="{8D8BC189-D687-447B-AEA7-5EE078B5607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8" name="Text Box 15">
          <a:extLst>
            <a:ext uri="{FF2B5EF4-FFF2-40B4-BE49-F238E27FC236}">
              <a16:creationId xmlns:a16="http://schemas.microsoft.com/office/drawing/2014/main" id="{CB6C30FC-56A0-45B6-B5D3-C46852271DB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9" name="Text Box 15">
          <a:extLst>
            <a:ext uri="{FF2B5EF4-FFF2-40B4-BE49-F238E27FC236}">
              <a16:creationId xmlns:a16="http://schemas.microsoft.com/office/drawing/2014/main" id="{6890819C-CE4D-4CD3-A8A7-5D191D5EBB7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0" name="Text Box 15">
          <a:extLst>
            <a:ext uri="{FF2B5EF4-FFF2-40B4-BE49-F238E27FC236}">
              <a16:creationId xmlns:a16="http://schemas.microsoft.com/office/drawing/2014/main" id="{7FBA512D-DBC2-4409-BFAA-7D1C7B87E04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1" name="Text Box 15">
          <a:extLst>
            <a:ext uri="{FF2B5EF4-FFF2-40B4-BE49-F238E27FC236}">
              <a16:creationId xmlns:a16="http://schemas.microsoft.com/office/drawing/2014/main" id="{16196F70-ADA1-4DEE-9D82-FCBB65B417D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2" name="Text Box 15">
          <a:extLst>
            <a:ext uri="{FF2B5EF4-FFF2-40B4-BE49-F238E27FC236}">
              <a16:creationId xmlns:a16="http://schemas.microsoft.com/office/drawing/2014/main" id="{FE9E65B4-46CD-4505-8ED5-A24B5F5DC72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3" name="Text Box 15">
          <a:extLst>
            <a:ext uri="{FF2B5EF4-FFF2-40B4-BE49-F238E27FC236}">
              <a16:creationId xmlns:a16="http://schemas.microsoft.com/office/drawing/2014/main" id="{43E4BE7F-80A8-4535-A8DA-DA15DE9280A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4" name="Text Box 15">
          <a:extLst>
            <a:ext uri="{FF2B5EF4-FFF2-40B4-BE49-F238E27FC236}">
              <a16:creationId xmlns:a16="http://schemas.microsoft.com/office/drawing/2014/main" id="{0A885442-A202-424C-AF27-58B0DCC8ACF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5" name="Text Box 15">
          <a:extLst>
            <a:ext uri="{FF2B5EF4-FFF2-40B4-BE49-F238E27FC236}">
              <a16:creationId xmlns:a16="http://schemas.microsoft.com/office/drawing/2014/main" id="{412FC0A2-DACB-4C69-8194-8A559D82456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6" name="Text Box 15">
          <a:extLst>
            <a:ext uri="{FF2B5EF4-FFF2-40B4-BE49-F238E27FC236}">
              <a16:creationId xmlns:a16="http://schemas.microsoft.com/office/drawing/2014/main" id="{C2AA9BF6-BF7E-4ACC-B653-EC5A832F75B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7" name="Text Box 15">
          <a:extLst>
            <a:ext uri="{FF2B5EF4-FFF2-40B4-BE49-F238E27FC236}">
              <a16:creationId xmlns:a16="http://schemas.microsoft.com/office/drawing/2014/main" id="{F4993938-4255-42F5-8486-68868C32619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8" name="Text Box 15">
          <a:extLst>
            <a:ext uri="{FF2B5EF4-FFF2-40B4-BE49-F238E27FC236}">
              <a16:creationId xmlns:a16="http://schemas.microsoft.com/office/drawing/2014/main" id="{4C21854A-AB9E-47CA-A5F8-05C9174F6DB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9" name="Text Box 15">
          <a:extLst>
            <a:ext uri="{FF2B5EF4-FFF2-40B4-BE49-F238E27FC236}">
              <a16:creationId xmlns:a16="http://schemas.microsoft.com/office/drawing/2014/main" id="{62F15BD0-723B-46EE-86DB-D49450FF4A1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0" name="Text Box 15">
          <a:extLst>
            <a:ext uri="{FF2B5EF4-FFF2-40B4-BE49-F238E27FC236}">
              <a16:creationId xmlns:a16="http://schemas.microsoft.com/office/drawing/2014/main" id="{3778CD9E-72D3-42B1-BA4D-E097238B653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1" name="Text Box 15">
          <a:extLst>
            <a:ext uri="{FF2B5EF4-FFF2-40B4-BE49-F238E27FC236}">
              <a16:creationId xmlns:a16="http://schemas.microsoft.com/office/drawing/2014/main" id="{C5F7F984-C65E-495B-A428-112A036593A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2" name="Text Box 15">
          <a:extLst>
            <a:ext uri="{FF2B5EF4-FFF2-40B4-BE49-F238E27FC236}">
              <a16:creationId xmlns:a16="http://schemas.microsoft.com/office/drawing/2014/main" id="{9A3BA271-F987-414F-9572-48A247DDF33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3" name="Text Box 15">
          <a:extLst>
            <a:ext uri="{FF2B5EF4-FFF2-40B4-BE49-F238E27FC236}">
              <a16:creationId xmlns:a16="http://schemas.microsoft.com/office/drawing/2014/main" id="{CC938C34-D070-4737-B6AE-F8AF898F218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4" name="Text Box 15">
          <a:extLst>
            <a:ext uri="{FF2B5EF4-FFF2-40B4-BE49-F238E27FC236}">
              <a16:creationId xmlns:a16="http://schemas.microsoft.com/office/drawing/2014/main" id="{951E7256-F6E1-4A03-B015-45FA71A5BE4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5" name="Text Box 15">
          <a:extLst>
            <a:ext uri="{FF2B5EF4-FFF2-40B4-BE49-F238E27FC236}">
              <a16:creationId xmlns:a16="http://schemas.microsoft.com/office/drawing/2014/main" id="{5A2751A4-6C6E-4B41-97E0-EAF44620629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6" name="Text Box 15">
          <a:extLst>
            <a:ext uri="{FF2B5EF4-FFF2-40B4-BE49-F238E27FC236}">
              <a16:creationId xmlns:a16="http://schemas.microsoft.com/office/drawing/2014/main" id="{53F7C590-18EF-49A3-875E-965884B5FF7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7" name="Text Box 15">
          <a:extLst>
            <a:ext uri="{FF2B5EF4-FFF2-40B4-BE49-F238E27FC236}">
              <a16:creationId xmlns:a16="http://schemas.microsoft.com/office/drawing/2014/main" id="{EF229A6D-0289-48E2-8C32-C4868EA0079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35713"/>
    <xdr:sp macro="" textlink="">
      <xdr:nvSpPr>
        <xdr:cNvPr id="408" name="Text Box 15">
          <a:extLst>
            <a:ext uri="{FF2B5EF4-FFF2-40B4-BE49-F238E27FC236}">
              <a16:creationId xmlns:a16="http://schemas.microsoft.com/office/drawing/2014/main" id="{BBD142CE-5DE6-4E40-8ECC-54F9EE779365}"/>
            </a:ext>
          </a:extLst>
        </xdr:cNvPr>
        <xdr:cNvSpPr txBox="1">
          <a:spLocks noChangeArrowheads="1"/>
        </xdr:cNvSpPr>
      </xdr:nvSpPr>
      <xdr:spPr bwMode="auto">
        <a:xfrm>
          <a:off x="5283200" y="37560250"/>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22</xdr:row>
      <xdr:rowOff>0</xdr:rowOff>
    </xdr:from>
    <xdr:ext cx="95250" cy="213632"/>
    <xdr:sp macro="" textlink="">
      <xdr:nvSpPr>
        <xdr:cNvPr id="409" name="Text Box 15">
          <a:extLst>
            <a:ext uri="{FF2B5EF4-FFF2-40B4-BE49-F238E27FC236}">
              <a16:creationId xmlns:a16="http://schemas.microsoft.com/office/drawing/2014/main" id="{A6D386E4-A744-440A-A9C5-6219B6B0B100}"/>
            </a:ext>
          </a:extLst>
        </xdr:cNvPr>
        <xdr:cNvSpPr txBox="1">
          <a:spLocks noChangeArrowheads="1"/>
        </xdr:cNvSpPr>
      </xdr:nvSpPr>
      <xdr:spPr bwMode="auto">
        <a:xfrm>
          <a:off x="6317343"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014"/>
    <xdr:sp macro="" textlink="">
      <xdr:nvSpPr>
        <xdr:cNvPr id="410" name="Text Box 15">
          <a:extLst>
            <a:ext uri="{FF2B5EF4-FFF2-40B4-BE49-F238E27FC236}">
              <a16:creationId xmlns:a16="http://schemas.microsoft.com/office/drawing/2014/main" id="{96ADC9C6-D9A9-4948-9DAD-E685619E7781}"/>
            </a:ext>
          </a:extLst>
        </xdr:cNvPr>
        <xdr:cNvSpPr txBox="1">
          <a:spLocks noChangeArrowheads="1"/>
        </xdr:cNvSpPr>
      </xdr:nvSpPr>
      <xdr:spPr bwMode="auto">
        <a:xfrm>
          <a:off x="5283200" y="37560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1" name="Text Box 15">
          <a:extLst>
            <a:ext uri="{FF2B5EF4-FFF2-40B4-BE49-F238E27FC236}">
              <a16:creationId xmlns:a16="http://schemas.microsoft.com/office/drawing/2014/main" id="{5F3BD241-0A16-4318-98D5-FBD54CCF21C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2" name="Text Box 15">
          <a:extLst>
            <a:ext uri="{FF2B5EF4-FFF2-40B4-BE49-F238E27FC236}">
              <a16:creationId xmlns:a16="http://schemas.microsoft.com/office/drawing/2014/main" id="{17BF85E1-E744-4F36-B208-37E1DCB5698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3" name="Text Box 15">
          <a:extLst>
            <a:ext uri="{FF2B5EF4-FFF2-40B4-BE49-F238E27FC236}">
              <a16:creationId xmlns:a16="http://schemas.microsoft.com/office/drawing/2014/main" id="{D6938940-1314-4F86-A5EF-28588594FFA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331"/>
    <xdr:sp macro="" textlink="">
      <xdr:nvSpPr>
        <xdr:cNvPr id="414" name="Text Box 15">
          <a:extLst>
            <a:ext uri="{FF2B5EF4-FFF2-40B4-BE49-F238E27FC236}">
              <a16:creationId xmlns:a16="http://schemas.microsoft.com/office/drawing/2014/main" id="{1F95269F-81D0-46A5-A9DB-6A48F60A1D5B}"/>
            </a:ext>
          </a:extLst>
        </xdr:cNvPr>
        <xdr:cNvSpPr txBox="1">
          <a:spLocks noChangeArrowheads="1"/>
        </xdr:cNvSpPr>
      </xdr:nvSpPr>
      <xdr:spPr bwMode="auto">
        <a:xfrm>
          <a:off x="5283200" y="37560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5" name="Text Box 15">
          <a:extLst>
            <a:ext uri="{FF2B5EF4-FFF2-40B4-BE49-F238E27FC236}">
              <a16:creationId xmlns:a16="http://schemas.microsoft.com/office/drawing/2014/main" id="{42F3F275-A620-4D19-918C-D0B6DF547A9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014"/>
    <xdr:sp macro="" textlink="">
      <xdr:nvSpPr>
        <xdr:cNvPr id="416" name="Text Box 15">
          <a:extLst>
            <a:ext uri="{FF2B5EF4-FFF2-40B4-BE49-F238E27FC236}">
              <a16:creationId xmlns:a16="http://schemas.microsoft.com/office/drawing/2014/main" id="{8EA9F15A-76B8-408F-86C6-8FC375357BBE}"/>
            </a:ext>
          </a:extLst>
        </xdr:cNvPr>
        <xdr:cNvSpPr txBox="1">
          <a:spLocks noChangeArrowheads="1"/>
        </xdr:cNvSpPr>
      </xdr:nvSpPr>
      <xdr:spPr bwMode="auto">
        <a:xfrm>
          <a:off x="5283200" y="37560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7" name="Text Box 15">
          <a:extLst>
            <a:ext uri="{FF2B5EF4-FFF2-40B4-BE49-F238E27FC236}">
              <a16:creationId xmlns:a16="http://schemas.microsoft.com/office/drawing/2014/main" id="{066AD20E-579E-412C-B984-6990F5CEF77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014"/>
    <xdr:sp macro="" textlink="">
      <xdr:nvSpPr>
        <xdr:cNvPr id="418" name="Text Box 15">
          <a:extLst>
            <a:ext uri="{FF2B5EF4-FFF2-40B4-BE49-F238E27FC236}">
              <a16:creationId xmlns:a16="http://schemas.microsoft.com/office/drawing/2014/main" id="{D4BA03E7-098A-456F-93AE-5694A46F15AA}"/>
            </a:ext>
          </a:extLst>
        </xdr:cNvPr>
        <xdr:cNvSpPr txBox="1">
          <a:spLocks noChangeArrowheads="1"/>
        </xdr:cNvSpPr>
      </xdr:nvSpPr>
      <xdr:spPr bwMode="auto">
        <a:xfrm>
          <a:off x="5283200" y="37560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9" name="Text Box 15">
          <a:extLst>
            <a:ext uri="{FF2B5EF4-FFF2-40B4-BE49-F238E27FC236}">
              <a16:creationId xmlns:a16="http://schemas.microsoft.com/office/drawing/2014/main" id="{1B9AE40A-26F4-4B9A-BBAF-D2D2106FC93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014"/>
    <xdr:sp macro="" textlink="">
      <xdr:nvSpPr>
        <xdr:cNvPr id="420" name="Text Box 15">
          <a:extLst>
            <a:ext uri="{FF2B5EF4-FFF2-40B4-BE49-F238E27FC236}">
              <a16:creationId xmlns:a16="http://schemas.microsoft.com/office/drawing/2014/main" id="{34FC6268-9985-4D31-BC16-15E79AA07D91}"/>
            </a:ext>
          </a:extLst>
        </xdr:cNvPr>
        <xdr:cNvSpPr txBox="1">
          <a:spLocks noChangeArrowheads="1"/>
        </xdr:cNvSpPr>
      </xdr:nvSpPr>
      <xdr:spPr bwMode="auto">
        <a:xfrm>
          <a:off x="5283200" y="37560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014"/>
    <xdr:sp macro="" textlink="">
      <xdr:nvSpPr>
        <xdr:cNvPr id="421" name="Text Box 15">
          <a:extLst>
            <a:ext uri="{FF2B5EF4-FFF2-40B4-BE49-F238E27FC236}">
              <a16:creationId xmlns:a16="http://schemas.microsoft.com/office/drawing/2014/main" id="{5C4A6331-6DE7-4B2A-BF50-1973ABEA2901}"/>
            </a:ext>
          </a:extLst>
        </xdr:cNvPr>
        <xdr:cNvSpPr txBox="1">
          <a:spLocks noChangeArrowheads="1"/>
        </xdr:cNvSpPr>
      </xdr:nvSpPr>
      <xdr:spPr bwMode="auto">
        <a:xfrm>
          <a:off x="5283200" y="37560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014"/>
    <xdr:sp macro="" textlink="">
      <xdr:nvSpPr>
        <xdr:cNvPr id="422" name="Text Box 15">
          <a:extLst>
            <a:ext uri="{FF2B5EF4-FFF2-40B4-BE49-F238E27FC236}">
              <a16:creationId xmlns:a16="http://schemas.microsoft.com/office/drawing/2014/main" id="{D66C115B-D691-4659-A2D0-2000543C473F}"/>
            </a:ext>
          </a:extLst>
        </xdr:cNvPr>
        <xdr:cNvSpPr txBox="1">
          <a:spLocks noChangeArrowheads="1"/>
        </xdr:cNvSpPr>
      </xdr:nvSpPr>
      <xdr:spPr bwMode="auto">
        <a:xfrm>
          <a:off x="5283200" y="37560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Users/romulo%20mu&#241;oz/Downloads/MAPA%20DE%20RIESGOS.%20BIENES%20Y%20SERVICIOS%20VI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1"/>
      <sheetName val="CONTROL DE CAMBIOS"/>
      <sheetName val="GLOSARIO DAFP RIESGOS"/>
      <sheetName val="FACTORES CRITICOS DEL RIESGO"/>
      <sheetName val="CONTEXTO E IDENTIFICACIÓN"/>
      <sheetName val="PROBABILIDAD"/>
      <sheetName val="IMPACTO RIESGOS CORRUPCION"/>
      <sheetName val="IMPACTO"/>
      <sheetName val="ANALISIS R. INHERENTE"/>
      <sheetName val="VALORACIÓN DEL CONTROL"/>
      <sheetName val="MAPA DE RIESGOS"/>
      <sheetName val="ANALISIS R. RESIDUAL"/>
      <sheetName val="RIESGO DEL PROCESO"/>
      <sheetName val="LISTAS FORMULAS"/>
    </sheetNames>
    <sheetDataSet>
      <sheetData sheetId="0" refreshError="1"/>
      <sheetData sheetId="1" refreshError="1"/>
      <sheetData sheetId="2" refreshError="1"/>
      <sheetData sheetId="3" refreshError="1"/>
      <sheetData sheetId="4">
        <row r="29">
          <cell r="E29" t="str">
            <v>Externo</v>
          </cell>
        </row>
        <row r="30">
          <cell r="E30" t="str">
            <v>Interno</v>
          </cell>
        </row>
        <row r="31">
          <cell r="E31" t="str">
            <v>Proceso</v>
          </cell>
        </row>
        <row r="32">
          <cell r="E32" t="str">
            <v>Corrupción</v>
          </cell>
        </row>
      </sheetData>
      <sheetData sheetId="5"/>
      <sheetData sheetId="6" refreshError="1"/>
      <sheetData sheetId="7"/>
      <sheetData sheetId="8" refreshError="1"/>
      <sheetData sheetId="9" refreshError="1"/>
      <sheetData sheetId="10"/>
      <sheetData sheetId="11" refreshError="1"/>
      <sheetData sheetId="12" refreshError="1"/>
      <sheetData sheetId="13">
        <row r="3">
          <cell r="C3" t="str">
            <v>Insignificante</v>
          </cell>
          <cell r="F3" t="str">
            <v>Directamente</v>
          </cell>
          <cell r="G3" t="str">
            <v>Directamente</v>
          </cell>
          <cell r="H3" t="str">
            <v>Débil</v>
          </cell>
        </row>
        <row r="4">
          <cell r="C4" t="str">
            <v>Menor</v>
          </cell>
          <cell r="F4" t="str">
            <v>No Disminuye</v>
          </cell>
          <cell r="G4" t="str">
            <v>Indirectamente</v>
          </cell>
          <cell r="H4" t="str">
            <v>Moderado</v>
          </cell>
        </row>
        <row r="5">
          <cell r="C5" t="str">
            <v>Moderado</v>
          </cell>
          <cell r="G5" t="str">
            <v>No Disminuye</v>
          </cell>
          <cell r="H5" t="str">
            <v>Fuerte</v>
          </cell>
        </row>
        <row r="6">
          <cell r="C6" t="str">
            <v>Mayor</v>
          </cell>
        </row>
        <row r="7">
          <cell r="C7" t="str">
            <v>Catastrofico</v>
          </cell>
        </row>
        <row r="14">
          <cell r="F14">
            <v>15</v>
          </cell>
        </row>
        <row r="15">
          <cell r="F15">
            <v>0</v>
          </cell>
        </row>
      </sheetData>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1" displayName="Tabla1" ref="F9:K39" totalsRowShown="0" headerRowDxfId="245" tableBorderDxfId="244" headerRowCellStyle="Normal 2">
  <autoFilter ref="F9:K39" xr:uid="{00000000-0009-0000-0100-000001000000}"/>
  <tableColumns count="6">
    <tableColumn id="2" xr3:uid="{00000000-0010-0000-0000-000002000000}" name="TIPOLOGÍA" dataDxfId="243" dataCellStyle="Normal 2"/>
    <tableColumn id="3" xr3:uid="{00000000-0010-0000-0000-000003000000}" name="¿QUÉ? _x000a_IMPACTO" dataDxfId="242" dataCellStyle="Normal 2"/>
    <tableColumn id="4" xr3:uid="{00000000-0010-0000-0000-000004000000}" name="¿CÓMO?_x000a_CAUSA INMEDIATA _x000a_(Iniciar con la palabra _x000a_por)" dataDxfId="241" dataCellStyle="Normal 2"/>
    <tableColumn id="5" xr3:uid="{00000000-0010-0000-0000-000005000000}" name="¿PORQUÉ?_x000a_CAUSA RAÍZ_x000a_(Iniciar con _x000a_debido a/a causa de)" dataDxfId="240" dataCellStyle="Normal 2"/>
    <tableColumn id="6" xr3:uid="{00000000-0010-0000-0000-000006000000}" name="DESCRIPCIÓN DEL RIESGO" dataDxfId="239">
      <calculatedColumnFormula>(CONCATENATE(Tabla1[[#This Row],[¿QUÉ? 
IMPACTO]]," ","por ",Tabla1[[#This Row],[¿CÓMO?
CAUSA INMEDIATA 
(Iniciar con la palabra 
por)]]," ","debido a"," ",Tabla1[[#This Row],[¿PORQUÉ?
CAUSA RAÍZ
(Iniciar con 
debido a/a causa de)]]))</calculatedColumnFormula>
    </tableColumn>
    <tableColumn id="1" xr3:uid="{F566824F-C6BB-2645-91F2-208CB3C92770}" name="SUB CAUSAS (Si aplica)" dataDxfId="238" dataCellStyle="Normal 2"/>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1000000}" name="Tabla6" displayName="Tabla6" ref="A31:E35" totalsRowShown="0" headerRowDxfId="237" dataDxfId="236">
  <autoFilter ref="A31:E35" xr:uid="{00000000-0009-0000-0100-000006000000}"/>
  <tableColumns count="5">
    <tableColumn id="1" xr3:uid="{00000000-0010-0000-0100-000001000000}" name="Gestión" dataDxfId="235"/>
    <tableColumn id="2" xr3:uid="{00000000-0010-0000-0100-000002000000}" name="Fiscal" dataDxfId="234"/>
    <tableColumn id="3" xr3:uid="{00000000-0010-0000-0100-000003000000}" name="Seguridad_Información" dataDxfId="233"/>
    <tableColumn id="4" xr3:uid="{00000000-0010-0000-0100-000004000000}" name="Integridad_Pública_Corrupción" dataDxfId="232"/>
    <tableColumn id="5" xr3:uid="{00000000-0010-0000-0100-000005000000}" name="Integridad_Pública_LA_FT_FP" dataDxfId="231"/>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Tabla2" displayName="Tabla2" ref="A38:F47" totalsRowShown="0" headerRowDxfId="230" dataDxfId="229">
  <autoFilter ref="A38:F47" xr:uid="{00000000-0009-0000-0100-000002000000}"/>
  <tableColumns count="6">
    <tableColumn id="1" xr3:uid="{00000000-0010-0000-0200-000001000000}" name="Ejecución_administración_de_procesos" dataDxfId="228"/>
    <tableColumn id="2" xr3:uid="{00000000-0010-0000-0200-000002000000}" name="Transacción_u_Operación_aplica_para_LA_FT_FP" dataDxfId="227"/>
    <tableColumn id="3" xr3:uid="{00000000-0010-0000-0200-000003000000}" name="Talento_Humano" dataDxfId="226"/>
    <tableColumn id="4" xr3:uid="{00000000-0010-0000-0200-000004000000}" name="Tecnología" dataDxfId="225"/>
    <tableColumn id="5" xr3:uid="{00000000-0010-0000-0200-000005000000}" name="Infraestructura" dataDxfId="224"/>
    <tableColumn id="6" xr3:uid="{00000000-0010-0000-0200-000006000000}" name="Evento_externo" dataDxfId="223"/>
  </tableColumns>
  <tableStyleInfo name="TableStyleLight16"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3000000}" name="Tabla3" displayName="Tabla3" ref="H37:I43" totalsRowShown="0" headerRowDxfId="222" dataDxfId="221">
  <autoFilter ref="H37:I43" xr:uid="{00000000-0009-0000-0100-000003000000}"/>
  <tableColumns count="2">
    <tableColumn id="1" xr3:uid="{00000000-0010-0000-0300-000001000000}" name="FACTOR DE RIESGO" dataDxfId="220"/>
    <tableColumn id="2" xr3:uid="{00000000-0010-0000-0300-000002000000}" name="Descripción" dataDxfId="219"/>
  </tableColumns>
  <tableStyleInfo name="TableStyleLight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6.bin"/><Relationship Id="rId4" Type="http://schemas.openxmlformats.org/officeDocument/2006/relationships/table" Target="../tables/table4.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131"/>
  <sheetViews>
    <sheetView zoomScale="90" zoomScaleNormal="90" workbookViewId="0">
      <selection activeCell="B3" sqref="B3"/>
    </sheetView>
  </sheetViews>
  <sheetFormatPr baseColWidth="10" defaultColWidth="0" defaultRowHeight="14.4" zeroHeight="1" x14ac:dyDescent="0.3"/>
  <cols>
    <col min="1" max="1" width="2.77734375" style="190" customWidth="1"/>
    <col min="2" max="3" width="24.44140625" style="190" customWidth="1"/>
    <col min="4" max="4" width="16" style="190" customWidth="1"/>
    <col min="5" max="5" width="24.44140625" style="190" customWidth="1"/>
    <col min="6" max="6" width="27.44140625" style="190" customWidth="1"/>
    <col min="7" max="8" width="24.44140625" style="190" customWidth="1"/>
    <col min="9" max="9" width="4.21875" style="190" customWidth="1"/>
    <col min="10" max="16384" width="11.44140625" style="190" hidden="1"/>
  </cols>
  <sheetData>
    <row r="1" spans="2:8" ht="15" thickBot="1" x14ac:dyDescent="0.35"/>
    <row r="2" spans="2:8" ht="18" x14ac:dyDescent="0.3">
      <c r="B2" s="414" t="s">
        <v>359</v>
      </c>
      <c r="C2" s="415"/>
      <c r="D2" s="415"/>
      <c r="E2" s="415"/>
      <c r="F2" s="415"/>
      <c r="G2" s="415"/>
      <c r="H2" s="416"/>
    </row>
    <row r="3" spans="2:8" x14ac:dyDescent="0.3">
      <c r="B3" s="191"/>
      <c r="C3" s="192"/>
      <c r="D3" s="192"/>
      <c r="E3" s="192"/>
      <c r="F3" s="192"/>
      <c r="G3" s="192"/>
      <c r="H3" s="193"/>
    </row>
    <row r="4" spans="2:8" ht="63" customHeight="1" x14ac:dyDescent="0.3">
      <c r="B4" s="417" t="s">
        <v>0</v>
      </c>
      <c r="C4" s="418"/>
      <c r="D4" s="418"/>
      <c r="E4" s="418"/>
      <c r="F4" s="418"/>
      <c r="G4" s="418"/>
      <c r="H4" s="419"/>
    </row>
    <row r="5" spans="2:8" ht="63" customHeight="1" x14ac:dyDescent="0.3">
      <c r="B5" s="420"/>
      <c r="C5" s="421"/>
      <c r="D5" s="421"/>
      <c r="E5" s="421"/>
      <c r="F5" s="421"/>
      <c r="G5" s="421"/>
      <c r="H5" s="422"/>
    </row>
    <row r="6" spans="2:8" x14ac:dyDescent="0.3">
      <c r="B6" s="409" t="s">
        <v>1</v>
      </c>
      <c r="C6" s="423"/>
      <c r="D6" s="423"/>
      <c r="E6" s="423"/>
      <c r="F6" s="423"/>
      <c r="G6" s="423"/>
      <c r="H6" s="424"/>
    </row>
    <row r="7" spans="2:8" ht="95.25" customHeight="1" x14ac:dyDescent="0.3">
      <c r="B7" s="425" t="s">
        <v>2</v>
      </c>
      <c r="C7" s="426"/>
      <c r="D7" s="426"/>
      <c r="E7" s="426"/>
      <c r="F7" s="426"/>
      <c r="G7" s="426"/>
      <c r="H7" s="427"/>
    </row>
    <row r="8" spans="2:8" x14ac:dyDescent="0.3">
      <c r="B8" s="170"/>
      <c r="C8" s="171"/>
      <c r="D8" s="171"/>
      <c r="E8" s="171"/>
      <c r="F8" s="171"/>
      <c r="G8" s="171"/>
      <c r="H8" s="172"/>
    </row>
    <row r="9" spans="2:8" ht="20.55" customHeight="1" x14ac:dyDescent="0.3">
      <c r="B9" s="429" t="s">
        <v>3</v>
      </c>
      <c r="C9" s="430"/>
      <c r="D9" s="430"/>
      <c r="E9" s="430"/>
      <c r="F9" s="430"/>
      <c r="G9" s="430"/>
      <c r="H9" s="431"/>
    </row>
    <row r="10" spans="2:8" x14ac:dyDescent="0.3">
      <c r="B10" s="176"/>
      <c r="C10" s="177"/>
      <c r="D10" s="177"/>
      <c r="E10" s="177"/>
      <c r="F10" s="177"/>
      <c r="G10" s="177"/>
      <c r="H10" s="178"/>
    </row>
    <row r="11" spans="2:8" ht="20.55" customHeight="1" x14ac:dyDescent="0.3">
      <c r="B11" s="432" t="s">
        <v>4</v>
      </c>
      <c r="C11" s="433"/>
      <c r="D11" s="433"/>
      <c r="E11" s="433"/>
      <c r="F11" s="433"/>
      <c r="G11" s="433"/>
      <c r="H11" s="434"/>
    </row>
    <row r="12" spans="2:8" s="211" customFormat="1" ht="20.55" customHeight="1" x14ac:dyDescent="0.3">
      <c r="B12" s="375"/>
      <c r="C12" s="376"/>
      <c r="D12" s="376"/>
      <c r="E12" s="376"/>
      <c r="F12" s="376"/>
      <c r="G12" s="376"/>
      <c r="H12" s="377"/>
    </row>
    <row r="13" spans="2:8" ht="20.55" customHeight="1" x14ac:dyDescent="0.3">
      <c r="B13" s="409" t="s">
        <v>5</v>
      </c>
      <c r="C13" s="410"/>
      <c r="D13" s="410"/>
      <c r="E13" s="410"/>
      <c r="F13" s="410"/>
      <c r="G13" s="410"/>
      <c r="H13" s="411"/>
    </row>
    <row r="14" spans="2:8" ht="9" customHeight="1" x14ac:dyDescent="0.3">
      <c r="B14" s="409"/>
      <c r="C14" s="410"/>
      <c r="D14" s="410"/>
      <c r="E14" s="410"/>
      <c r="F14" s="410"/>
      <c r="G14" s="410"/>
      <c r="H14" s="411"/>
    </row>
    <row r="15" spans="2:8" x14ac:dyDescent="0.3">
      <c r="B15" s="409" t="s">
        <v>6</v>
      </c>
      <c r="C15" s="410"/>
      <c r="D15" s="410"/>
      <c r="E15" s="410"/>
      <c r="F15" s="410"/>
      <c r="G15" s="410"/>
      <c r="H15" s="411"/>
    </row>
    <row r="16" spans="2:8" x14ac:dyDescent="0.3">
      <c r="B16" s="173"/>
      <c r="C16" s="174"/>
      <c r="D16" s="174"/>
      <c r="E16" s="174"/>
      <c r="F16" s="174"/>
      <c r="G16" s="174"/>
      <c r="H16" s="175"/>
    </row>
    <row r="17" spans="2:8" ht="18.75" customHeight="1" x14ac:dyDescent="0.3">
      <c r="B17" s="409" t="s">
        <v>7</v>
      </c>
      <c r="C17" s="410"/>
      <c r="D17" s="410"/>
      <c r="E17" s="410"/>
      <c r="F17" s="410"/>
      <c r="G17" s="410"/>
      <c r="H17" s="411"/>
    </row>
    <row r="18" spans="2:8" ht="18.75" customHeight="1" x14ac:dyDescent="0.3">
      <c r="B18" s="173"/>
      <c r="C18" s="174"/>
      <c r="D18" s="174"/>
      <c r="E18" s="174"/>
      <c r="F18" s="174"/>
      <c r="G18" s="174"/>
      <c r="H18" s="175"/>
    </row>
    <row r="19" spans="2:8" ht="18.75" customHeight="1" x14ac:dyDescent="0.3">
      <c r="B19" s="409" t="s">
        <v>8</v>
      </c>
      <c r="C19" s="410"/>
      <c r="D19" s="410"/>
      <c r="E19" s="410"/>
      <c r="F19" s="410"/>
      <c r="G19" s="410"/>
      <c r="H19" s="411"/>
    </row>
    <row r="20" spans="2:8" ht="18.75" customHeight="1" thickBot="1" x14ac:dyDescent="0.35">
      <c r="B20" s="149"/>
      <c r="C20" s="179"/>
      <c r="D20" s="179"/>
      <c r="E20" s="179"/>
      <c r="F20" s="179"/>
      <c r="G20" s="179"/>
      <c r="H20" s="180"/>
    </row>
    <row r="21" spans="2:8" ht="15" thickTop="1" x14ac:dyDescent="0.3">
      <c r="B21" s="194"/>
      <c r="C21" s="392" t="s">
        <v>9</v>
      </c>
      <c r="D21" s="393"/>
      <c r="E21" s="394" t="s">
        <v>10</v>
      </c>
      <c r="F21" s="395"/>
      <c r="G21" s="199"/>
      <c r="H21" s="195"/>
    </row>
    <row r="22" spans="2:8" ht="35.25" customHeight="1" x14ac:dyDescent="0.3">
      <c r="B22" s="194"/>
      <c r="C22" s="405" t="s">
        <v>11</v>
      </c>
      <c r="D22" s="384"/>
      <c r="E22" s="385" t="s">
        <v>12</v>
      </c>
      <c r="F22" s="386"/>
      <c r="G22" s="199"/>
      <c r="H22" s="195"/>
    </row>
    <row r="23" spans="2:8" ht="17.25" customHeight="1" x14ac:dyDescent="0.3">
      <c r="B23" s="194"/>
      <c r="C23" s="405" t="s">
        <v>13</v>
      </c>
      <c r="D23" s="384"/>
      <c r="E23" s="385" t="s">
        <v>14</v>
      </c>
      <c r="F23" s="386"/>
      <c r="G23" s="199"/>
      <c r="H23" s="195"/>
    </row>
    <row r="24" spans="2:8" ht="17.25" customHeight="1" x14ac:dyDescent="0.3">
      <c r="B24" s="194"/>
      <c r="C24" s="412" t="s">
        <v>356</v>
      </c>
      <c r="D24" s="413"/>
      <c r="E24" s="385" t="s">
        <v>357</v>
      </c>
      <c r="F24" s="386"/>
      <c r="G24" s="199"/>
      <c r="H24" s="195"/>
    </row>
    <row r="25" spans="2:8" ht="46.5" customHeight="1" x14ac:dyDescent="0.3">
      <c r="B25" s="194"/>
      <c r="C25" s="405" t="s">
        <v>15</v>
      </c>
      <c r="D25" s="384"/>
      <c r="E25" s="435" t="s">
        <v>16</v>
      </c>
      <c r="F25" s="436"/>
      <c r="G25" s="199"/>
      <c r="H25" s="195"/>
    </row>
    <row r="26" spans="2:8" ht="69.75" customHeight="1" x14ac:dyDescent="0.3">
      <c r="B26" s="194"/>
      <c r="C26" s="405" t="s">
        <v>17</v>
      </c>
      <c r="D26" s="384"/>
      <c r="E26" s="385" t="s">
        <v>18</v>
      </c>
      <c r="F26" s="386"/>
      <c r="G26" s="199"/>
      <c r="H26" s="195"/>
    </row>
    <row r="27" spans="2:8" ht="69.75" customHeight="1" x14ac:dyDescent="0.3">
      <c r="B27" s="194"/>
      <c r="C27" s="400" t="s">
        <v>19</v>
      </c>
      <c r="D27" s="396"/>
      <c r="E27" s="379" t="s">
        <v>20</v>
      </c>
      <c r="F27" s="380"/>
      <c r="G27" s="199"/>
      <c r="H27" s="195"/>
    </row>
    <row r="28" spans="2:8" ht="69.75" customHeight="1" x14ac:dyDescent="0.3">
      <c r="B28" s="194"/>
      <c r="C28" s="400" t="s">
        <v>21</v>
      </c>
      <c r="D28" s="396"/>
      <c r="E28" s="379" t="s">
        <v>22</v>
      </c>
      <c r="F28" s="380"/>
      <c r="G28" s="199"/>
      <c r="H28" s="195"/>
    </row>
    <row r="29" spans="2:8" ht="69.75" customHeight="1" x14ac:dyDescent="0.3">
      <c r="B29" s="194"/>
      <c r="C29" s="400" t="s">
        <v>23</v>
      </c>
      <c r="D29" s="396"/>
      <c r="E29" s="379" t="s">
        <v>24</v>
      </c>
      <c r="F29" s="380"/>
      <c r="G29" s="199"/>
      <c r="H29" s="195"/>
    </row>
    <row r="30" spans="2:8" ht="111.75" customHeight="1" x14ac:dyDescent="0.3">
      <c r="B30" s="194"/>
      <c r="C30" s="400" t="s">
        <v>25</v>
      </c>
      <c r="D30" s="396"/>
      <c r="E30" s="379" t="s">
        <v>26</v>
      </c>
      <c r="F30" s="380"/>
      <c r="G30" s="199"/>
      <c r="H30" s="195"/>
    </row>
    <row r="31" spans="2:8" ht="121.5" customHeight="1" x14ac:dyDescent="0.3">
      <c r="B31" s="194"/>
      <c r="C31" s="400" t="s">
        <v>27</v>
      </c>
      <c r="D31" s="396"/>
      <c r="E31" s="379" t="s">
        <v>28</v>
      </c>
      <c r="F31" s="380"/>
      <c r="G31" s="199"/>
      <c r="H31" s="195"/>
    </row>
    <row r="32" spans="2:8" ht="86.25" customHeight="1" x14ac:dyDescent="0.3">
      <c r="B32" s="194"/>
      <c r="C32" s="400" t="s">
        <v>29</v>
      </c>
      <c r="D32" s="396"/>
      <c r="E32" s="379" t="s">
        <v>30</v>
      </c>
      <c r="F32" s="380"/>
      <c r="G32" s="199"/>
      <c r="H32" s="195"/>
    </row>
    <row r="33" spans="2:8" ht="69.75" customHeight="1" x14ac:dyDescent="0.3">
      <c r="B33" s="194"/>
      <c r="C33" s="400" t="s">
        <v>31</v>
      </c>
      <c r="D33" s="396"/>
      <c r="E33" s="379" t="s">
        <v>32</v>
      </c>
      <c r="F33" s="380"/>
      <c r="G33" s="199"/>
      <c r="H33" s="195"/>
    </row>
    <row r="34" spans="2:8" x14ac:dyDescent="0.3">
      <c r="B34" s="194"/>
      <c r="C34" s="184"/>
      <c r="D34" s="184"/>
      <c r="E34" s="185"/>
      <c r="F34" s="185"/>
      <c r="G34" s="199"/>
      <c r="H34" s="195"/>
    </row>
    <row r="35" spans="2:8" x14ac:dyDescent="0.3">
      <c r="B35" s="409" t="s">
        <v>33</v>
      </c>
      <c r="C35" s="410"/>
      <c r="D35" s="410"/>
      <c r="E35" s="410"/>
      <c r="F35" s="410"/>
      <c r="G35" s="410"/>
      <c r="H35" s="411"/>
    </row>
    <row r="36" spans="2:8" ht="14.55" customHeight="1" thickBot="1" x14ac:dyDescent="0.35">
      <c r="B36" s="200"/>
      <c r="C36" s="189"/>
      <c r="D36" s="189"/>
      <c r="E36" s="189"/>
      <c r="F36" s="189"/>
      <c r="G36" s="189"/>
      <c r="H36" s="201"/>
    </row>
    <row r="37" spans="2:8" ht="14.55" customHeight="1" thickTop="1" x14ac:dyDescent="0.3">
      <c r="B37" s="200"/>
      <c r="C37" s="392" t="s">
        <v>9</v>
      </c>
      <c r="D37" s="393"/>
      <c r="E37" s="394" t="s">
        <v>10</v>
      </c>
      <c r="F37" s="395"/>
      <c r="G37" s="189"/>
      <c r="H37" s="201"/>
    </row>
    <row r="38" spans="2:8" ht="90" customHeight="1" x14ac:dyDescent="0.3">
      <c r="B38" s="200"/>
      <c r="C38" s="400" t="s">
        <v>34</v>
      </c>
      <c r="D38" s="396"/>
      <c r="E38" s="379" t="s">
        <v>35</v>
      </c>
      <c r="F38" s="380"/>
      <c r="G38" s="189"/>
      <c r="H38" s="201"/>
    </row>
    <row r="39" spans="2:8" ht="53.55" customHeight="1" x14ac:dyDescent="0.3">
      <c r="B39" s="200"/>
      <c r="C39" s="400" t="s">
        <v>36</v>
      </c>
      <c r="D39" s="396"/>
      <c r="E39" s="379" t="s">
        <v>37</v>
      </c>
      <c r="F39" s="380"/>
      <c r="G39" s="189"/>
      <c r="H39" s="201"/>
    </row>
    <row r="40" spans="2:8" ht="54" customHeight="1" x14ac:dyDescent="0.3">
      <c r="B40" s="200"/>
      <c r="C40" s="400" t="s">
        <v>38</v>
      </c>
      <c r="D40" s="396"/>
      <c r="E40" s="379" t="s">
        <v>39</v>
      </c>
      <c r="F40" s="380"/>
      <c r="G40" s="189"/>
      <c r="H40" s="201"/>
    </row>
    <row r="41" spans="2:8" ht="32.549999999999997" customHeight="1" x14ac:dyDescent="0.3">
      <c r="B41" s="200"/>
      <c r="C41" s="400" t="s">
        <v>40</v>
      </c>
      <c r="D41" s="396"/>
      <c r="E41" s="379" t="s">
        <v>41</v>
      </c>
      <c r="F41" s="380"/>
      <c r="G41" s="189"/>
      <c r="H41" s="201"/>
    </row>
    <row r="42" spans="2:8" x14ac:dyDescent="0.3">
      <c r="B42" s="200"/>
      <c r="C42" s="189"/>
      <c r="D42" s="189"/>
      <c r="E42" s="189"/>
      <c r="F42" s="189"/>
      <c r="G42" s="189"/>
      <c r="H42" s="201"/>
    </row>
    <row r="43" spans="2:8" ht="18.75" customHeight="1" x14ac:dyDescent="0.3">
      <c r="B43" s="397" t="s">
        <v>42</v>
      </c>
      <c r="C43" s="398"/>
      <c r="D43" s="398"/>
      <c r="E43" s="398"/>
      <c r="F43" s="398"/>
      <c r="G43" s="398"/>
      <c r="H43" s="399"/>
    </row>
    <row r="44" spans="2:8" ht="18.75" customHeight="1" x14ac:dyDescent="0.3">
      <c r="B44" s="186"/>
      <c r="C44" s="187"/>
      <c r="D44" s="187"/>
      <c r="E44" s="187"/>
      <c r="F44" s="187"/>
      <c r="G44" s="187"/>
      <c r="H44" s="188"/>
    </row>
    <row r="45" spans="2:8" ht="18.75" customHeight="1" x14ac:dyDescent="0.3">
      <c r="B45" s="409" t="s">
        <v>43</v>
      </c>
      <c r="C45" s="410"/>
      <c r="D45" s="410"/>
      <c r="E45" s="410"/>
      <c r="F45" s="410"/>
      <c r="G45" s="410"/>
      <c r="H45" s="411"/>
    </row>
    <row r="46" spans="2:8" ht="18.75" customHeight="1" thickBot="1" x14ac:dyDescent="0.35">
      <c r="B46" s="149"/>
      <c r="C46" s="179"/>
      <c r="D46" s="179"/>
      <c r="E46" s="179"/>
      <c r="F46" s="179"/>
      <c r="G46" s="179"/>
      <c r="H46" s="180"/>
    </row>
    <row r="47" spans="2:8" ht="18.75" customHeight="1" thickTop="1" x14ac:dyDescent="0.3">
      <c r="B47" s="149"/>
      <c r="C47" s="392" t="s">
        <v>9</v>
      </c>
      <c r="D47" s="393"/>
      <c r="E47" s="394" t="s">
        <v>10</v>
      </c>
      <c r="F47" s="395"/>
      <c r="G47" s="179"/>
      <c r="H47" s="180"/>
    </row>
    <row r="48" spans="2:8" ht="53.25" customHeight="1" x14ac:dyDescent="0.3">
      <c r="B48" s="149"/>
      <c r="C48" s="381" t="s">
        <v>44</v>
      </c>
      <c r="D48" s="382"/>
      <c r="E48" s="379" t="s">
        <v>45</v>
      </c>
      <c r="F48" s="380"/>
      <c r="G48" s="179"/>
      <c r="H48" s="180"/>
    </row>
    <row r="49" spans="2:8" ht="54" customHeight="1" x14ac:dyDescent="0.3">
      <c r="B49" s="149"/>
      <c r="C49" s="381" t="s">
        <v>46</v>
      </c>
      <c r="D49" s="382"/>
      <c r="E49" s="379" t="s">
        <v>47</v>
      </c>
      <c r="F49" s="380"/>
      <c r="G49" s="179"/>
      <c r="H49" s="180"/>
    </row>
    <row r="50" spans="2:8" ht="52.05" customHeight="1" x14ac:dyDescent="0.3">
      <c r="B50" s="149"/>
      <c r="C50" s="381" t="s">
        <v>48</v>
      </c>
      <c r="D50" s="382"/>
      <c r="E50" s="379" t="s">
        <v>49</v>
      </c>
      <c r="F50" s="380"/>
      <c r="G50" s="179"/>
      <c r="H50" s="180"/>
    </row>
    <row r="51" spans="2:8" ht="53.55" customHeight="1" x14ac:dyDescent="0.3">
      <c r="B51" s="149"/>
      <c r="C51" s="381" t="s">
        <v>50</v>
      </c>
      <c r="D51" s="382"/>
      <c r="E51" s="379" t="s">
        <v>49</v>
      </c>
      <c r="F51" s="380"/>
      <c r="G51" s="179"/>
      <c r="H51" s="180"/>
    </row>
    <row r="52" spans="2:8" ht="48.75" customHeight="1" x14ac:dyDescent="0.3">
      <c r="B52" s="149"/>
      <c r="C52" s="381" t="s">
        <v>51</v>
      </c>
      <c r="D52" s="382"/>
      <c r="E52" s="379" t="s">
        <v>52</v>
      </c>
      <c r="F52" s="380"/>
      <c r="G52" s="179"/>
      <c r="H52" s="180"/>
    </row>
    <row r="53" spans="2:8" ht="49.5" customHeight="1" x14ac:dyDescent="0.3">
      <c r="B53" s="149"/>
      <c r="C53" s="381" t="s">
        <v>53</v>
      </c>
      <c r="D53" s="382"/>
      <c r="E53" s="379" t="s">
        <v>54</v>
      </c>
      <c r="F53" s="380"/>
      <c r="G53" s="179"/>
      <c r="H53" s="180"/>
    </row>
    <row r="54" spans="2:8" ht="50.25" customHeight="1" x14ac:dyDescent="0.3">
      <c r="B54" s="149"/>
      <c r="C54" s="381" t="s">
        <v>55</v>
      </c>
      <c r="D54" s="382"/>
      <c r="E54" s="379" t="s">
        <v>56</v>
      </c>
      <c r="F54" s="380"/>
      <c r="G54" s="179"/>
      <c r="H54" s="180"/>
    </row>
    <row r="55" spans="2:8" ht="29.55" customHeight="1" x14ac:dyDescent="0.3">
      <c r="B55" s="149"/>
      <c r="C55" s="381" t="s">
        <v>57</v>
      </c>
      <c r="D55" s="382"/>
      <c r="E55" s="379" t="s">
        <v>58</v>
      </c>
      <c r="F55" s="380"/>
      <c r="G55" s="179"/>
      <c r="H55" s="180"/>
    </row>
    <row r="56" spans="2:8" ht="40.049999999999997" customHeight="1" x14ac:dyDescent="0.3">
      <c r="B56" s="149"/>
      <c r="C56" s="381" t="s">
        <v>59</v>
      </c>
      <c r="D56" s="382"/>
      <c r="E56" s="379" t="s">
        <v>60</v>
      </c>
      <c r="F56" s="380"/>
      <c r="G56" s="179"/>
      <c r="H56" s="180"/>
    </row>
    <row r="57" spans="2:8" ht="29.55" customHeight="1" x14ac:dyDescent="0.3">
      <c r="B57" s="149"/>
      <c r="C57" s="381" t="s">
        <v>61</v>
      </c>
      <c r="D57" s="382"/>
      <c r="E57" s="379" t="s">
        <v>62</v>
      </c>
      <c r="F57" s="380"/>
      <c r="G57" s="179"/>
      <c r="H57" s="180"/>
    </row>
    <row r="58" spans="2:8" ht="18.75" customHeight="1" x14ac:dyDescent="0.3">
      <c r="B58" s="149"/>
      <c r="C58" s="179"/>
      <c r="D58" s="179"/>
      <c r="E58" s="179"/>
      <c r="F58" s="179"/>
      <c r="G58" s="179"/>
      <c r="H58" s="180"/>
    </row>
    <row r="59" spans="2:8" ht="18.75" customHeight="1" x14ac:dyDescent="0.3">
      <c r="B59" s="406" t="s">
        <v>63</v>
      </c>
      <c r="C59" s="407"/>
      <c r="D59" s="407"/>
      <c r="E59" s="407"/>
      <c r="F59" s="407"/>
      <c r="G59" s="407"/>
      <c r="H59" s="408"/>
    </row>
    <row r="60" spans="2:8" ht="18.75" customHeight="1" x14ac:dyDescent="0.3">
      <c r="B60" s="149"/>
      <c r="C60" s="179"/>
      <c r="D60" s="179"/>
      <c r="E60" s="179"/>
      <c r="F60" s="179"/>
      <c r="G60" s="179"/>
      <c r="H60" s="180"/>
    </row>
    <row r="61" spans="2:8" ht="18.75" customHeight="1" x14ac:dyDescent="0.3">
      <c r="B61" s="387" t="s">
        <v>64</v>
      </c>
      <c r="C61" s="388"/>
      <c r="D61" s="388"/>
      <c r="E61" s="388"/>
      <c r="F61" s="388"/>
      <c r="G61" s="388"/>
      <c r="H61" s="389"/>
    </row>
    <row r="62" spans="2:8" ht="18.75" customHeight="1" x14ac:dyDescent="0.3">
      <c r="B62" s="173"/>
      <c r="C62" s="174"/>
      <c r="D62" s="174"/>
      <c r="E62" s="174"/>
      <c r="F62" s="174"/>
      <c r="G62" s="174"/>
      <c r="H62" s="175"/>
    </row>
    <row r="63" spans="2:8" ht="30" customHeight="1" x14ac:dyDescent="0.3">
      <c r="B63" s="409" t="s">
        <v>65</v>
      </c>
      <c r="C63" s="410"/>
      <c r="D63" s="410"/>
      <c r="E63" s="410"/>
      <c r="F63" s="410"/>
      <c r="G63" s="410"/>
      <c r="H63" s="411"/>
    </row>
    <row r="64" spans="2:8" ht="15" thickBot="1" x14ac:dyDescent="0.35">
      <c r="B64" s="149"/>
      <c r="C64" s="179"/>
      <c r="D64" s="179"/>
      <c r="E64" s="179"/>
      <c r="F64" s="179"/>
      <c r="G64" s="179"/>
      <c r="H64" s="180"/>
    </row>
    <row r="65" spans="2:8" ht="30" customHeight="1" thickTop="1" x14ac:dyDescent="0.3">
      <c r="B65" s="149"/>
      <c r="C65" s="392" t="s">
        <v>9</v>
      </c>
      <c r="D65" s="393"/>
      <c r="E65" s="394" t="s">
        <v>10</v>
      </c>
      <c r="F65" s="395"/>
      <c r="G65" s="179"/>
      <c r="H65" s="180"/>
    </row>
    <row r="66" spans="2:8" ht="30" customHeight="1" x14ac:dyDescent="0.3">
      <c r="B66" s="149"/>
      <c r="C66" s="381" t="s">
        <v>66</v>
      </c>
      <c r="D66" s="382"/>
      <c r="E66" s="379" t="s">
        <v>67</v>
      </c>
      <c r="F66" s="380"/>
      <c r="G66" s="179"/>
      <c r="H66" s="180"/>
    </row>
    <row r="67" spans="2:8" ht="44.55" customHeight="1" x14ac:dyDescent="0.3">
      <c r="B67" s="149"/>
      <c r="C67" s="381" t="s">
        <v>68</v>
      </c>
      <c r="D67" s="382"/>
      <c r="E67" s="379" t="s">
        <v>69</v>
      </c>
      <c r="F67" s="380"/>
      <c r="G67" s="179"/>
      <c r="H67" s="180"/>
    </row>
    <row r="68" spans="2:8" ht="51" customHeight="1" x14ac:dyDescent="0.3">
      <c r="B68" s="149"/>
      <c r="C68" s="381" t="s">
        <v>70</v>
      </c>
      <c r="D68" s="382"/>
      <c r="E68" s="379" t="s">
        <v>71</v>
      </c>
      <c r="F68" s="380"/>
      <c r="G68" s="179"/>
      <c r="H68" s="180"/>
    </row>
    <row r="69" spans="2:8" ht="104.25" customHeight="1" x14ac:dyDescent="0.3">
      <c r="B69" s="149"/>
      <c r="C69" s="381" t="s">
        <v>355</v>
      </c>
      <c r="D69" s="382"/>
      <c r="E69" s="379" t="s">
        <v>354</v>
      </c>
      <c r="F69" s="380"/>
      <c r="G69" s="179"/>
      <c r="H69" s="180"/>
    </row>
    <row r="70" spans="2:8" ht="30" customHeight="1" x14ac:dyDescent="0.3">
      <c r="B70" s="149"/>
      <c r="C70" s="179"/>
      <c r="D70" s="179"/>
      <c r="E70" s="179"/>
      <c r="F70" s="179"/>
      <c r="G70" s="179"/>
      <c r="H70" s="180"/>
    </row>
    <row r="71" spans="2:8" ht="18.75" customHeight="1" x14ac:dyDescent="0.3">
      <c r="B71" s="387" t="s">
        <v>73</v>
      </c>
      <c r="C71" s="388"/>
      <c r="D71" s="388"/>
      <c r="E71" s="388"/>
      <c r="F71" s="388"/>
      <c r="G71" s="388"/>
      <c r="H71" s="389"/>
    </row>
    <row r="72" spans="2:8" ht="18.75" customHeight="1" x14ac:dyDescent="0.3">
      <c r="B72" s="181"/>
      <c r="C72" s="182"/>
      <c r="D72" s="182"/>
      <c r="E72" s="182"/>
      <c r="F72" s="182"/>
      <c r="G72" s="182"/>
      <c r="H72" s="183"/>
    </row>
    <row r="73" spans="2:8" ht="18.75" customHeight="1" x14ac:dyDescent="0.3">
      <c r="B73" s="387" t="s">
        <v>74</v>
      </c>
      <c r="C73" s="388"/>
      <c r="D73" s="388"/>
      <c r="E73" s="388"/>
      <c r="F73" s="388"/>
      <c r="G73" s="388"/>
      <c r="H73" s="389"/>
    </row>
    <row r="74" spans="2:8" ht="18.75" customHeight="1" x14ac:dyDescent="0.3">
      <c r="B74" s="181"/>
      <c r="C74" s="182"/>
      <c r="D74" s="182"/>
      <c r="E74" s="182"/>
      <c r="F74" s="182"/>
      <c r="G74" s="182"/>
      <c r="H74" s="183"/>
    </row>
    <row r="75" spans="2:8" ht="18.75" customHeight="1" x14ac:dyDescent="0.3">
      <c r="B75" s="387" t="s">
        <v>75</v>
      </c>
      <c r="C75" s="388"/>
      <c r="D75" s="388"/>
      <c r="E75" s="388"/>
      <c r="F75" s="388"/>
      <c r="G75" s="388"/>
      <c r="H75" s="389"/>
    </row>
    <row r="76" spans="2:8" x14ac:dyDescent="0.3">
      <c r="B76" s="149"/>
      <c r="C76" s="202"/>
      <c r="D76" s="202"/>
      <c r="E76" s="202"/>
      <c r="F76" s="202"/>
      <c r="G76" s="202"/>
      <c r="H76" s="150"/>
    </row>
    <row r="77" spans="2:8" x14ac:dyDescent="0.3">
      <c r="B77" s="149"/>
      <c r="C77" s="202"/>
      <c r="D77" s="202"/>
      <c r="E77" s="202"/>
      <c r="F77" s="202"/>
      <c r="G77" s="202"/>
      <c r="H77" s="150"/>
    </row>
    <row r="78" spans="2:8" hidden="1" x14ac:dyDescent="0.3">
      <c r="B78" s="149" t="s">
        <v>76</v>
      </c>
      <c r="C78" s="202"/>
      <c r="D78" s="202"/>
      <c r="E78" s="202"/>
      <c r="F78" s="202"/>
      <c r="G78" s="202"/>
      <c r="H78" s="150"/>
    </row>
    <row r="79" spans="2:8" x14ac:dyDescent="0.3">
      <c r="B79" s="149"/>
      <c r="C79" s="202"/>
      <c r="D79" s="202"/>
      <c r="E79" s="202"/>
      <c r="F79" s="202"/>
      <c r="G79" s="202"/>
      <c r="H79" s="150"/>
    </row>
    <row r="80" spans="2:8" ht="15" thickBot="1" x14ac:dyDescent="0.35">
      <c r="B80" s="194"/>
      <c r="C80" s="199"/>
      <c r="D80" s="203"/>
      <c r="E80" s="204"/>
      <c r="F80" s="204"/>
      <c r="G80" s="205"/>
      <c r="H80" s="195"/>
    </row>
    <row r="81" spans="2:8" ht="15" thickTop="1" x14ac:dyDescent="0.3">
      <c r="B81" s="273" t="s">
        <v>77</v>
      </c>
      <c r="C81" s="428" t="s">
        <v>9</v>
      </c>
      <c r="D81" s="393"/>
      <c r="E81" s="394" t="s">
        <v>10</v>
      </c>
      <c r="F81" s="395"/>
      <c r="G81" s="199"/>
      <c r="H81" s="195"/>
    </row>
    <row r="82" spans="2:8" s="148" customFormat="1" ht="24.75" customHeight="1" x14ac:dyDescent="0.3">
      <c r="B82" s="209">
        <v>2</v>
      </c>
      <c r="C82" s="383" t="s">
        <v>11</v>
      </c>
      <c r="D82" s="384"/>
      <c r="E82" s="385" t="s">
        <v>12</v>
      </c>
      <c r="F82" s="386"/>
      <c r="G82" s="206"/>
      <c r="H82" s="151"/>
    </row>
    <row r="83" spans="2:8" s="148" customFormat="1" ht="17.25" customHeight="1" x14ac:dyDescent="0.3">
      <c r="B83" s="209">
        <v>2</v>
      </c>
      <c r="C83" s="383" t="s">
        <v>13</v>
      </c>
      <c r="D83" s="384"/>
      <c r="E83" s="385" t="s">
        <v>14</v>
      </c>
      <c r="F83" s="386"/>
      <c r="G83" s="206"/>
      <c r="H83" s="151"/>
    </row>
    <row r="84" spans="2:8" s="148" customFormat="1" ht="25.5" customHeight="1" x14ac:dyDescent="0.3">
      <c r="B84" s="209">
        <v>2</v>
      </c>
      <c r="C84" s="383" t="s">
        <v>356</v>
      </c>
      <c r="D84" s="384"/>
      <c r="E84" s="385" t="s">
        <v>357</v>
      </c>
      <c r="F84" s="386"/>
      <c r="G84" s="206"/>
      <c r="H84" s="151"/>
    </row>
    <row r="85" spans="2:8" s="148" customFormat="1" ht="25.5" customHeight="1" x14ac:dyDescent="0.3">
      <c r="B85" s="209">
        <v>2</v>
      </c>
      <c r="C85" s="383" t="s">
        <v>15</v>
      </c>
      <c r="D85" s="384"/>
      <c r="E85" s="385" t="s">
        <v>16</v>
      </c>
      <c r="F85" s="386"/>
      <c r="G85" s="206"/>
      <c r="H85" s="151"/>
    </row>
    <row r="86" spans="2:8" s="148" customFormat="1" ht="67.05" customHeight="1" x14ac:dyDescent="0.3">
      <c r="B86" s="209">
        <v>2</v>
      </c>
      <c r="C86" s="383" t="s">
        <v>17</v>
      </c>
      <c r="D86" s="384"/>
      <c r="E86" s="385" t="s">
        <v>18</v>
      </c>
      <c r="F86" s="386"/>
      <c r="G86" s="206"/>
      <c r="H86" s="151"/>
    </row>
    <row r="87" spans="2:8" s="148" customFormat="1" ht="67.5" customHeight="1" x14ac:dyDescent="0.3">
      <c r="B87" s="209">
        <v>2</v>
      </c>
      <c r="C87" s="382" t="s">
        <v>19</v>
      </c>
      <c r="D87" s="396"/>
      <c r="E87" s="379" t="s">
        <v>20</v>
      </c>
      <c r="F87" s="380"/>
      <c r="G87" s="206"/>
      <c r="H87" s="151"/>
    </row>
    <row r="88" spans="2:8" s="148" customFormat="1" ht="43.5" customHeight="1" x14ac:dyDescent="0.3">
      <c r="B88" s="209">
        <v>2</v>
      </c>
      <c r="C88" s="382" t="s">
        <v>21</v>
      </c>
      <c r="D88" s="396"/>
      <c r="E88" s="379" t="s">
        <v>22</v>
      </c>
      <c r="F88" s="380"/>
      <c r="G88" s="206"/>
      <c r="H88" s="151"/>
    </row>
    <row r="89" spans="2:8" s="148" customFormat="1" ht="35.25" customHeight="1" x14ac:dyDescent="0.3">
      <c r="B89" s="209">
        <v>2</v>
      </c>
      <c r="C89" s="382" t="s">
        <v>23</v>
      </c>
      <c r="D89" s="396"/>
      <c r="E89" s="379" t="s">
        <v>24</v>
      </c>
      <c r="F89" s="380"/>
      <c r="G89" s="206"/>
      <c r="H89" s="151"/>
    </row>
    <row r="90" spans="2:8" s="148" customFormat="1" ht="72.75" customHeight="1" x14ac:dyDescent="0.3">
      <c r="B90" s="209">
        <v>2</v>
      </c>
      <c r="C90" s="382" t="s">
        <v>25</v>
      </c>
      <c r="D90" s="396"/>
      <c r="E90" s="379" t="s">
        <v>78</v>
      </c>
      <c r="F90" s="380"/>
      <c r="G90" s="206"/>
      <c r="H90" s="151"/>
    </row>
    <row r="91" spans="2:8" s="148" customFormat="1" ht="94.05" customHeight="1" x14ac:dyDescent="0.3">
      <c r="B91" s="209">
        <v>2</v>
      </c>
      <c r="C91" s="382" t="s">
        <v>27</v>
      </c>
      <c r="D91" s="396"/>
      <c r="E91" s="379" t="s">
        <v>28</v>
      </c>
      <c r="F91" s="380"/>
      <c r="G91" s="206"/>
      <c r="H91" s="151"/>
    </row>
    <row r="92" spans="2:8" s="148" customFormat="1" ht="94.05" customHeight="1" x14ac:dyDescent="0.3">
      <c r="B92" s="209">
        <v>2</v>
      </c>
      <c r="C92" s="382" t="s">
        <v>29</v>
      </c>
      <c r="D92" s="396"/>
      <c r="E92" s="379" t="s">
        <v>30</v>
      </c>
      <c r="F92" s="380"/>
      <c r="G92" s="206"/>
      <c r="H92" s="151"/>
    </row>
    <row r="93" spans="2:8" s="148" customFormat="1" x14ac:dyDescent="0.3">
      <c r="B93" s="209">
        <v>2</v>
      </c>
      <c r="C93" s="382" t="s">
        <v>31</v>
      </c>
      <c r="D93" s="396"/>
      <c r="E93" s="379" t="s">
        <v>32</v>
      </c>
      <c r="F93" s="380"/>
      <c r="G93" s="206"/>
      <c r="H93" s="151"/>
    </row>
    <row r="94" spans="2:8" s="148" customFormat="1" ht="66.75" customHeight="1" x14ac:dyDescent="0.3">
      <c r="B94" s="209">
        <v>3</v>
      </c>
      <c r="C94" s="382" t="s">
        <v>34</v>
      </c>
      <c r="D94" s="396"/>
      <c r="E94" s="379" t="s">
        <v>35</v>
      </c>
      <c r="F94" s="380"/>
      <c r="G94" s="206"/>
      <c r="H94" s="151"/>
    </row>
    <row r="95" spans="2:8" s="148" customFormat="1" ht="66.75" customHeight="1" x14ac:dyDescent="0.3">
      <c r="B95" s="209">
        <v>3</v>
      </c>
      <c r="C95" s="382" t="s">
        <v>36</v>
      </c>
      <c r="D95" s="396"/>
      <c r="E95" s="379" t="s">
        <v>37</v>
      </c>
      <c r="F95" s="380"/>
      <c r="G95" s="206"/>
      <c r="H95" s="151"/>
    </row>
    <row r="96" spans="2:8" s="148" customFormat="1" ht="62.55" customHeight="1" x14ac:dyDescent="0.3">
      <c r="B96" s="209">
        <v>3</v>
      </c>
      <c r="C96" s="382" t="s">
        <v>38</v>
      </c>
      <c r="D96" s="396"/>
      <c r="E96" s="379" t="s">
        <v>39</v>
      </c>
      <c r="F96" s="380"/>
      <c r="G96" s="206"/>
      <c r="H96" s="151"/>
    </row>
    <row r="97" spans="2:8" s="148" customFormat="1" ht="38.549999999999997" customHeight="1" x14ac:dyDescent="0.3">
      <c r="B97" s="209">
        <v>3</v>
      </c>
      <c r="C97" s="382" t="s">
        <v>40</v>
      </c>
      <c r="D97" s="396"/>
      <c r="E97" s="379" t="s">
        <v>41</v>
      </c>
      <c r="F97" s="380"/>
      <c r="G97" s="206"/>
      <c r="H97" s="151"/>
    </row>
    <row r="98" spans="2:8" ht="59.25" customHeight="1" x14ac:dyDescent="0.3">
      <c r="B98" s="210">
        <v>5</v>
      </c>
      <c r="C98" s="391" t="s">
        <v>44</v>
      </c>
      <c r="D98" s="382"/>
      <c r="E98" s="379" t="s">
        <v>79</v>
      </c>
      <c r="F98" s="380"/>
      <c r="G98" s="199"/>
      <c r="H98" s="195"/>
    </row>
    <row r="99" spans="2:8" ht="59.25" customHeight="1" x14ac:dyDescent="0.3">
      <c r="B99" s="210">
        <v>5</v>
      </c>
      <c r="C99" s="391" t="s">
        <v>46</v>
      </c>
      <c r="D99" s="382"/>
      <c r="E99" s="379" t="s">
        <v>47</v>
      </c>
      <c r="F99" s="380"/>
      <c r="G99" s="199"/>
      <c r="H99" s="195"/>
    </row>
    <row r="100" spans="2:8" ht="59.25" customHeight="1" x14ac:dyDescent="0.3">
      <c r="B100" s="210">
        <v>5</v>
      </c>
      <c r="C100" s="391" t="s">
        <v>48</v>
      </c>
      <c r="D100" s="382"/>
      <c r="E100" s="379" t="s">
        <v>49</v>
      </c>
      <c r="F100" s="380"/>
      <c r="G100" s="199"/>
      <c r="H100" s="195"/>
    </row>
    <row r="101" spans="2:8" ht="59.25" customHeight="1" x14ac:dyDescent="0.3">
      <c r="B101" s="210">
        <v>5</v>
      </c>
      <c r="C101" s="391" t="s">
        <v>50</v>
      </c>
      <c r="D101" s="382"/>
      <c r="E101" s="379" t="s">
        <v>49</v>
      </c>
      <c r="F101" s="380"/>
      <c r="G101" s="199"/>
      <c r="H101" s="195"/>
    </row>
    <row r="102" spans="2:8" ht="47.55" customHeight="1" x14ac:dyDescent="0.3">
      <c r="B102" s="210">
        <v>5</v>
      </c>
      <c r="C102" s="391" t="s">
        <v>51</v>
      </c>
      <c r="D102" s="382"/>
      <c r="E102" s="379" t="s">
        <v>52</v>
      </c>
      <c r="F102" s="380"/>
      <c r="G102" s="199"/>
      <c r="H102" s="195"/>
    </row>
    <row r="103" spans="2:8" ht="45.75" customHeight="1" x14ac:dyDescent="0.3">
      <c r="B103" s="210">
        <v>5</v>
      </c>
      <c r="C103" s="391" t="s">
        <v>53</v>
      </c>
      <c r="D103" s="382"/>
      <c r="E103" s="379" t="s">
        <v>54</v>
      </c>
      <c r="F103" s="380"/>
      <c r="G103" s="199"/>
      <c r="H103" s="195"/>
    </row>
    <row r="104" spans="2:8" ht="32.549999999999997" customHeight="1" x14ac:dyDescent="0.3">
      <c r="B104" s="210">
        <v>5</v>
      </c>
      <c r="C104" s="391" t="s">
        <v>55</v>
      </c>
      <c r="D104" s="382"/>
      <c r="E104" s="379" t="s">
        <v>56</v>
      </c>
      <c r="F104" s="380"/>
      <c r="G104" s="199"/>
      <c r="H104" s="195"/>
    </row>
    <row r="105" spans="2:8" ht="33.75" customHeight="1" x14ac:dyDescent="0.3">
      <c r="B105" s="210">
        <v>5</v>
      </c>
      <c r="C105" s="391" t="s">
        <v>57</v>
      </c>
      <c r="D105" s="382"/>
      <c r="E105" s="379" t="s">
        <v>58</v>
      </c>
      <c r="F105" s="380"/>
      <c r="G105" s="199"/>
      <c r="H105" s="195"/>
    </row>
    <row r="106" spans="2:8" ht="33.75" customHeight="1" x14ac:dyDescent="0.3">
      <c r="B106" s="210">
        <v>5</v>
      </c>
      <c r="C106" s="391" t="s">
        <v>59</v>
      </c>
      <c r="D106" s="382"/>
      <c r="E106" s="379" t="s">
        <v>60</v>
      </c>
      <c r="F106" s="380"/>
      <c r="G106" s="199"/>
      <c r="H106" s="195"/>
    </row>
    <row r="107" spans="2:8" x14ac:dyDescent="0.3">
      <c r="B107" s="210">
        <v>5</v>
      </c>
      <c r="C107" s="391" t="s">
        <v>61</v>
      </c>
      <c r="D107" s="382"/>
      <c r="E107" s="379" t="s">
        <v>62</v>
      </c>
      <c r="F107" s="380"/>
      <c r="G107" s="199"/>
      <c r="H107" s="195"/>
    </row>
    <row r="108" spans="2:8" ht="25.05" customHeight="1" x14ac:dyDescent="0.3">
      <c r="B108" s="210">
        <v>8</v>
      </c>
      <c r="C108" s="391" t="s">
        <v>66</v>
      </c>
      <c r="D108" s="382"/>
      <c r="E108" s="379" t="s">
        <v>67</v>
      </c>
      <c r="F108" s="380"/>
      <c r="G108" s="199"/>
      <c r="H108" s="195"/>
    </row>
    <row r="109" spans="2:8" ht="46.5" customHeight="1" x14ac:dyDescent="0.3">
      <c r="B109" s="210">
        <v>8</v>
      </c>
      <c r="C109" s="391" t="s">
        <v>68</v>
      </c>
      <c r="D109" s="382"/>
      <c r="E109" s="379" t="s">
        <v>69</v>
      </c>
      <c r="F109" s="380"/>
      <c r="G109" s="199"/>
      <c r="H109" s="195"/>
    </row>
    <row r="110" spans="2:8" ht="46.5" customHeight="1" x14ac:dyDescent="0.3">
      <c r="B110" s="210">
        <v>8</v>
      </c>
      <c r="C110" s="391" t="s">
        <v>70</v>
      </c>
      <c r="D110" s="382"/>
      <c r="E110" s="379" t="s">
        <v>71</v>
      </c>
      <c r="F110" s="380"/>
      <c r="G110" s="199"/>
      <c r="H110" s="195"/>
    </row>
    <row r="111" spans="2:8" s="148" customFormat="1" ht="103.5" customHeight="1" x14ac:dyDescent="0.3">
      <c r="B111" s="209">
        <v>8</v>
      </c>
      <c r="C111" s="391" t="s">
        <v>355</v>
      </c>
      <c r="D111" s="382"/>
      <c r="E111" s="379" t="s">
        <v>354</v>
      </c>
      <c r="F111" s="380"/>
      <c r="G111" s="206"/>
      <c r="H111" s="151"/>
    </row>
    <row r="112" spans="2:8" ht="6.75" customHeight="1" thickBot="1" x14ac:dyDescent="0.35">
      <c r="B112" s="194"/>
      <c r="C112" s="401"/>
      <c r="D112" s="402"/>
      <c r="E112" s="403"/>
      <c r="F112" s="404"/>
      <c r="G112" s="199"/>
      <c r="H112" s="195"/>
    </row>
    <row r="113" spans="2:9" ht="15" thickTop="1" x14ac:dyDescent="0.3">
      <c r="B113" s="194"/>
      <c r="C113" s="207"/>
      <c r="D113" s="207"/>
      <c r="E113" s="208"/>
      <c r="F113" s="208"/>
      <c r="G113" s="199"/>
      <c r="H113" s="195"/>
    </row>
    <row r="114" spans="2:9" ht="15" thickBot="1" x14ac:dyDescent="0.35">
      <c r="B114" s="196"/>
      <c r="C114" s="197"/>
      <c r="D114" s="197"/>
      <c r="E114" s="197"/>
      <c r="F114" s="197"/>
      <c r="G114" s="197"/>
      <c r="H114" s="198"/>
    </row>
    <row r="115" spans="2:9" ht="15" thickBot="1" x14ac:dyDescent="0.35"/>
    <row r="116" spans="2:9" ht="15.6" thickTop="1" thickBot="1" x14ac:dyDescent="0.35">
      <c r="B116" s="349" t="s">
        <v>376</v>
      </c>
      <c r="C116" s="349"/>
      <c r="D116" s="349"/>
      <c r="E116" s="349"/>
      <c r="F116" s="349"/>
      <c r="G116" s="349"/>
      <c r="H116" s="349"/>
      <c r="I116" s="321"/>
    </row>
    <row r="117" spans="2:9" ht="15.6" thickTop="1" thickBot="1" x14ac:dyDescent="0.35">
      <c r="B117" s="323" t="s">
        <v>377</v>
      </c>
      <c r="C117" s="349" t="s">
        <v>378</v>
      </c>
      <c r="D117" s="349"/>
      <c r="E117" s="349" t="s">
        <v>379</v>
      </c>
      <c r="F117" s="349"/>
      <c r="G117" s="349" t="s">
        <v>380</v>
      </c>
      <c r="H117" s="349"/>
      <c r="I117" s="321"/>
    </row>
    <row r="118" spans="2:9" ht="84.45" customHeight="1" thickTop="1" thickBot="1" x14ac:dyDescent="0.35">
      <c r="B118" s="324" t="s">
        <v>381</v>
      </c>
      <c r="C118" s="350">
        <v>46163</v>
      </c>
      <c r="D118" s="350"/>
      <c r="E118" s="351" t="s">
        <v>382</v>
      </c>
      <c r="F118" s="351"/>
      <c r="G118" s="352" t="s">
        <v>383</v>
      </c>
      <c r="H118" s="352"/>
      <c r="I118" s="322"/>
    </row>
    <row r="119" spans="2:9" ht="48" customHeight="1" thickTop="1" x14ac:dyDescent="0.3">
      <c r="B119" s="378"/>
      <c r="C119" s="378"/>
    </row>
    <row r="120" spans="2:9" x14ac:dyDescent="0.3">
      <c r="B120" s="390"/>
      <c r="C120" s="390"/>
    </row>
    <row r="121" spans="2:9" x14ac:dyDescent="0.3"/>
    <row r="122" spans="2:9" x14ac:dyDescent="0.3"/>
    <row r="123" spans="2:9" x14ac:dyDescent="0.3"/>
    <row r="124" spans="2:9" x14ac:dyDescent="0.3"/>
    <row r="125" spans="2:9" x14ac:dyDescent="0.3"/>
    <row r="126" spans="2:9" x14ac:dyDescent="0.3"/>
    <row r="127" spans="2:9" x14ac:dyDescent="0.3"/>
    <row r="128" spans="2:9" x14ac:dyDescent="0.3"/>
    <row r="129" x14ac:dyDescent="0.3"/>
    <row r="130" x14ac:dyDescent="0.3"/>
    <row r="131" x14ac:dyDescent="0.3"/>
  </sheetData>
  <sheetProtection formatCells="0" formatColumns="0" formatRows="0"/>
  <autoFilter ref="B81:H111" xr:uid="{00000000-0009-0000-0000-000000000000}">
    <filterColumn colId="1" showButton="0"/>
    <filterColumn colId="3" showButton="0"/>
  </autoFilter>
  <mergeCells count="162">
    <mergeCell ref="B2:H2"/>
    <mergeCell ref="B4:H5"/>
    <mergeCell ref="B6:H6"/>
    <mergeCell ref="B7:H7"/>
    <mergeCell ref="C81:D81"/>
    <mergeCell ref="E81:F81"/>
    <mergeCell ref="B9:H9"/>
    <mergeCell ref="B11:H11"/>
    <mergeCell ref="B45:H45"/>
    <mergeCell ref="B15:H15"/>
    <mergeCell ref="B17:H17"/>
    <mergeCell ref="B13:H13"/>
    <mergeCell ref="B19:H19"/>
    <mergeCell ref="B14:H14"/>
    <mergeCell ref="B35:H35"/>
    <mergeCell ref="C25:D25"/>
    <mergeCell ref="E25:F25"/>
    <mergeCell ref="C31:D31"/>
    <mergeCell ref="E31:F31"/>
    <mergeCell ref="C32:D32"/>
    <mergeCell ref="E32:F32"/>
    <mergeCell ref="C33:D33"/>
    <mergeCell ref="E33:F33"/>
    <mergeCell ref="C30:D30"/>
    <mergeCell ref="C112:D112"/>
    <mergeCell ref="E112:F112"/>
    <mergeCell ref="C111:D111"/>
    <mergeCell ref="E111:F111"/>
    <mergeCell ref="C21:D21"/>
    <mergeCell ref="E21:F21"/>
    <mergeCell ref="C22:D22"/>
    <mergeCell ref="E22:F22"/>
    <mergeCell ref="C23:D23"/>
    <mergeCell ref="E23:F23"/>
    <mergeCell ref="B59:H59"/>
    <mergeCell ref="B61:H61"/>
    <mergeCell ref="B63:H63"/>
    <mergeCell ref="C24:D24"/>
    <mergeCell ref="E24:F24"/>
    <mergeCell ref="E30:F30"/>
    <mergeCell ref="C29:D29"/>
    <mergeCell ref="E29:F29"/>
    <mergeCell ref="C28:D28"/>
    <mergeCell ref="E28:F28"/>
    <mergeCell ref="C27:D27"/>
    <mergeCell ref="E27:F27"/>
    <mergeCell ref="C26:D26"/>
    <mergeCell ref="E26:F26"/>
    <mergeCell ref="B75:H75"/>
    <mergeCell ref="C56:D56"/>
    <mergeCell ref="C37:D37"/>
    <mergeCell ref="E37:F37"/>
    <mergeCell ref="C38:D38"/>
    <mergeCell ref="E38:F38"/>
    <mergeCell ref="C110:D110"/>
    <mergeCell ref="E110:F110"/>
    <mergeCell ref="C98:D98"/>
    <mergeCell ref="E98:F98"/>
    <mergeCell ref="C100:D100"/>
    <mergeCell ref="E100:F100"/>
    <mergeCell ref="C101:D101"/>
    <mergeCell ref="E101:F101"/>
    <mergeCell ref="C91:D91"/>
    <mergeCell ref="E91:F91"/>
    <mergeCell ref="C93:D93"/>
    <mergeCell ref="E93:F93"/>
    <mergeCell ref="C92:D92"/>
    <mergeCell ref="C97:D97"/>
    <mergeCell ref="E97:F97"/>
    <mergeCell ref="C96:D96"/>
    <mergeCell ref="E96:F96"/>
    <mergeCell ref="C39:D39"/>
    <mergeCell ref="E39:F39"/>
    <mergeCell ref="B43:H43"/>
    <mergeCell ref="C50:D50"/>
    <mergeCell ref="E50:F50"/>
    <mergeCell ref="C51:D51"/>
    <mergeCell ref="E51:F51"/>
    <mergeCell ref="C52:D52"/>
    <mergeCell ref="E52:F52"/>
    <mergeCell ref="C40:D40"/>
    <mergeCell ref="E40:F40"/>
    <mergeCell ref="C41:D41"/>
    <mergeCell ref="E41:F41"/>
    <mergeCell ref="C47:D47"/>
    <mergeCell ref="E47:F47"/>
    <mergeCell ref="C48:D48"/>
    <mergeCell ref="E48:F48"/>
    <mergeCell ref="C49:D49"/>
    <mergeCell ref="E49:F49"/>
    <mergeCell ref="C55:D55"/>
    <mergeCell ref="E55:F55"/>
    <mergeCell ref="C82:D82"/>
    <mergeCell ref="C105:D105"/>
    <mergeCell ref="E105:F105"/>
    <mergeCell ref="E89:F89"/>
    <mergeCell ref="C90:D90"/>
    <mergeCell ref="E90:F90"/>
    <mergeCell ref="C86:D86"/>
    <mergeCell ref="E86:F86"/>
    <mergeCell ref="C87:D87"/>
    <mergeCell ref="E87:F87"/>
    <mergeCell ref="C88:D88"/>
    <mergeCell ref="E94:F94"/>
    <mergeCell ref="E92:F92"/>
    <mergeCell ref="E88:F88"/>
    <mergeCell ref="C95:D95"/>
    <mergeCell ref="E95:F95"/>
    <mergeCell ref="C94:D94"/>
    <mergeCell ref="C104:D104"/>
    <mergeCell ref="E104:F104"/>
    <mergeCell ref="C99:D99"/>
    <mergeCell ref="E99:F99"/>
    <mergeCell ref="E69:F69"/>
    <mergeCell ref="B120:C120"/>
    <mergeCell ref="C107:D107"/>
    <mergeCell ref="E107:F107"/>
    <mergeCell ref="C65:D65"/>
    <mergeCell ref="E65:F65"/>
    <mergeCell ref="C66:D66"/>
    <mergeCell ref="E66:F66"/>
    <mergeCell ref="C67:D67"/>
    <mergeCell ref="E67:F67"/>
    <mergeCell ref="C109:D109"/>
    <mergeCell ref="E109:F109"/>
    <mergeCell ref="C108:D108"/>
    <mergeCell ref="E108:F108"/>
    <mergeCell ref="C68:D68"/>
    <mergeCell ref="E68:F68"/>
    <mergeCell ref="C69:D69"/>
    <mergeCell ref="C106:D106"/>
    <mergeCell ref="E106:F106"/>
    <mergeCell ref="C102:D102"/>
    <mergeCell ref="E102:F102"/>
    <mergeCell ref="C103:D103"/>
    <mergeCell ref="E103:F103"/>
    <mergeCell ref="C89:D89"/>
    <mergeCell ref="C85:D85"/>
    <mergeCell ref="C117:D117"/>
    <mergeCell ref="E117:F117"/>
    <mergeCell ref="C118:D118"/>
    <mergeCell ref="E118:F118"/>
    <mergeCell ref="B116:H116"/>
    <mergeCell ref="G118:H118"/>
    <mergeCell ref="G117:H117"/>
    <mergeCell ref="B12:H12"/>
    <mergeCell ref="B119:C119"/>
    <mergeCell ref="E56:F56"/>
    <mergeCell ref="C57:D57"/>
    <mergeCell ref="E57:F57"/>
    <mergeCell ref="C53:D53"/>
    <mergeCell ref="E53:F53"/>
    <mergeCell ref="C54:D54"/>
    <mergeCell ref="C84:D84"/>
    <mergeCell ref="E84:F84"/>
    <mergeCell ref="B71:H71"/>
    <mergeCell ref="B73:H73"/>
    <mergeCell ref="E85:F85"/>
    <mergeCell ref="E82:F82"/>
    <mergeCell ref="C83:D83"/>
    <mergeCell ref="E83:F83"/>
    <mergeCell ref="E54:F54"/>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U26"/>
  <sheetViews>
    <sheetView showGridLines="0" zoomScale="85" zoomScaleNormal="85" workbookViewId="0">
      <selection activeCell="B1" sqref="B1:I2"/>
    </sheetView>
  </sheetViews>
  <sheetFormatPr baseColWidth="10" defaultColWidth="0" defaultRowHeight="14.4" zeroHeight="1" x14ac:dyDescent="0.3"/>
  <cols>
    <col min="1" max="1" width="28.77734375" customWidth="1"/>
    <col min="2" max="2" width="25.44140625" customWidth="1"/>
    <col min="3" max="3" width="10.77734375" customWidth="1"/>
    <col min="4" max="4" width="15.109375" customWidth="1"/>
    <col min="5" max="5" width="13.88671875" customWidth="1"/>
    <col min="6" max="6" width="14.44140625" customWidth="1"/>
    <col min="7" max="7" width="26" customWidth="1"/>
    <col min="8" max="8" width="10.77734375" customWidth="1"/>
    <col min="9" max="9" width="11.44140625" bestFit="1" customWidth="1"/>
    <col min="10" max="10" width="29" bestFit="1" customWidth="1"/>
    <col min="11" max="11" width="8" customWidth="1"/>
    <col min="12" max="12" width="10.77734375" customWidth="1"/>
    <col min="13" max="16384" width="10.77734375" hidden="1"/>
  </cols>
  <sheetData>
    <row r="1" spans="1:21" s="4" customFormat="1" ht="19.95" customHeight="1" thickTop="1" x14ac:dyDescent="0.3">
      <c r="A1" s="372"/>
      <c r="B1" s="353" t="s">
        <v>374</v>
      </c>
      <c r="C1" s="354"/>
      <c r="D1" s="354"/>
      <c r="E1" s="354"/>
      <c r="F1" s="354"/>
      <c r="G1" s="354"/>
      <c r="H1" s="354"/>
      <c r="I1" s="355"/>
      <c r="J1" s="315" t="s">
        <v>372</v>
      </c>
      <c r="K1" s="316"/>
      <c r="L1" s="262"/>
    </row>
    <row r="2" spans="1:21" s="4" customFormat="1" ht="19.95" customHeight="1" x14ac:dyDescent="0.3">
      <c r="A2" s="373"/>
      <c r="B2" s="356"/>
      <c r="C2" s="357"/>
      <c r="D2" s="357"/>
      <c r="E2" s="357"/>
      <c r="F2" s="357"/>
      <c r="G2" s="357"/>
      <c r="H2" s="357"/>
      <c r="I2" s="358"/>
      <c r="J2" s="317" t="s">
        <v>375</v>
      </c>
      <c r="K2" s="318"/>
      <c r="L2" s="262"/>
    </row>
    <row r="3" spans="1:21" s="3" customFormat="1" ht="16.2" thickBot="1" x14ac:dyDescent="0.3">
      <c r="A3" s="374"/>
      <c r="B3" s="359" t="s">
        <v>358</v>
      </c>
      <c r="C3" s="360"/>
      <c r="D3" s="360"/>
      <c r="E3" s="360"/>
      <c r="F3" s="360"/>
      <c r="G3" s="360"/>
      <c r="H3" s="360"/>
      <c r="I3" s="361"/>
      <c r="J3" s="319" t="s">
        <v>373</v>
      </c>
      <c r="K3" s="320"/>
      <c r="L3" s="263"/>
    </row>
    <row r="4" spans="1:21" s="3" customFormat="1" ht="16.95" customHeight="1" thickTop="1" x14ac:dyDescent="0.25">
      <c r="A4" s="363"/>
      <c r="B4" s="364"/>
      <c r="C4" s="364"/>
      <c r="D4" s="364"/>
      <c r="E4" s="364"/>
      <c r="F4" s="364"/>
      <c r="G4" s="364"/>
      <c r="H4" s="364"/>
      <c r="I4" s="364"/>
      <c r="J4" s="364"/>
      <c r="K4" s="365"/>
    </row>
    <row r="5" spans="1:21" s="4" customFormat="1" ht="27" customHeight="1" x14ac:dyDescent="0.3">
      <c r="A5" s="12" t="s">
        <v>80</v>
      </c>
      <c r="B5" s="274" t="str">
        <f>'2 IDENTIFICACIÓN'!B5</f>
        <v>Alcaldia de Bucaramaga</v>
      </c>
      <c r="C5" s="269"/>
      <c r="D5" s="269"/>
      <c r="E5" s="270"/>
      <c r="F5" s="253" t="s">
        <v>81</v>
      </c>
      <c r="G5" s="274" t="str">
        <f>'2 IDENTIFICACIÓN'!G5</f>
        <v>Gestión de la Salud Pública</v>
      </c>
      <c r="H5" s="270"/>
      <c r="I5" s="253" t="s">
        <v>352</v>
      </c>
      <c r="J5" s="271">
        <f>'2 IDENTIFICACIÓN'!J5</f>
        <v>2026</v>
      </c>
      <c r="K5" s="272"/>
    </row>
    <row r="6" spans="1:21" s="4" customFormat="1" thickBot="1" x14ac:dyDescent="0.3">
      <c r="A6" s="166"/>
      <c r="B6" s="264"/>
      <c r="C6" s="264"/>
      <c r="D6" s="264"/>
      <c r="E6" s="264"/>
      <c r="F6" s="265"/>
      <c r="G6" s="266"/>
      <c r="H6" s="266"/>
      <c r="I6" s="266"/>
      <c r="J6" s="266"/>
      <c r="K6" s="266"/>
      <c r="S6" s="37"/>
      <c r="T6" s="37"/>
      <c r="U6" s="37"/>
    </row>
    <row r="7" spans="1:21" ht="15" thickBot="1" x14ac:dyDescent="0.35">
      <c r="A7" s="549" t="s">
        <v>338</v>
      </c>
      <c r="B7" s="550"/>
      <c r="C7" s="550"/>
      <c r="D7" s="550"/>
      <c r="E7" s="550"/>
      <c r="F7" s="550"/>
      <c r="G7" s="550"/>
      <c r="H7" s="550"/>
      <c r="I7" s="550"/>
      <c r="J7" s="550"/>
      <c r="K7" s="551"/>
    </row>
    <row r="8" spans="1:21" ht="6" customHeight="1" thickBot="1" x14ac:dyDescent="0.35">
      <c r="A8" s="549"/>
      <c r="B8" s="550"/>
      <c r="C8" s="550"/>
      <c r="D8" s="550"/>
      <c r="E8" s="550"/>
      <c r="F8" s="550"/>
      <c r="G8" s="550"/>
      <c r="H8" s="550"/>
      <c r="I8" s="550"/>
      <c r="J8" s="550"/>
      <c r="K8" s="551"/>
    </row>
    <row r="9" spans="1:21" ht="34.5" customHeight="1" x14ac:dyDescent="0.3">
      <c r="A9" s="552" t="s">
        <v>339</v>
      </c>
      <c r="B9" s="553"/>
      <c r="C9" s="553"/>
      <c r="D9" s="553"/>
      <c r="E9" s="553"/>
      <c r="F9" s="553"/>
      <c r="G9" s="553"/>
      <c r="H9" s="553"/>
      <c r="I9" s="553"/>
      <c r="J9" s="553"/>
      <c r="K9" s="554"/>
    </row>
    <row r="10" spans="1:21" ht="18.75" customHeight="1" x14ac:dyDescent="0.3">
      <c r="A10" s="558" t="s">
        <v>340</v>
      </c>
      <c r="B10" s="559"/>
      <c r="C10" s="559"/>
      <c r="D10" s="559"/>
      <c r="E10" s="559"/>
      <c r="F10" s="559"/>
      <c r="G10" s="559"/>
      <c r="H10" s="559"/>
      <c r="I10" s="559"/>
      <c r="J10" s="559"/>
      <c r="K10" s="560"/>
    </row>
    <row r="11" spans="1:21" ht="34.5" customHeight="1" x14ac:dyDescent="0.3">
      <c r="A11" s="555" t="s">
        <v>341</v>
      </c>
      <c r="B11" s="556"/>
      <c r="C11" s="556"/>
      <c r="D11" s="556"/>
      <c r="E11" s="556"/>
      <c r="F11" s="556"/>
      <c r="G11" s="556"/>
      <c r="H11" s="556"/>
      <c r="I11" s="556"/>
      <c r="J11" s="556"/>
      <c r="K11" s="557"/>
    </row>
    <row r="12" spans="1:21" ht="50.25" customHeight="1" thickBot="1" x14ac:dyDescent="0.35">
      <c r="A12" s="546" t="s">
        <v>342</v>
      </c>
      <c r="B12" s="547"/>
      <c r="C12" s="547"/>
      <c r="D12" s="547"/>
      <c r="E12" s="547"/>
      <c r="F12" s="547"/>
      <c r="G12" s="547"/>
      <c r="H12" s="547"/>
      <c r="I12" s="547"/>
      <c r="J12" s="547"/>
      <c r="K12" s="548"/>
    </row>
    <row r="13" spans="1:21" x14ac:dyDescent="0.3">
      <c r="A13" s="93"/>
      <c r="B13" s="93"/>
      <c r="C13" s="93"/>
      <c r="D13" s="93"/>
      <c r="E13" s="93"/>
      <c r="F13" s="93"/>
      <c r="G13" s="93"/>
      <c r="H13" s="93"/>
      <c r="I13" s="93"/>
      <c r="J13" s="93"/>
      <c r="K13" s="93"/>
    </row>
    <row r="14" spans="1:21" s="95" customFormat="1" x14ac:dyDescent="0.3">
      <c r="A14" s="94"/>
      <c r="B14" s="543" t="s">
        <v>343</v>
      </c>
      <c r="C14" s="544"/>
      <c r="D14" s="545" t="s">
        <v>344</v>
      </c>
      <c r="E14" s="545"/>
      <c r="G14" s="53" t="s">
        <v>300</v>
      </c>
    </row>
    <row r="15" spans="1:21" x14ac:dyDescent="0.3">
      <c r="A15" s="96" t="s">
        <v>345</v>
      </c>
      <c r="B15" s="97">
        <f>+COUNTIF('8 MAPA RIESGOS'!$G$9:$G$43,G15)</f>
        <v>5</v>
      </c>
      <c r="C15" s="98">
        <f>+B15/$B$19</f>
        <v>0.38461538461538464</v>
      </c>
      <c r="D15" s="97">
        <f>+COUNTIF('8 MAPA RIESGOS'!$L$9:$L$43,G15)</f>
        <v>5</v>
      </c>
      <c r="E15" s="98">
        <f>+D15/$D$19</f>
        <v>0.38461538461538464</v>
      </c>
      <c r="G15" s="83" t="s">
        <v>298</v>
      </c>
    </row>
    <row r="16" spans="1:21" x14ac:dyDescent="0.3">
      <c r="A16" s="96" t="s">
        <v>346</v>
      </c>
      <c r="B16" s="97">
        <f>+COUNTIF('8 MAPA RIESGOS'!$G$9:$G$43,G16)</f>
        <v>4</v>
      </c>
      <c r="C16" s="98">
        <f t="shared" ref="C16:C19" si="0">+B16/$B$19</f>
        <v>0.30769230769230771</v>
      </c>
      <c r="D16" s="97">
        <f>+COUNTIF('8 MAPA RIESGOS'!$L$9:$L$43,G16)</f>
        <v>4</v>
      </c>
      <c r="E16" s="98">
        <f t="shared" ref="E16:E19" si="1">+D16/$D$19</f>
        <v>0.30769230769230771</v>
      </c>
      <c r="G16" s="66" t="s">
        <v>297</v>
      </c>
    </row>
    <row r="17" spans="1:7" x14ac:dyDescent="0.3">
      <c r="A17" s="96" t="s">
        <v>347</v>
      </c>
      <c r="B17" s="97">
        <f>+COUNTIF('8 MAPA RIESGOS'!$G$9:$G$43,G17)</f>
        <v>4</v>
      </c>
      <c r="C17" s="98">
        <f t="shared" si="0"/>
        <v>0.30769230769230771</v>
      </c>
      <c r="D17" s="97">
        <f>+COUNTIF('8 MAPA RIESGOS'!$L$9:$L$43,G17)</f>
        <v>4</v>
      </c>
      <c r="E17" s="98">
        <f t="shared" si="1"/>
        <v>0.30769230769230771</v>
      </c>
      <c r="G17" s="70" t="s">
        <v>279</v>
      </c>
    </row>
    <row r="18" spans="1:7" x14ac:dyDescent="0.3">
      <c r="A18" s="96" t="s">
        <v>348</v>
      </c>
      <c r="B18" s="97">
        <f>+COUNTIF('8 MAPA RIESGOS'!$G$9:$G$43,G18)</f>
        <v>0</v>
      </c>
      <c r="C18" s="98">
        <f t="shared" si="0"/>
        <v>0</v>
      </c>
      <c r="D18" s="97">
        <f>+COUNTIF('8 MAPA RIESGOS'!$L$9:$L$43,G18)</f>
        <v>0</v>
      </c>
      <c r="E18" s="98">
        <f t="shared" si="1"/>
        <v>0</v>
      </c>
      <c r="G18" s="74" t="s">
        <v>299</v>
      </c>
    </row>
    <row r="19" spans="1:7" x14ac:dyDescent="0.3">
      <c r="A19" s="96" t="s">
        <v>349</v>
      </c>
      <c r="B19" s="97">
        <f>+SUM(B15:B18)</f>
        <v>13</v>
      </c>
      <c r="C19" s="98">
        <f t="shared" si="0"/>
        <v>1</v>
      </c>
      <c r="D19" s="97">
        <f>+SUM(D15:D18)</f>
        <v>13</v>
      </c>
      <c r="E19" s="98">
        <f t="shared" si="1"/>
        <v>1</v>
      </c>
    </row>
    <row r="20" spans="1:7" x14ac:dyDescent="0.3"/>
    <row r="21" spans="1:7" s="99" customFormat="1" x14ac:dyDescent="0.3">
      <c r="B21" s="100" t="s">
        <v>343</v>
      </c>
      <c r="D21" s="100" t="s">
        <v>344</v>
      </c>
    </row>
    <row r="22" spans="1:7" s="99" customFormat="1" ht="41.55" customHeight="1" x14ac:dyDescent="0.3">
      <c r="B22" s="101" t="str">
        <f>+IF((B15/B19)&gt;=0.2,G15,+IF(((B15/B19)+(B16/B19))&gt;=0.3,G16,+IF(((B15/B19)+(B16/B19)+(B17/B19))&gt;=0.4,G17,+IF((B15/B19)+(B16/B19)+(B17/B19)+(B18/B19)&gt;=0.5,G18,""))))</f>
        <v>Extremo</v>
      </c>
      <c r="D22" s="101" t="str">
        <f>+IF((D15/D19)&gt;=0.2,G15,+IF(((D15/D19)+(D16/D19))&gt;=0.3,G16,+IF(((D15/D19)+(D16/D19)+(D17/D19))&gt;=0.4,G17,+IF((D15/D19)+(D16/D19)+(D17/D19)+(D18/D19)&gt;=0.5,G18,""))))</f>
        <v>Extremo</v>
      </c>
    </row>
    <row r="23" spans="1:7" ht="15" thickBot="1" x14ac:dyDescent="0.35"/>
    <row r="24" spans="1:7" ht="15.6" thickTop="1" thickBot="1" x14ac:dyDescent="0.35">
      <c r="A24" s="349" t="s">
        <v>376</v>
      </c>
      <c r="B24" s="349"/>
      <c r="C24" s="349"/>
      <c r="D24" s="349"/>
      <c r="E24" s="349"/>
      <c r="F24" s="349"/>
      <c r="G24" s="349"/>
    </row>
    <row r="25" spans="1:7" ht="15.6" thickTop="1" thickBot="1" x14ac:dyDescent="0.35">
      <c r="A25" s="323" t="s">
        <v>377</v>
      </c>
      <c r="B25" s="349" t="s">
        <v>378</v>
      </c>
      <c r="C25" s="349"/>
      <c r="D25" s="349" t="s">
        <v>379</v>
      </c>
      <c r="E25" s="349"/>
      <c r="F25" s="349" t="s">
        <v>380</v>
      </c>
      <c r="G25" s="349"/>
    </row>
    <row r="26" spans="1:7" ht="15.6" thickTop="1" thickBot="1" x14ac:dyDescent="0.35">
      <c r="A26" s="324" t="s">
        <v>381</v>
      </c>
      <c r="B26" s="350">
        <v>46163</v>
      </c>
      <c r="C26" s="350"/>
      <c r="D26" s="351" t="s">
        <v>382</v>
      </c>
      <c r="E26" s="351"/>
      <c r="F26" s="352" t="s">
        <v>383</v>
      </c>
      <c r="G26" s="352"/>
    </row>
  </sheetData>
  <sheetProtection formatCells="0" formatColumns="0" formatRows="0"/>
  <mergeCells count="19">
    <mergeCell ref="A1:A3"/>
    <mergeCell ref="B1:I2"/>
    <mergeCell ref="B3:I3"/>
    <mergeCell ref="A4:K4"/>
    <mergeCell ref="B14:C14"/>
    <mergeCell ref="D14:E14"/>
    <mergeCell ref="A12:K12"/>
    <mergeCell ref="A7:K7"/>
    <mergeCell ref="A8:K8"/>
    <mergeCell ref="A9:K9"/>
    <mergeCell ref="A11:K11"/>
    <mergeCell ref="A10:K10"/>
    <mergeCell ref="A24:G24"/>
    <mergeCell ref="B25:C25"/>
    <mergeCell ref="D25:E25"/>
    <mergeCell ref="F25:G25"/>
    <mergeCell ref="B26:C26"/>
    <mergeCell ref="D26:E26"/>
    <mergeCell ref="F26:G26"/>
  </mergeCells>
  <conditionalFormatting sqref="B22:D22">
    <cfRule type="containsText" dxfId="3" priority="1" operator="containsText" text="Bajo">
      <formula>NOT(ISERROR(SEARCH("Bajo",B22)))</formula>
    </cfRule>
    <cfRule type="containsText" dxfId="2" priority="2" operator="containsText" text="Moderado">
      <formula>NOT(ISERROR(SEARCH("Moderado",B22)))</formula>
    </cfRule>
    <cfRule type="containsText" dxfId="1" priority="3" operator="containsText" text="Alto">
      <formula>NOT(ISERROR(SEARCH("Alto",B22)))</formula>
    </cfRule>
    <cfRule type="containsText" dxfId="0" priority="4" operator="containsText" text="Extremo">
      <formula>NOT(ISERROR(SEARCH("Extremo",B22)))</formula>
    </cfRule>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ER63"/>
  <sheetViews>
    <sheetView showGridLines="0" tabSelected="1" topLeftCell="A9" zoomScale="70" zoomScaleNormal="70" workbookViewId="0">
      <selection activeCell="C11" sqref="C11"/>
    </sheetView>
  </sheetViews>
  <sheetFormatPr baseColWidth="10" defaultColWidth="0" defaultRowHeight="13.8" x14ac:dyDescent="0.3"/>
  <cols>
    <col min="1" max="1" width="27.21875" style="4" customWidth="1"/>
    <col min="2" max="2" width="32.5546875" style="4" customWidth="1"/>
    <col min="3" max="3" width="22.77734375" style="4" customWidth="1"/>
    <col min="4" max="4" width="21.21875" style="4" hidden="1" customWidth="1"/>
    <col min="5" max="5" width="36.77734375" style="4" customWidth="1"/>
    <col min="6" max="6" width="21.44140625" style="4" customWidth="1"/>
    <col min="7" max="7" width="34" style="4" customWidth="1"/>
    <col min="8" max="8" width="26" style="4" customWidth="1"/>
    <col min="9" max="9" width="28.44140625" style="4" customWidth="1"/>
    <col min="10" max="10" width="40.77734375" style="4" customWidth="1"/>
    <col min="11" max="11" width="39.44140625" style="4" customWidth="1"/>
    <col min="12" max="12" width="11.44140625" style="4" customWidth="1"/>
    <col min="13" max="24" width="11.44140625" style="4" hidden="1"/>
    <col min="25" max="25" width="8.21875" style="4" hidden="1"/>
    <col min="26" max="30" width="32.44140625" style="4" hidden="1"/>
    <col min="31" max="16372" width="11.44140625" style="4" hidden="1"/>
    <col min="16373" max="16384" width="25.44140625" style="4" hidden="1"/>
  </cols>
  <sheetData>
    <row r="1" spans="1:12" ht="19.95" customHeight="1" thickTop="1" x14ac:dyDescent="0.3">
      <c r="A1" s="372"/>
      <c r="B1" s="353" t="s">
        <v>374</v>
      </c>
      <c r="C1" s="354"/>
      <c r="D1" s="354"/>
      <c r="E1" s="354"/>
      <c r="F1" s="354"/>
      <c r="G1" s="354"/>
      <c r="H1" s="354"/>
      <c r="I1" s="355"/>
      <c r="J1" s="315" t="s">
        <v>372</v>
      </c>
      <c r="K1" s="316"/>
      <c r="L1" s="262"/>
    </row>
    <row r="2" spans="1:12" ht="19.95" customHeight="1" x14ac:dyDescent="0.3">
      <c r="A2" s="373"/>
      <c r="B2" s="356"/>
      <c r="C2" s="357"/>
      <c r="D2" s="357"/>
      <c r="E2" s="357"/>
      <c r="F2" s="357"/>
      <c r="G2" s="357"/>
      <c r="H2" s="357"/>
      <c r="I2" s="358"/>
      <c r="J2" s="317" t="s">
        <v>375</v>
      </c>
      <c r="K2" s="318"/>
      <c r="L2" s="262"/>
    </row>
    <row r="3" spans="1:12" s="3" customFormat="1" ht="16.2" thickBot="1" x14ac:dyDescent="0.3">
      <c r="A3" s="374"/>
      <c r="B3" s="359" t="s">
        <v>358</v>
      </c>
      <c r="C3" s="360"/>
      <c r="D3" s="360"/>
      <c r="E3" s="360"/>
      <c r="F3" s="360"/>
      <c r="G3" s="360"/>
      <c r="H3" s="360"/>
      <c r="I3" s="361"/>
      <c r="J3" s="319" t="s">
        <v>373</v>
      </c>
      <c r="K3" s="320"/>
      <c r="L3" s="263"/>
    </row>
    <row r="4" spans="1:12" s="3" customFormat="1" ht="16.95" customHeight="1" thickTop="1" x14ac:dyDescent="0.25">
      <c r="A4" s="363"/>
      <c r="B4" s="364"/>
      <c r="C4" s="364"/>
      <c r="D4" s="364"/>
      <c r="E4" s="364"/>
      <c r="F4" s="364"/>
      <c r="G4" s="364"/>
      <c r="H4" s="364"/>
      <c r="I4" s="364"/>
      <c r="J4" s="364"/>
      <c r="K4" s="365"/>
    </row>
    <row r="5" spans="1:12" ht="27" customHeight="1" x14ac:dyDescent="0.3">
      <c r="A5" s="12" t="s">
        <v>80</v>
      </c>
      <c r="B5" s="268" t="s">
        <v>384</v>
      </c>
      <c r="C5" s="269"/>
      <c r="D5" s="269"/>
      <c r="E5" s="270"/>
      <c r="F5" s="253" t="s">
        <v>81</v>
      </c>
      <c r="G5" s="268" t="s">
        <v>386</v>
      </c>
      <c r="H5" s="270"/>
      <c r="I5" s="253" t="s">
        <v>352</v>
      </c>
      <c r="J5" s="271">
        <v>2026</v>
      </c>
      <c r="K5" s="272"/>
    </row>
    <row r="6" spans="1:12" ht="113.25" customHeight="1" x14ac:dyDescent="0.3">
      <c r="A6" s="225" t="s">
        <v>82</v>
      </c>
      <c r="B6" s="366" t="s">
        <v>385</v>
      </c>
      <c r="C6" s="367"/>
      <c r="D6" s="367"/>
      <c r="E6" s="368"/>
      <c r="F6" s="253" t="s">
        <v>351</v>
      </c>
      <c r="G6" s="369" t="s">
        <v>387</v>
      </c>
      <c r="H6" s="370"/>
      <c r="I6" s="370"/>
      <c r="J6" s="370"/>
      <c r="K6" s="371"/>
    </row>
    <row r="7" spans="1:12" x14ac:dyDescent="0.3">
      <c r="F7" s="166"/>
      <c r="G7" s="167"/>
      <c r="H7" s="167"/>
      <c r="I7" s="168"/>
      <c r="J7" s="169"/>
    </row>
    <row r="8" spans="1:12" ht="21" customHeight="1" x14ac:dyDescent="0.3">
      <c r="A8" s="362" t="s">
        <v>83</v>
      </c>
      <c r="B8" s="362" t="s">
        <v>84</v>
      </c>
      <c r="C8" s="362"/>
      <c r="D8" s="362"/>
      <c r="E8" s="362"/>
    </row>
    <row r="9" spans="1:12" s="28" customFormat="1" ht="77.55" customHeight="1" x14ac:dyDescent="0.3">
      <c r="A9" s="362"/>
      <c r="B9" s="108" t="s">
        <v>85</v>
      </c>
      <c r="C9" s="108" t="s">
        <v>86</v>
      </c>
      <c r="D9" s="108" t="s">
        <v>87</v>
      </c>
      <c r="E9" s="108" t="s">
        <v>88</v>
      </c>
      <c r="F9" s="246" t="s">
        <v>89</v>
      </c>
      <c r="G9" s="253" t="s">
        <v>19</v>
      </c>
      <c r="H9" s="253" t="s">
        <v>90</v>
      </c>
      <c r="I9" s="253" t="s">
        <v>91</v>
      </c>
      <c r="J9" s="253" t="s">
        <v>25</v>
      </c>
      <c r="K9" s="246" t="s">
        <v>92</v>
      </c>
    </row>
    <row r="10" spans="1:12" s="5" customFormat="1" ht="143.4" customHeight="1" x14ac:dyDescent="0.3">
      <c r="A10" s="1" t="s">
        <v>93</v>
      </c>
      <c r="B10" s="2" t="s">
        <v>188</v>
      </c>
      <c r="C10" s="2" t="s">
        <v>192</v>
      </c>
      <c r="D10" s="125" t="str">
        <f>+IF(B10='11 FORMULAS'!$B$4,'11 FORMULAS'!$C$4,IF(B10='11 FORMULAS'!$B$6,'11 FORMULAS'!$C$6,IF(B10='11 FORMULAS'!$B$8,'11 FORMULAS'!$C$8,IF(B10='11 FORMULAS'!$B$10,'11 FORMULAS'!$C$10,""))))</f>
        <v/>
      </c>
      <c r="E10" s="226" t="str">
        <f>+IFERROR(VLOOKUP(B10,Tabla3[],2,0),"")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0" s="1" t="s">
        <v>167</v>
      </c>
      <c r="G10" s="1" t="s">
        <v>182</v>
      </c>
      <c r="H10" s="247" t="s">
        <v>388</v>
      </c>
      <c r="I10" s="247" t="s">
        <v>397</v>
      </c>
      <c r="J10" s="252" t="str">
        <f>(CONCATENATE(Tabla1[[#This Row],[¿QUÉ? 
IMPACTO]]," ","por ",Tabla1[[#This Row],[¿CÓMO?
CAUSA INMEDIATA 
(Iniciar con la palabra 
por)]]," ","debido a"," ",Tabla1[[#This Row],[¿PORQUÉ?
CAUSA RAÍZ
(Iniciar con 
debido a/a causa de)]]))</f>
        <v>Posibilidad de afectación económica y reputacional por  sanciones de entes de control, disminución de recursos por parte del Ministerio de Salud y Protección Social,  debido a la  baja gestión en el cumplimiento de los planes de acción en razón a los trámites previos de los procesos contractuales y ejecución.</v>
      </c>
      <c r="K10" s="249"/>
    </row>
    <row r="11" spans="1:12" s="5" customFormat="1" ht="93" customHeight="1" x14ac:dyDescent="0.3">
      <c r="A11" s="1" t="s">
        <v>98</v>
      </c>
      <c r="B11" s="2" t="s">
        <v>163</v>
      </c>
      <c r="C11" s="2" t="s">
        <v>214</v>
      </c>
      <c r="D11" s="125" t="str">
        <f>+IF(B11='11 FORMULAS'!$B$4,'11 FORMULAS'!$C$4,IF(B11='11 FORMULAS'!$B$6,'11 FORMULAS'!$C$6,IF(B11='11 FORMULAS'!$B$8,'11 FORMULAS'!$C$8,IF(B11='11 FORMULAS'!$B$10,'11 FORMULAS'!$C$10,""))))</f>
        <v/>
      </c>
      <c r="E11" s="226" t="str">
        <f>+IFERROR(VLOOKUP(B11,Tabla3[],2,0),"")</f>
        <v>Eventos relacionados con las conductas o comportamientos de los empleados que afectan la Integridad Pública</v>
      </c>
      <c r="F11" s="1" t="s">
        <v>173</v>
      </c>
      <c r="G11" s="1" t="s">
        <v>181</v>
      </c>
      <c r="H11" s="247" t="s">
        <v>389</v>
      </c>
      <c r="I11" s="247" t="s">
        <v>398</v>
      </c>
      <c r="J11" s="252" t="str">
        <f>(CONCATENATE(Tabla1[[#This Row],[¿QUÉ? 
IMPACTO]]," ","por ",Tabla1[[#This Row],[¿CÓMO?
CAUSA INMEDIATA 
(Iniciar con la palabra 
por)]]," ","debido a"," ",Tabla1[[#This Row],[¿PORQUÉ?
CAUSA RAÍZ
(Iniciar con 
debido a/a causa de)]]))</f>
        <v>Posibilidad de pérdida reputacional por  corrupción en el manejo de recursos del Régimen Subsidiado, debido a  direccionamiento o destinación indebida de dichos recursos en beneficio de personas o entidades que no cumplen los requisitos establecidos.</v>
      </c>
      <c r="K11" s="249"/>
    </row>
    <row r="12" spans="1:12" ht="93" customHeight="1" x14ac:dyDescent="0.3">
      <c r="A12" s="1" t="s">
        <v>99</v>
      </c>
      <c r="B12" s="2" t="s">
        <v>188</v>
      </c>
      <c r="C12" s="2" t="s">
        <v>192</v>
      </c>
      <c r="D12" s="125" t="str">
        <f>+IF(B12='11 FORMULAS'!$B$4,'11 FORMULAS'!$C$4,IF(B12='11 FORMULAS'!$B$6,'11 FORMULAS'!$C$6,IF(B12='11 FORMULAS'!$B$8,'11 FORMULAS'!$C$8,IF(B12='11 FORMULAS'!$B$10,'11 FORMULAS'!$C$10,""))))</f>
        <v/>
      </c>
      <c r="E12" s="226" t="str">
        <f>+IFERROR(VLOOKUP(B12,Tabla3[],2,0),"")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2" s="1" t="s">
        <v>167</v>
      </c>
      <c r="G12" s="1" t="s">
        <v>179</v>
      </c>
      <c r="H12" s="247" t="s">
        <v>390</v>
      </c>
      <c r="I12" s="247" t="s">
        <v>399</v>
      </c>
      <c r="J12" s="252" t="str">
        <f>(CONCATENATE(Tabla1[[#This Row],[¿QUÉ? 
IMPACTO]]," ","por ",Tabla1[[#This Row],[¿CÓMO?
CAUSA INMEDIATA 
(Iniciar con la palabra 
por)]]," ","debido a"," ",Tabla1[[#This Row],[¿PORQUÉ?
CAUSA RAÍZ
(Iniciar con 
debido a/a causa de)]]))</f>
        <v>Posibilidad de afectación reputacional por  deficiencias en la calidad de los procesos, debido a  la desactualización de la documentación del sistema del Gestión de Calidad</v>
      </c>
      <c r="K12" s="250"/>
    </row>
    <row r="13" spans="1:12" ht="93" customHeight="1" x14ac:dyDescent="0.3">
      <c r="A13" s="1" t="s">
        <v>100</v>
      </c>
      <c r="B13" s="2" t="s">
        <v>188</v>
      </c>
      <c r="C13" s="2" t="s">
        <v>192</v>
      </c>
      <c r="D13" s="125" t="str">
        <f>+IF(B13='11 FORMULAS'!$B$4,'11 FORMULAS'!$C$4,IF(B13='11 FORMULAS'!$B$6,'11 FORMULAS'!$C$6,IF(B13='11 FORMULAS'!$B$8,'11 FORMULAS'!$C$8,IF(B13='11 FORMULAS'!$B$10,'11 FORMULAS'!$C$10,""))))</f>
        <v/>
      </c>
      <c r="E13" s="226" t="str">
        <f>+IFERROR(VLOOKUP(B13,Tabla3[],2,0),"")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3" s="1" t="s">
        <v>167</v>
      </c>
      <c r="G13" s="1" t="s">
        <v>179</v>
      </c>
      <c r="H13" s="333" t="s">
        <v>400</v>
      </c>
      <c r="I13" s="333" t="s">
        <v>401</v>
      </c>
      <c r="J13" s="252" t="str">
        <f>(CONCATENATE(Tabla1[[#This Row],[¿QUÉ? 
IMPACTO]]," ","por ",Tabla1[[#This Row],[¿CÓMO?
CAUSA INMEDIATA 
(Iniciar con la palabra 
por)]]," ","debido a"," ",Tabla1[[#This Row],[¿PORQUÉ?
CAUSA RAÍZ
(Iniciar con 
debido a/a causa de)]]))</f>
        <v>Posibilidad de afectación reputacional por posibles investigaciones y sanciones disciplinarias por entes de control,  debido a  incumplimiento de la Ley 594 del 2000 en los documentos generados por la Secretaría de Planeación</v>
      </c>
      <c r="K13" s="250"/>
    </row>
    <row r="14" spans="1:12" ht="93" customHeight="1" x14ac:dyDescent="0.3">
      <c r="A14" s="1" t="s">
        <v>101</v>
      </c>
      <c r="B14" s="2" t="s">
        <v>188</v>
      </c>
      <c r="C14" s="2" t="s">
        <v>192</v>
      </c>
      <c r="D14" s="125" t="str">
        <f>+IF(B14='11 FORMULAS'!$B$4,'11 FORMULAS'!$C$4,IF(B14='11 FORMULAS'!$B$6,'11 FORMULAS'!$C$6,IF(B14='11 FORMULAS'!$B$8,'11 FORMULAS'!$C$8,IF(B14='11 FORMULAS'!$B$10,'11 FORMULAS'!$C$10,""))))</f>
        <v/>
      </c>
      <c r="E14" s="226" t="str">
        <f>+IFERROR(VLOOKUP(B14,Tabla3[],2,0),"")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4" s="1" t="s">
        <v>167</v>
      </c>
      <c r="G14" s="1" t="s">
        <v>179</v>
      </c>
      <c r="H14" s="247" t="s">
        <v>391</v>
      </c>
      <c r="I14" s="247" t="s">
        <v>402</v>
      </c>
      <c r="J14" s="252" t="str">
        <f>(CONCATENATE(Tabla1[[#This Row],[¿QUÉ? 
IMPACTO]]," ","por ",Tabla1[[#This Row],[¿CÓMO?
CAUSA INMEDIATA 
(Iniciar con la palabra 
por)]]," ","debido a"," ",Tabla1[[#This Row],[¿PORQUÉ?
CAUSA RAÍZ
(Iniciar con 
debido a/a causa de)]]))</f>
        <v>Posibilidad de afectación reputacional por  investigaciones y sanciones disciplinarias por entes de control, debido a  la interrupción en la prestación de los servicios a cargo de la Secretaría de Salud y Ambiente.</v>
      </c>
      <c r="K14" s="250"/>
    </row>
    <row r="15" spans="1:12" ht="93" customHeight="1" x14ac:dyDescent="0.3">
      <c r="A15" s="1" t="s">
        <v>102</v>
      </c>
      <c r="B15" s="2" t="s">
        <v>188</v>
      </c>
      <c r="C15" s="2" t="s">
        <v>192</v>
      </c>
      <c r="D15" s="125" t="str">
        <f>+IF(B15='11 FORMULAS'!$B$4,'11 FORMULAS'!$C$4,IF(B15='11 FORMULAS'!$B$6,'11 FORMULAS'!$C$6,IF(B15='11 FORMULAS'!$B$8,'11 FORMULAS'!$C$8,IF(B15='11 FORMULAS'!$B$10,'11 FORMULAS'!$C$10,""))))</f>
        <v/>
      </c>
      <c r="E15" s="226" t="str">
        <f>+IFERROR(VLOOKUP(B15,Tabla3[],2,0),"")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5" s="1" t="s">
        <v>167</v>
      </c>
      <c r="G15" s="1" t="s">
        <v>179</v>
      </c>
      <c r="H15" s="333" t="s">
        <v>392</v>
      </c>
      <c r="I15" s="333" t="s">
        <v>403</v>
      </c>
      <c r="J15" s="252" t="str">
        <f>(CONCATENATE(Tabla1[[#This Row],[¿QUÉ? 
IMPACTO]]," ","por ",Tabla1[[#This Row],[¿CÓMO?
CAUSA INMEDIATA 
(Iniciar con la palabra 
por)]]," ","debido a"," ",Tabla1[[#This Row],[¿PORQUÉ?
CAUSA RAÍZ
(Iniciar con 
debido a/a causa de)]]))</f>
        <v>Posibilidad de afectación reputacional por   debilidades en la publicación y actualización de la información obligatoria en la página web institucional, debido a incumplimiento de los lineamientos establecidos en la Ley 1712 de 2014 y la Resolución 1519 de 2020 del MINTIC.</v>
      </c>
      <c r="K15" s="250"/>
    </row>
    <row r="16" spans="1:12" ht="93" customHeight="1" x14ac:dyDescent="0.3">
      <c r="A16" s="1" t="s">
        <v>103</v>
      </c>
      <c r="B16" s="2" t="s">
        <v>188</v>
      </c>
      <c r="C16" s="2" t="s">
        <v>192</v>
      </c>
      <c r="D16" s="125" t="str">
        <f>+IF(B16='11 FORMULAS'!$B$4,'11 FORMULAS'!$C$4,IF(B16='11 FORMULAS'!$B$6,'11 FORMULAS'!$C$6,IF(B16='11 FORMULAS'!$B$8,'11 FORMULAS'!$C$8,IF(B16='11 FORMULAS'!$B$10,'11 FORMULAS'!$C$10,""))))</f>
        <v/>
      </c>
      <c r="E16" s="226" t="str">
        <f>+IFERROR(VLOOKUP(B16,Tabla3[],2,0),"")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6" s="1" t="s">
        <v>167</v>
      </c>
      <c r="G16" s="1" t="s">
        <v>182</v>
      </c>
      <c r="H16" s="333" t="s">
        <v>404</v>
      </c>
      <c r="I16" s="333" t="s">
        <v>405</v>
      </c>
      <c r="J16" s="252" t="str">
        <f>(CONCATENATE(Tabla1[[#This Row],[¿QUÉ? 
IMPACTO]]," ","por ",Tabla1[[#This Row],[¿CÓMO?
CAUSA INMEDIATA 
(Iniciar con la palabra 
por)]]," ","debido a"," ",Tabla1[[#This Row],[¿PORQUÉ?
CAUSA RAÍZ
(Iniciar con 
debido a/a causa de)]]))</f>
        <v>Posibilidad de afectación económica y reputacional por investigaciones y sanciones disciplinarias por entes de control,  debido a la falta de seguimiento al cumplimiento de metas del Plan de Desarrollo Municipal programadas para la vigencia.</v>
      </c>
      <c r="K16" s="250"/>
    </row>
    <row r="17" spans="1:11" ht="93" customHeight="1" x14ac:dyDescent="0.3">
      <c r="A17" s="1" t="s">
        <v>104</v>
      </c>
      <c r="B17" s="2" t="s">
        <v>188</v>
      </c>
      <c r="C17" s="2" t="s">
        <v>192</v>
      </c>
      <c r="D17" s="125" t="str">
        <f>+IF(B17='11 FORMULAS'!$B$4,'11 FORMULAS'!$C$4,IF(B17='11 FORMULAS'!$B$6,'11 FORMULAS'!$C$6,IF(B17='11 FORMULAS'!$B$8,'11 FORMULAS'!$C$8,IF(B17='11 FORMULAS'!$B$10,'11 FORMULAS'!$C$10,""))))</f>
        <v/>
      </c>
      <c r="E17" s="226" t="str">
        <f>+IFERROR(VLOOKUP(B17,Tabla3[],2,0),"")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7" s="1" t="s">
        <v>167</v>
      </c>
      <c r="G17" s="1" t="s">
        <v>182</v>
      </c>
      <c r="H17" s="333" t="s">
        <v>406</v>
      </c>
      <c r="I17" s="333" t="s">
        <v>407</v>
      </c>
      <c r="J17" s="252" t="str">
        <f>(CONCATENATE(Tabla1[[#This Row],[¿QUÉ? 
IMPACTO]]," ","por ",Tabla1[[#This Row],[¿CÓMO?
CAUSA INMEDIATA 
(Iniciar con la palabra 
por)]]," ","debido a"," ",Tabla1[[#This Row],[¿PORQUÉ?
CAUSA RAÍZ
(Iniciar con 
debido a/a causa de)]]))</f>
        <v>Posibilidad de afectación económica y reputacional por  incumplimiento de las acciones establecidas en los planes de mejoramiento derivados de auditorías internas y externas,  debido a debilidades en el seguimiento y cumplimiento de los tiempos definidos para su ejecución.</v>
      </c>
      <c r="K17" s="250"/>
    </row>
    <row r="18" spans="1:11" s="6" customFormat="1" ht="156.6" customHeight="1" x14ac:dyDescent="0.3">
      <c r="A18" s="1" t="s">
        <v>105</v>
      </c>
      <c r="B18" s="2" t="s">
        <v>188</v>
      </c>
      <c r="C18" s="2" t="s">
        <v>224</v>
      </c>
      <c r="D18" s="125" t="str">
        <f>+IF(B18='11 FORMULAS'!$B$4,'11 FORMULAS'!$C$4,IF(B18='11 FORMULAS'!$B$6,'11 FORMULAS'!$C$6,IF(B18='11 FORMULAS'!$B$8,'11 FORMULAS'!$C$8,IF(B18='11 FORMULAS'!$B$10,'11 FORMULAS'!$C$10,""))))</f>
        <v/>
      </c>
      <c r="E18" s="226" t="str">
        <f>+IFERROR(VLOOKUP(B18,Tabla3[],2,0),"")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8" s="1" t="s">
        <v>167</v>
      </c>
      <c r="G18" s="1" t="s">
        <v>179</v>
      </c>
      <c r="H18" s="333" t="s">
        <v>393</v>
      </c>
      <c r="I18" s="333" t="s">
        <v>408</v>
      </c>
      <c r="J18" s="252" t="str">
        <f>(CONCATENATE(Tabla1[[#This Row],[¿QUÉ? 
IMPACTO]]," ","por ",Tabla1[[#This Row],[¿CÓMO?
CAUSA INMEDIATA 
(Iniciar con la palabra 
por)]]," ","debido a"," ",Tabla1[[#This Row],[¿PORQUÉ?
CAUSA RAÍZ
(Iniciar con 
debido a/a causa de)]]))</f>
        <v>Posibilidad de afectación reputacional por  debilidades en la planeación, gestión y ejecución de las obligaciones contractuales por parte de las unidades gestoras,  debido a  deficiencias en la supervisión y ejecución oportuna de los procesos contractuales producto de la constitución de reservas presupuestales.</v>
      </c>
      <c r="K18" s="251"/>
    </row>
    <row r="19" spans="1:11" s="6" customFormat="1" ht="93" customHeight="1" x14ac:dyDescent="0.3">
      <c r="A19" s="1" t="s">
        <v>106</v>
      </c>
      <c r="B19" s="2" t="s">
        <v>188</v>
      </c>
      <c r="C19" s="2" t="s">
        <v>192</v>
      </c>
      <c r="D19" s="125" t="str">
        <f>+IF(B19='11 FORMULAS'!$B$4,'11 FORMULAS'!$C$4,IF(B19='11 FORMULAS'!$B$6,'11 FORMULAS'!$C$6,IF(B19='11 FORMULAS'!$B$8,'11 FORMULAS'!$C$8,IF(B19='11 FORMULAS'!$B$10,'11 FORMULAS'!$C$10,""))))</f>
        <v/>
      </c>
      <c r="E19" s="226" t="str">
        <f>+IFERROR(VLOOKUP(B19,Tabla3[],2,0),"")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9" s="1" t="s">
        <v>96</v>
      </c>
      <c r="G19" s="1" t="s">
        <v>183</v>
      </c>
      <c r="H19" s="247" t="s">
        <v>410</v>
      </c>
      <c r="I19" s="247" t="s">
        <v>409</v>
      </c>
      <c r="J19" s="252" t="str">
        <f>(CONCATENATE(Tabla1[[#This Row],[¿QUÉ? 
IMPACTO]]," ","por ",Tabla1[[#This Row],[¿CÓMO?
CAUSA INMEDIATA 
(Iniciar con la palabra 
por)]]," ","debido a"," ",Tabla1[[#This Row],[¿PORQUÉ?
CAUSA RAÍZ
(Iniciar con 
debido a/a causa de)]]))</f>
        <v>Posibilidad  de efecto dañoso sobre bienes de uso fiscal por pérdida, extravío, hurto o faltantes en inventario de bienes muebles de la entidad, debido a deficiencias en la actualización, verificación y control del inventario de bienes muebles.</v>
      </c>
      <c r="K19" s="251"/>
    </row>
    <row r="20" spans="1:11" s="6" customFormat="1" ht="93" customHeight="1" x14ac:dyDescent="0.3">
      <c r="A20" s="1" t="s">
        <v>107</v>
      </c>
      <c r="B20" s="2" t="s">
        <v>188</v>
      </c>
      <c r="C20" s="2" t="s">
        <v>224</v>
      </c>
      <c r="D20" s="125" t="str">
        <f>+IF(B20='11 FORMULAS'!$B$4,'11 FORMULAS'!$C$4,IF(B20='11 FORMULAS'!$B$6,'11 FORMULAS'!$C$6,IF(B20='11 FORMULAS'!$B$8,'11 FORMULAS'!$C$8,IF(B20='11 FORMULAS'!$B$10,'11 FORMULAS'!$C$10,""))))</f>
        <v/>
      </c>
      <c r="E20" s="226" t="str">
        <f>+IFERROR(VLOOKUP(B20,Tabla3[],2,0),"")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20" s="1" t="s">
        <v>96</v>
      </c>
      <c r="G20" s="1" t="s">
        <v>176</v>
      </c>
      <c r="H20" s="247" t="s">
        <v>394</v>
      </c>
      <c r="I20" s="247" t="s">
        <v>411</v>
      </c>
      <c r="J20" s="252" t="str">
        <f>(CONCATENATE(Tabla1[[#This Row],[¿QUÉ? 
IMPACTO]]," ","por ",Tabla1[[#This Row],[¿CÓMO?
CAUSA INMEDIATA 
(Iniciar con la palabra 
por)]]," ","debido a"," ",Tabla1[[#This Row],[¿PORQUÉ?
CAUSA RAÍZ
(Iniciar con 
debido a/a causa de)]]))</f>
        <v>Posibilidad  de efecto dañoso sobre el recurso público por  la ejecución de un alcance inferior al contratado con pago total del valor del contrato, debido a  la deficiencias en el ejercicio de las funciones de supervisión e interventoría de los contratos de la entidad.</v>
      </c>
      <c r="K20" s="251"/>
    </row>
    <row r="21" spans="1:11" s="6" customFormat="1" ht="93" customHeight="1" x14ac:dyDescent="0.3">
      <c r="A21" s="1" t="s">
        <v>108</v>
      </c>
      <c r="B21" s="2" t="s">
        <v>188</v>
      </c>
      <c r="C21" s="2" t="s">
        <v>192</v>
      </c>
      <c r="D21" s="125" t="str">
        <f>+IF(B21='11 FORMULAS'!$B$4,'11 FORMULAS'!$C$4,IF(B21='11 FORMULAS'!$B$6,'11 FORMULAS'!$C$6,IF(B21='11 FORMULAS'!$B$8,'11 FORMULAS'!$C$8,IF(B21='11 FORMULAS'!$B$10,'11 FORMULAS'!$C$10,""))))</f>
        <v/>
      </c>
      <c r="E21" s="226" t="str">
        <f>+IFERROR(VLOOKUP(B21,Tabla3[],2,0),"")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21" s="1" t="s">
        <v>96</v>
      </c>
      <c r="G21" s="1" t="s">
        <v>176</v>
      </c>
      <c r="H21" s="247" t="s">
        <v>395</v>
      </c>
      <c r="I21" s="247" t="s">
        <v>412</v>
      </c>
      <c r="J21" s="252" t="str">
        <f>(CONCATENATE(Tabla1[[#This Row],[¿QUÉ? 
IMPACTO]]," ","por ",Tabla1[[#This Row],[¿CÓMO?
CAUSA INMEDIATA 
(Iniciar con la palabra 
por)]]," ","debido a"," ",Tabla1[[#This Row],[¿PORQUÉ?
CAUSA RAÍZ
(Iniciar con 
debido a/a causa de)]]))</f>
        <v>Posibilidad  de efecto dañoso sobre el recurso público por  pago de sanciones e intereses moratorios,  debido a los trámite inoportuno de los requerimientos de los entes de control y vigilancia conforme a sus lineamientos y términos legales.</v>
      </c>
      <c r="K21" s="251"/>
    </row>
    <row r="22" spans="1:11" s="6" customFormat="1" ht="93" customHeight="1" x14ac:dyDescent="0.3">
      <c r="A22" s="1" t="s">
        <v>109</v>
      </c>
      <c r="B22" s="2" t="s">
        <v>188</v>
      </c>
      <c r="C22" s="2" t="s">
        <v>219</v>
      </c>
      <c r="D22" s="125" t="str">
        <f>+IF(B22='11 FORMULAS'!$B$4,'11 FORMULAS'!$C$4,IF(B22='11 FORMULAS'!$B$6,'11 FORMULAS'!$C$6,IF(B22='11 FORMULAS'!$B$8,'11 FORMULAS'!$C$8,IF(B22='11 FORMULAS'!$B$10,'11 FORMULAS'!$C$10,""))))</f>
        <v/>
      </c>
      <c r="E22" s="226" t="str">
        <f>+IFERROR(VLOOKUP(B22,Tabla3[],2,0),"")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22" s="1" t="s">
        <v>96</v>
      </c>
      <c r="G22" s="1" t="s">
        <v>176</v>
      </c>
      <c r="H22" s="247" t="s">
        <v>396</v>
      </c>
      <c r="I22" s="247" t="s">
        <v>413</v>
      </c>
      <c r="J22" s="252" t="str">
        <f>(CONCATENATE(Tabla1[[#This Row],[¿QUÉ? 
IMPACTO]]," ","por ",Tabla1[[#This Row],[¿CÓMO?
CAUSA INMEDIATA 
(Iniciar con la palabra 
por)]]," ","debido a"," ",Tabla1[[#This Row],[¿PORQUÉ?
CAUSA RAÍZ
(Iniciar con 
debido a/a causa de)]]))</f>
        <v>Posibilidad  de efecto dañoso sobre el recurso público por   la inadecuada e inoportuna ejecución de convenios celebrados por la Secretaría de Salud y Ambiente,  debido a la debilidades en el ejercicio de la supervisión de dichos convenios.</v>
      </c>
      <c r="K22" s="251"/>
    </row>
    <row r="23" spans="1:11" s="6" customFormat="1" ht="93" hidden="1" customHeight="1" x14ac:dyDescent="0.3">
      <c r="A23" s="1"/>
      <c r="B23" s="2"/>
      <c r="C23" s="2"/>
      <c r="D23" s="125" t="str">
        <f>+IF(B23='11 FORMULAS'!$B$4,'11 FORMULAS'!$C$4,IF(B23='11 FORMULAS'!$B$6,'11 FORMULAS'!$C$6,IF(B23='11 FORMULAS'!$B$8,'11 FORMULAS'!$C$8,IF(B23='11 FORMULAS'!$B$10,'11 FORMULAS'!$C$10,""))))</f>
        <v/>
      </c>
      <c r="E23" s="226" t="str">
        <f>+IFERROR(VLOOKUP(B23,Tabla3[],2,0),"")</f>
        <v/>
      </c>
      <c r="F23" s="1"/>
      <c r="G23" s="1"/>
      <c r="H23" s="247"/>
      <c r="I23" s="247"/>
      <c r="J23" s="252" t="str">
        <f>(CONCATENATE(Tabla1[[#This Row],[¿QUÉ? 
IMPACTO]]," ","por ",Tabla1[[#This Row],[¿CÓMO?
CAUSA INMEDIATA 
(Iniciar con la palabra 
por)]]," ","debido a"," ",Tabla1[[#This Row],[¿PORQUÉ?
CAUSA RAÍZ
(Iniciar con 
debido a/a causa de)]]))</f>
        <v xml:space="preserve"> por  debido a </v>
      </c>
      <c r="K23" s="251"/>
    </row>
    <row r="24" spans="1:11" s="6" customFormat="1" ht="93" hidden="1" customHeight="1" x14ac:dyDescent="0.3">
      <c r="A24" s="1" t="s">
        <v>110</v>
      </c>
      <c r="B24" s="2"/>
      <c r="C24" s="2"/>
      <c r="D24" s="125" t="str">
        <f>+IF(B24='11 FORMULAS'!$B$4,'11 FORMULAS'!$C$4,IF(B24='11 FORMULAS'!$B$6,'11 FORMULAS'!$C$6,IF(B24='11 FORMULAS'!$B$8,'11 FORMULAS'!$C$8,IF(B24='11 FORMULAS'!$B$10,'11 FORMULAS'!$C$10,""))))</f>
        <v/>
      </c>
      <c r="E24" s="226" t="str">
        <f>+IFERROR(VLOOKUP(B24,Tabla3[],2,0),"")</f>
        <v/>
      </c>
      <c r="F24" s="1"/>
      <c r="G24" s="1"/>
      <c r="H24" s="247"/>
      <c r="I24" s="247"/>
      <c r="J24" s="252" t="str">
        <f>(CONCATENATE(Tabla1[[#This Row],[¿QUÉ? 
IMPACTO]]," ","por ",Tabla1[[#This Row],[¿CÓMO?
CAUSA INMEDIATA 
(Iniciar con la palabra 
por)]]," ","debido a"," ",Tabla1[[#This Row],[¿PORQUÉ?
CAUSA RAÍZ
(Iniciar con 
debido a/a causa de)]]))</f>
        <v xml:space="preserve"> por  debido a </v>
      </c>
      <c r="K24" s="251"/>
    </row>
    <row r="25" spans="1:11" s="6" customFormat="1" ht="93" hidden="1" customHeight="1" x14ac:dyDescent="0.3">
      <c r="A25" s="1" t="s">
        <v>111</v>
      </c>
      <c r="B25" s="2"/>
      <c r="C25" s="2"/>
      <c r="D25" s="125" t="str">
        <f>+IF(B25='11 FORMULAS'!$B$4,'11 FORMULAS'!$C$4,IF(B25='11 FORMULAS'!$B$6,'11 FORMULAS'!$C$6,IF(B25='11 FORMULAS'!$B$8,'11 FORMULAS'!$C$8,IF(B25='11 FORMULAS'!$B$10,'11 FORMULAS'!$C$10,""))))</f>
        <v/>
      </c>
      <c r="E25" s="226" t="str">
        <f>+IFERROR(VLOOKUP(B25,Tabla3[],2,0),"")</f>
        <v/>
      </c>
      <c r="F25" s="1"/>
      <c r="G25" s="1"/>
      <c r="H25" s="247"/>
      <c r="I25" s="247"/>
      <c r="J25" s="252" t="str">
        <f>(CONCATENATE(Tabla1[[#This Row],[¿QUÉ? 
IMPACTO]]," ","por ",Tabla1[[#This Row],[¿CÓMO?
CAUSA INMEDIATA 
(Iniciar con la palabra 
por)]]," ","debido a"," ",Tabla1[[#This Row],[¿PORQUÉ?
CAUSA RAÍZ
(Iniciar con 
debido a/a causa de)]]))</f>
        <v xml:space="preserve"> por  debido a </v>
      </c>
      <c r="K25" s="251"/>
    </row>
    <row r="26" spans="1:11" s="6" customFormat="1" ht="93" hidden="1" customHeight="1" x14ac:dyDescent="0.3">
      <c r="A26" s="1" t="s">
        <v>112</v>
      </c>
      <c r="B26" s="2"/>
      <c r="C26" s="2"/>
      <c r="D26" s="125" t="str">
        <f>+IF(B26='11 FORMULAS'!$B$4,'11 FORMULAS'!$C$4,IF(B26='11 FORMULAS'!$B$6,'11 FORMULAS'!$C$6,IF(B26='11 FORMULAS'!$B$8,'11 FORMULAS'!$C$8,IF(B26='11 FORMULAS'!$B$10,'11 FORMULAS'!$C$10,""))))</f>
        <v/>
      </c>
      <c r="E26" s="226" t="str">
        <f>+IFERROR(VLOOKUP(B26,Tabla3[],2,0),"")</f>
        <v/>
      </c>
      <c r="F26" s="1"/>
      <c r="G26" s="1"/>
      <c r="H26" s="247"/>
      <c r="I26" s="247"/>
      <c r="J26" s="252" t="str">
        <f>(CONCATENATE(Tabla1[[#This Row],[¿QUÉ? 
IMPACTO]]," ","por ",Tabla1[[#This Row],[¿CÓMO?
CAUSA INMEDIATA 
(Iniciar con la palabra 
por)]]," ","debido a"," ",Tabla1[[#This Row],[¿PORQUÉ?
CAUSA RAÍZ
(Iniciar con 
debido a/a causa de)]]))</f>
        <v xml:space="preserve"> por  debido a </v>
      </c>
      <c r="K26" s="251"/>
    </row>
    <row r="27" spans="1:11" s="6" customFormat="1" ht="93" hidden="1" customHeight="1" x14ac:dyDescent="0.3">
      <c r="A27" s="1" t="s">
        <v>113</v>
      </c>
      <c r="B27" s="2"/>
      <c r="C27" s="2"/>
      <c r="D27" s="125" t="str">
        <f>+IF(B27='11 FORMULAS'!$B$4,'11 FORMULAS'!$C$4,IF(B27='11 FORMULAS'!$B$6,'11 FORMULAS'!$C$6,IF(B27='11 FORMULAS'!$B$8,'11 FORMULAS'!$C$8,IF(B27='11 FORMULAS'!$B$10,'11 FORMULAS'!$C$10,""))))</f>
        <v/>
      </c>
      <c r="E27" s="226" t="str">
        <f>+IFERROR(VLOOKUP(B27,Tabla3[],2,0),"")</f>
        <v/>
      </c>
      <c r="F27" s="1"/>
      <c r="G27" s="1"/>
      <c r="H27" s="247"/>
      <c r="I27" s="247"/>
      <c r="J27" s="252" t="str">
        <f>(CONCATENATE(Tabla1[[#This Row],[¿QUÉ? 
IMPACTO]]," ","por ",Tabla1[[#This Row],[¿CÓMO?
CAUSA INMEDIATA 
(Iniciar con la palabra 
por)]]," ","debido a"," ",Tabla1[[#This Row],[¿PORQUÉ?
CAUSA RAÍZ
(Iniciar con 
debido a/a causa de)]]))</f>
        <v xml:space="preserve"> por  debido a </v>
      </c>
      <c r="K27" s="251"/>
    </row>
    <row r="28" spans="1:11" s="6" customFormat="1" ht="93" hidden="1" customHeight="1" x14ac:dyDescent="0.3">
      <c r="A28" s="1" t="s">
        <v>114</v>
      </c>
      <c r="B28" s="2"/>
      <c r="C28" s="2"/>
      <c r="D28" s="125" t="str">
        <f>+IF(B28='11 FORMULAS'!$B$4,'11 FORMULAS'!$C$4,IF(B28='11 FORMULAS'!$B$6,'11 FORMULAS'!$C$6,IF(B28='11 FORMULAS'!$B$8,'11 FORMULAS'!$C$8,IF(B28='11 FORMULAS'!$B$10,'11 FORMULAS'!$C$10,""))))</f>
        <v/>
      </c>
      <c r="E28" s="226" t="str">
        <f>+IFERROR(VLOOKUP(B28,Tabla3[],2,0),"")</f>
        <v/>
      </c>
      <c r="F28" s="1"/>
      <c r="G28" s="1"/>
      <c r="H28" s="247"/>
      <c r="I28" s="247"/>
      <c r="J28" s="252" t="str">
        <f>(CONCATENATE(Tabla1[[#This Row],[¿QUÉ? 
IMPACTO]]," ","por ",Tabla1[[#This Row],[¿CÓMO?
CAUSA INMEDIATA 
(Iniciar con la palabra 
por)]]," ","debido a"," ",Tabla1[[#This Row],[¿PORQUÉ?
CAUSA RAÍZ
(Iniciar con 
debido a/a causa de)]]))</f>
        <v xml:space="preserve"> por  debido a </v>
      </c>
      <c r="K28" s="251"/>
    </row>
    <row r="29" spans="1:11" s="6" customFormat="1" ht="93" hidden="1" customHeight="1" x14ac:dyDescent="0.3">
      <c r="A29" s="1" t="s">
        <v>115</v>
      </c>
      <c r="B29" s="2"/>
      <c r="C29" s="2"/>
      <c r="D29" s="125"/>
      <c r="E29" s="226" t="str">
        <f>+IFERROR(VLOOKUP(B29,Tabla3[],2,0),"")</f>
        <v/>
      </c>
      <c r="F29" s="275"/>
      <c r="G29" s="275"/>
      <c r="H29" s="276"/>
      <c r="I29" s="276"/>
      <c r="J29" s="277" t="str">
        <f>(CONCATENATE(Tabla1[[#This Row],[¿QUÉ? 
IMPACTO]]," ","por ",Tabla1[[#This Row],[¿CÓMO?
CAUSA INMEDIATA 
(Iniciar con la palabra 
por)]]," ","debido a"," ",Tabla1[[#This Row],[¿PORQUÉ?
CAUSA RAÍZ
(Iniciar con 
debido a/a causa de)]]))</f>
        <v xml:space="preserve"> por  debido a </v>
      </c>
      <c r="K29" s="251"/>
    </row>
    <row r="30" spans="1:11" s="6" customFormat="1" ht="93" hidden="1" customHeight="1" x14ac:dyDescent="0.3">
      <c r="A30" s="1" t="s">
        <v>360</v>
      </c>
      <c r="B30" s="2"/>
      <c r="C30" s="2"/>
      <c r="D30" s="125"/>
      <c r="E30" s="226" t="str">
        <f>+IFERROR(VLOOKUP(B30,Tabla3[],2,0),"")</f>
        <v/>
      </c>
      <c r="F30" s="275"/>
      <c r="G30" s="275"/>
      <c r="H30" s="276"/>
      <c r="I30" s="276"/>
      <c r="J30" s="277" t="str">
        <f>(CONCATENATE(Tabla1[[#This Row],[¿QUÉ? 
IMPACTO]]," ","por ",Tabla1[[#This Row],[¿CÓMO?
CAUSA INMEDIATA 
(Iniciar con la palabra 
por)]]," ","debido a"," ",Tabla1[[#This Row],[¿PORQUÉ?
CAUSA RAÍZ
(Iniciar con 
debido a/a causa de)]]))</f>
        <v xml:space="preserve"> por  debido a </v>
      </c>
      <c r="K30" s="251"/>
    </row>
    <row r="31" spans="1:11" s="6" customFormat="1" ht="93" hidden="1" customHeight="1" x14ac:dyDescent="0.3">
      <c r="A31" s="1" t="s">
        <v>361</v>
      </c>
      <c r="B31" s="2"/>
      <c r="C31" s="2"/>
      <c r="D31" s="125"/>
      <c r="E31" s="226" t="str">
        <f>+IFERROR(VLOOKUP(B31,Tabla3[],2,0),"")</f>
        <v/>
      </c>
      <c r="F31" s="275"/>
      <c r="G31" s="275"/>
      <c r="H31" s="276"/>
      <c r="I31" s="276"/>
      <c r="J31" s="277" t="str">
        <f>(CONCATENATE(Tabla1[[#This Row],[¿QUÉ? 
IMPACTO]]," ","por ",Tabla1[[#This Row],[¿CÓMO?
CAUSA INMEDIATA 
(Iniciar con la palabra 
por)]]," ","debido a"," ",Tabla1[[#This Row],[¿PORQUÉ?
CAUSA RAÍZ
(Iniciar con 
debido a/a causa de)]]))</f>
        <v xml:space="preserve"> por  debido a </v>
      </c>
      <c r="K31" s="251"/>
    </row>
    <row r="32" spans="1:11" s="6" customFormat="1" ht="93" hidden="1" customHeight="1" x14ac:dyDescent="0.3">
      <c r="A32" s="1" t="s">
        <v>362</v>
      </c>
      <c r="B32" s="2"/>
      <c r="C32" s="2"/>
      <c r="D32" s="125"/>
      <c r="E32" s="226" t="str">
        <f>+IFERROR(VLOOKUP(B32,Tabla3[],2,0),"")</f>
        <v/>
      </c>
      <c r="F32" s="275"/>
      <c r="G32" s="275"/>
      <c r="H32" s="276"/>
      <c r="I32" s="276"/>
      <c r="J32" s="277" t="str">
        <f>(CONCATENATE(Tabla1[[#This Row],[¿QUÉ? 
IMPACTO]]," ","por ",Tabla1[[#This Row],[¿CÓMO?
CAUSA INMEDIATA 
(Iniciar con la palabra 
por)]]," ","debido a"," ",Tabla1[[#This Row],[¿PORQUÉ?
CAUSA RAÍZ
(Iniciar con 
debido a/a causa de)]]))</f>
        <v xml:space="preserve"> por  debido a </v>
      </c>
      <c r="K32" s="251"/>
    </row>
    <row r="33" spans="1:11" s="6" customFormat="1" ht="93" hidden="1" customHeight="1" x14ac:dyDescent="0.3">
      <c r="A33" s="1" t="s">
        <v>363</v>
      </c>
      <c r="B33" s="2"/>
      <c r="C33" s="2"/>
      <c r="D33" s="125"/>
      <c r="E33" s="226" t="str">
        <f>+IFERROR(VLOOKUP(B33,Tabla3[],2,0),"")</f>
        <v/>
      </c>
      <c r="F33" s="275"/>
      <c r="G33" s="275"/>
      <c r="H33" s="276"/>
      <c r="I33" s="276"/>
      <c r="J33" s="277" t="str">
        <f>(CONCATENATE(Tabla1[[#This Row],[¿QUÉ? 
IMPACTO]]," ","por ",Tabla1[[#This Row],[¿CÓMO?
CAUSA INMEDIATA 
(Iniciar con la palabra 
por)]]," ","debido a"," ",Tabla1[[#This Row],[¿PORQUÉ?
CAUSA RAÍZ
(Iniciar con 
debido a/a causa de)]]))</f>
        <v xml:space="preserve"> por  debido a </v>
      </c>
      <c r="K33" s="251"/>
    </row>
    <row r="34" spans="1:11" s="6" customFormat="1" ht="93" hidden="1" customHeight="1" x14ac:dyDescent="0.3">
      <c r="A34" s="1" t="s">
        <v>364</v>
      </c>
      <c r="B34" s="2"/>
      <c r="C34" s="2"/>
      <c r="D34" s="125"/>
      <c r="E34" s="226" t="str">
        <f>+IFERROR(VLOOKUP(B34,Tabla3[],2,0),"")</f>
        <v/>
      </c>
      <c r="F34" s="275"/>
      <c r="G34" s="275"/>
      <c r="H34" s="276"/>
      <c r="I34" s="276"/>
      <c r="J34" s="277" t="str">
        <f>(CONCATENATE(Tabla1[[#This Row],[¿QUÉ? 
IMPACTO]]," ","por ",Tabla1[[#This Row],[¿CÓMO?
CAUSA INMEDIATA 
(Iniciar con la palabra 
por)]]," ","debido a"," ",Tabla1[[#This Row],[¿PORQUÉ?
CAUSA RAÍZ
(Iniciar con 
debido a/a causa de)]]))</f>
        <v xml:space="preserve"> por  debido a </v>
      </c>
      <c r="K34" s="251"/>
    </row>
    <row r="35" spans="1:11" s="6" customFormat="1" ht="93" hidden="1" customHeight="1" x14ac:dyDescent="0.3">
      <c r="A35" s="1" t="s">
        <v>365</v>
      </c>
      <c r="B35" s="2"/>
      <c r="C35" s="2"/>
      <c r="D35" s="125"/>
      <c r="E35" s="226" t="str">
        <f>+IFERROR(VLOOKUP(B35,Tabla3[],2,0),"")</f>
        <v/>
      </c>
      <c r="F35" s="275"/>
      <c r="G35" s="275"/>
      <c r="H35" s="276"/>
      <c r="I35" s="276"/>
      <c r="J35" s="277" t="str">
        <f>(CONCATENATE(Tabla1[[#This Row],[¿QUÉ? 
IMPACTO]]," ","por ",Tabla1[[#This Row],[¿CÓMO?
CAUSA INMEDIATA 
(Iniciar con la palabra 
por)]]," ","debido a"," ",Tabla1[[#This Row],[¿PORQUÉ?
CAUSA RAÍZ
(Iniciar con 
debido a/a causa de)]]))</f>
        <v xml:space="preserve"> por  debido a </v>
      </c>
      <c r="K35" s="251"/>
    </row>
    <row r="36" spans="1:11" s="6" customFormat="1" ht="93" hidden="1" customHeight="1" x14ac:dyDescent="0.3">
      <c r="A36" s="1" t="s">
        <v>366</v>
      </c>
      <c r="B36" s="2"/>
      <c r="C36" s="2"/>
      <c r="D36" s="125"/>
      <c r="E36" s="226" t="str">
        <f>+IFERROR(VLOOKUP(B36,Tabla3[],2,0),"")</f>
        <v/>
      </c>
      <c r="F36" s="275"/>
      <c r="G36" s="275"/>
      <c r="H36" s="276"/>
      <c r="I36" s="276"/>
      <c r="J36" s="277" t="str">
        <f>(CONCATENATE(Tabla1[[#This Row],[¿QUÉ? 
IMPACTO]]," ","por ",Tabla1[[#This Row],[¿CÓMO?
CAUSA INMEDIATA 
(Iniciar con la palabra 
por)]]," ","debido a"," ",Tabla1[[#This Row],[¿PORQUÉ?
CAUSA RAÍZ
(Iniciar con 
debido a/a causa de)]]))</f>
        <v xml:space="preserve"> por  debido a </v>
      </c>
      <c r="K36" s="251"/>
    </row>
    <row r="37" spans="1:11" s="6" customFormat="1" ht="93" hidden="1" customHeight="1" x14ac:dyDescent="0.3">
      <c r="A37" s="1" t="s">
        <v>367</v>
      </c>
      <c r="B37" s="2"/>
      <c r="C37" s="2"/>
      <c r="D37" s="125"/>
      <c r="E37" s="226" t="str">
        <f>+IFERROR(VLOOKUP(B37,Tabla3[],2,0),"")</f>
        <v/>
      </c>
      <c r="F37" s="275"/>
      <c r="G37" s="275"/>
      <c r="H37" s="276"/>
      <c r="I37" s="276"/>
      <c r="J37" s="277" t="str">
        <f>(CONCATENATE(Tabla1[[#This Row],[¿QUÉ? 
IMPACTO]]," ","por ",Tabla1[[#This Row],[¿CÓMO?
CAUSA INMEDIATA 
(Iniciar con la palabra 
por)]]," ","debido a"," ",Tabla1[[#This Row],[¿PORQUÉ?
CAUSA RAÍZ
(Iniciar con 
debido a/a causa de)]]))</f>
        <v xml:space="preserve"> por  debido a </v>
      </c>
      <c r="K37" s="251"/>
    </row>
    <row r="38" spans="1:11" s="6" customFormat="1" ht="93" hidden="1" customHeight="1" x14ac:dyDescent="0.3">
      <c r="A38" s="1" t="s">
        <v>368</v>
      </c>
      <c r="B38" s="2"/>
      <c r="C38" s="2"/>
      <c r="D38" s="125"/>
      <c r="E38" s="226" t="str">
        <f>+IFERROR(VLOOKUP(B38,Tabla3[],2,0),"")</f>
        <v/>
      </c>
      <c r="F38" s="275"/>
      <c r="G38" s="275"/>
      <c r="H38" s="276"/>
      <c r="I38" s="276"/>
      <c r="J38" s="277" t="str">
        <f>(CONCATENATE(Tabla1[[#This Row],[¿QUÉ? 
IMPACTO]]," ","por ",Tabla1[[#This Row],[¿CÓMO?
CAUSA INMEDIATA 
(Iniciar con la palabra 
por)]]," ","debido a"," ",Tabla1[[#This Row],[¿PORQUÉ?
CAUSA RAÍZ
(Iniciar con 
debido a/a causa de)]]))</f>
        <v xml:space="preserve"> por  debido a </v>
      </c>
      <c r="K38" s="251"/>
    </row>
    <row r="39" spans="1:11" s="6" customFormat="1" ht="93" hidden="1" customHeight="1" x14ac:dyDescent="0.3">
      <c r="A39" s="1" t="s">
        <v>369</v>
      </c>
      <c r="B39" s="2"/>
      <c r="C39" s="2"/>
      <c r="D39" s="125" t="str">
        <f>+IF(B39='11 FORMULAS'!$B$4,'11 FORMULAS'!$C$4,IF(B39='11 FORMULAS'!$B$6,'11 FORMULAS'!$C$6,IF(B39='11 FORMULAS'!$B$8,'11 FORMULAS'!$C$8,IF(B39='11 FORMULAS'!$B$10,'11 FORMULAS'!$C$10,""))))</f>
        <v/>
      </c>
      <c r="E39" s="226" t="str">
        <f>+IFERROR(VLOOKUP(B39,Tabla3[],2,0),"")</f>
        <v/>
      </c>
      <c r="F39" s="1"/>
      <c r="G39" s="1"/>
      <c r="H39" s="248"/>
      <c r="I39" s="248"/>
      <c r="J39" s="252" t="str">
        <f>(CONCATENATE(Tabla1[[#This Row],[¿QUÉ? 
IMPACTO]]," ","por ",Tabla1[[#This Row],[¿CÓMO?
CAUSA INMEDIATA 
(Iniciar con la palabra 
por)]]," ","debido a"," ",Tabla1[[#This Row],[¿PORQUÉ?
CAUSA RAÍZ
(Iniciar con 
debido a/a causa de)]]))</f>
        <v xml:space="preserve"> por  debido a </v>
      </c>
      <c r="K39" s="251"/>
    </row>
    <row r="40" spans="1:11" s="6" customFormat="1" ht="18" thickBot="1" x14ac:dyDescent="0.35">
      <c r="F40" s="7"/>
      <c r="G40" s="7"/>
      <c r="H40" s="7"/>
      <c r="I40" s="7"/>
      <c r="J40" s="8"/>
    </row>
    <row r="41" spans="1:11" ht="15" thickTop="1" thickBot="1" x14ac:dyDescent="0.3">
      <c r="A41" s="349" t="s">
        <v>376</v>
      </c>
      <c r="B41" s="349"/>
      <c r="C41" s="349"/>
      <c r="D41" s="349"/>
      <c r="E41" s="349"/>
      <c r="F41" s="349"/>
      <c r="G41" s="349"/>
      <c r="H41" s="3"/>
      <c r="I41" s="3"/>
    </row>
    <row r="42" spans="1:11" ht="15" thickTop="1" thickBot="1" x14ac:dyDescent="0.3">
      <c r="A42" s="323" t="s">
        <v>377</v>
      </c>
      <c r="B42" s="349" t="s">
        <v>378</v>
      </c>
      <c r="C42" s="349"/>
      <c r="D42" s="349" t="s">
        <v>379</v>
      </c>
      <c r="E42" s="349"/>
      <c r="F42" s="349" t="s">
        <v>380</v>
      </c>
      <c r="G42" s="349"/>
      <c r="H42" s="3"/>
      <c r="I42" s="3"/>
    </row>
    <row r="43" spans="1:11" ht="67.5" customHeight="1" thickTop="1" thickBot="1" x14ac:dyDescent="0.35">
      <c r="A43" s="324" t="s">
        <v>381</v>
      </c>
      <c r="B43" s="350">
        <v>46163</v>
      </c>
      <c r="C43" s="350"/>
      <c r="D43" s="351" t="s">
        <v>382</v>
      </c>
      <c r="E43" s="351"/>
      <c r="F43" s="352" t="s">
        <v>383</v>
      </c>
      <c r="G43" s="352"/>
      <c r="H43" s="9"/>
      <c r="I43" s="9"/>
    </row>
    <row r="44" spans="1:11" ht="14.4" thickTop="1" x14ac:dyDescent="0.25">
      <c r="F44" s="3"/>
      <c r="G44" s="3"/>
      <c r="H44" s="3"/>
      <c r="I44" s="3"/>
    </row>
    <row r="45" spans="1:11" x14ac:dyDescent="0.25">
      <c r="F45" s="3"/>
      <c r="G45" s="3"/>
      <c r="H45" s="3"/>
      <c r="I45" s="3"/>
    </row>
    <row r="46" spans="1:11" x14ac:dyDescent="0.25">
      <c r="F46" s="3"/>
      <c r="G46" s="3"/>
      <c r="H46" s="3"/>
      <c r="I46" s="3"/>
    </row>
    <row r="50" spans="24:26" ht="14.25" customHeight="1" x14ac:dyDescent="0.3"/>
    <row r="54" spans="24:26" ht="14.25" customHeight="1" x14ac:dyDescent="0.3">
      <c r="X54" s="10"/>
    </row>
    <row r="55" spans="24:26" x14ac:dyDescent="0.3">
      <c r="Z55" s="10"/>
    </row>
    <row r="56" spans="24:26" x14ac:dyDescent="0.3">
      <c r="Z56" s="10"/>
    </row>
    <row r="57" spans="24:26" x14ac:dyDescent="0.3">
      <c r="Z57" s="10"/>
    </row>
    <row r="58" spans="24:26" x14ac:dyDescent="0.3">
      <c r="Z58" s="10"/>
    </row>
    <row r="59" spans="24:26" x14ac:dyDescent="0.3">
      <c r="Z59" s="10"/>
    </row>
    <row r="60" spans="24:26" x14ac:dyDescent="0.3">
      <c r="Z60" s="10"/>
    </row>
    <row r="61" spans="24:26" x14ac:dyDescent="0.3">
      <c r="Z61" s="10"/>
    </row>
    <row r="62" spans="24:26" ht="14.25" customHeight="1" x14ac:dyDescent="0.3">
      <c r="Z62" s="10"/>
    </row>
    <row r="63" spans="24:26" x14ac:dyDescent="0.3">
      <c r="Z63" s="10"/>
    </row>
  </sheetData>
  <sheetProtection formatCells="0" formatColumns="0" formatRows="0" sort="0" autoFilter="0" pivotTables="0"/>
  <mergeCells count="15">
    <mergeCell ref="B1:I2"/>
    <mergeCell ref="B3:I3"/>
    <mergeCell ref="B8:E8"/>
    <mergeCell ref="A8:A9"/>
    <mergeCell ref="A4:K4"/>
    <mergeCell ref="B6:E6"/>
    <mergeCell ref="G6:K6"/>
    <mergeCell ref="A1:A3"/>
    <mergeCell ref="A41:G41"/>
    <mergeCell ref="B42:C42"/>
    <mergeCell ref="D42:E42"/>
    <mergeCell ref="F42:G42"/>
    <mergeCell ref="B43:C43"/>
    <mergeCell ref="D43:E43"/>
    <mergeCell ref="F43:G43"/>
  </mergeCells>
  <phoneticPr fontId="15" type="noConversion"/>
  <dataValidations count="2">
    <dataValidation type="list" allowBlank="1" showInputMessage="1" showErrorMessage="1" sqref="C10:C39" xr:uid="{D9BA5455-7B14-6A4C-B584-466EF5ACA124}">
      <formula1>INDIRECT(B10)</formula1>
    </dataValidation>
    <dataValidation type="list" allowBlank="1" showInputMessage="1" showErrorMessage="1" sqref="G10:G39" xr:uid="{F434CC6F-8F52-0344-AE71-98053B46C828}">
      <formula1>INDIRECT($F10)</formula1>
    </dataValidation>
  </dataValidations>
  <printOptions horizontalCentered="1"/>
  <pageMargins left="0.31496062992125984" right="0.27559055118110237" top="0.23622047244094491" bottom="0.15748031496062992" header="0" footer="0"/>
  <pageSetup paperSize="5" scale="65" orientation="landscape" r:id="rId1"/>
  <headerFooter alignWithMargins="0"/>
  <drawing r:id="rId2"/>
  <tableParts count="1">
    <tablePart r:id="rId3"/>
  </tablePart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100-000005000000}">
          <x14:formula1>
            <xm:f>'11 FORMULAS'!$A$31:$E$31</xm:f>
          </x14:formula1>
          <xm:sqref>F10:F39</xm:sqref>
        </x14:dataValidation>
        <x14:dataValidation type="list" allowBlank="1" showInputMessage="1" showErrorMessage="1" xr:uid="{00000000-0002-0000-0100-000006000000}">
          <x14:formula1>
            <xm:f>'11 FORMULAS'!$A$38:$F$38</xm:f>
          </x14:formula1>
          <xm:sqref>B10:B39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Y44"/>
  <sheetViews>
    <sheetView showGridLines="0" topLeftCell="D19" zoomScale="95" zoomScaleNormal="95" zoomScaleSheetLayoutView="80" workbookViewId="0">
      <selection activeCell="J22" sqref="J22"/>
    </sheetView>
  </sheetViews>
  <sheetFormatPr baseColWidth="10" defaultColWidth="14.44140625" defaultRowHeight="13.8" x14ac:dyDescent="0.3"/>
  <cols>
    <col min="1" max="1" width="18.21875" style="4" customWidth="1"/>
    <col min="2" max="2" width="51.44140625" style="28" customWidth="1"/>
    <col min="3" max="3" width="28.44140625" style="28" customWidth="1"/>
    <col min="4" max="4" width="21.21875" style="4" customWidth="1"/>
    <col min="5" max="5" width="14" style="13" customWidth="1"/>
    <col min="6" max="6" width="14.44140625" style="4" customWidth="1"/>
    <col min="7" max="7" width="30.21875" style="13" customWidth="1"/>
    <col min="8" max="8" width="16.5546875" style="13" customWidth="1"/>
    <col min="9" max="9" width="21.21875" style="13" customWidth="1"/>
    <col min="10" max="10" width="30.77734375" style="13" customWidth="1"/>
    <col min="11" max="11" width="24.44140625" style="13" customWidth="1"/>
    <col min="12" max="12" width="10.21875" style="13" customWidth="1"/>
    <col min="13" max="13" width="17.5546875" style="162" customWidth="1"/>
    <col min="14" max="14" width="15.77734375" style="162" customWidth="1"/>
    <col min="15" max="15" width="8" style="4" customWidth="1"/>
    <col min="16" max="16" width="21.44140625" style="4" customWidth="1"/>
    <col min="17" max="17" width="32.77734375" style="4" customWidth="1"/>
    <col min="18" max="18" width="12.44140625" style="28" customWidth="1"/>
    <col min="19" max="19" width="16.5546875" style="28" customWidth="1"/>
    <col min="20" max="20" width="17.77734375" style="4" customWidth="1"/>
    <col min="21" max="21" width="5.44140625" style="4" customWidth="1"/>
    <col min="22" max="22" width="14.21875" style="4" bestFit="1" customWidth="1"/>
    <col min="23" max="23" width="14.77734375" style="4" bestFit="1" customWidth="1"/>
    <col min="24" max="24" width="27.44140625" style="4" customWidth="1"/>
    <col min="25" max="25" width="57.77734375" style="4" customWidth="1"/>
    <col min="26" max="29" width="24.21875" style="4" customWidth="1"/>
    <col min="30" max="256" width="11.44140625" style="4" customWidth="1"/>
    <col min="257" max="257" width="12.44140625" style="4" customWidth="1"/>
    <col min="258" max="258" width="47" style="4" customWidth="1"/>
    <col min="259" max="259" width="35" style="4" customWidth="1"/>
    <col min="260" max="16384" width="14.44140625" style="4"/>
  </cols>
  <sheetData>
    <row r="1" spans="1:25" ht="19.95" customHeight="1" thickTop="1" x14ac:dyDescent="0.3">
      <c r="A1" s="372"/>
      <c r="B1" s="353" t="s">
        <v>374</v>
      </c>
      <c r="C1" s="354"/>
      <c r="D1" s="354"/>
      <c r="E1" s="354"/>
      <c r="F1" s="354"/>
      <c r="G1" s="354"/>
      <c r="H1" s="354"/>
      <c r="I1" s="355"/>
      <c r="J1" s="315" t="s">
        <v>372</v>
      </c>
      <c r="K1" s="316"/>
      <c r="L1" s="262"/>
      <c r="M1" s="4"/>
      <c r="N1" s="4"/>
      <c r="R1" s="4"/>
      <c r="S1" s="4"/>
    </row>
    <row r="2" spans="1:25" ht="19.95" customHeight="1" x14ac:dyDescent="0.3">
      <c r="A2" s="373"/>
      <c r="B2" s="356"/>
      <c r="C2" s="357"/>
      <c r="D2" s="357"/>
      <c r="E2" s="357"/>
      <c r="F2" s="357"/>
      <c r="G2" s="357"/>
      <c r="H2" s="357"/>
      <c r="I2" s="358"/>
      <c r="J2" s="317" t="s">
        <v>375</v>
      </c>
      <c r="K2" s="318"/>
      <c r="L2" s="262"/>
      <c r="M2" s="4"/>
      <c r="N2" s="4"/>
      <c r="R2" s="4"/>
      <c r="S2" s="4"/>
    </row>
    <row r="3" spans="1:25" s="3" customFormat="1" ht="16.2" thickBot="1" x14ac:dyDescent="0.3">
      <c r="A3" s="374"/>
      <c r="B3" s="359" t="s">
        <v>358</v>
      </c>
      <c r="C3" s="360"/>
      <c r="D3" s="360"/>
      <c r="E3" s="360"/>
      <c r="F3" s="360"/>
      <c r="G3" s="360"/>
      <c r="H3" s="360"/>
      <c r="I3" s="361"/>
      <c r="J3" s="319" t="s">
        <v>373</v>
      </c>
      <c r="K3" s="320"/>
      <c r="L3" s="263"/>
    </row>
    <row r="4" spans="1:25" s="3" customFormat="1" ht="16.95" customHeight="1" thickTop="1" x14ac:dyDescent="0.25">
      <c r="A4" s="363"/>
      <c r="B4" s="364"/>
      <c r="C4" s="364"/>
      <c r="D4" s="364"/>
      <c r="E4" s="364"/>
      <c r="F4" s="364"/>
      <c r="G4" s="364"/>
      <c r="H4" s="364"/>
      <c r="I4" s="364"/>
      <c r="J4" s="364"/>
      <c r="K4" s="365"/>
    </row>
    <row r="5" spans="1:25" ht="27" customHeight="1" x14ac:dyDescent="0.3">
      <c r="A5" s="12" t="s">
        <v>80</v>
      </c>
      <c r="B5" s="268" t="str">
        <f>'2 IDENTIFICACIÓN'!B5</f>
        <v>Alcaldia de Bucaramaga</v>
      </c>
      <c r="C5" s="269"/>
      <c r="D5" s="269"/>
      <c r="E5" s="270"/>
      <c r="F5" s="253" t="s">
        <v>81</v>
      </c>
      <c r="G5" s="268" t="str">
        <f>'2 IDENTIFICACIÓN'!G5</f>
        <v>Gestión de la Salud Pública</v>
      </c>
      <c r="H5" s="270"/>
      <c r="I5" s="253" t="s">
        <v>352</v>
      </c>
      <c r="J5" s="271">
        <f>'2 IDENTIFICACIÓN'!J5</f>
        <v>2026</v>
      </c>
      <c r="K5" s="272"/>
      <c r="L5" s="4"/>
      <c r="M5" s="4"/>
      <c r="N5" s="4"/>
      <c r="R5" s="4"/>
      <c r="S5" s="4"/>
    </row>
    <row r="6" spans="1:25" ht="14.4" thickBot="1" x14ac:dyDescent="0.35">
      <c r="A6" s="166"/>
      <c r="B6" s="264"/>
      <c r="C6" s="264"/>
      <c r="D6" s="264"/>
      <c r="E6" s="264"/>
      <c r="F6" s="265"/>
      <c r="G6" s="266"/>
      <c r="H6" s="266"/>
      <c r="I6" s="266"/>
      <c r="J6" s="266"/>
      <c r="K6" s="266"/>
      <c r="L6" s="4"/>
      <c r="M6" s="4"/>
      <c r="N6" s="4"/>
      <c r="R6" s="4"/>
      <c r="S6" s="4"/>
    </row>
    <row r="7" spans="1:25" s="3" customFormat="1" ht="14.4" thickBot="1" x14ac:dyDescent="0.3">
      <c r="A7" s="267"/>
      <c r="B7" s="165"/>
      <c r="C7" s="165"/>
      <c r="D7" s="165"/>
      <c r="E7" s="14"/>
      <c r="F7" s="14"/>
      <c r="G7" s="443" t="s">
        <v>249</v>
      </c>
      <c r="H7" s="444"/>
      <c r="I7" s="444"/>
      <c r="J7" s="444"/>
      <c r="K7" s="444"/>
      <c r="L7" s="444"/>
      <c r="M7" s="444"/>
      <c r="N7" s="445"/>
      <c r="R7" s="129"/>
      <c r="S7" s="129"/>
    </row>
    <row r="8" spans="1:25" s="16" customFormat="1" ht="14.25" customHeight="1" thickBot="1" x14ac:dyDescent="0.35">
      <c r="A8" s="15"/>
      <c r="B8" s="15"/>
      <c r="C8" s="443" t="s">
        <v>250</v>
      </c>
      <c r="D8" s="444"/>
      <c r="E8" s="444"/>
      <c r="F8" s="445"/>
      <c r="G8" s="446" t="s">
        <v>36</v>
      </c>
      <c r="H8" s="447"/>
      <c r="I8" s="448"/>
      <c r="J8" s="446" t="s">
        <v>38</v>
      </c>
      <c r="K8" s="447"/>
      <c r="L8" s="448"/>
      <c r="M8" s="446" t="s">
        <v>251</v>
      </c>
      <c r="N8" s="448"/>
      <c r="P8" s="440" t="s">
        <v>252</v>
      </c>
      <c r="Q8" s="441"/>
      <c r="R8" s="441"/>
      <c r="S8" s="441"/>
      <c r="T8" s="442"/>
      <c r="V8" s="437" t="s">
        <v>253</v>
      </c>
      <c r="W8" s="438"/>
      <c r="X8" s="438"/>
      <c r="Y8" s="439"/>
    </row>
    <row r="9" spans="1:25" s="111" customFormat="1" ht="27.6" x14ac:dyDescent="0.3">
      <c r="A9" s="141" t="s">
        <v>254</v>
      </c>
      <c r="B9" s="140" t="s">
        <v>255</v>
      </c>
      <c r="C9" s="156" t="s">
        <v>34</v>
      </c>
      <c r="D9" s="157" t="s">
        <v>256</v>
      </c>
      <c r="E9" s="158" t="s">
        <v>257</v>
      </c>
      <c r="F9" s="159" t="s">
        <v>258</v>
      </c>
      <c r="G9" s="133" t="s">
        <v>36</v>
      </c>
      <c r="H9" s="134" t="s">
        <v>259</v>
      </c>
      <c r="I9" s="136" t="s">
        <v>260</v>
      </c>
      <c r="J9" s="133" t="s">
        <v>38</v>
      </c>
      <c r="K9" s="134" t="s">
        <v>259</v>
      </c>
      <c r="L9" s="136" t="s">
        <v>260</v>
      </c>
      <c r="M9" s="133" t="s">
        <v>261</v>
      </c>
      <c r="N9" s="135" t="s">
        <v>262</v>
      </c>
      <c r="P9" s="17" t="s">
        <v>260</v>
      </c>
      <c r="Q9" s="18" t="s">
        <v>256</v>
      </c>
      <c r="R9" s="18" t="s">
        <v>263</v>
      </c>
      <c r="S9" s="18" t="s">
        <v>264</v>
      </c>
      <c r="T9" s="19" t="s">
        <v>138</v>
      </c>
      <c r="V9" s="17" t="s">
        <v>260</v>
      </c>
      <c r="W9" s="18" t="s">
        <v>265</v>
      </c>
      <c r="X9" s="18" t="s">
        <v>266</v>
      </c>
      <c r="Y9" s="19" t="s">
        <v>38</v>
      </c>
    </row>
    <row r="10" spans="1:25" ht="106.5" customHeight="1" x14ac:dyDescent="0.3">
      <c r="A10" s="20" t="str">
        <f>'2 IDENTIFICACIÓN'!A10</f>
        <v>R1</v>
      </c>
      <c r="B10" s="152" t="str">
        <f>+'2 IDENTIFICACIÓN'!J10</f>
        <v>Posibilidad de afectación económica y reputacional por  sanciones de entes de control, disminución de recursos por parte del Ministerio de Salud y Protección Social,  debido a la  baja gestión en el cumplimiento de los planes de acción en razón a los trámites previos de los procesos contractuales y ejecución.</v>
      </c>
      <c r="C10" s="153">
        <v>50</v>
      </c>
      <c r="D10" s="130" t="str">
        <f t="shared" ref="D10:D39" si="0">+IF(C10="","",IF(C10&lt;=$S$10,$Q$10,IF(C10&lt;=$S$11,$Q$11,IF(C10&lt;=$S$12,$Q$12,IF(C10&lt;=$S$13,$Q$13,IF(C10&gt;=$R$14,$Q$14,""))))))</f>
        <v>La actividad que conlleva el riesgo se ejecuta de 24 a 500 veces por año</v>
      </c>
      <c r="E10" s="131">
        <f t="shared" ref="E10:E39" si="1">+IF(D10="","",IF(D10=$Q$10,$T$10,IF(D10=$Q$11,$T$11,IF(D10=$Q$12,$T$12,IF(D10=$Q$13,$T$13,IF(D10=$Q$14,$T$14))))))</f>
        <v>0.6</v>
      </c>
      <c r="F10" s="21" t="str">
        <f t="shared" ref="F10:F39" si="2">+IF(D10="","",IF(D10=$Q$10,$P$10,IF(D10=$Q$11,$P$11,IF(D10=$Q$12,$P$12,IF(D10=$Q$13,$P$13,IF(D10=$Q$14,$P$14))))))</f>
        <v>Media</v>
      </c>
      <c r="G10" s="138" t="s">
        <v>285</v>
      </c>
      <c r="H10" s="132">
        <f>+IF(G10="","",IF(G10="N/A","",IF(OR(G10=$X$10,G10=$Y$10),$W$10,IF(OR(G10=$X$11,G10=$Y$11),$W$11,IF(OR(G10=$X$12,G10=$Y$12),$W$12,IF(OR(G10=$X$13,G10=$Y$13),$W$13,IF(OR(G10=$X$14,G10=$Y$14),$W$14)))))))</f>
        <v>0.8</v>
      </c>
      <c r="I10" s="137" t="str">
        <f t="shared" ref="I10:I39" si="3">+IF(G10="","",IF(G10="N/A","",IF(OR(G10=$X$10,G10=$Y$10),$V$10,IF(OR(G10=$X$11,G10=$Y$11),$V$11,IF(OR(G10=$X$12,G10=$Y$12),$V$12,IF(OR(G10=$X$13,G10=$Y$13),$V$13,IF(OR(G10=$X$14,G10=$Y$14),$V$14)))))))</f>
        <v>Mayor</v>
      </c>
      <c r="J10" s="138" t="s">
        <v>286</v>
      </c>
      <c r="K10" s="132">
        <f t="shared" ref="K10:K39" si="4">+IF(J10="","",IF(J10="N/A","",IF(OR(J10=$X$10,J10=$Y$10),$W$10,IF(OR(J10=$X$11,J10=$Y$11),$W$11,IF(OR(J10=$X$12,J10=$Y$12),$W$12,IF(OR(J10=$X$13,J10=$Y$13),$W$13,IF(OR(J10=$X$14,J10=$Y$14),$W$14)))))))</f>
        <v>0.8</v>
      </c>
      <c r="L10" s="137" t="str">
        <f t="shared" ref="L10:L39" si="5">+IF(J10="","",IF(J10="N/A","",IF(OR(J10=$X$10,J10=$Y$10),$V$10,IF(OR(J10=$X$11,J10=$Y$11),$V$11,IF(OR(J10=$X$12,J10=$Y$12),$V$12,IF(OR(J10=$X$13,J10=$Y$13),$V$13,IF(OR(J10=$X$14,J10=$Y$14),$V$14)))))))</f>
        <v>Mayor</v>
      </c>
      <c r="M10" s="160">
        <f>+IF(H10="",K10,IF(K10="",H10,IF(H10&gt;K10,H10,K10)))</f>
        <v>0.8</v>
      </c>
      <c r="N10" s="161" t="str">
        <f>+IF(M10="","",IF(M10=$W$10,$V$10,IF(M10=$W$11,$V$11,IF(M10=$W$12,$V$12,IF(M10=$W$13,$V$13,IF(M10=$W$14,$V$14))))))</f>
        <v>Mayor</v>
      </c>
      <c r="P10" s="221" t="s">
        <v>269</v>
      </c>
      <c r="Q10" s="22" t="s">
        <v>270</v>
      </c>
      <c r="R10" s="283">
        <v>0</v>
      </c>
      <c r="S10" s="283">
        <v>2</v>
      </c>
      <c r="T10" s="23">
        <v>0.2</v>
      </c>
      <c r="V10" s="221" t="s">
        <v>271</v>
      </c>
      <c r="W10" s="24">
        <v>0.2</v>
      </c>
      <c r="X10" s="283" t="s">
        <v>272</v>
      </c>
      <c r="Y10" s="286" t="s">
        <v>268</v>
      </c>
    </row>
    <row r="11" spans="1:25" ht="93" customHeight="1" x14ac:dyDescent="0.3">
      <c r="A11" s="20" t="str">
        <f>'2 IDENTIFICACIÓN'!A11</f>
        <v>R2</v>
      </c>
      <c r="B11" s="152" t="str">
        <f>+'2 IDENTIFICACIÓN'!J11</f>
        <v>Posibilidad de pérdida reputacional por  corrupción en el manejo de recursos del Régimen Subsidiado, debido a  direccionamiento o destinación indebida de dichos recursos en beneficio de personas o entidades que no cumplen los requisitos establecidos.</v>
      </c>
      <c r="C11" s="154">
        <v>12</v>
      </c>
      <c r="D11" s="130" t="str">
        <f t="shared" si="0"/>
        <v>La actividad que conlleva el riesgo se ejecuta de 3 a 24 veces por año</v>
      </c>
      <c r="E11" s="131">
        <f t="shared" si="1"/>
        <v>0.4</v>
      </c>
      <c r="F11" s="21" t="str">
        <f t="shared" si="2"/>
        <v>Baja</v>
      </c>
      <c r="G11" s="138" t="s">
        <v>292</v>
      </c>
      <c r="H11" s="132" t="str">
        <f t="shared" ref="H11:H39" si="6">+IF(G11="","",IF(G11="N/A","",IF(OR(G11=$X$10,G11=$Y$10),$W$10,IF(OR(G11=$X$11,G11=$Y$11),$W$11,IF(OR(G11=$X$12,G11=$Y$12),$W$12,IF(OR(G11=$X$13,G11=$Y$13),$W$13,IF(OR(G11=$X$14,G11=$Y$14),$W$14)))))))</f>
        <v/>
      </c>
      <c r="I11" s="137" t="str">
        <f t="shared" si="3"/>
        <v/>
      </c>
      <c r="J11" s="138" t="s">
        <v>291</v>
      </c>
      <c r="K11" s="132">
        <f t="shared" si="4"/>
        <v>1</v>
      </c>
      <c r="L11" s="137" t="str">
        <f t="shared" si="5"/>
        <v>Catastrófico</v>
      </c>
      <c r="M11" s="160">
        <f>+IF(H11="",K11,IF(K11="",H11,IF(H11&gt;K11,H11,K11)))</f>
        <v>1</v>
      </c>
      <c r="N11" s="161" t="str">
        <f t="shared" ref="N11:N39" si="7">+IF(M11="","",IF(M11=$W$10,$V$10,IF(M11=$W$11,$V$11,IF(M11=$W$12,$V$12,IF(M11=$W$13,$V$13,IF(M11=$W$14,$V$14))))))</f>
        <v>Catastrófico</v>
      </c>
      <c r="P11" s="222" t="s">
        <v>273</v>
      </c>
      <c r="Q11" s="25" t="s">
        <v>274</v>
      </c>
      <c r="R11" s="283">
        <v>3</v>
      </c>
      <c r="S11" s="283">
        <v>24</v>
      </c>
      <c r="T11" s="23">
        <v>0.4</v>
      </c>
      <c r="V11" s="222" t="s">
        <v>275</v>
      </c>
      <c r="W11" s="24">
        <v>0.4</v>
      </c>
      <c r="X11" s="283" t="s">
        <v>267</v>
      </c>
      <c r="Y11" s="287" t="s">
        <v>276</v>
      </c>
    </row>
    <row r="12" spans="1:25" ht="93" customHeight="1" x14ac:dyDescent="0.3">
      <c r="A12" s="20" t="str">
        <f>'2 IDENTIFICACIÓN'!A12</f>
        <v>R3</v>
      </c>
      <c r="B12" s="152" t="str">
        <f>+'2 IDENTIFICACIÓN'!J12</f>
        <v>Posibilidad de afectación reputacional por  deficiencias en la calidad de los procesos, debido a  la desactualización de la documentación del sistema del Gestión de Calidad</v>
      </c>
      <c r="C12" s="154">
        <v>50</v>
      </c>
      <c r="D12" s="130" t="str">
        <f t="shared" si="0"/>
        <v>La actividad que conlleva el riesgo se ejecuta de 24 a 500 veces por año</v>
      </c>
      <c r="E12" s="131">
        <f t="shared" si="1"/>
        <v>0.6</v>
      </c>
      <c r="F12" s="21" t="str">
        <f t="shared" si="2"/>
        <v>Media</v>
      </c>
      <c r="G12" s="138" t="s">
        <v>292</v>
      </c>
      <c r="H12" s="132" t="str">
        <f t="shared" si="6"/>
        <v/>
      </c>
      <c r="I12" s="137" t="str">
        <f t="shared" si="3"/>
        <v/>
      </c>
      <c r="J12" s="138" t="s">
        <v>281</v>
      </c>
      <c r="K12" s="132">
        <f t="shared" si="4"/>
        <v>0.6</v>
      </c>
      <c r="L12" s="137" t="str">
        <f t="shared" si="5"/>
        <v>Moderado</v>
      </c>
      <c r="M12" s="160">
        <f t="shared" ref="M12:M39" si="8">+IF(H12="",K12,IF(K12="",H12,IF(H12&gt;K12,H12,K12)))</f>
        <v>0.6</v>
      </c>
      <c r="N12" s="161" t="str">
        <f t="shared" si="7"/>
        <v>Moderado</v>
      </c>
      <c r="P12" s="223" t="s">
        <v>277</v>
      </c>
      <c r="Q12" s="25" t="s">
        <v>278</v>
      </c>
      <c r="R12" s="283">
        <v>25</v>
      </c>
      <c r="S12" s="283">
        <v>500</v>
      </c>
      <c r="T12" s="23">
        <v>0.6</v>
      </c>
      <c r="V12" s="223" t="s">
        <v>279</v>
      </c>
      <c r="W12" s="24">
        <v>0.6</v>
      </c>
      <c r="X12" s="283" t="s">
        <v>280</v>
      </c>
      <c r="Y12" s="287" t="s">
        <v>281</v>
      </c>
    </row>
    <row r="13" spans="1:25" ht="93" customHeight="1" x14ac:dyDescent="0.3">
      <c r="A13" s="20" t="str">
        <f>'2 IDENTIFICACIÓN'!A13</f>
        <v>R4</v>
      </c>
      <c r="B13" s="152" t="str">
        <f>+'2 IDENTIFICACIÓN'!J13</f>
        <v>Posibilidad de afectación reputacional por posibles investigaciones y sanciones disciplinarias por entes de control,  debido a  incumplimiento de la Ley 594 del 2000 en los documentos generados por la Secretaría de Planeación</v>
      </c>
      <c r="C13" s="154">
        <v>360</v>
      </c>
      <c r="D13" s="130" t="str">
        <f t="shared" si="0"/>
        <v>La actividad que conlleva el riesgo se ejecuta de 24 a 500 veces por año</v>
      </c>
      <c r="E13" s="131">
        <f t="shared" si="1"/>
        <v>0.6</v>
      </c>
      <c r="F13" s="21" t="str">
        <f t="shared" si="2"/>
        <v>Media</v>
      </c>
      <c r="G13" s="138" t="s">
        <v>292</v>
      </c>
      <c r="H13" s="132" t="str">
        <f t="shared" si="6"/>
        <v/>
      </c>
      <c r="I13" s="137" t="str">
        <f t="shared" si="3"/>
        <v/>
      </c>
      <c r="J13" s="138" t="s">
        <v>276</v>
      </c>
      <c r="K13" s="132">
        <f t="shared" si="4"/>
        <v>0.4</v>
      </c>
      <c r="L13" s="137" t="str">
        <f t="shared" si="5"/>
        <v>Menor</v>
      </c>
      <c r="M13" s="160">
        <f t="shared" si="8"/>
        <v>0.4</v>
      </c>
      <c r="N13" s="161" t="str">
        <f t="shared" si="7"/>
        <v>Menor</v>
      </c>
      <c r="P13" s="26" t="s">
        <v>282</v>
      </c>
      <c r="Q13" s="25" t="s">
        <v>283</v>
      </c>
      <c r="R13" s="283">
        <v>501</v>
      </c>
      <c r="S13" s="283">
        <v>5000</v>
      </c>
      <c r="T13" s="23">
        <v>0.8</v>
      </c>
      <c r="V13" s="26" t="s">
        <v>284</v>
      </c>
      <c r="W13" s="24">
        <v>0.8</v>
      </c>
      <c r="X13" s="283" t="s">
        <v>285</v>
      </c>
      <c r="Y13" s="287" t="s">
        <v>286</v>
      </c>
    </row>
    <row r="14" spans="1:25" ht="93" customHeight="1" thickBot="1" x14ac:dyDescent="0.35">
      <c r="A14" s="20" t="str">
        <f>'2 IDENTIFICACIÓN'!A14</f>
        <v>R5</v>
      </c>
      <c r="B14" s="152" t="str">
        <f>+'2 IDENTIFICACIÓN'!J14</f>
        <v>Posibilidad de afectación reputacional por  investigaciones y sanciones disciplinarias por entes de control, debido a  la interrupción en la prestación de los servicios a cargo de la Secretaría de Salud y Ambiente.</v>
      </c>
      <c r="C14" s="154">
        <v>360</v>
      </c>
      <c r="D14" s="130" t="str">
        <f t="shared" si="0"/>
        <v>La actividad que conlleva el riesgo se ejecuta de 24 a 500 veces por año</v>
      </c>
      <c r="E14" s="131">
        <f t="shared" si="1"/>
        <v>0.6</v>
      </c>
      <c r="F14" s="21" t="str">
        <f t="shared" si="2"/>
        <v>Media</v>
      </c>
      <c r="G14" s="138" t="s">
        <v>292</v>
      </c>
      <c r="H14" s="132" t="str">
        <f t="shared" si="6"/>
        <v/>
      </c>
      <c r="I14" s="137" t="str">
        <f t="shared" si="3"/>
        <v/>
      </c>
      <c r="J14" s="138" t="s">
        <v>286</v>
      </c>
      <c r="K14" s="132">
        <f t="shared" si="4"/>
        <v>0.8</v>
      </c>
      <c r="L14" s="137" t="str">
        <f t="shared" si="5"/>
        <v>Mayor</v>
      </c>
      <c r="M14" s="160">
        <f t="shared" si="8"/>
        <v>0.8</v>
      </c>
      <c r="N14" s="161" t="str">
        <f t="shared" si="7"/>
        <v>Mayor</v>
      </c>
      <c r="P14" s="280" t="s">
        <v>287</v>
      </c>
      <c r="Q14" s="281" t="s">
        <v>288</v>
      </c>
      <c r="R14" s="284">
        <v>5001</v>
      </c>
      <c r="S14" s="284"/>
      <c r="T14" s="282">
        <v>1</v>
      </c>
      <c r="V14" s="280" t="s">
        <v>289</v>
      </c>
      <c r="W14" s="285">
        <v>1</v>
      </c>
      <c r="X14" s="284" t="s">
        <v>290</v>
      </c>
      <c r="Y14" s="288" t="s">
        <v>291</v>
      </c>
    </row>
    <row r="15" spans="1:25" ht="93" customHeight="1" x14ac:dyDescent="0.3">
      <c r="A15" s="20" t="str">
        <f>'2 IDENTIFICACIÓN'!A15</f>
        <v>R6</v>
      </c>
      <c r="B15" s="152" t="str">
        <f>+'2 IDENTIFICACIÓN'!J15</f>
        <v>Posibilidad de afectación reputacional por   debilidades en la publicación y actualización de la información obligatoria en la página web institucional, debido a incumplimiento de los lineamientos establecidos en la Ley 1712 de 2014 y la Resolución 1519 de 2020 del MINTIC.</v>
      </c>
      <c r="C15" s="154">
        <v>360</v>
      </c>
      <c r="D15" s="130" t="str">
        <f t="shared" si="0"/>
        <v>La actividad que conlleva el riesgo se ejecuta de 24 a 500 veces por año</v>
      </c>
      <c r="E15" s="131">
        <f t="shared" si="1"/>
        <v>0.6</v>
      </c>
      <c r="F15" s="21" t="str">
        <f t="shared" si="2"/>
        <v>Media</v>
      </c>
      <c r="G15" s="138" t="s">
        <v>292</v>
      </c>
      <c r="H15" s="132" t="str">
        <f t="shared" si="6"/>
        <v/>
      </c>
      <c r="I15" s="137" t="str">
        <f t="shared" si="3"/>
        <v/>
      </c>
      <c r="J15" s="138" t="s">
        <v>291</v>
      </c>
      <c r="K15" s="132">
        <f t="shared" si="4"/>
        <v>1</v>
      </c>
      <c r="L15" s="137" t="str">
        <f t="shared" si="5"/>
        <v>Catastrófico</v>
      </c>
      <c r="M15" s="160">
        <f t="shared" si="8"/>
        <v>1</v>
      </c>
      <c r="N15" s="161" t="str">
        <f t="shared" si="7"/>
        <v>Catastrófico</v>
      </c>
      <c r="P15" s="28"/>
      <c r="X15" s="28" t="s">
        <v>292</v>
      </c>
      <c r="Y15" s="28" t="s">
        <v>292</v>
      </c>
    </row>
    <row r="16" spans="1:25" ht="93" customHeight="1" x14ac:dyDescent="0.3">
      <c r="A16" s="20" t="str">
        <f>'2 IDENTIFICACIÓN'!A16</f>
        <v>R7</v>
      </c>
      <c r="B16" s="152" t="str">
        <f>+'2 IDENTIFICACIÓN'!J16</f>
        <v>Posibilidad de afectación económica y reputacional por investigaciones y sanciones disciplinarias por entes de control,  debido a la falta de seguimiento al cumplimiento de metas del Plan de Desarrollo Municipal programadas para la vigencia.</v>
      </c>
      <c r="C16" s="154">
        <v>360</v>
      </c>
      <c r="D16" s="130" t="str">
        <f t="shared" si="0"/>
        <v>La actividad que conlleva el riesgo se ejecuta de 24 a 500 veces por año</v>
      </c>
      <c r="E16" s="131">
        <f t="shared" si="1"/>
        <v>0.6</v>
      </c>
      <c r="F16" s="21" t="str">
        <f t="shared" si="2"/>
        <v>Media</v>
      </c>
      <c r="G16" s="138" t="s">
        <v>290</v>
      </c>
      <c r="H16" s="132">
        <f t="shared" si="6"/>
        <v>1</v>
      </c>
      <c r="I16" s="137" t="str">
        <f t="shared" si="3"/>
        <v>Catastrófico</v>
      </c>
      <c r="J16" s="138" t="s">
        <v>291</v>
      </c>
      <c r="K16" s="132">
        <f t="shared" si="4"/>
        <v>1</v>
      </c>
      <c r="L16" s="137" t="str">
        <f t="shared" si="5"/>
        <v>Catastrófico</v>
      </c>
      <c r="M16" s="160">
        <f t="shared" si="8"/>
        <v>1</v>
      </c>
      <c r="N16" s="161" t="str">
        <f t="shared" si="7"/>
        <v>Catastrófico</v>
      </c>
    </row>
    <row r="17" spans="1:14" ht="93" customHeight="1" x14ac:dyDescent="0.3">
      <c r="A17" s="20" t="str">
        <f>'2 IDENTIFICACIÓN'!A17</f>
        <v>R8</v>
      </c>
      <c r="B17" s="152" t="str">
        <f>+'2 IDENTIFICACIÓN'!J17</f>
        <v>Posibilidad de afectación económica y reputacional por  incumplimiento de las acciones establecidas en los planes de mejoramiento derivados de auditorías internas y externas,  debido a debilidades en el seguimiento y cumplimiento de los tiempos definidos para su ejecución.</v>
      </c>
      <c r="C17" s="154">
        <v>360</v>
      </c>
      <c r="D17" s="130" t="str">
        <f t="shared" si="0"/>
        <v>La actividad que conlleva el riesgo se ejecuta de 24 a 500 veces por año</v>
      </c>
      <c r="E17" s="131">
        <f t="shared" si="1"/>
        <v>0.6</v>
      </c>
      <c r="F17" s="21" t="str">
        <f t="shared" si="2"/>
        <v>Media</v>
      </c>
      <c r="G17" s="138" t="s">
        <v>267</v>
      </c>
      <c r="H17" s="132">
        <f t="shared" si="6"/>
        <v>0.4</v>
      </c>
      <c r="I17" s="137" t="str">
        <f t="shared" si="3"/>
        <v>Menor</v>
      </c>
      <c r="J17" s="138" t="s">
        <v>281</v>
      </c>
      <c r="K17" s="132">
        <f t="shared" si="4"/>
        <v>0.6</v>
      </c>
      <c r="L17" s="137" t="str">
        <f t="shared" si="5"/>
        <v>Moderado</v>
      </c>
      <c r="M17" s="160">
        <f t="shared" si="8"/>
        <v>0.6</v>
      </c>
      <c r="N17" s="161" t="str">
        <f t="shared" si="7"/>
        <v>Moderado</v>
      </c>
    </row>
    <row r="18" spans="1:14" ht="93" customHeight="1" x14ac:dyDescent="0.3">
      <c r="A18" s="20" t="str">
        <f>'2 IDENTIFICACIÓN'!A18</f>
        <v>R9</v>
      </c>
      <c r="B18" s="152" t="str">
        <f>+'2 IDENTIFICACIÓN'!J18</f>
        <v>Posibilidad de afectación reputacional por  debilidades en la planeación, gestión y ejecución de las obligaciones contractuales por parte de las unidades gestoras,  debido a  deficiencias en la supervisión y ejecución oportuna de los procesos contractuales producto de la constitución de reservas presupuestales.</v>
      </c>
      <c r="C18" s="154">
        <v>360</v>
      </c>
      <c r="D18" s="130" t="str">
        <f t="shared" si="0"/>
        <v>La actividad que conlleva el riesgo se ejecuta de 24 a 500 veces por año</v>
      </c>
      <c r="E18" s="131">
        <f t="shared" si="1"/>
        <v>0.6</v>
      </c>
      <c r="F18" s="21" t="str">
        <f t="shared" si="2"/>
        <v>Media</v>
      </c>
      <c r="G18" s="138" t="s">
        <v>292</v>
      </c>
      <c r="H18" s="132" t="str">
        <f t="shared" si="6"/>
        <v/>
      </c>
      <c r="I18" s="137" t="str">
        <f t="shared" si="3"/>
        <v/>
      </c>
      <c r="J18" s="138" t="s">
        <v>276</v>
      </c>
      <c r="K18" s="132">
        <f t="shared" si="4"/>
        <v>0.4</v>
      </c>
      <c r="L18" s="137" t="str">
        <f t="shared" si="5"/>
        <v>Menor</v>
      </c>
      <c r="M18" s="160">
        <f t="shared" si="8"/>
        <v>0.4</v>
      </c>
      <c r="N18" s="161" t="str">
        <f t="shared" si="7"/>
        <v>Menor</v>
      </c>
    </row>
    <row r="19" spans="1:14" ht="93" customHeight="1" x14ac:dyDescent="0.3">
      <c r="A19" s="20" t="str">
        <f>'2 IDENTIFICACIÓN'!A19</f>
        <v>R10</v>
      </c>
      <c r="B19" s="152" t="str">
        <f>+'2 IDENTIFICACIÓN'!J19</f>
        <v>Posibilidad  de efecto dañoso sobre bienes de uso fiscal por pérdida, extravío, hurto o faltantes en inventario de bienes muebles de la entidad, debido a deficiencias en la actualización, verificación y control del inventario de bienes muebles.</v>
      </c>
      <c r="C19" s="154">
        <v>33</v>
      </c>
      <c r="D19" s="130" t="str">
        <f t="shared" si="0"/>
        <v>La actividad que conlleva el riesgo se ejecuta de 24 a 500 veces por año</v>
      </c>
      <c r="E19" s="131">
        <f t="shared" si="1"/>
        <v>0.6</v>
      </c>
      <c r="F19" s="21" t="str">
        <f t="shared" si="2"/>
        <v>Media</v>
      </c>
      <c r="G19" s="138" t="s">
        <v>290</v>
      </c>
      <c r="H19" s="132">
        <f t="shared" si="6"/>
        <v>1</v>
      </c>
      <c r="I19" s="137" t="str">
        <f t="shared" si="3"/>
        <v>Catastrófico</v>
      </c>
      <c r="J19" s="138" t="s">
        <v>292</v>
      </c>
      <c r="K19" s="132" t="str">
        <f t="shared" si="4"/>
        <v/>
      </c>
      <c r="L19" s="137" t="str">
        <f t="shared" si="5"/>
        <v/>
      </c>
      <c r="M19" s="160">
        <f t="shared" si="8"/>
        <v>1</v>
      </c>
      <c r="N19" s="161" t="str">
        <f t="shared" si="7"/>
        <v>Catastrófico</v>
      </c>
    </row>
    <row r="20" spans="1:14" ht="93" customHeight="1" x14ac:dyDescent="0.3">
      <c r="A20" s="20" t="str">
        <f>'2 IDENTIFICACIÓN'!A20</f>
        <v>R11</v>
      </c>
      <c r="B20" s="152" t="str">
        <f>+'2 IDENTIFICACIÓN'!J20</f>
        <v>Posibilidad  de efecto dañoso sobre el recurso público por  la ejecución de un alcance inferior al contratado con pago total del valor del contrato, debido a  la deficiencias en el ejercicio de las funciones de supervisión e interventoría de los contratos de la entidad.</v>
      </c>
      <c r="C20" s="154">
        <v>13</v>
      </c>
      <c r="D20" s="130" t="str">
        <f t="shared" si="0"/>
        <v>La actividad que conlleva el riesgo se ejecuta de 3 a 24 veces por año</v>
      </c>
      <c r="E20" s="131">
        <f t="shared" si="1"/>
        <v>0.4</v>
      </c>
      <c r="F20" s="21" t="str">
        <f t="shared" si="2"/>
        <v>Baja</v>
      </c>
      <c r="G20" s="138" t="s">
        <v>290</v>
      </c>
      <c r="H20" s="132">
        <f t="shared" si="6"/>
        <v>1</v>
      </c>
      <c r="I20" s="137" t="str">
        <f t="shared" si="3"/>
        <v>Catastrófico</v>
      </c>
      <c r="J20" s="138" t="s">
        <v>292</v>
      </c>
      <c r="K20" s="132" t="str">
        <f t="shared" si="4"/>
        <v/>
      </c>
      <c r="L20" s="137" t="str">
        <f t="shared" si="5"/>
        <v/>
      </c>
      <c r="M20" s="160">
        <f t="shared" si="8"/>
        <v>1</v>
      </c>
      <c r="N20" s="161" t="str">
        <f t="shared" si="7"/>
        <v>Catastrófico</v>
      </c>
    </row>
    <row r="21" spans="1:14" ht="93" customHeight="1" x14ac:dyDescent="0.3">
      <c r="A21" s="20" t="str">
        <f>'2 IDENTIFICACIÓN'!A21</f>
        <v>R12</v>
      </c>
      <c r="B21" s="152" t="str">
        <f>+'2 IDENTIFICACIÓN'!J21</f>
        <v>Posibilidad  de efecto dañoso sobre el recurso público por  pago de sanciones e intereses moratorios,  debido a los trámite inoportuno de los requerimientos de los entes de control y vigilancia conforme a sus lineamientos y términos legales.</v>
      </c>
      <c r="C21" s="154">
        <v>10</v>
      </c>
      <c r="D21" s="130" t="str">
        <f t="shared" si="0"/>
        <v>La actividad que conlleva el riesgo se ejecuta de 3 a 24 veces por año</v>
      </c>
      <c r="E21" s="131">
        <f t="shared" si="1"/>
        <v>0.4</v>
      </c>
      <c r="F21" s="21" t="str">
        <f t="shared" si="2"/>
        <v>Baja</v>
      </c>
      <c r="G21" s="138" t="s">
        <v>285</v>
      </c>
      <c r="H21" s="132">
        <f t="shared" si="6"/>
        <v>0.8</v>
      </c>
      <c r="I21" s="137" t="str">
        <f t="shared" si="3"/>
        <v>Mayor</v>
      </c>
      <c r="J21" s="138" t="s">
        <v>292</v>
      </c>
      <c r="K21" s="132" t="str">
        <f t="shared" si="4"/>
        <v/>
      </c>
      <c r="L21" s="137" t="str">
        <f t="shared" si="5"/>
        <v/>
      </c>
      <c r="M21" s="160">
        <f t="shared" si="8"/>
        <v>0.8</v>
      </c>
      <c r="N21" s="161" t="str">
        <f t="shared" si="7"/>
        <v>Mayor</v>
      </c>
    </row>
    <row r="22" spans="1:14" ht="93" customHeight="1" x14ac:dyDescent="0.3">
      <c r="A22" s="20" t="str">
        <f>'2 IDENTIFICACIÓN'!A22</f>
        <v>R13</v>
      </c>
      <c r="B22" s="152" t="str">
        <f>+'2 IDENTIFICACIÓN'!J22</f>
        <v>Posibilidad  de efecto dañoso sobre el recurso público por   la inadecuada e inoportuna ejecución de convenios celebrados por la Secretaría de Salud y Ambiente,  debido a la debilidades en el ejercicio de la supervisión de dichos convenios.</v>
      </c>
      <c r="C22" s="154">
        <v>3</v>
      </c>
      <c r="D22" s="130" t="str">
        <f t="shared" si="0"/>
        <v>La actividad que conlleva el riesgo se ejecuta de 3 a 24 veces por año</v>
      </c>
      <c r="E22" s="131">
        <f t="shared" si="1"/>
        <v>0.4</v>
      </c>
      <c r="F22" s="21" t="str">
        <f t="shared" si="2"/>
        <v>Baja</v>
      </c>
      <c r="G22" s="138" t="s">
        <v>285</v>
      </c>
      <c r="H22" s="132">
        <f t="shared" si="6"/>
        <v>0.8</v>
      </c>
      <c r="I22" s="137" t="str">
        <f t="shared" si="3"/>
        <v>Mayor</v>
      </c>
      <c r="J22" s="138" t="s">
        <v>292</v>
      </c>
      <c r="K22" s="132" t="str">
        <f t="shared" si="4"/>
        <v/>
      </c>
      <c r="L22" s="137" t="str">
        <f t="shared" si="5"/>
        <v/>
      </c>
      <c r="M22" s="160">
        <f t="shared" si="8"/>
        <v>0.8</v>
      </c>
      <c r="N22" s="161" t="str">
        <f t="shared" si="7"/>
        <v>Mayor</v>
      </c>
    </row>
    <row r="23" spans="1:14" ht="93" customHeight="1" x14ac:dyDescent="0.3">
      <c r="A23" s="20">
        <f>'2 IDENTIFICACIÓN'!A23</f>
        <v>0</v>
      </c>
      <c r="B23" s="152" t="str">
        <f>+'2 IDENTIFICACIÓN'!J23</f>
        <v xml:space="preserve"> por  debido a </v>
      </c>
      <c r="C23" s="154"/>
      <c r="D23" s="130" t="str">
        <f t="shared" si="0"/>
        <v/>
      </c>
      <c r="E23" s="131" t="str">
        <f t="shared" si="1"/>
        <v/>
      </c>
      <c r="F23" s="21" t="str">
        <f t="shared" si="2"/>
        <v/>
      </c>
      <c r="G23" s="138"/>
      <c r="H23" s="132" t="str">
        <f t="shared" si="6"/>
        <v/>
      </c>
      <c r="I23" s="137" t="str">
        <f t="shared" si="3"/>
        <v/>
      </c>
      <c r="J23" s="138"/>
      <c r="K23" s="132" t="str">
        <f t="shared" si="4"/>
        <v/>
      </c>
      <c r="L23" s="137" t="str">
        <f t="shared" si="5"/>
        <v/>
      </c>
      <c r="M23" s="160" t="str">
        <f t="shared" si="8"/>
        <v/>
      </c>
      <c r="N23" s="161" t="str">
        <f t="shared" si="7"/>
        <v/>
      </c>
    </row>
    <row r="24" spans="1:14" ht="93" customHeight="1" x14ac:dyDescent="0.3">
      <c r="A24" s="20" t="str">
        <f>'2 IDENTIFICACIÓN'!A24</f>
        <v>R15</v>
      </c>
      <c r="B24" s="152" t="str">
        <f>+'2 IDENTIFICACIÓN'!J24</f>
        <v xml:space="preserve"> por  debido a </v>
      </c>
      <c r="C24" s="154"/>
      <c r="D24" s="130" t="str">
        <f t="shared" si="0"/>
        <v/>
      </c>
      <c r="E24" s="131" t="str">
        <f t="shared" si="1"/>
        <v/>
      </c>
      <c r="F24" s="21" t="str">
        <f t="shared" si="2"/>
        <v/>
      </c>
      <c r="G24" s="138"/>
      <c r="H24" s="132" t="str">
        <f t="shared" si="6"/>
        <v/>
      </c>
      <c r="I24" s="137" t="str">
        <f t="shared" si="3"/>
        <v/>
      </c>
      <c r="J24" s="138"/>
      <c r="K24" s="132" t="str">
        <f t="shared" si="4"/>
        <v/>
      </c>
      <c r="L24" s="137" t="str">
        <f t="shared" si="5"/>
        <v/>
      </c>
      <c r="M24" s="160" t="str">
        <f t="shared" si="8"/>
        <v/>
      </c>
      <c r="N24" s="161" t="str">
        <f t="shared" si="7"/>
        <v/>
      </c>
    </row>
    <row r="25" spans="1:14" ht="93" customHeight="1" x14ac:dyDescent="0.3">
      <c r="A25" s="20" t="str">
        <f>'2 IDENTIFICACIÓN'!A25</f>
        <v>R16</v>
      </c>
      <c r="B25" s="152" t="str">
        <f>+'2 IDENTIFICACIÓN'!J25</f>
        <v xml:space="preserve"> por  debido a </v>
      </c>
      <c r="C25" s="154"/>
      <c r="D25" s="130" t="str">
        <f t="shared" si="0"/>
        <v/>
      </c>
      <c r="E25" s="131" t="str">
        <f t="shared" si="1"/>
        <v/>
      </c>
      <c r="F25" s="21" t="str">
        <f t="shared" si="2"/>
        <v/>
      </c>
      <c r="G25" s="138"/>
      <c r="H25" s="132" t="str">
        <f t="shared" si="6"/>
        <v/>
      </c>
      <c r="I25" s="137" t="str">
        <f t="shared" si="3"/>
        <v/>
      </c>
      <c r="J25" s="138"/>
      <c r="K25" s="132" t="str">
        <f t="shared" si="4"/>
        <v/>
      </c>
      <c r="L25" s="137" t="str">
        <f t="shared" si="5"/>
        <v/>
      </c>
      <c r="M25" s="160" t="str">
        <f t="shared" si="8"/>
        <v/>
      </c>
      <c r="N25" s="161" t="str">
        <f t="shared" si="7"/>
        <v/>
      </c>
    </row>
    <row r="26" spans="1:14" ht="93" customHeight="1" x14ac:dyDescent="0.3">
      <c r="A26" s="20" t="str">
        <f>'2 IDENTIFICACIÓN'!A26</f>
        <v>R17</v>
      </c>
      <c r="B26" s="152" t="str">
        <f>+'2 IDENTIFICACIÓN'!J26</f>
        <v xml:space="preserve"> por  debido a </v>
      </c>
      <c r="C26" s="154"/>
      <c r="D26" s="130" t="str">
        <f t="shared" si="0"/>
        <v/>
      </c>
      <c r="E26" s="131" t="str">
        <f t="shared" si="1"/>
        <v/>
      </c>
      <c r="F26" s="21" t="str">
        <f t="shared" si="2"/>
        <v/>
      </c>
      <c r="G26" s="138"/>
      <c r="H26" s="132" t="str">
        <f t="shared" si="6"/>
        <v/>
      </c>
      <c r="I26" s="137" t="str">
        <f t="shared" si="3"/>
        <v/>
      </c>
      <c r="J26" s="138"/>
      <c r="K26" s="132" t="str">
        <f t="shared" si="4"/>
        <v/>
      </c>
      <c r="L26" s="137" t="str">
        <f t="shared" si="5"/>
        <v/>
      </c>
      <c r="M26" s="160" t="str">
        <f t="shared" si="8"/>
        <v/>
      </c>
      <c r="N26" s="161" t="str">
        <f t="shared" si="7"/>
        <v/>
      </c>
    </row>
    <row r="27" spans="1:14" ht="93" customHeight="1" x14ac:dyDescent="0.3">
      <c r="A27" s="20" t="str">
        <f>'2 IDENTIFICACIÓN'!A27</f>
        <v>R18</v>
      </c>
      <c r="B27" s="152" t="str">
        <f>+'2 IDENTIFICACIÓN'!J27</f>
        <v xml:space="preserve"> por  debido a </v>
      </c>
      <c r="C27" s="154"/>
      <c r="D27" s="130" t="str">
        <f t="shared" si="0"/>
        <v/>
      </c>
      <c r="E27" s="131" t="str">
        <f t="shared" si="1"/>
        <v/>
      </c>
      <c r="F27" s="21" t="str">
        <f t="shared" si="2"/>
        <v/>
      </c>
      <c r="G27" s="138"/>
      <c r="H27" s="132" t="str">
        <f t="shared" si="6"/>
        <v/>
      </c>
      <c r="I27" s="137" t="str">
        <f t="shared" si="3"/>
        <v/>
      </c>
      <c r="J27" s="138"/>
      <c r="K27" s="132" t="str">
        <f t="shared" si="4"/>
        <v/>
      </c>
      <c r="L27" s="137" t="str">
        <f t="shared" si="5"/>
        <v/>
      </c>
      <c r="M27" s="160" t="str">
        <f t="shared" si="8"/>
        <v/>
      </c>
      <c r="N27" s="161" t="str">
        <f t="shared" si="7"/>
        <v/>
      </c>
    </row>
    <row r="28" spans="1:14" ht="93" customHeight="1" x14ac:dyDescent="0.3">
      <c r="A28" s="20" t="str">
        <f>'2 IDENTIFICACIÓN'!A28</f>
        <v>R19</v>
      </c>
      <c r="B28" s="152" t="str">
        <f>+'2 IDENTIFICACIÓN'!J28</f>
        <v xml:space="preserve"> por  debido a </v>
      </c>
      <c r="C28" s="154"/>
      <c r="D28" s="130" t="str">
        <f t="shared" si="0"/>
        <v/>
      </c>
      <c r="E28" s="131" t="str">
        <f t="shared" si="1"/>
        <v/>
      </c>
      <c r="F28" s="21" t="str">
        <f t="shared" si="2"/>
        <v/>
      </c>
      <c r="G28" s="138"/>
      <c r="H28" s="132" t="str">
        <f t="shared" si="6"/>
        <v/>
      </c>
      <c r="I28" s="137" t="str">
        <f t="shared" si="3"/>
        <v/>
      </c>
      <c r="J28" s="138"/>
      <c r="K28" s="132" t="str">
        <f t="shared" si="4"/>
        <v/>
      </c>
      <c r="L28" s="137" t="str">
        <f t="shared" si="5"/>
        <v/>
      </c>
      <c r="M28" s="160" t="str">
        <f t="shared" si="8"/>
        <v/>
      </c>
      <c r="N28" s="161" t="str">
        <f t="shared" si="7"/>
        <v/>
      </c>
    </row>
    <row r="29" spans="1:14" ht="93" customHeight="1" x14ac:dyDescent="0.3">
      <c r="A29" s="20" t="str">
        <f>'2 IDENTIFICACIÓN'!A29</f>
        <v>R20</v>
      </c>
      <c r="B29" s="152" t="str">
        <f>+'2 IDENTIFICACIÓN'!J29</f>
        <v xml:space="preserve"> por  debido a </v>
      </c>
      <c r="C29" s="278"/>
      <c r="D29" s="130" t="str">
        <f t="shared" si="0"/>
        <v/>
      </c>
      <c r="E29" s="131" t="str">
        <f t="shared" si="1"/>
        <v/>
      </c>
      <c r="F29" s="21" t="str">
        <f t="shared" si="2"/>
        <v/>
      </c>
      <c r="G29" s="279"/>
      <c r="H29" s="132" t="str">
        <f t="shared" si="6"/>
        <v/>
      </c>
      <c r="I29" s="137" t="str">
        <f t="shared" si="3"/>
        <v/>
      </c>
      <c r="J29" s="279"/>
      <c r="K29" s="132" t="str">
        <f t="shared" si="4"/>
        <v/>
      </c>
      <c r="L29" s="137" t="str">
        <f t="shared" si="5"/>
        <v/>
      </c>
      <c r="M29" s="160" t="str">
        <f t="shared" si="8"/>
        <v/>
      </c>
      <c r="N29" s="161" t="str">
        <f t="shared" si="7"/>
        <v/>
      </c>
    </row>
    <row r="30" spans="1:14" ht="93" customHeight="1" x14ac:dyDescent="0.3">
      <c r="A30" s="20" t="str">
        <f>'2 IDENTIFICACIÓN'!A30</f>
        <v>R21</v>
      </c>
      <c r="B30" s="152" t="str">
        <f>+'2 IDENTIFICACIÓN'!J30</f>
        <v xml:space="preserve"> por  debido a </v>
      </c>
      <c r="C30" s="278"/>
      <c r="D30" s="130" t="str">
        <f t="shared" si="0"/>
        <v/>
      </c>
      <c r="E30" s="131" t="str">
        <f t="shared" si="1"/>
        <v/>
      </c>
      <c r="F30" s="21" t="str">
        <f t="shared" si="2"/>
        <v/>
      </c>
      <c r="G30" s="279"/>
      <c r="H30" s="132" t="str">
        <f t="shared" si="6"/>
        <v/>
      </c>
      <c r="I30" s="137" t="str">
        <f t="shared" si="3"/>
        <v/>
      </c>
      <c r="J30" s="279"/>
      <c r="K30" s="132" t="str">
        <f t="shared" si="4"/>
        <v/>
      </c>
      <c r="L30" s="137" t="str">
        <f t="shared" si="5"/>
        <v/>
      </c>
      <c r="M30" s="160" t="str">
        <f t="shared" si="8"/>
        <v/>
      </c>
      <c r="N30" s="161" t="str">
        <f t="shared" si="7"/>
        <v/>
      </c>
    </row>
    <row r="31" spans="1:14" ht="93" customHeight="1" x14ac:dyDescent="0.3">
      <c r="A31" s="20" t="str">
        <f>'2 IDENTIFICACIÓN'!A31</f>
        <v>R22</v>
      </c>
      <c r="B31" s="152" t="str">
        <f>+'2 IDENTIFICACIÓN'!J31</f>
        <v xml:space="preserve"> por  debido a </v>
      </c>
      <c r="C31" s="278"/>
      <c r="D31" s="130" t="str">
        <f t="shared" si="0"/>
        <v/>
      </c>
      <c r="E31" s="131" t="str">
        <f t="shared" si="1"/>
        <v/>
      </c>
      <c r="F31" s="21" t="str">
        <f t="shared" si="2"/>
        <v/>
      </c>
      <c r="G31" s="279"/>
      <c r="H31" s="132" t="str">
        <f t="shared" si="6"/>
        <v/>
      </c>
      <c r="I31" s="137" t="str">
        <f t="shared" si="3"/>
        <v/>
      </c>
      <c r="J31" s="279"/>
      <c r="K31" s="132" t="str">
        <f t="shared" si="4"/>
        <v/>
      </c>
      <c r="L31" s="137" t="str">
        <f t="shared" si="5"/>
        <v/>
      </c>
      <c r="M31" s="160" t="str">
        <f t="shared" si="8"/>
        <v/>
      </c>
      <c r="N31" s="161" t="str">
        <f t="shared" si="7"/>
        <v/>
      </c>
    </row>
    <row r="32" spans="1:14" ht="93" customHeight="1" x14ac:dyDescent="0.3">
      <c r="A32" s="20" t="str">
        <f>'2 IDENTIFICACIÓN'!A32</f>
        <v>R23</v>
      </c>
      <c r="B32" s="152" t="str">
        <f>+'2 IDENTIFICACIÓN'!J32</f>
        <v xml:space="preserve"> por  debido a </v>
      </c>
      <c r="C32" s="278"/>
      <c r="D32" s="130" t="str">
        <f t="shared" si="0"/>
        <v/>
      </c>
      <c r="E32" s="131" t="str">
        <f t="shared" si="1"/>
        <v/>
      </c>
      <c r="F32" s="21" t="str">
        <f t="shared" si="2"/>
        <v/>
      </c>
      <c r="G32" s="279"/>
      <c r="H32" s="132" t="str">
        <f t="shared" si="6"/>
        <v/>
      </c>
      <c r="I32" s="137" t="str">
        <f t="shared" si="3"/>
        <v/>
      </c>
      <c r="J32" s="279"/>
      <c r="K32" s="132" t="str">
        <f t="shared" si="4"/>
        <v/>
      </c>
      <c r="L32" s="137" t="str">
        <f t="shared" si="5"/>
        <v/>
      </c>
      <c r="M32" s="160" t="str">
        <f t="shared" si="8"/>
        <v/>
      </c>
      <c r="N32" s="161" t="str">
        <f t="shared" si="7"/>
        <v/>
      </c>
    </row>
    <row r="33" spans="1:14" ht="93" customHeight="1" x14ac:dyDescent="0.3">
      <c r="A33" s="20" t="str">
        <f>'2 IDENTIFICACIÓN'!A33</f>
        <v>R24</v>
      </c>
      <c r="B33" s="152" t="str">
        <f>+'2 IDENTIFICACIÓN'!J33</f>
        <v xml:space="preserve"> por  debido a </v>
      </c>
      <c r="C33" s="278"/>
      <c r="D33" s="130" t="str">
        <f t="shared" si="0"/>
        <v/>
      </c>
      <c r="E33" s="131" t="str">
        <f t="shared" si="1"/>
        <v/>
      </c>
      <c r="F33" s="21" t="str">
        <f t="shared" si="2"/>
        <v/>
      </c>
      <c r="G33" s="279"/>
      <c r="H33" s="132" t="str">
        <f t="shared" si="6"/>
        <v/>
      </c>
      <c r="I33" s="137" t="str">
        <f t="shared" si="3"/>
        <v/>
      </c>
      <c r="J33" s="279"/>
      <c r="K33" s="132" t="str">
        <f t="shared" si="4"/>
        <v/>
      </c>
      <c r="L33" s="137" t="str">
        <f t="shared" si="5"/>
        <v/>
      </c>
      <c r="M33" s="160" t="str">
        <f t="shared" si="8"/>
        <v/>
      </c>
      <c r="N33" s="161" t="str">
        <f t="shared" si="7"/>
        <v/>
      </c>
    </row>
    <row r="34" spans="1:14" ht="93" customHeight="1" x14ac:dyDescent="0.3">
      <c r="A34" s="20" t="str">
        <f>'2 IDENTIFICACIÓN'!A34</f>
        <v>R25</v>
      </c>
      <c r="B34" s="152" t="str">
        <f>+'2 IDENTIFICACIÓN'!J34</f>
        <v xml:space="preserve"> por  debido a </v>
      </c>
      <c r="C34" s="278"/>
      <c r="D34" s="130" t="str">
        <f t="shared" si="0"/>
        <v/>
      </c>
      <c r="E34" s="131" t="str">
        <f t="shared" si="1"/>
        <v/>
      </c>
      <c r="F34" s="21" t="str">
        <f t="shared" si="2"/>
        <v/>
      </c>
      <c r="G34" s="279"/>
      <c r="H34" s="132" t="str">
        <f t="shared" si="6"/>
        <v/>
      </c>
      <c r="I34" s="137" t="str">
        <f t="shared" si="3"/>
        <v/>
      </c>
      <c r="J34" s="279"/>
      <c r="K34" s="132" t="str">
        <f t="shared" si="4"/>
        <v/>
      </c>
      <c r="L34" s="137" t="str">
        <f t="shared" si="5"/>
        <v/>
      </c>
      <c r="M34" s="160" t="str">
        <f t="shared" si="8"/>
        <v/>
      </c>
      <c r="N34" s="161" t="str">
        <f t="shared" si="7"/>
        <v/>
      </c>
    </row>
    <row r="35" spans="1:14" ht="93" customHeight="1" x14ac:dyDescent="0.3">
      <c r="A35" s="20" t="str">
        <f>'2 IDENTIFICACIÓN'!A35</f>
        <v>R26</v>
      </c>
      <c r="B35" s="152" t="str">
        <f>+'2 IDENTIFICACIÓN'!J35</f>
        <v xml:space="preserve"> por  debido a </v>
      </c>
      <c r="C35" s="278"/>
      <c r="D35" s="130" t="str">
        <f t="shared" si="0"/>
        <v/>
      </c>
      <c r="E35" s="131" t="str">
        <f t="shared" si="1"/>
        <v/>
      </c>
      <c r="F35" s="21" t="str">
        <f t="shared" si="2"/>
        <v/>
      </c>
      <c r="G35" s="279"/>
      <c r="H35" s="132" t="str">
        <f t="shared" si="6"/>
        <v/>
      </c>
      <c r="I35" s="137" t="str">
        <f t="shared" si="3"/>
        <v/>
      </c>
      <c r="J35" s="279"/>
      <c r="K35" s="132" t="str">
        <f t="shared" si="4"/>
        <v/>
      </c>
      <c r="L35" s="137" t="str">
        <f t="shared" si="5"/>
        <v/>
      </c>
      <c r="M35" s="160" t="str">
        <f t="shared" si="8"/>
        <v/>
      </c>
      <c r="N35" s="161" t="str">
        <f t="shared" si="7"/>
        <v/>
      </c>
    </row>
    <row r="36" spans="1:14" ht="93" customHeight="1" x14ac:dyDescent="0.3">
      <c r="A36" s="20" t="str">
        <f>'2 IDENTIFICACIÓN'!A36</f>
        <v>R27</v>
      </c>
      <c r="B36" s="152" t="str">
        <f>+'2 IDENTIFICACIÓN'!J36</f>
        <v xml:space="preserve"> por  debido a </v>
      </c>
      <c r="C36" s="278"/>
      <c r="D36" s="130" t="str">
        <f t="shared" si="0"/>
        <v/>
      </c>
      <c r="E36" s="131" t="str">
        <f t="shared" si="1"/>
        <v/>
      </c>
      <c r="F36" s="21" t="str">
        <f t="shared" si="2"/>
        <v/>
      </c>
      <c r="G36" s="279"/>
      <c r="H36" s="132" t="str">
        <f t="shared" si="6"/>
        <v/>
      </c>
      <c r="I36" s="137" t="str">
        <f t="shared" si="3"/>
        <v/>
      </c>
      <c r="J36" s="279"/>
      <c r="K36" s="132" t="str">
        <f t="shared" si="4"/>
        <v/>
      </c>
      <c r="L36" s="137" t="str">
        <f t="shared" si="5"/>
        <v/>
      </c>
      <c r="M36" s="160" t="str">
        <f t="shared" si="8"/>
        <v/>
      </c>
      <c r="N36" s="161" t="str">
        <f t="shared" si="7"/>
        <v/>
      </c>
    </row>
    <row r="37" spans="1:14" ht="93" customHeight="1" x14ac:dyDescent="0.3">
      <c r="A37" s="20" t="str">
        <f>'2 IDENTIFICACIÓN'!A37</f>
        <v>R28</v>
      </c>
      <c r="B37" s="152" t="str">
        <f>+'2 IDENTIFICACIÓN'!J37</f>
        <v xml:space="preserve"> por  debido a </v>
      </c>
      <c r="C37" s="278"/>
      <c r="D37" s="130" t="str">
        <f t="shared" si="0"/>
        <v/>
      </c>
      <c r="E37" s="131" t="str">
        <f t="shared" si="1"/>
        <v/>
      </c>
      <c r="F37" s="21" t="str">
        <f t="shared" si="2"/>
        <v/>
      </c>
      <c r="G37" s="279"/>
      <c r="H37" s="132" t="str">
        <f t="shared" si="6"/>
        <v/>
      </c>
      <c r="I37" s="137" t="str">
        <f t="shared" si="3"/>
        <v/>
      </c>
      <c r="J37" s="279"/>
      <c r="K37" s="132" t="str">
        <f t="shared" si="4"/>
        <v/>
      </c>
      <c r="L37" s="137" t="str">
        <f t="shared" si="5"/>
        <v/>
      </c>
      <c r="M37" s="160" t="str">
        <f t="shared" si="8"/>
        <v/>
      </c>
      <c r="N37" s="161" t="str">
        <f t="shared" si="7"/>
        <v/>
      </c>
    </row>
    <row r="38" spans="1:14" ht="93" customHeight="1" x14ac:dyDescent="0.3">
      <c r="A38" s="20" t="str">
        <f>'2 IDENTIFICACIÓN'!A38</f>
        <v>R29</v>
      </c>
      <c r="B38" s="152" t="str">
        <f>+'2 IDENTIFICACIÓN'!J38</f>
        <v xml:space="preserve"> por  debido a </v>
      </c>
      <c r="C38" s="278"/>
      <c r="D38" s="130" t="str">
        <f t="shared" si="0"/>
        <v/>
      </c>
      <c r="E38" s="131" t="str">
        <f t="shared" si="1"/>
        <v/>
      </c>
      <c r="F38" s="21" t="str">
        <f t="shared" si="2"/>
        <v/>
      </c>
      <c r="G38" s="279"/>
      <c r="H38" s="132" t="str">
        <f t="shared" si="6"/>
        <v/>
      </c>
      <c r="I38" s="137" t="str">
        <f t="shared" si="3"/>
        <v/>
      </c>
      <c r="J38" s="279"/>
      <c r="K38" s="132" t="str">
        <f t="shared" si="4"/>
        <v/>
      </c>
      <c r="L38" s="137" t="str">
        <f t="shared" si="5"/>
        <v/>
      </c>
      <c r="M38" s="160" t="str">
        <f t="shared" si="8"/>
        <v/>
      </c>
      <c r="N38" s="161" t="str">
        <f t="shared" si="7"/>
        <v/>
      </c>
    </row>
    <row r="39" spans="1:14" ht="93" customHeight="1" thickBot="1" x14ac:dyDescent="0.35">
      <c r="A39" s="27" t="str">
        <f>'2 IDENTIFICACIÓN'!A39</f>
        <v>R30</v>
      </c>
      <c r="B39" s="325" t="str">
        <f>+'2 IDENTIFICACIÓN'!J39</f>
        <v xml:space="preserve"> por  debido a </v>
      </c>
      <c r="C39" s="155"/>
      <c r="D39" s="326" t="str">
        <f t="shared" si="0"/>
        <v/>
      </c>
      <c r="E39" s="327" t="str">
        <f t="shared" si="1"/>
        <v/>
      </c>
      <c r="F39" s="328" t="str">
        <f t="shared" si="2"/>
        <v/>
      </c>
      <c r="G39" s="139"/>
      <c r="H39" s="329" t="str">
        <f t="shared" si="6"/>
        <v/>
      </c>
      <c r="I39" s="330" t="str">
        <f t="shared" si="3"/>
        <v/>
      </c>
      <c r="J39" s="139"/>
      <c r="K39" s="329" t="str">
        <f t="shared" si="4"/>
        <v/>
      </c>
      <c r="L39" s="330" t="str">
        <f t="shared" si="5"/>
        <v/>
      </c>
      <c r="M39" s="331" t="str">
        <f t="shared" si="8"/>
        <v/>
      </c>
      <c r="N39" s="332" t="str">
        <f t="shared" si="7"/>
        <v/>
      </c>
    </row>
    <row r="40" spans="1:14" ht="14.4" thickBot="1" x14ac:dyDescent="0.35"/>
    <row r="41" spans="1:14" ht="15" thickTop="1" thickBot="1" x14ac:dyDescent="0.35">
      <c r="A41" s="349" t="s">
        <v>376</v>
      </c>
      <c r="B41" s="349"/>
      <c r="C41" s="349"/>
      <c r="D41" s="349"/>
      <c r="E41" s="349"/>
      <c r="F41" s="349"/>
      <c r="G41" s="349"/>
    </row>
    <row r="42" spans="1:14" ht="15" thickTop="1" thickBot="1" x14ac:dyDescent="0.35">
      <c r="A42" s="323" t="s">
        <v>377</v>
      </c>
      <c r="B42" s="349" t="s">
        <v>378</v>
      </c>
      <c r="C42" s="349"/>
      <c r="D42" s="349" t="s">
        <v>379</v>
      </c>
      <c r="E42" s="349"/>
      <c r="F42" s="349" t="s">
        <v>380</v>
      </c>
      <c r="G42" s="349"/>
    </row>
    <row r="43" spans="1:14" ht="93" customHeight="1" thickTop="1" thickBot="1" x14ac:dyDescent="0.35">
      <c r="A43" s="324" t="s">
        <v>381</v>
      </c>
      <c r="B43" s="350">
        <v>46163</v>
      </c>
      <c r="C43" s="350"/>
      <c r="D43" s="351" t="s">
        <v>382</v>
      </c>
      <c r="E43" s="351"/>
      <c r="F43" s="352" t="s">
        <v>383</v>
      </c>
      <c r="G43" s="352"/>
    </row>
    <row r="44" spans="1:14" ht="14.4" thickTop="1" x14ac:dyDescent="0.3"/>
  </sheetData>
  <sheetProtection formatCells="0" formatColumns="0" formatRows="0" sort="0" autoFilter="0" pivotTables="0"/>
  <autoFilter ref="A9:N9" xr:uid="{00000000-0009-0000-0000-000003000000}"/>
  <dataConsolidate/>
  <mergeCells count="18">
    <mergeCell ref="A1:A3"/>
    <mergeCell ref="B1:I2"/>
    <mergeCell ref="B3:I3"/>
    <mergeCell ref="A4:K4"/>
    <mergeCell ref="V8:Y8"/>
    <mergeCell ref="P8:T8"/>
    <mergeCell ref="C8:F8"/>
    <mergeCell ref="G8:I8"/>
    <mergeCell ref="J8:L8"/>
    <mergeCell ref="M8:N8"/>
    <mergeCell ref="G7:N7"/>
    <mergeCell ref="A41:G41"/>
    <mergeCell ref="B42:C42"/>
    <mergeCell ref="D42:E42"/>
    <mergeCell ref="F42:G42"/>
    <mergeCell ref="B43:C43"/>
    <mergeCell ref="D43:E43"/>
    <mergeCell ref="F43:G43"/>
  </mergeCells>
  <conditionalFormatting sqref="E10:E39 G10:G39">
    <cfRule type="cellIs" dxfId="218" priority="1" operator="equal">
      <formula>$T$10</formula>
    </cfRule>
    <cfRule type="cellIs" dxfId="217" priority="2" operator="equal">
      <formula>$T$11</formula>
    </cfRule>
    <cfRule type="cellIs" dxfId="216" priority="3" operator="equal">
      <formula>$T$12</formula>
    </cfRule>
    <cfRule type="cellIs" dxfId="215" priority="4" operator="equal">
      <formula>$T$13</formula>
    </cfRule>
    <cfRule type="cellIs" dxfId="214" priority="5" operator="equal">
      <formula>$T$14</formula>
    </cfRule>
  </conditionalFormatting>
  <conditionalFormatting sqref="F10:F39">
    <cfRule type="cellIs" dxfId="213" priority="163" operator="equal">
      <formula>$P$14</formula>
    </cfRule>
    <cfRule type="cellIs" dxfId="212" priority="159" operator="equal">
      <formula>$P$10</formula>
    </cfRule>
    <cfRule type="cellIs" dxfId="211" priority="160" operator="equal">
      <formula>$P$11</formula>
    </cfRule>
    <cfRule type="cellIs" dxfId="210" priority="161" operator="equal">
      <formula>$P$12</formula>
    </cfRule>
    <cfRule type="cellIs" dxfId="209" priority="162" operator="equal">
      <formula>$P$13</formula>
    </cfRule>
  </conditionalFormatting>
  <conditionalFormatting sqref="H10:H39">
    <cfRule type="cellIs" dxfId="208" priority="77" operator="equal">
      <formula>$W$11</formula>
    </cfRule>
    <cfRule type="cellIs" dxfId="207" priority="78" operator="equal">
      <formula>$W$12</formula>
    </cfRule>
    <cfRule type="cellIs" dxfId="206" priority="79" operator="equal">
      <formula>$W$13</formula>
    </cfRule>
    <cfRule type="cellIs" dxfId="205" priority="80" operator="equal">
      <formula>$W$14</formula>
    </cfRule>
    <cfRule type="cellIs" dxfId="204" priority="76" operator="equal">
      <formula>$W$10</formula>
    </cfRule>
  </conditionalFormatting>
  <conditionalFormatting sqref="I10:J39">
    <cfRule type="cellIs" dxfId="203" priority="81" operator="equal">
      <formula>$V$10</formula>
    </cfRule>
    <cfRule type="cellIs" dxfId="202" priority="82" operator="equal">
      <formula>$V$11</formula>
    </cfRule>
    <cfRule type="cellIs" dxfId="201" priority="83" operator="equal">
      <formula>$V$12</formula>
    </cfRule>
    <cfRule type="cellIs" dxfId="200" priority="84" operator="equal">
      <formula>$V$13</formula>
    </cfRule>
    <cfRule type="cellIs" dxfId="199" priority="85" operator="equal">
      <formula>$V$14</formula>
    </cfRule>
  </conditionalFormatting>
  <conditionalFormatting sqref="K10:K39">
    <cfRule type="cellIs" dxfId="198" priority="61" operator="equal">
      <formula>$W$10</formula>
    </cfRule>
    <cfRule type="cellIs" dxfId="197" priority="62" operator="equal">
      <formula>$W$11</formula>
    </cfRule>
    <cfRule type="cellIs" dxfId="196" priority="63" operator="equal">
      <formula>$W$12</formula>
    </cfRule>
    <cfRule type="cellIs" dxfId="195" priority="64" operator="equal">
      <formula>$W$13</formula>
    </cfRule>
    <cfRule type="cellIs" dxfId="194" priority="65" operator="equal">
      <formula>$W$14</formula>
    </cfRule>
  </conditionalFormatting>
  <conditionalFormatting sqref="L10:L39">
    <cfRule type="cellIs" dxfId="193" priority="96" operator="equal">
      <formula>$V$10</formula>
    </cfRule>
    <cfRule type="cellIs" dxfId="192" priority="97" operator="equal">
      <formula>$V$11</formula>
    </cfRule>
    <cfRule type="cellIs" dxfId="191" priority="98" operator="equal">
      <formula>$V$12</formula>
    </cfRule>
    <cfRule type="cellIs" dxfId="190" priority="99" operator="equal">
      <formula>$V$13</formula>
    </cfRule>
    <cfRule type="cellIs" dxfId="189" priority="100" operator="equal">
      <formula>$V$14</formula>
    </cfRule>
  </conditionalFormatting>
  <conditionalFormatting sqref="M10:M39">
    <cfRule type="cellIs" dxfId="188" priority="6" operator="equal">
      <formula>$W$10</formula>
    </cfRule>
    <cfRule type="cellIs" dxfId="187" priority="7" operator="equal">
      <formula>$W$11</formula>
    </cfRule>
    <cfRule type="cellIs" dxfId="186" priority="8" operator="equal">
      <formula>$W$12</formula>
    </cfRule>
    <cfRule type="cellIs" dxfId="185" priority="9" operator="equal">
      <formula>$W$13</formula>
    </cfRule>
    <cfRule type="cellIs" dxfId="184" priority="10" operator="equal">
      <formula>$W$14</formula>
    </cfRule>
  </conditionalFormatting>
  <conditionalFormatting sqref="N10:N39">
    <cfRule type="cellIs" dxfId="183" priority="31" operator="equal">
      <formula>$V$10</formula>
    </cfRule>
    <cfRule type="cellIs" dxfId="182" priority="32" operator="equal">
      <formula>$V$11</formula>
    </cfRule>
    <cfRule type="cellIs" dxfId="181" priority="33" operator="equal">
      <formula>$V$12</formula>
    </cfRule>
    <cfRule type="cellIs" dxfId="180" priority="34" operator="equal">
      <formula>$V$13</formula>
    </cfRule>
    <cfRule type="cellIs" dxfId="179" priority="35" operator="equal">
      <formula>$V$14</formula>
    </cfRule>
  </conditionalFormatting>
  <dataValidations count="5">
    <dataValidation allowBlank="1" showInputMessage="1" showErrorMessage="1" prompt="La probabilidad se encuentra determinada por una escala de 1 a 3, siendo 1 la menor probabilidad de ocurrencia del riesgo y 3 la mayor probabilidad de  ocurrencia." sqref="IO9" xr:uid="{00000000-0002-0000-0300-000000000000}"/>
    <dataValidation allowBlank="1" showInputMessage="1" showErrorMessage="1" prompt="Es la materialización del riesgo y las consecuencias de su aparición. Su escala es: 5 bajo impacto, 10 medio, 20 alto impacto._x000a_" sqref="IP9:JA9" xr:uid="{00000000-0002-0000-0300-000001000000}"/>
    <dataValidation type="list" allowBlank="1" showInputMessage="1" showErrorMessage="1" sqref="IU13:JA13 IP10:JA12" xr:uid="{00000000-0002-0000-0300-000002000000}">
      <formula1>#REF!</formula1>
    </dataValidation>
    <dataValidation type="list" allowBlank="1" showInputMessage="1" showErrorMessage="1" sqref="G10:G39" xr:uid="{00000000-0002-0000-0300-000003000000}">
      <formula1>Afectación_Económica</formula1>
    </dataValidation>
    <dataValidation type="list" allowBlank="1" showInputMessage="1" showErrorMessage="1" sqref="J10:J39" xr:uid="{00000000-0002-0000-0300-000004000000}">
      <formula1>Reputacional</formula1>
    </dataValidation>
  </dataValidations>
  <printOptions horizontalCentered="1" verticalCentered="1"/>
  <pageMargins left="0.31496062992125984" right="0.27559055118110237" top="0.23622047244094491" bottom="0.15748031496062992" header="0" footer="0"/>
  <pageSetup scale="35" orientation="landscape" r:id="rId1"/>
  <headerFooter alignWithMargins="0"/>
  <colBreaks count="1" manualBreakCount="1">
    <brk id="14" max="1048575" man="1"/>
  </colBreaks>
  <ignoredErrors>
    <ignoredError sqref="J5" unlocked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F46"/>
  <sheetViews>
    <sheetView showGridLines="0" topLeftCell="A20" zoomScaleNormal="70" workbookViewId="0">
      <selection activeCell="B3" sqref="B3:I3"/>
    </sheetView>
  </sheetViews>
  <sheetFormatPr baseColWidth="10" defaultColWidth="0" defaultRowHeight="13.2" x14ac:dyDescent="0.3"/>
  <cols>
    <col min="1" max="1" width="12.77734375" style="46" customWidth="1"/>
    <col min="2" max="2" width="32.44140625" style="51" customWidth="1"/>
    <col min="3" max="3" width="16.44140625" style="46" customWidth="1"/>
    <col min="4" max="4" width="12.44140625" style="51" customWidth="1"/>
    <col min="5" max="5" width="22.77734375" style="51" customWidth="1"/>
    <col min="6" max="6" width="13.44140625" style="51" customWidth="1"/>
    <col min="7" max="7" width="29" style="51" bestFit="1" customWidth="1"/>
    <col min="8" max="8" width="14" style="51" customWidth="1"/>
    <col min="9" max="9" width="13.77734375" style="51" customWidth="1"/>
    <col min="10" max="10" width="29" style="51" bestFit="1" customWidth="1"/>
    <col min="11" max="11" width="18" style="51" customWidth="1"/>
    <col min="12" max="13" width="12.44140625" style="51" customWidth="1"/>
    <col min="14" max="14" width="3.77734375" style="51" customWidth="1"/>
    <col min="15" max="15" width="4.77734375" style="46" customWidth="1"/>
    <col min="16" max="16" width="6.44140625" style="46" customWidth="1"/>
    <col min="17" max="17" width="11" style="46" bestFit="1" customWidth="1"/>
    <col min="18" max="22" width="12" style="46" customWidth="1"/>
    <col min="23" max="23" width="11.44140625" style="46" customWidth="1"/>
    <col min="24" max="27" width="11.44140625" style="46" hidden="1" customWidth="1"/>
    <col min="28" max="28" width="5.44140625" style="46" hidden="1" customWidth="1"/>
    <col min="29" max="29" width="26.77734375" style="46" hidden="1" customWidth="1"/>
    <col min="30" max="34" width="22.77734375" style="51" hidden="1" customWidth="1"/>
    <col min="35" max="35" width="23.44140625" style="46" hidden="1" customWidth="1"/>
    <col min="36" max="263" width="11.44140625" style="46" hidden="1" customWidth="1"/>
    <col min="264" max="264" width="12.44140625" style="46" hidden="1" customWidth="1"/>
    <col min="265" max="265" width="47" style="46" hidden="1" customWidth="1"/>
    <col min="266" max="266" width="35" style="46" hidden="1" customWidth="1"/>
    <col min="267" max="16384" width="14.44140625" style="46" hidden="1"/>
  </cols>
  <sheetData>
    <row r="1" spans="1:36" s="4" customFormat="1" ht="19.95" customHeight="1" thickTop="1" x14ac:dyDescent="0.3">
      <c r="A1" s="372"/>
      <c r="B1" s="353" t="s">
        <v>374</v>
      </c>
      <c r="C1" s="354"/>
      <c r="D1" s="354"/>
      <c r="E1" s="354"/>
      <c r="F1" s="354"/>
      <c r="G1" s="354"/>
      <c r="H1" s="354"/>
      <c r="I1" s="355"/>
      <c r="J1" s="315" t="s">
        <v>372</v>
      </c>
      <c r="K1" s="316"/>
      <c r="L1" s="262"/>
    </row>
    <row r="2" spans="1:36" s="4" customFormat="1" ht="19.95" customHeight="1" x14ac:dyDescent="0.3">
      <c r="A2" s="373"/>
      <c r="B2" s="356"/>
      <c r="C2" s="357"/>
      <c r="D2" s="357"/>
      <c r="E2" s="357"/>
      <c r="F2" s="357"/>
      <c r="G2" s="357"/>
      <c r="H2" s="357"/>
      <c r="I2" s="358"/>
      <c r="J2" s="317" t="s">
        <v>375</v>
      </c>
      <c r="K2" s="318"/>
      <c r="L2" s="262"/>
    </row>
    <row r="3" spans="1:36" s="3" customFormat="1" ht="16.2" thickBot="1" x14ac:dyDescent="0.3">
      <c r="A3" s="374"/>
      <c r="B3" s="359" t="s">
        <v>358</v>
      </c>
      <c r="C3" s="360"/>
      <c r="D3" s="360"/>
      <c r="E3" s="360"/>
      <c r="F3" s="360"/>
      <c r="G3" s="360"/>
      <c r="H3" s="360"/>
      <c r="I3" s="361"/>
      <c r="J3" s="319" t="s">
        <v>373</v>
      </c>
      <c r="K3" s="320"/>
      <c r="L3" s="263"/>
    </row>
    <row r="4" spans="1:36" s="3" customFormat="1" ht="16.95" customHeight="1" thickTop="1" x14ac:dyDescent="0.25">
      <c r="A4" s="363"/>
      <c r="B4" s="364"/>
      <c r="C4" s="364"/>
      <c r="D4" s="364"/>
      <c r="E4" s="364"/>
      <c r="F4" s="364"/>
      <c r="G4" s="364"/>
      <c r="H4" s="364"/>
      <c r="I4" s="364"/>
      <c r="J4" s="364"/>
      <c r="K4" s="365"/>
    </row>
    <row r="5" spans="1:36" s="4" customFormat="1" ht="27" customHeight="1" x14ac:dyDescent="0.3">
      <c r="A5" s="12" t="s">
        <v>80</v>
      </c>
      <c r="B5" s="274" t="str">
        <f>'2 IDENTIFICACIÓN'!B5</f>
        <v>Alcaldia de Bucaramaga</v>
      </c>
      <c r="C5" s="269"/>
      <c r="D5" s="269"/>
      <c r="E5" s="270"/>
      <c r="F5" s="253" t="s">
        <v>81</v>
      </c>
      <c r="G5" s="274" t="str">
        <f>'2 IDENTIFICACIÓN'!G5</f>
        <v>Gestión de la Salud Pública</v>
      </c>
      <c r="H5" s="270"/>
      <c r="I5" s="253" t="s">
        <v>352</v>
      </c>
      <c r="J5" s="271">
        <f>'2 IDENTIFICACIÓN'!J5</f>
        <v>2026</v>
      </c>
      <c r="K5" s="272"/>
    </row>
    <row r="6" spans="1:36" s="4" customFormat="1" ht="14.4" thickBot="1" x14ac:dyDescent="0.35">
      <c r="A6" s="166"/>
      <c r="B6" s="264"/>
      <c r="C6" s="264"/>
      <c r="D6" s="264"/>
      <c r="E6" s="264"/>
      <c r="F6" s="265"/>
      <c r="G6" s="266"/>
      <c r="H6" s="266"/>
      <c r="I6" s="266"/>
      <c r="J6" s="266"/>
      <c r="K6" s="266"/>
    </row>
    <row r="7" spans="1:36" s="37" customFormat="1" ht="14.4" thickBot="1" x14ac:dyDescent="0.3">
      <c r="A7" s="166"/>
      <c r="B7" s="165"/>
      <c r="C7" s="165"/>
      <c r="D7" s="40"/>
      <c r="G7" s="456" t="s">
        <v>293</v>
      </c>
      <c r="H7" s="457"/>
      <c r="I7" s="457"/>
      <c r="J7" s="457"/>
      <c r="K7" s="457"/>
      <c r="L7" s="457"/>
      <c r="M7" s="458"/>
      <c r="O7" s="41"/>
      <c r="P7" s="41"/>
      <c r="Q7" s="42"/>
      <c r="R7" s="452" t="s">
        <v>157</v>
      </c>
      <c r="S7" s="452"/>
      <c r="T7" s="452"/>
      <c r="U7" s="452"/>
      <c r="V7" s="453"/>
      <c r="AD7" s="38"/>
      <c r="AE7" s="38"/>
      <c r="AF7" s="38"/>
      <c r="AG7" s="38"/>
      <c r="AH7" s="38"/>
    </row>
    <row r="8" spans="1:36" x14ac:dyDescent="0.3">
      <c r="A8" s="290"/>
      <c r="B8" s="289"/>
      <c r="C8" s="449" t="s">
        <v>294</v>
      </c>
      <c r="D8" s="449"/>
      <c r="E8" s="449"/>
      <c r="F8" s="43"/>
      <c r="G8" s="44"/>
      <c r="H8" s="45"/>
      <c r="I8" s="452" t="s">
        <v>157</v>
      </c>
      <c r="J8" s="452"/>
      <c r="K8" s="452"/>
      <c r="L8" s="452"/>
      <c r="M8" s="453"/>
      <c r="N8" s="43"/>
      <c r="O8" s="47"/>
      <c r="P8" s="47"/>
      <c r="R8" s="48">
        <v>0.2</v>
      </c>
      <c r="S8" s="48">
        <v>0.4</v>
      </c>
      <c r="T8" s="48">
        <v>0.6</v>
      </c>
      <c r="U8" s="48">
        <v>0.8</v>
      </c>
      <c r="V8" s="49">
        <v>1</v>
      </c>
      <c r="W8" s="50"/>
      <c r="X8" s="50"/>
      <c r="Y8" s="50"/>
      <c r="Z8" s="50"/>
      <c r="AA8" s="50"/>
      <c r="AB8" s="50"/>
      <c r="AC8" s="50"/>
    </row>
    <row r="9" spans="1:36" ht="26.4" x14ac:dyDescent="0.25">
      <c r="A9" s="53" t="s">
        <v>295</v>
      </c>
      <c r="B9" s="52" t="s">
        <v>296</v>
      </c>
      <c r="C9" s="53" t="s">
        <v>252</v>
      </c>
      <c r="D9" s="53" t="s">
        <v>253</v>
      </c>
      <c r="E9" s="53" t="s">
        <v>66</v>
      </c>
      <c r="F9" s="43"/>
      <c r="G9" s="47"/>
      <c r="H9" s="55"/>
      <c r="I9" s="56" t="s">
        <v>271</v>
      </c>
      <c r="J9" s="56" t="s">
        <v>275</v>
      </c>
      <c r="K9" s="56" t="s">
        <v>279</v>
      </c>
      <c r="L9" s="56" t="s">
        <v>284</v>
      </c>
      <c r="M9" s="57" t="s">
        <v>289</v>
      </c>
      <c r="N9" s="43"/>
      <c r="O9" s="47"/>
      <c r="P9" s="47"/>
      <c r="Q9" s="58"/>
      <c r="R9" s="59" t="s">
        <v>271</v>
      </c>
      <c r="S9" s="59" t="s">
        <v>275</v>
      </c>
      <c r="T9" s="59" t="s">
        <v>279</v>
      </c>
      <c r="U9" s="59" t="s">
        <v>284</v>
      </c>
      <c r="V9" s="60" t="s">
        <v>289</v>
      </c>
      <c r="Y9" s="50"/>
      <c r="Z9" s="50"/>
      <c r="AA9" s="61"/>
      <c r="AB9" s="61"/>
      <c r="AC9" s="61"/>
      <c r="AD9" s="61"/>
      <c r="AE9" s="61"/>
      <c r="AF9" s="61"/>
      <c r="AG9" s="61"/>
      <c r="AH9" s="61"/>
      <c r="AI9" s="61"/>
      <c r="AJ9" s="61"/>
    </row>
    <row r="10" spans="1:36" ht="93" customHeight="1" x14ac:dyDescent="0.25">
      <c r="A10" s="62" t="str">
        <f>'2 IDENTIFICACIÓN'!A10</f>
        <v>R1</v>
      </c>
      <c r="B10" s="63" t="str">
        <f>+'2 IDENTIFICACIÓN'!J10</f>
        <v>Posibilidad de afectación económica y reputacional por  sanciones de entes de control, disminución de recursos por parte del Ministerio de Salud y Protección Social,  debido a la  baja gestión en el cumplimiento de los planes de acción en razón a los trámites previos de los procesos contractuales y ejecución.</v>
      </c>
      <c r="C10" s="64" t="str">
        <f>+'3 PROBABIL E IMPACTO INHERENTE'!F10</f>
        <v>Media</v>
      </c>
      <c r="D10" s="64" t="str">
        <f>+'3 PROBABIL E IMPACTO INHERENTE'!N10</f>
        <v>Mayor</v>
      </c>
      <c r="E10" s="260" t="str">
        <f>+IF(C10=$Q$10,IF(D10=$R$9,$R$10,IF(D10=$S$9,$S$10,IF(D10=$T$9,$T$10,IF(D10=$U$9,$U$10,IF(D10=$V$9,$V$10))))),IF(C10=$Q$11,IF(D10=$R$9,$R$11,IF(D10=$S$9,$S$11,IF(D10=$T$9,$T$11,IF(D10=$U$9,$U$11,IF(D10=$V$9,$V$11))))),IF(C10=$Q$12,IF(D10=$R$9,$R$12,IF(D10=$S$9,$S$12,IF(D10=$T$9,$T$12,IF(D10=$U$9,$U$12,IF(D10=$V$9,$V$12))))),IF(C10=$Q$13,IF(D10=$R$9,$R$13,IF(D10=$S$9,$S$13,IF(D10=$T$9,$T$13,IF(D10=$U$9,$U$13,IF(D10=$V$9,$V$13))))),IF(C10=$Q$14,IF(D10=$R$9,$R$14,IF(D10=$S$9,$S$14,IF(D10=$T$9,$T$14,IF(D10=$U$9,$U$14,IF(D10=$V$9,$V$14))))),"")))))</f>
        <v>Alto</v>
      </c>
      <c r="F10" s="65"/>
      <c r="G10" s="454" t="s">
        <v>138</v>
      </c>
      <c r="H10" s="56" t="s">
        <v>287</v>
      </c>
      <c r="I10" s="66" t="str">
        <f>+IF(AND(C10=$Q$10,D10=$R$9),A10,"")&amp;" "&amp;IF(AND(C11=$Q$10,D11=$R$9),A11,"")&amp;" "&amp;IF(AND(C12=$Q$10,D12=$R$9),A12,"")&amp;" "&amp;IF(AND(C13=$Q$10,D13=$R$9),A13,"")&amp;" "&amp;IF(AND(C14=$Q$10,D14=$R$9),A14,"")&amp;" "&amp;IF(AND(C15=$Q$10,D15=$R$9),A15,"")&amp;" "&amp;IF(AND(C16=$Q$10,D16=$R$9),A16,"")&amp;" "&amp;IF(AND(C17=$Q$10,D17=$R$9),A17,"")&amp;" "&amp;IF(AND(C18=$Q$10,D18=$R$9),A18,"")&amp;" "&amp;IF(AND(C19=$Q$10,D19=$R$9),A19,"")&amp;" "&amp;IF(AND(C20=$Q$10,D20=$R$9),A20,"")&amp;" "&amp;IF(AND(C21=$Q$10,D21=$R$9),A21,"")&amp;" "&amp;IF(AND(C22=$Q$10,D22=$R$9),A22,"")&amp;" "&amp;IF(AND(C23=$Q$10,D23=$R$9),A23,"")&amp;" "&amp;IF(AND(C24=$Q$10,D24=$R$9),A24,"")&amp;" "&amp;IF(AND(C25=$Q$10,D25=$R$9),A25,"")&amp;" "&amp;IF(AND(C26=$Q$10,D26=$R$9),A26,"")&amp;" "&amp;IF(AND(C27=$Q$10,D27=$R$9),A27,"")&amp;" "&amp;IF(AND(C28=$Q$10,D28=$R$9),A28,"")&amp;" "&amp;IF(AND(C39=$Q$10,D39=$R$9),A39,"")</f>
        <v xml:space="preserve">                   </v>
      </c>
      <c r="J10" s="66" t="str">
        <f>+IF(AND(C10=$Q$10,D10=$S$9),A10,"")&amp;" "&amp;IF(AND(C11=$Q$10,D11=$S$9),A11,"")&amp;" "&amp;IF(AND(C12=$Q$10,D12=$S$9),A12,"")&amp;" "&amp;IF(AND(C13=$Q$10,D13=$S$9),A13,"")&amp;" "&amp;IF(AND(C14=$Q$10,D14=$S$9),A14,"")&amp;" "&amp;IF(AND(C15=$Q$10,D15=$S$9),A15,"")&amp;" "&amp;IF(AND(C16=$Q$10,D16=$S$9),A16,"")&amp;" "&amp;IF(AND(C17=$Q$10,D17=$S$9),A17,"")&amp;" "&amp;IF(AND(C18=$Q$10,D18=$S$9),A18,"")&amp;" "&amp;IF(AND(C19=$Q$10,D19=$S$9),A19,"")&amp;" "&amp;IF(AND(C20=$Q$10,D20=$S$9),A20,"")&amp;" "&amp;IF(AND(C21=$Q$10,D21=$S$9),A21,"")&amp;" "&amp;IF(AND(C22=$Q$10,D22=$S$9),A22,"")&amp;" "&amp;IF(AND(C23=$Q$10,D23=$S$9),A23,"")&amp;" "&amp;IF(AND(C24=$Q$10,D24=$S$9),A24,"")&amp;" "&amp;IF(AND(C25=$Q$10,D25=$S$9),A25,"")&amp;" "&amp;IF(AND(C26=$Q$10,D26=$S$9),A26,"")&amp;" "&amp;IF(AND(C27=$Q$10,D27=$S$9),A27,"")&amp;" "&amp;IF(AND(C28=$Q$10,D28=$S$9),A28,"")&amp;" "&amp;IF(AND(C39=$Q$10,D39=$S$9),A39,"")</f>
        <v xml:space="preserve">                   </v>
      </c>
      <c r="K10" s="66" t="str">
        <f>+IF(AND(C10=$Q$10,D10=$T$9),A10,"")&amp;" "&amp;IF(AND(C11=$Q$10,D11=$T$9),A11,"")&amp;" "&amp;IF(AND(C12=$Q$10,D12=$T$9),A12,"")&amp;" "&amp;IF(AND(C13=$Q$10,D13=$T$9),A13,"")&amp;" "&amp;IF(AND(C14=$Q$10,D14=$T$9),A14,"")&amp;" "&amp;IF(AND(C15=$Q$10,D15=$T$9),A15,"")&amp;" "&amp;IF(AND(C16=$Q$10,D16=$T$9),A16,"")&amp;" "&amp;IF(AND(C17=$Q$10,D17=$T$9),A17,"")&amp;" "&amp;IF(AND(C18=$Q$10,D18=$T$9),A18,"")&amp;" "&amp;IF(AND(C19=$Q$10,D19=$T$9),A19,"")&amp;" "&amp;IF(AND(C20=$Q$10,D20=$T$9),A20,"")&amp;" "&amp;IF(AND(C21=$Q$10,D21=$T$9),A21,"")&amp;" "&amp;IF(AND(C22=$Q$10,D22=$T$9),A22,"")&amp;" "&amp;IF(AND(C23=$Q$10,D23=$T$9),A23,"")&amp;" "&amp;IF(AND(C24=$Q$10,D24=$T$9),A24,"")&amp;" "&amp;IF(AND(C25=$Q$10,D25=$T$9),A25,"")&amp;" "&amp;IF(AND(C26=$Q$10,D26=$T$9),A26,"")&amp;" "&amp;IF(AND(C27=$Q$10,D27=$T$9),A27,"")&amp;" "&amp;IF(AND(C28=$Q$10,D28=$T$9),A28,"")&amp;" "&amp;IF(AND(C39=$Q$10,D39=$T$9),A39,"")</f>
        <v xml:space="preserve">                   </v>
      </c>
      <c r="L10" s="66" t="str">
        <f>+IF(AND(C10=$Q$10,D10=$U$9),A10,"")&amp;" "&amp;IF(AND(C11=$Q$10,D11=$U$9),A11,"")&amp;" "&amp;IF(AND(C12=$Q$10,D12=$U$9),A12,"")&amp;" "&amp;IF(AND(C13=$Q$10,D13=$U$9),A13,"")&amp;" "&amp;IF(AND(C14=$Q$10,D14=$U$9),A14,"")&amp;" "&amp;IF(AND(C15=$Q$10,D15=$U$9),A15,"")&amp;" "&amp;IF(AND(C16=$Q$10,D16=$U$9),A16,"")&amp;" "&amp;IF(AND(C17=$Q$10,D17=$U$9),A17,"")&amp;" "&amp;IF(AND(C18=$Q$10,D18=$U$9),A18,"")&amp;" "&amp;IF(AND(C19=$Q$10,D19=$U$9),A19,"")&amp;" "&amp;IF(AND(C20=$Q$10,D20=$U$9),A20,"")&amp;" "&amp;IF(AND(C21=$Q$10,D21=$U$9),A21,"")&amp;" "&amp;IF(AND(C22=$Q$10,D22=$U$9),A22,"")&amp;" "&amp;IF(AND(C23=$Q$10,D23=$U$9),A23,"")&amp;" "&amp;IF(AND(C24=$Q$10,D24=$U$9),A24,"")&amp;" "&amp;IF(AND(C25=$Q$10,D25=$U$9),A25,"")&amp;" "&amp;IF(AND(C26=$Q$10,D26=$U$9),A26,"")&amp;" "&amp;IF(AND(C27=$Q$10,D27=$U$9),A27,"")&amp;" "&amp;IF(AND(C28=$Q$10,D28=$U$9),A28,"")&amp;" "&amp;IF(AND(C39=$Q$10,D39=$U$9),A39,"")</f>
        <v xml:space="preserve">                   </v>
      </c>
      <c r="M10" s="67" t="str">
        <f>+IF(AND(C10=$Q$10,D10=$V$9),A10,"")&amp;" "&amp;IF(AND(C11=$Q$10,D11=$V$9),A11,"")&amp;" "&amp;IF(AND(C12=$Q$10,D12=$V$9),A12,"")&amp;" "&amp;IF(AND(C13=$Q$10,D13=$V$9),A13,"")&amp;" "&amp;IF(AND(C14=$Q$10,D14=$V$9),A14,"")&amp;" "&amp;IF(AND(C15=$Q$10,D15=$V$9),A15,"")&amp;" "&amp;IF(AND(C16=$Q$10,D16=$V$9),A16,"")&amp;" "&amp;IF(AND(C17=$Q$10,D17=$V$9),A17,"")&amp;" "&amp;IF(AND(C18=$Q$10,D18=$V$9),A18,"")&amp;" "&amp;IF(AND(C19=$Q$10,D19=$V$9),A19,"")&amp;" "&amp;IF(AND(C20=$Q$10,D20=$V$9),A20,"")&amp;" "&amp;IF(AND(C21=$Q$10,D21=$V$9),A21,"")&amp;" "&amp;IF(AND(C22=$Q$10,D22=$V$9),A22,"")&amp;" "&amp;IF(AND(C23=$Q$10,D23=$V$9),A23,"")&amp;" "&amp;IF(AND(C24=$Q$10,D24=$V$9),A24,"")&amp;" "&amp;IF(AND(C25=$Q$10,D25=$V$9),A25,"")&amp;" "&amp;IF(AND(C26=$Q$10,D26=$V$9),A26,"")&amp;" "&amp;IF(AND(C27=$Q$10,D27=$V$9),A27,"")&amp;" "&amp;IF(AND(C28=$Q$10,D28=$V$9),A28,"")&amp;" "&amp;IF(AND(C39=$Q$10,D39=$V$9),A39,"")</f>
        <v xml:space="preserve">                   </v>
      </c>
      <c r="N10" s="65"/>
      <c r="O10" s="450" t="s">
        <v>138</v>
      </c>
      <c r="P10" s="68">
        <v>1</v>
      </c>
      <c r="Q10" s="59" t="s">
        <v>287</v>
      </c>
      <c r="R10" s="66" t="s">
        <v>297</v>
      </c>
      <c r="S10" s="66" t="s">
        <v>297</v>
      </c>
      <c r="T10" s="66" t="s">
        <v>297</v>
      </c>
      <c r="U10" s="66" t="s">
        <v>297</v>
      </c>
      <c r="V10" s="67" t="s">
        <v>298</v>
      </c>
      <c r="Y10" s="50"/>
      <c r="Z10" s="50"/>
      <c r="AA10" s="61"/>
      <c r="AB10" s="61"/>
      <c r="AC10" s="61"/>
      <c r="AD10" s="69"/>
      <c r="AE10" s="69"/>
      <c r="AF10" s="69"/>
      <c r="AG10" s="69"/>
      <c r="AH10" s="69"/>
      <c r="AI10" s="61"/>
      <c r="AJ10" s="61"/>
    </row>
    <row r="11" spans="1:36" ht="93" customHeight="1" x14ac:dyDescent="0.25">
      <c r="A11" s="62" t="str">
        <f>'2 IDENTIFICACIÓN'!A11</f>
        <v>R2</v>
      </c>
      <c r="B11" s="63" t="str">
        <f>+'2 IDENTIFICACIÓN'!J11</f>
        <v>Posibilidad de pérdida reputacional por  corrupción en el manejo de recursos del Régimen Subsidiado, debido a  direccionamiento o destinación indebida de dichos recursos en beneficio de personas o entidades que no cumplen los requisitos establecidos.</v>
      </c>
      <c r="C11" s="64" t="str">
        <f>+'3 PROBABIL E IMPACTO INHERENTE'!F11</f>
        <v>Baja</v>
      </c>
      <c r="D11" s="64" t="str">
        <f>+'3 PROBABIL E IMPACTO INHERENTE'!N11</f>
        <v>Catastrófico</v>
      </c>
      <c r="E11" s="63" t="str">
        <f>+IF(C11=$Q$10,IF(D11=$R$9,$R$10,IF(D11=$S$9,$S$10,IF(D11=$T$9,$T$10,IF(D11=$U$9,$U$10,IF(D11=$V$9,$V$10))))),IF(C11=$Q$11,IF(D11=$R$9,$R$11,IF(D11=$S$9,$S$11,IF(D11=$T$9,$T$11,IF(D11=$U$9,$U$11,IF(D11=$V$9,$V$11))))),IF(C11=$Q$12,IF(D11=$R$9,$R$12,IF(D11=$S$9,$S$12,IF(D11=$T$9,$T$12,IF(D11=$U$9,$U$12,IF(D11=$V$9,$V$12))))),IF(C11=$Q$13,IF(D11=$R$9,$R$13,IF(D11=$S$9,$S$13,IF(D11=$T$9,$T$13,IF(D11=$U$9,$U$13,IF(D11=$V$9,$V$13))))),IF(C11=$Q$14,IF(D11=$R$9,$R$14,IF(D11=$S$9,$S$14,IF(D11=$T$9,$T$14,IF(D11=$U$9,$U$14,IF(D11=$V$9,$V$14))))),"")))))</f>
        <v>Extremo</v>
      </c>
      <c r="F11" s="65"/>
      <c r="G11" s="454"/>
      <c r="H11" s="56" t="s">
        <v>282</v>
      </c>
      <c r="I11" s="70" t="str">
        <f>+IF(AND(C10=$Q$11,D10=$R$9),A10,"")&amp;" "&amp;IF(AND(C11=$Q$11,D11=$R$9),A11,"")&amp;" "&amp;IF(AND(C12=$Q$11,D12=$R$9),A12,"")&amp;" "&amp;IF(AND(C13=$Q$11,D13=$R$9),A13,"")&amp;" "&amp;IF(AND(C14=$Q$11,D14=$R$9),A14,"")&amp;" "&amp;IF(AND(C15=$Q$11,D15=$R$9),A15,"")&amp;" "&amp;IF(AND(C16=$Q$11,D16=$R$9),A16,"")&amp;" "&amp;IF(AND(C17=$Q$11,D17=$R$9),A17,"")&amp;" "&amp;IF(AND(C18=$Q$11,D18=$R$9),A18,"")&amp;" "&amp;IF(AND(C19=$Q$11,D19=$R$9),A19,"")&amp;" "&amp;IF(AND(C20=$Q$11,D20=$R$9),A20,"")&amp;" "&amp;IF(AND(C21=$Q$11,D21=$R$9),A21,"")&amp;" "&amp;IF(AND(C22=$Q$11,D22=$R$9),A22,"")&amp;" "&amp;IF(AND(C23=$Q$11,D23=$R$9),A23,"")&amp;" "&amp;IF(AND(C24=$Q$11,D24=$R$9),A24,"")&amp;" "&amp;IF(AND(C25=$Q$11,D25=$R$9),A25,"")&amp;" "&amp;IF(AND(C26=$Q$11,D26=$R$9),A26,"")&amp;" "&amp;IF(AND(C27=$Q$11,D27=$R$9),A27,"")&amp;" "&amp;IF(AND(C28=$Q$11,D28=$R$9),A28,"")&amp;" "&amp;IF(AND(C39=$Q$11,D39=$R$9),A39,"")</f>
        <v xml:space="preserve">                   </v>
      </c>
      <c r="J11" s="70" t="str">
        <f>+IF(AND(C10=$Q$11,D10=$S$9),A10,"")&amp;" "&amp;IF(AND(C11=$Q$11,D11=$S$9),A11,"")&amp;" "&amp;IF(AND(C12=$Q$11,D12=$S$9),A12,"")&amp;" "&amp;IF(AND(C13=$Q$11,D13=$S$9),A13,"")&amp;" "&amp;IF(AND(C14=$Q$11,D14=$S$9),A14,"")&amp;" "&amp;IF(AND(C15=$Q$11,D15=$S$9),A15,"")&amp;" "&amp;IF(AND(C16=$Q$11,D16=$S$9),A16,"")&amp;" "&amp;IF(AND(C17=$Q$11,D17=$S$9),A17,"")&amp;" "&amp;IF(AND(C18=$Q$11,D18=$S$9),A18,"")&amp;" "&amp;IF(AND(C19=$Q$11,D19=$S$9),A19,"")&amp;" "&amp;IF(AND(C20=$Q$11,D20=$S$9),A20,"")&amp;" "&amp;IF(AND(C21=$Q$11,D21=$S$9),A21,"")&amp;" "&amp;IF(AND(C22=$Q$11,D22=$S$9),A22,"")&amp;" "&amp;IF(AND(C23=$Q$11,D23=$S$9),A23,"")&amp;" "&amp;IF(AND(C24=$Q$11,D24=$S$9),A24,"")&amp;" "&amp;IF(AND(C25=$Q$11,D25=$S$9),A25,"")&amp;" "&amp;IF(AND(C26=$Q$11,D26=$S$9),A26,"")&amp;" "&amp;IF(AND(C27=$Q$11,D27=$S$9),A27,"")&amp;" "&amp;IF(AND(C28=$Q$11,D28=$S$9),A28,"")&amp;" "&amp;IF(AND(C39=$Q$11,D39=$S$9),A39,"")</f>
        <v xml:space="preserve">                   </v>
      </c>
      <c r="K11" s="66" t="str">
        <f>+IF(AND(C10=$Q$11,D10=$T$9),A10,"")&amp;" "&amp;IF(AND(C11=$Q$11,D11=$T$9),A11,"")&amp;" "&amp;IF(AND(C12=$Q$11,D12=$T$9),A12,"")&amp;" "&amp;IF(AND(C13=$Q$11,D13=$T$9),A13,"")&amp;" "&amp;IF(AND(C14=$Q$11,D14=$T$9),A14,"")&amp;" "&amp;IF(AND(C15=$Q$11,D15=$T$9),A15,"")&amp;" "&amp;IF(AND(C16=$Q$11,D16=$T$9),A16,"")&amp;" "&amp;IF(AND(C17=$Q$11,D17=$T$9),A17,"")&amp;" "&amp;IF(AND(C18=$Q$11,D18=$T$9),A18,"")&amp;" "&amp;IF(AND(C19=$Q$11,D19=$T$9),A19,"")&amp;" "&amp;IF(AND(C20=$Q$11,D20=$T$9),A20,"")&amp;" "&amp;IF(AND(C21=$Q$11,D21=$T$9),A21,"")&amp;" "&amp;IF(AND(C22=$Q$11,D22=$T$9),A22,"")&amp;" "&amp;IF(AND(C23=$Q$11,D23=$T$9),A23,"")&amp;" "&amp;IF(AND(C24=$Q$11,D24=$T$9),A24,"")&amp;" "&amp;IF(AND(C25=$Q$11,D25=$T$9),A25,"")&amp;" "&amp;IF(AND(C26=$Q$11,D26=$T$9),A26,"")&amp;" "&amp;IF(AND(C27=$Q$11,D27=$T$9),A27,"")&amp;" "&amp;IF(AND(C28=$Q$11,D28=$T$9),A28,"")&amp;" "&amp;IF(AND(C39=$Q$11,D39=$T$9),A39,"")</f>
        <v xml:space="preserve">                   </v>
      </c>
      <c r="L11" s="66" t="str">
        <f>+IF(AND(C10=$Q$11,D10=$U$9),A10,"")&amp;" "&amp;IF(AND(C11=$Q$11,D11=$U$9),A11,"")&amp;" "&amp;IF(AND(C12=$Q$11,D12=$U$9),A12,"")&amp;" "&amp;IF(AND(C13=$Q$11,D13=$U$9),A13,"")&amp;" "&amp;IF(AND(C14=$Q$11,D14=$U$9),A14,"")&amp;" "&amp;IF(AND(C15=$Q$11,D15=$U$9),A15,"")&amp;" "&amp;IF(AND(C16=$Q$11,D16=$U$9),A16,"")&amp;" "&amp;IF(AND(C17=$Q$11,D17=$U$9),A17,"")&amp;" "&amp;IF(AND(C18=$Q$11,D18=$U$9),A18,"")&amp;" "&amp;IF(AND(C19=$Q$11,D19=$U$9),A19,"")&amp;" "&amp;IF(AND(C20=$Q$11,D20=$U$9),A20,"")&amp;" "&amp;IF(AND(C21=$Q$11,D21=$U$9),A21,"")&amp;" "&amp;IF(AND(C22=$Q$11,D22=$U$9),A22,"")&amp;" "&amp;IF(AND(C23=$Q$11,D23=$U$9),A23,"")&amp;" "&amp;IF(AND(C24=$Q$11,D24=$U$9),A24,"")&amp;" "&amp;IF(AND(C25=$Q$11,D25=$U$9),A25,"")&amp;" "&amp;IF(AND(C26=$Q$11,D26=$U$9),A26,"")&amp;" "&amp;IF(AND(C27=$Q$11,D27=$U$9),A27,"")&amp;" "&amp;IF(AND(C28=$Q$11,D28=$U$9),A28,"")&amp;" "&amp;IF(AND(C39=$Q$11,D39=$U$9),A39,"")</f>
        <v xml:space="preserve">                   </v>
      </c>
      <c r="M11" s="67" t="str">
        <f>+IF(AND(C10=$Q$11,D10=$V$9),A10,"")&amp;" "&amp;IF(AND(C11=$Q$11,D11=$V$9),A11,"")&amp;" "&amp;IF(AND(C12=$Q$11,D12=$V$9),A12,"")&amp;" "&amp;IF(AND(C13=$Q$11,D13=$V$9),A13,"")&amp;" "&amp;IF(AND(C14=$Q$11,D14=$V$9),A14,"")&amp;" "&amp;IF(AND(C15=$Q$11,D15=$V$9),A15,"")&amp;" "&amp;IF(AND(C16=$Q$11,D16=$V$9),A16,"")&amp;" "&amp;IF(AND(C17=$Q$11,D17=$V$9),A17,"")&amp;" "&amp;IF(AND(C18=$Q$11,D18=$V$9),A18,"")&amp;" "&amp;IF(AND(C19=$Q$11,D19=$V$9),A19,"")&amp;" "&amp;IF(AND(C20=$Q$11,D20=$V$9),A20,"")&amp;" "&amp;IF(AND(C21=$Q$11,D21=$V$9),A21,"")&amp;" "&amp;IF(AND(C22=$Q$11,D22=$V$9),A22,"")&amp;" "&amp;IF(AND(C23=$Q$11,D23=$V$9),A23,"")&amp;" "&amp;IF(AND(C24=$Q$11,D24=$V$9),A24,"")&amp;" "&amp;IF(AND(C25=$Q$11,D25=$V$9),A25,"")&amp;" "&amp;IF(AND(C26=$Q$11,D26=$V$9),A26,"")&amp;" "&amp;IF(AND(C27=$Q$11,D27=$V$9),A27,"")&amp;" "&amp;IF(AND(C28=$Q$11,D28=$V$9),A28,"")&amp;" "&amp;IF(AND(C39=$Q$11,D39=$V$9),A39,"")</f>
        <v xml:space="preserve">                   </v>
      </c>
      <c r="N11" s="65"/>
      <c r="O11" s="450"/>
      <c r="P11" s="68">
        <v>0.8</v>
      </c>
      <c r="Q11" s="59" t="s">
        <v>282</v>
      </c>
      <c r="R11" s="70" t="s">
        <v>279</v>
      </c>
      <c r="S11" s="70" t="s">
        <v>279</v>
      </c>
      <c r="T11" s="66" t="s">
        <v>297</v>
      </c>
      <c r="U11" s="66" t="s">
        <v>297</v>
      </c>
      <c r="V11" s="67" t="s">
        <v>298</v>
      </c>
      <c r="Y11" s="50"/>
      <c r="Z11" s="50"/>
      <c r="AA11" s="61"/>
      <c r="AB11" s="71"/>
      <c r="AC11" s="72"/>
      <c r="AD11" s="69"/>
      <c r="AE11" s="69"/>
      <c r="AF11" s="69"/>
      <c r="AG11" s="69"/>
      <c r="AH11" s="69"/>
      <c r="AI11" s="61"/>
      <c r="AJ11" s="61"/>
    </row>
    <row r="12" spans="1:36" ht="93" customHeight="1" x14ac:dyDescent="0.25">
      <c r="A12" s="62" t="str">
        <f>'2 IDENTIFICACIÓN'!A12</f>
        <v>R3</v>
      </c>
      <c r="B12" s="63" t="str">
        <f>+'2 IDENTIFICACIÓN'!J12</f>
        <v>Posibilidad de afectación reputacional por  deficiencias en la calidad de los procesos, debido a  la desactualización de la documentación del sistema del Gestión de Calidad</v>
      </c>
      <c r="C12" s="64" t="str">
        <f>+'3 PROBABIL E IMPACTO INHERENTE'!F12</f>
        <v>Media</v>
      </c>
      <c r="D12" s="64" t="str">
        <f>+'3 PROBABIL E IMPACTO INHERENTE'!N12</f>
        <v>Moderado</v>
      </c>
      <c r="E12" s="63" t="str">
        <f>+IF(C12=$Q$10,IF(D12=$R$9,$R$10,IF(D12=$S$9,$S$10,IF(D12=$T$9,$T$10,IF(D12=$U$9,$U$10,IF(D12=$V$9,$V$10))))),IF(C12=$Q$11,IF(D12=$R$9,$R$11,IF(D12=$S$9,$S$11,IF(D12=$T$9,$T$11,IF(D12=$U$9,$U$11,IF(D12=$V$9,$V$11))))),IF(C12=$Q$12,IF(D12=$R$9,$R$12,IF(D12=$S$9,$S$12,IF(D12=$T$9,$T$12,IF(D12=$U$9,$U$12,IF(D12=$V$9,$V$12))))),IF(C12=$Q$13,IF(D12=$R$9,$R$13,IF(D12=$S$9,$S$13,IF(D12=$T$9,$T$13,IF(D12=$U$9,$U$13,IF(D12=$V$9,$V$13))))),IF(C12=$Q$14,IF(D12=$R$9,$R$14,IF(D12=$S$9,$S$14,IF(D12=$T$9,$T$14,IF(D12=$U$9,$U$14,IF(D12=$V$9,$V$14))))),"")))))</f>
        <v>Moderado</v>
      </c>
      <c r="F12" s="65"/>
      <c r="G12" s="454"/>
      <c r="H12" s="56" t="s">
        <v>277</v>
      </c>
      <c r="I12" s="70" t="str">
        <f>+IF(AND(C10=$Q$12,D10=$R$9),A10,"")&amp;" "&amp;IF(AND(C11=$Q$12,D11=$R$9),A11,"")&amp;" "&amp;IF(AND(C12=$Q$12,D12=$R$9),A12,"")&amp;" "&amp;IF(AND(C13=$Q$12,D13=$R$9),A13,"")&amp;" "&amp;IF(AND(C14=$Q$12,D14=$R$9),A14,"")&amp;" "&amp;IF(AND(C15=$Q$12,D15=$R$9),A15,"")&amp;" "&amp;IF(AND(C16=$Q$12,D16=$R$9),A16,"")&amp;" "&amp;IF(AND(C17=$Q$12,D17=$R$9),A17,"")&amp;" "&amp;IF(AND(C18=$Q$12,D18=$R$9),A18,"")&amp;" "&amp;IF(AND(C19=$Q$12,D19=$R$9),A19,"")&amp;" "&amp;IF(AND(C20=$Q$12,D20=$R$9),A20,"")&amp;" "&amp;IF(AND(C21=$Q$12,D21=$R$9),A21,"")&amp;" "&amp;IF(AND(C22=$Q$12,D22=$R$9),A22,"")&amp;" "&amp;IF(AND(C23=$Q$12,D23=$R$9),A23,"")&amp;" "&amp;IF(AND(C24=$Q$12,D24=$R$9),A24,"")&amp;" "&amp;IF(AND(C25=$Q$12,D25=$R$9),A25,"")&amp;" "&amp;IF(AND(C26=$Q$12,D26=$R$9),A26,"")&amp;" "&amp;IF(AND(C27=$Q$12,D27=$R$9),A27,"")&amp;" "&amp;IF(AND(C28=$Q$12,D28=$R$9),A28,"")&amp;" "&amp;IF(AND(C39=$Q$12,D39=$R$9),A39,"")</f>
        <v xml:space="preserve">                   </v>
      </c>
      <c r="J12" s="70" t="str">
        <f>+IF(AND(C10=$Q$12,D10=$S$9),A10,"")&amp;" "&amp;IF(AND(C11=$Q$12,D11=$S$9),A11,"")&amp;" "&amp;IF(AND(C12=$Q$12,D12=$S$9),A12,"")&amp;" "&amp;IF(AND(C13=$Q$12,D13=$S$9),A13,"")&amp;" "&amp;IF(AND(C14=$Q$12,D14=$S$9),A14,"")&amp;" "&amp;IF(AND(C15=$Q$12,D15=$S$9),A15,"")&amp;" "&amp;IF(AND(C16=$Q$12,D16=$S$9),A16,"")&amp;" "&amp;IF(AND(C17=$Q$12,D17=$S$9),A17,"")&amp;" "&amp;IF(AND(C18=$Q$12,D18=$S$9),A18,"")&amp;" "&amp;IF(AND(C19=$Q$12,D19=$S$9),A19,"")&amp;" "&amp;IF(AND(C20=$Q$12,D20=$S$9),A20,"")&amp;" "&amp;IF(AND(C21=$Q$12,D21=$S$9),A21,"")&amp;" "&amp;IF(AND(C22=$Q$12,D22=$S$9),A22,"")&amp;" "&amp;IF(AND(C23=$Q$12,D23=$S$9),A23,"")&amp;" "&amp;IF(AND(C24=$Q$12,D24=$S$9),A24,"")&amp;" "&amp;IF(AND(C25=$Q$12,D25=$S$9),A25,"")&amp;" "&amp;IF(AND(C26=$Q$12,D26=$S$9),A26,"")&amp;" "&amp;IF(AND(C27=$Q$12,D27=$S$9),A27,"")&amp;" "&amp;IF(AND(C28=$Q$12,D28=$S$9),A28,"")&amp;" "&amp;IF(AND(C39=$Q$12,D39=$S$9),A39,"")</f>
        <v xml:space="preserve">   R4     R9           </v>
      </c>
      <c r="K12" s="70" t="str">
        <f>+IF(AND(C10=$Q$12,D10=$T$9),A10,"")&amp;" "&amp;IF(AND(C11=$Q$12,D11=$T$9),A11,"")&amp;" "&amp;IF(AND(C12=$Q$12,D12=$T$9),A12,"")&amp;" "&amp;IF(AND(C13=$Q$12,D13=$T$9),A13,"")&amp;" "&amp;IF(AND(C14=$Q$12,D14=$T$9),A14,"")&amp;" "&amp;IF(AND(C15=$Q$12,D15=$T$9),A15,"")&amp;" "&amp;IF(AND(C16=$Q$12,D16=$T$9),A16,"")&amp;" "&amp;IF(AND(C17=$Q$12,D17=$T$9),A17,"")&amp;" "&amp;IF(AND(C18=$Q$12,D18=$T$9),A18,"")&amp;" "&amp;IF(AND(C19=$Q$12,D19=$T$9),A19,"")&amp;" "&amp;IF(AND(C20=$Q$12,D20=$T$9),A20,"")&amp;" "&amp;IF(AND(C21=$Q$12,D21=$T$9),A21,"")&amp;" "&amp;IF(AND(C22=$Q$12,D22=$T$9),A22,"")&amp;" "&amp;IF(AND(C23=$Q$12,D23=$T$9),A23,"")&amp;" "&amp;IF(AND(C24=$Q$12,D24=$T$9),A24,"")&amp;" "&amp;IF(AND(C25=$Q$12,D25=$T$9),A25,"")&amp;" "&amp;IF(AND(C26=$Q$12,D26=$T$9),A26,"")&amp;" "&amp;IF(AND(C27=$Q$12,D27=$T$9),A27,"")&amp;" "&amp;IF(AND(C28=$Q$12,D28=$T$9),A28,"")&amp;" "&amp;IF(AND(C39=$Q$12,D39=$T$9),A39,"")</f>
        <v xml:space="preserve">  R3     R8            </v>
      </c>
      <c r="L12" s="66" t="str">
        <f>+IF(AND(C10=$Q$12,D10=$U$9),A10,"")&amp;" "&amp;IF(AND(C11=$Q$12,D11=$U$9),A11,"")&amp;" "&amp;IF(AND(C12=$Q$12,D12=$U$9),A12,"")&amp;" "&amp;IF(AND(C13=$Q$12,D13=$U$9),A13,"")&amp;" "&amp;IF(AND(C14=$Q$12,D14=$U$9),A14,"")&amp;" "&amp;IF(AND(C15=$Q$12,D15=$U$9),A15,"")&amp;" "&amp;IF(AND(C16=$Q$12,D16=$U$9),A16,"")&amp;" "&amp;IF(AND(C17=$Q$12,D17=$U$9),A17,"")&amp;" "&amp;IF(AND(C18=$Q$12,D18=$U$9),A18,"")&amp;" "&amp;IF(AND(C19=$Q$12,D19=$U$9),A19,"")&amp;" "&amp;IF(AND(C20=$Q$12,D20=$U$9),A20,"")&amp;" "&amp;IF(AND(C21=$Q$12,D21=$U$9),A21,"")&amp;" "&amp;IF(AND(C22=$Q$12,D22=$U$9),A22,"")&amp;" "&amp;IF(AND(C23=$Q$12,D23=$U$9),A23,"")&amp;" "&amp;IF(AND(C24=$Q$12,D24=$U$9),A24,"")&amp;" "&amp;IF(AND(C25=$Q$12,D25=$U$9),A25,"")&amp;" "&amp;IF(AND(C26=$Q$12,D26=$U$9),A26,"")&amp;" "&amp;IF(AND(C27=$Q$12,D27=$U$9),A27,"")&amp;" "&amp;IF(AND(C28=$Q$12,D28=$U$9),A28,"")&amp;" "&amp;IF(AND(C39=$Q$12,D39=$U$9),A39,"")</f>
        <v xml:space="preserve">R1    R5               </v>
      </c>
      <c r="M12" s="67" t="str">
        <f>+IF(AND(C10=$Q$12,D10=$V$9),A10,"")&amp;" "&amp;IF(AND(C11=$Q$12,D11=$V$9),A11,"")&amp;" "&amp;IF(AND(C12=$Q$12,D12=$V$9),A12,"")&amp;" "&amp;IF(AND(C13=$Q$12,D13=$V$9),A13,"")&amp;" "&amp;IF(AND(C14=$Q$12,D14=$V$9),A14,"")&amp;" "&amp;IF(AND(C15=$Q$12,D15=$V$9),A15,"")&amp;" "&amp;IF(AND(C16=$Q$12,D16=$V$9),A16,"")&amp;" "&amp;IF(AND(C17=$Q$12,D17=$V$9),A17,"")&amp;" "&amp;IF(AND(C18=$Q$12,D18=$V$9),A18,"")&amp;" "&amp;IF(AND(C19=$Q$12,D19=$V$9),A19,"")&amp;" "&amp;IF(AND(C20=$Q$12,D20=$V$9),A20,"")&amp;" "&amp;IF(AND(C21=$Q$12,D21=$V$9),A21,"")&amp;" "&amp;IF(AND(C22=$Q$12,D22=$V$9),A22,"")&amp;" "&amp;IF(AND(C23=$Q$12,D23=$V$9),A23,"")&amp;" "&amp;IF(AND(C24=$Q$12,D24=$V$9),A24,"")&amp;" "&amp;IF(AND(C25=$Q$12,D25=$V$9),A25,"")&amp;" "&amp;IF(AND(C26=$Q$12,D26=$V$9),A26,"")&amp;" "&amp;IF(AND(C27=$Q$12,D27=$V$9),A27,"")&amp;" "&amp;IF(AND(C28=$Q$12,D28=$V$9),A28,"")&amp;" "&amp;IF(AND(C39=$Q$12,D39=$V$9),A39,"")</f>
        <v xml:space="preserve">     R6 R7   R10          </v>
      </c>
      <c r="N12" s="65"/>
      <c r="O12" s="450"/>
      <c r="P12" s="68">
        <v>0.6</v>
      </c>
      <c r="Q12" s="59" t="s">
        <v>277</v>
      </c>
      <c r="R12" s="70" t="s">
        <v>279</v>
      </c>
      <c r="S12" s="70" t="s">
        <v>279</v>
      </c>
      <c r="T12" s="70" t="s">
        <v>279</v>
      </c>
      <c r="U12" s="66" t="s">
        <v>297</v>
      </c>
      <c r="V12" s="67" t="s">
        <v>298</v>
      </c>
      <c r="Y12" s="50"/>
      <c r="Z12" s="50"/>
      <c r="AA12" s="61"/>
      <c r="AB12" s="71"/>
      <c r="AC12" s="72"/>
      <c r="AD12" s="69"/>
      <c r="AE12" s="69"/>
      <c r="AF12" s="69"/>
      <c r="AG12" s="69"/>
      <c r="AH12" s="73"/>
      <c r="AI12" s="61"/>
      <c r="AJ12" s="61"/>
    </row>
    <row r="13" spans="1:36" ht="93" customHeight="1" x14ac:dyDescent="0.25">
      <c r="A13" s="62" t="str">
        <f>'2 IDENTIFICACIÓN'!A13</f>
        <v>R4</v>
      </c>
      <c r="B13" s="63" t="str">
        <f>+'2 IDENTIFICACIÓN'!J13</f>
        <v>Posibilidad de afectación reputacional por posibles investigaciones y sanciones disciplinarias por entes de control,  debido a  incumplimiento de la Ley 594 del 2000 en los documentos generados por la Secretaría de Planeación</v>
      </c>
      <c r="C13" s="64" t="str">
        <f>+'3 PROBABIL E IMPACTO INHERENTE'!F13</f>
        <v>Media</v>
      </c>
      <c r="D13" s="64" t="str">
        <f>+'3 PROBABIL E IMPACTO INHERENTE'!N13</f>
        <v>Menor</v>
      </c>
      <c r="E13" s="63" t="str">
        <f t="shared" ref="E13:E39" si="0">+IF(C13=$Q$10,IF(D13=$R$9,$R$10,IF(D13=$S$9,$S$10,IF(D13=$T$9,$T$10,IF(D13=$U$9,$U$10,IF(D13=$V$9,$V$10))))),IF(C13=$Q$11,IF(D13=$R$9,$R$11,IF(D13=$S$9,$S$11,IF(D13=$T$9,$T$11,IF(D13=$U$9,$U$11,IF(D13=$V$9,$V$11))))),IF(C13=$Q$12,IF(D13=$R$9,$R$12,IF(D13=$S$9,$S$12,IF(D13=$T$9,$T$12,IF(D13=$U$9,$U$12,IF(D13=$V$9,$V$12))))),IF(C13=$Q$13,IF(D13=$R$9,$R$13,IF(D13=$S$9,$S$13,IF(D13=$T$9,$T$13,IF(D13=$U$9,$U$13,IF(D13=$V$9,$V$13))))),IF(C13=$Q$14,IF(D13=$R$9,$R$14,IF(D13=$S$9,$S$14,IF(D13=$T$9,$T$14,IF(D13=$U$9,$U$14,IF(D13=$V$9,$V$14))))),"")))))</f>
        <v>Moderado</v>
      </c>
      <c r="F13" s="65"/>
      <c r="G13" s="454"/>
      <c r="H13" s="56" t="s">
        <v>273</v>
      </c>
      <c r="I13" s="74" t="str">
        <f>+IF(AND(C10=$Q$13,D10=$R$9),A10,"")&amp;" "&amp;IF(AND(C11=$Q$13,D11=$R$9),A11,"")&amp;" "&amp;IF(AND(C12=$Q$13,D12=$R$9),A12,"")&amp;" "&amp;IF(AND(C13=$Q$13,D13=$R$9),A13,"")&amp;" "&amp;IF(AND(C14=$Q$13,D14=$R$9),A14,"")&amp;" "&amp;IF(AND(C15=$Q$13,D15=$R$9),A15,"")&amp;" "&amp;IF(AND(C16=$Q$13,D16=$R$9),A16,"")&amp;" "&amp;IF(AND(C17=$Q$13,D17=$R$9),A17,"")&amp;" "&amp;IF(AND(C18=$Q$13,D18=$R$9),A18,"")&amp;" "&amp;IF(AND(C19=$Q$13,D19=$R$9),A19,"")&amp;" "&amp;IF(AND(C20=$Q$13,D20=$R$9),A20,"")&amp;" "&amp;IF(AND(C21=$Q$13,D21=$R$9),A21,"")&amp;" "&amp;IF(AND(C22=$Q$13,D22=$R$9),A22,"")&amp;" "&amp;IF(AND(C23=$Q$13,D23=$R$9),A23,"")&amp;" "&amp;IF(AND(C24=$Q$13,D24=$R$9),A24,"")&amp;" "&amp;IF(AND(C25=$Q$13,D25=$R$9),A25,"")&amp;" "&amp;IF(AND(C26=$Q$13,D26=$R$9),A26,"")&amp;" "&amp;IF(AND(C27=$Q$13,D27=$R$9),A27,"")&amp;" "&amp;IF(AND(C28=$Q$13,D28=$R$9),A28,"")&amp;" "&amp;IF(AND(C39=$Q$13,D39=$R$9),A39,"")</f>
        <v xml:space="preserve">                   </v>
      </c>
      <c r="J13" s="70" t="str">
        <f>+IF(AND(C10=$Q$13,D10=$S$9),A10,"")&amp;" "&amp;IF(AND(C11=$Q$13,D11=$S$9),A11,"")&amp;" "&amp;IF(AND(C12=$Q$13,D12=$S$9),A12,"")&amp;" "&amp;IF(AND(C13=$Q$13,D13=$S$9),A13,"")&amp;" "&amp;IF(AND(C14=$Q$13,D14=$S$9),A14,"")&amp;" "&amp;IF(AND(C15=$Q$13,D15=$S$9),A15,"")&amp;" "&amp;IF(AND(C16=$Q$13,D16=$S$9),A16,"")&amp;" "&amp;IF(AND(C17=$Q$13,D17=$S$9),A17,"")&amp;" "&amp;IF(AND(C18=$Q$13,D18=$S$9),A18,"")&amp;" "&amp;IF(AND(C19=$Q$13,D19=$S$9),A19,"")&amp;" "&amp;IF(AND(C20=$Q$13,D20=$S$9),A20,"")&amp;" "&amp;IF(AND(C21=$Q$13,D21=$S$9),A21,"")&amp;" "&amp;IF(AND(C22=$Q$13,D22=$S$9),A22,"")&amp;" "&amp;IF(AND(C23=$Q$13,D23=$S$9),A23,"")&amp;" "&amp;IF(AND(C24=$Q$13,D24=$S$9),A24,"")&amp;" "&amp;IF(AND(C25=$Q$13,D25=$S$9),A25,"")&amp;" "&amp;IF(AND(C26=$Q$13,D26=$S$9),A26,"")&amp;" "&amp;IF(AND(C27=$Q$13,D27=$S$9),A27,"")&amp;" "&amp;IF(AND(C28=$Q$13,D28=$S$9),A28,"")&amp;" "&amp;IF(AND(C39=$Q$13,D39=$S$9),A39,"")</f>
        <v xml:space="preserve">                   </v>
      </c>
      <c r="K13" s="70" t="str">
        <f>+IF(AND(C10=$Q$13,D10=$T$9),A10,"")&amp;" "&amp;IF(AND(C11=$Q$13,D11=$T$9),A11,"")&amp;" "&amp;IF(AND(C12=$Q$13,D12=$T$9),A12,"")&amp;" "&amp;IF(AND(C13=$Q$13,D13=$T$9),A13,"")&amp;" "&amp;IF(AND(C14=$Q$13,D14=$T$9),A14,"")&amp;" "&amp;IF(AND(C15=$Q$13,D15=$T$9),A15,"")&amp;" "&amp;IF(AND(C16=$Q$13,D16=$T$9),A16,"")&amp;" "&amp;IF(AND(C17=$Q$13,D17=$T$9),A17,"")&amp;" "&amp;IF(AND(C18=$Q$13,D18=$T$9),A18,"")&amp;" "&amp;IF(AND(C19=$Q$13,D19=$T$9),A19,"")&amp;" "&amp;IF(AND(C20=$Q$13,D20=$T$9),A20,"")&amp;" "&amp;IF(AND(C21=$Q$13,D21=$T$9),A21,"")&amp;" "&amp;IF(AND(C22=$Q$13,D22=$T$9),A22,"")&amp;" "&amp;IF(AND(C23=$Q$13,D23=$T$9),A23,"")&amp;" "&amp;IF(AND(C24=$Q$13,D24=$T$9),A24,"")&amp;" "&amp;IF(AND(C25=$Q$13,D25=$T$9),A25,"")&amp;" "&amp;IF(AND(C26=$Q$13,D26=$T$9),A26,"")&amp;" "&amp;IF(AND(C27=$Q$13,D27=$T$9),A27,"")&amp;" "&amp;IF(AND(C28=$Q$13,D28=$T$9),A28,"")&amp;" "&amp;IF(AND(C39=$Q$13,D39=$T$9),A39,"")</f>
        <v xml:space="preserve">                   </v>
      </c>
      <c r="L13" s="66" t="str">
        <f>+IF(AND(C10=$Q$13,D10=$U$9),A10,"")&amp;" "&amp;IF(AND(C11=$Q$13,D11=$U$9),A11,"")&amp;" "&amp;IF(AND(C12=$Q$13,D12=$U$9),A12,"")&amp;" "&amp;IF(AND(C13=$Q$13,D13=$U$9),A13,"")&amp;" "&amp;IF(AND(C14=$Q$13,D14=$U$9),A14,"")&amp;" "&amp;IF(AND(C15=$Q$13,D15=$U$9),A15,"")&amp;" "&amp;IF(AND(C16=$Q$13,D16=$U$9),A16,"")&amp;" "&amp;IF(AND(C17=$Q$13,D17=$U$9),A17,"")&amp;" "&amp;IF(AND(C18=$Q$13,D18=$U$9),A18,"")&amp;" "&amp;IF(AND(C19=$Q$13,D19=$U$9),A19,"")&amp;" "&amp;IF(AND(C20=$Q$13,D20=$U$9),A20,"")&amp;" "&amp;IF(AND(C21=$Q$13,D21=$U$9),A21,"")&amp;" "&amp;IF(AND(C22=$Q$13,D22=$U$9),A22,"")&amp;" "&amp;IF(AND(C23=$Q$13,D23=$U$9),A23,"")&amp;" "&amp;IF(AND(C24=$Q$13,D24=$U$9),A24,"")&amp;" "&amp;IF(AND(C25=$Q$13,D25=$U$9),A25,"")&amp;" "&amp;IF(AND(C26=$Q$13,D26=$U$9),A26,"")&amp;" "&amp;IF(AND(C27=$Q$13,D27=$U$9),A27,"")&amp;" "&amp;IF(AND(C28=$Q$13,D28=$U$9),A28,"")&amp;" "&amp;IF(AND(C39=$Q$13,D39=$U$9),A39,"")</f>
        <v xml:space="preserve">           R12 R13       </v>
      </c>
      <c r="M13" s="67" t="str">
        <f>+IF(AND(C10=$Q$13,D10=$V$9),A10,"")&amp;" "&amp;IF(AND(C11=$Q$13,D11=$V$9),A11,"")&amp;" "&amp;IF(AND(C12=$Q$13,D12=$V$9),A12,"")&amp;" "&amp;IF(AND(C13=$Q$13,D13=$V$9),A13,"")&amp;" "&amp;IF(AND(C14=$Q$13,D14=$V$9),A14,"")&amp;" "&amp;IF(AND(C15=$Q$13,D15=$V$9),A15,"")&amp;" "&amp;IF(AND(C16=$Q$13,D16=$V$9),A16,"")&amp;" "&amp;IF(AND(C17=$Q$13,D17=$V$9),A17,"")&amp;" "&amp;IF(AND(C18=$Q$13,D18=$V$9),A18,"")&amp;" "&amp;IF(AND(C19=$Q$13,D19=$V$9),A19,"")&amp;" "&amp;IF(AND(C20=$Q$13,D20=$V$9),A20,"")&amp;" "&amp;IF(AND(C21=$Q$13,D21=$V$9),A21,"")&amp;" "&amp;IF(AND(C22=$Q$13,D22=$V$9),A22,"")&amp;" "&amp;IF(AND(C23=$Q$13,D23=$V$9),A23,"")&amp;" "&amp;IF(AND(C24=$Q$13,D24=$V$9),A24,"")&amp;" "&amp;IF(AND(C25=$Q$13,D25=$V$9),A25,"")&amp;" "&amp;IF(AND(C26=$Q$13,D26=$V$9),A26,"")&amp;" "&amp;IF(AND(C27=$Q$13,D27=$V$9),A27,"")&amp;" "&amp;IF(AND(C28=$Q$13,D28=$V$9),A28,"")&amp;" "&amp;IF(AND(C39=$Q$13,D39=$V$9),A39,"")</f>
        <v xml:space="preserve"> R2         R11         </v>
      </c>
      <c r="N13" s="65"/>
      <c r="O13" s="450"/>
      <c r="P13" s="68">
        <v>0.4</v>
      </c>
      <c r="Q13" s="59" t="s">
        <v>273</v>
      </c>
      <c r="R13" s="74" t="s">
        <v>299</v>
      </c>
      <c r="S13" s="70" t="s">
        <v>279</v>
      </c>
      <c r="T13" s="70" t="s">
        <v>279</v>
      </c>
      <c r="U13" s="66" t="s">
        <v>297</v>
      </c>
      <c r="V13" s="67" t="s">
        <v>298</v>
      </c>
      <c r="Y13" s="50"/>
      <c r="Z13" s="50"/>
      <c r="AA13" s="61"/>
      <c r="AB13" s="71"/>
      <c r="AC13" s="72"/>
      <c r="AD13" s="69"/>
      <c r="AE13" s="69"/>
      <c r="AF13" s="69"/>
      <c r="AG13" s="73"/>
      <c r="AH13" s="69"/>
      <c r="AI13" s="61"/>
      <c r="AJ13" s="61"/>
    </row>
    <row r="14" spans="1:36" ht="93" customHeight="1" thickBot="1" x14ac:dyDescent="0.3">
      <c r="A14" s="62" t="str">
        <f>'2 IDENTIFICACIÓN'!A14</f>
        <v>R5</v>
      </c>
      <c r="B14" s="63" t="str">
        <f>+'2 IDENTIFICACIÓN'!J14</f>
        <v>Posibilidad de afectación reputacional por  investigaciones y sanciones disciplinarias por entes de control, debido a  la interrupción en la prestación de los servicios a cargo de la Secretaría de Salud y Ambiente.</v>
      </c>
      <c r="C14" s="64" t="str">
        <f>+'3 PROBABIL E IMPACTO INHERENTE'!F14</f>
        <v>Media</v>
      </c>
      <c r="D14" s="64" t="str">
        <f>+'3 PROBABIL E IMPACTO INHERENTE'!N14</f>
        <v>Mayor</v>
      </c>
      <c r="E14" s="63" t="str">
        <f t="shared" si="0"/>
        <v>Alto</v>
      </c>
      <c r="F14" s="65"/>
      <c r="G14" s="455"/>
      <c r="H14" s="75" t="s">
        <v>269</v>
      </c>
      <c r="I14" s="76" t="str">
        <f>+IF(AND(C10=$Q$14,D10=$R$9),A10,"")&amp;" "&amp;IF(AND(C11=$Q$14,D11=$R$9),A11,"")&amp;" "&amp;IF(AND(C12=$Q$14,D12=$R$9),A12,"")&amp;" "&amp;IF(AND(C13=$Q$14,D13=$R$9),A13,"")&amp;" "&amp;IF(AND(C14=$Q$14,D14=$R$9),A14,"")&amp;" "&amp;IF(AND(C15=$Q$14,D15=$R$9),A15,"")&amp;" "&amp;IF(AND(C16=$Q$14,D16=$R$9),A16,"")&amp;" "&amp;IF(AND(C17=$Q$14,D17=$R$9),A17,"")&amp;" "&amp;IF(AND(C18=$Q$14,D18=$R$9),A18,"")&amp;" "&amp;IF(AND(C19=$Q$14,D19=$R$9),A19,"")&amp;" "&amp;IF(AND(C20=$Q$14,D20=$R$9),A20,"")&amp;" "&amp;IF(AND(C21=$Q$14,D21=$R$9),A21,"")&amp;" "&amp;IF(AND(C22=$Q$14,D22=$R$9),A22,"")&amp;" "&amp;IF(AND(C23=$Q$14,D23=$R$9),A23,"")&amp;" "&amp;IF(AND(C24=$Q$14,D24=$R$9),A24,"")&amp;" "&amp;IF(AND(C25=$Q$14,D25=$R$9),A25,"")&amp;" "&amp;IF(AND(C26=$Q$14,D26=$R$9),A26,"")&amp;" "&amp;IF(AND(C27=$Q$14,D27=$R$9),A27,"")&amp;" "&amp;IF(AND(C28=$Q$14,D28=$R$9),A28,"")&amp;" "&amp;IF(AND(C39=$Q$14,D39=$R$9),A39,"")</f>
        <v xml:space="preserve">                   </v>
      </c>
      <c r="J14" s="76" t="str">
        <f>+IF(AND(C10=$Q$14,D10=$S$9),A10,"")&amp;" "&amp;IF(AND(C11=$Q$14,D11=$S$9),A11,"")&amp;" "&amp;IF(AND(C12=$Q$14,D12=$S$9),A12,"")&amp;" "&amp;IF(AND(C13=$Q$14,D13=$S$9),A13,"")&amp;" "&amp;IF(AND(C14=$Q$14,D14=$S$9),A14,"")&amp;" "&amp;IF(AND(C15=$Q$14,D15=$S$9),A15,"")&amp;" "&amp;IF(AND(C16=$Q$14,D16=$S$9),A16,"")&amp;" "&amp;IF(AND(C17=$Q$14,D17=$S$9),A17,"")&amp;" "&amp;IF(AND(C18=$Q$14,D18=$S$9),A18,"")&amp;" "&amp;IF(AND(C19=$Q$14,D19=$S$9),A19,"")&amp;" "&amp;IF(AND(C20=$Q$14,D20=$S$9),A20,"")&amp;" "&amp;IF(AND(C21=$Q$14,D21=$S$9),A21,"")&amp;" "&amp;IF(AND(C22=$Q$14,D22=$S$9),A22,"")&amp;" "&amp;IF(AND(C23=$Q$14,D23=$S$9),A23,"")&amp;" "&amp;IF(AND(C24=$Q$14,D24=$S$9),A24,"")&amp;" "&amp;IF(AND(C25=$Q$14,D25=$S$9),A25,"")&amp;" "&amp;IF(AND(C26=$Q$14,D26=$S$9),A26,"")&amp;" "&amp;IF(AND(C27=$Q$14,D27=$S$9),A27,"")&amp;" "&amp;IF(AND(C28=$Q$14,D28=$S$9),A28,"")&amp;" "&amp;IF(AND(C39=$Q$14,D39=$S$9),A39,"")</f>
        <v xml:space="preserve">                   </v>
      </c>
      <c r="K14" s="77" t="str">
        <f>+IF(AND(C10=$Q$14,D10=$T$9),A10,"")&amp;" "&amp;IF(AND(C11=$Q$14,D11=$T$9),A11,"")&amp;" "&amp;IF(AND(C12=$Q$14,D12=$T$9),A12,"")&amp;" "&amp;IF(AND(C13=$Q$14,D13=$T$9),A13,"")&amp;" "&amp;IF(AND(C14=$Q$14,D14=$T$9),A14,"")&amp;" "&amp;IF(AND(C15=$Q$14,D15=$T$9),A15,"")&amp;" "&amp;IF(AND(C16=$Q$14,D16=$T$9),A16,"")&amp;" "&amp;IF(AND(C17=$Q$14,D17=$T$9),A17,"")&amp;" "&amp;IF(AND(C18=$Q$14,D18=$T$9),A18,"")&amp;" "&amp;IF(AND(C19=$Q$14,D19=$T$9),A19,"")&amp;" "&amp;IF(AND(C20=$Q$14,D20=$T$9),A20,"")&amp;" "&amp;IF(AND(C21=$Q$14,D21=$T$9),A21,"")&amp;" "&amp;IF(AND(C22=$Q$14,D22=$T$9),A22,"")&amp;" "&amp;IF(AND(C23=$Q$14,D23=$T$9),A23,"")&amp;" "&amp;IF(AND(C24=$Q$14,D24=$T$9),A24,"")&amp;" "&amp;IF(AND(C25=$Q$14,D25=$T$9),A25,"")&amp;" "&amp;IF(AND(C26=$Q$14,D26=$T$9),A26,"")&amp;" "&amp;IF(AND(C27=$Q$14,D27=$T$9),A27,"")&amp;" "&amp;IF(AND(C28=$Q$14,D28=$T$9),A28,"")&amp;" "&amp;IF(AND(C39=$Q$14,D39=$T$9),A39,"")</f>
        <v xml:space="preserve">                   </v>
      </c>
      <c r="L14" s="78" t="str">
        <f>+IF(AND(C10=$Q$14,D10=$U$9),A10,"")&amp;" "&amp;IF(AND(C11=$Q$14,D11=$U$9),A11,"")&amp;" "&amp;IF(AND(C12=$Q$14,D12=$U$9),A12,"")&amp;" "&amp;IF(AND(C13=$Q$14,D13=$U$9),A13,"")&amp;" "&amp;IF(AND(C14=$Q$14,D14=$U$9),A14,"")&amp;" "&amp;IF(AND(C15=$Q$14,D15=$U$9),A15,"")&amp;" "&amp;IF(AND(C16=$Q$14,D16=$U$9),A16,"")&amp;" "&amp;IF(AND(C17=$Q$14,D17=$U$9),A17,"")&amp;" "&amp;IF(AND(C18=$Q$14,D18=$U$9),A18,"")&amp;" "&amp;IF(AND(C19=$Q$14,D19=$U$9),A19,"")&amp;" "&amp;IF(AND(C20=$Q$14,D20=$U$9),A20,"")&amp;" "&amp;IF(AND(C21=$Q$14,D21=$U$9),A21,"")&amp;" "&amp;IF(AND(C22=$Q$14,D22=$U$9),A22,"")&amp;" "&amp;IF(AND(C23=$Q$14,D23=$U$9),A23,"")&amp;" "&amp;IF(AND(C24=$Q$14,D24=$U$9),A24,"")&amp;" "&amp;IF(AND(C25=$Q$14,D25=$U$9),A25,"")&amp;" "&amp;IF(AND(C26=$Q$14,D26=$U$9),A26,"")&amp;" "&amp;IF(AND(C27=$Q$14,D27=$U$9),A27,"")&amp;" "&amp;IF(AND(C28=$Q$14,D28=$U$9),A28,"")&amp;" "&amp;IF(AND(C39=$Q$14,D39=$U$9),A39,"")</f>
        <v xml:space="preserve">                   </v>
      </c>
      <c r="M14" s="79" t="str">
        <f>+IF(AND(C10=$Q$14,D10=$V$9),A10,"")&amp;" "&amp;IF(AND(C11=$Q$14,D11=$V$9),A11,"")&amp;" "&amp;IF(AND(C12=$Q$14,D12=$V$9),A12,"")&amp;" "&amp;IF(AND(C13=$Q$14,D13=$V$9),A13,"")&amp;" "&amp;IF(AND(C14=$Q$14,D14=$V$9),A14,"")&amp;" "&amp;IF(AND(C15=$Q$14,D15=$V$9),A15,"")&amp;" "&amp;IF(AND(C16=$Q$14,D16=$V$9),A16,"")&amp;" "&amp;IF(AND(C17=$Q$14,D17=$V$9),A17,"")&amp;" "&amp;IF(AND(C18=$Q$14,D18=$V$9),A18,"")&amp;" "&amp;IF(AND(C19=$Q$14,D19=$V$9),A19,"")&amp;" "&amp;IF(AND(C20=$Q$14,D20=$V$9),A20,"")&amp;" "&amp;IF(AND(C21=$Q$14,D21=$V$9),A21,"")&amp;" "&amp;IF(AND(C22=$Q$14,D22=$V$9),A22,"")&amp;" "&amp;IF(AND(C23=$Q$14,D23=$V$9),A23,"")&amp;" "&amp;IF(AND(C24=$Q$14,D24=$V$9),A24,"")&amp;" "&amp;IF(AND(C25=$Q$14,D25=$V$9),A25,"")&amp;" "&amp;IF(AND(C26=$Q$14,D26=$V$9),A26,"")&amp;" "&amp;IF(AND(C27=$Q$14,D27=$V$9),A27,"")&amp;" "&amp;IF(AND(C28=$Q$14,D28=$V$9),A28,"")&amp;" "&amp;IF(AND(C39=$Q$14,D39=$V$9),A39,"")</f>
        <v xml:space="preserve">                   </v>
      </c>
      <c r="N14" s="65"/>
      <c r="O14" s="451"/>
      <c r="P14" s="80">
        <v>0.2</v>
      </c>
      <c r="Q14" s="81" t="s">
        <v>269</v>
      </c>
      <c r="R14" s="76" t="s">
        <v>299</v>
      </c>
      <c r="S14" s="76" t="s">
        <v>299</v>
      </c>
      <c r="T14" s="77" t="s">
        <v>279</v>
      </c>
      <c r="U14" s="78" t="s">
        <v>297</v>
      </c>
      <c r="V14" s="79" t="s">
        <v>298</v>
      </c>
      <c r="Y14" s="50"/>
      <c r="Z14" s="50"/>
      <c r="AA14" s="61"/>
      <c r="AB14" s="71"/>
      <c r="AC14" s="72"/>
      <c r="AD14" s="69"/>
      <c r="AE14" s="69"/>
      <c r="AF14" s="69"/>
      <c r="AG14" s="82"/>
      <c r="AH14" s="69"/>
      <c r="AI14" s="61"/>
      <c r="AJ14" s="61"/>
    </row>
    <row r="15" spans="1:36" ht="93" customHeight="1" x14ac:dyDescent="0.25">
      <c r="A15" s="62" t="str">
        <f>'2 IDENTIFICACIÓN'!A15</f>
        <v>R6</v>
      </c>
      <c r="B15" s="63" t="str">
        <f>+'2 IDENTIFICACIÓN'!J15</f>
        <v>Posibilidad de afectación reputacional por   debilidades en la publicación y actualización de la información obligatoria en la página web institucional, debido a incumplimiento de los lineamientos establecidos en la Ley 1712 de 2014 y la Resolución 1519 de 2020 del MINTIC.</v>
      </c>
      <c r="C15" s="64" t="str">
        <f>+'3 PROBABIL E IMPACTO INHERENTE'!F15</f>
        <v>Media</v>
      </c>
      <c r="D15" s="64" t="str">
        <f>+'3 PROBABIL E IMPACTO INHERENTE'!N15</f>
        <v>Catastrófico</v>
      </c>
      <c r="E15" s="63" t="str">
        <f t="shared" si="0"/>
        <v>Extremo</v>
      </c>
      <c r="F15" s="65"/>
      <c r="G15" s="65"/>
      <c r="H15" s="65"/>
      <c r="I15" s="65"/>
      <c r="J15" s="65"/>
      <c r="K15" s="65"/>
      <c r="L15" s="65"/>
      <c r="M15" s="65"/>
      <c r="N15" s="65"/>
      <c r="Y15" s="50"/>
      <c r="Z15" s="50"/>
      <c r="AA15" s="61"/>
      <c r="AB15" s="71"/>
      <c r="AC15" s="72"/>
      <c r="AD15" s="69"/>
      <c r="AE15" s="69"/>
      <c r="AF15" s="69"/>
      <c r="AG15" s="69"/>
      <c r="AH15" s="69"/>
      <c r="AI15" s="61"/>
      <c r="AJ15" s="61"/>
    </row>
    <row r="16" spans="1:36" ht="93" customHeight="1" x14ac:dyDescent="0.25">
      <c r="A16" s="62" t="str">
        <f>'2 IDENTIFICACIÓN'!A16</f>
        <v>R7</v>
      </c>
      <c r="B16" s="63" t="str">
        <f>+'2 IDENTIFICACIÓN'!J16</f>
        <v>Posibilidad de afectación económica y reputacional por investigaciones y sanciones disciplinarias por entes de control,  debido a la falta de seguimiento al cumplimiento de metas del Plan de Desarrollo Municipal programadas para la vigencia.</v>
      </c>
      <c r="C16" s="64" t="str">
        <f>+'3 PROBABIL E IMPACTO INHERENTE'!F16</f>
        <v>Media</v>
      </c>
      <c r="D16" s="64" t="str">
        <f>+'3 PROBABIL E IMPACTO INHERENTE'!N16</f>
        <v>Catastrófico</v>
      </c>
      <c r="E16" s="63" t="str">
        <f t="shared" si="0"/>
        <v>Extremo</v>
      </c>
      <c r="F16" s="65"/>
      <c r="G16" s="65"/>
      <c r="H16" s="65"/>
      <c r="I16" s="65"/>
      <c r="J16" s="65"/>
      <c r="K16" s="65"/>
      <c r="L16" s="65"/>
      <c r="M16" s="65"/>
      <c r="N16" s="65"/>
      <c r="R16" s="53" t="s">
        <v>300</v>
      </c>
      <c r="T16" s="50"/>
      <c r="U16" s="50"/>
      <c r="V16" s="50"/>
      <c r="W16" s="50"/>
      <c r="X16" s="50"/>
      <c r="Y16" s="50"/>
      <c r="Z16" s="50"/>
      <c r="AA16" s="61"/>
      <c r="AB16" s="71"/>
      <c r="AC16" s="61"/>
      <c r="AD16" s="72"/>
      <c r="AE16" s="72"/>
      <c r="AF16" s="72"/>
      <c r="AG16" s="72"/>
      <c r="AH16" s="72"/>
      <c r="AI16" s="61"/>
      <c r="AJ16" s="61"/>
    </row>
    <row r="17" spans="1:36" ht="93" customHeight="1" x14ac:dyDescent="0.25">
      <c r="A17" s="62" t="str">
        <f>'2 IDENTIFICACIÓN'!A17</f>
        <v>R8</v>
      </c>
      <c r="B17" s="63" t="str">
        <f>+'2 IDENTIFICACIÓN'!J17</f>
        <v>Posibilidad de afectación económica y reputacional por  incumplimiento de las acciones establecidas en los planes de mejoramiento derivados de auditorías internas y externas,  debido a debilidades en el seguimiento y cumplimiento de los tiempos definidos para su ejecución.</v>
      </c>
      <c r="C17" s="64" t="str">
        <f>+'3 PROBABIL E IMPACTO INHERENTE'!F17</f>
        <v>Media</v>
      </c>
      <c r="D17" s="64" t="str">
        <f>+'3 PROBABIL E IMPACTO INHERENTE'!N17</f>
        <v>Moderado</v>
      </c>
      <c r="E17" s="63" t="str">
        <f t="shared" si="0"/>
        <v>Moderado</v>
      </c>
      <c r="F17" s="65"/>
      <c r="G17" s="65"/>
      <c r="H17" s="65"/>
      <c r="I17" s="65"/>
      <c r="J17" s="65"/>
      <c r="K17" s="65"/>
      <c r="L17" s="65"/>
      <c r="M17" s="65"/>
      <c r="N17" s="65"/>
      <c r="R17" s="83" t="s">
        <v>298</v>
      </c>
      <c r="T17" s="50"/>
      <c r="U17" s="50"/>
      <c r="V17" s="50"/>
      <c r="W17" s="50"/>
      <c r="X17" s="50"/>
      <c r="Y17" s="50"/>
      <c r="Z17" s="50"/>
      <c r="AA17" s="61"/>
      <c r="AB17" s="61"/>
      <c r="AC17" s="61"/>
      <c r="AD17" s="69"/>
      <c r="AE17" s="69"/>
      <c r="AF17" s="69"/>
      <c r="AG17" s="69"/>
      <c r="AH17" s="69"/>
      <c r="AI17" s="61"/>
      <c r="AJ17" s="61"/>
    </row>
    <row r="18" spans="1:36" ht="93" customHeight="1" x14ac:dyDescent="0.25">
      <c r="A18" s="62" t="str">
        <f>'2 IDENTIFICACIÓN'!A18</f>
        <v>R9</v>
      </c>
      <c r="B18" s="63" t="str">
        <f>+'2 IDENTIFICACIÓN'!J18</f>
        <v>Posibilidad de afectación reputacional por  debilidades en la planeación, gestión y ejecución de las obligaciones contractuales por parte de las unidades gestoras,  debido a  deficiencias en la supervisión y ejecución oportuna de los procesos contractuales producto de la constitución de reservas presupuestales.</v>
      </c>
      <c r="C18" s="64" t="str">
        <f>+'3 PROBABIL E IMPACTO INHERENTE'!F18</f>
        <v>Media</v>
      </c>
      <c r="D18" s="64" t="str">
        <f>+'3 PROBABIL E IMPACTO INHERENTE'!N18</f>
        <v>Menor</v>
      </c>
      <c r="E18" s="63" t="str">
        <f t="shared" si="0"/>
        <v>Moderado</v>
      </c>
      <c r="F18" s="65"/>
      <c r="G18" s="65"/>
      <c r="H18" s="65"/>
      <c r="I18" s="65"/>
      <c r="J18" s="65"/>
      <c r="K18" s="65"/>
      <c r="L18" s="65"/>
      <c r="M18" s="65"/>
      <c r="N18" s="65"/>
      <c r="R18" s="66" t="s">
        <v>297</v>
      </c>
      <c r="S18" s="50"/>
      <c r="T18" s="50"/>
      <c r="U18" s="50"/>
      <c r="V18" s="50"/>
      <c r="W18" s="50"/>
      <c r="X18" s="50"/>
      <c r="Y18" s="50"/>
      <c r="Z18" s="50"/>
      <c r="AA18" s="61"/>
      <c r="AB18" s="61"/>
      <c r="AC18" s="61"/>
      <c r="AD18" s="69"/>
      <c r="AE18" s="69"/>
      <c r="AF18" s="69"/>
      <c r="AG18" s="69"/>
      <c r="AH18" s="69"/>
      <c r="AI18" s="61"/>
      <c r="AJ18" s="61"/>
    </row>
    <row r="19" spans="1:36" ht="93" customHeight="1" x14ac:dyDescent="0.25">
      <c r="A19" s="62" t="str">
        <f>'2 IDENTIFICACIÓN'!A19</f>
        <v>R10</v>
      </c>
      <c r="B19" s="63" t="str">
        <f>+'2 IDENTIFICACIÓN'!J19</f>
        <v>Posibilidad  de efecto dañoso sobre bienes de uso fiscal por pérdida, extravío, hurto o faltantes en inventario de bienes muebles de la entidad, debido a deficiencias en la actualización, verificación y control del inventario de bienes muebles.</v>
      </c>
      <c r="C19" s="64" t="str">
        <f>+'3 PROBABIL E IMPACTO INHERENTE'!F19</f>
        <v>Media</v>
      </c>
      <c r="D19" s="64" t="str">
        <f>+'3 PROBABIL E IMPACTO INHERENTE'!N19</f>
        <v>Catastrófico</v>
      </c>
      <c r="E19" s="63" t="str">
        <f t="shared" si="0"/>
        <v>Extremo</v>
      </c>
      <c r="F19" s="65"/>
      <c r="G19" s="65"/>
      <c r="H19" s="65"/>
      <c r="I19" s="65"/>
      <c r="J19" s="65"/>
      <c r="K19" s="65"/>
      <c r="L19" s="65"/>
      <c r="M19" s="65"/>
      <c r="N19" s="65"/>
      <c r="Q19" s="84"/>
      <c r="R19" s="70" t="s">
        <v>279</v>
      </c>
      <c r="S19" s="84"/>
      <c r="T19" s="84"/>
      <c r="U19" s="84"/>
      <c r="V19" s="84"/>
      <c r="W19" s="84"/>
      <c r="X19" s="84"/>
      <c r="Y19" s="84"/>
      <c r="Z19" s="84"/>
      <c r="AA19" s="61"/>
      <c r="AB19" s="61"/>
      <c r="AC19" s="85"/>
      <c r="AD19" s="85"/>
      <c r="AE19" s="85"/>
      <c r="AF19" s="85"/>
      <c r="AG19" s="85"/>
      <c r="AH19" s="85"/>
      <c r="AI19" s="61"/>
      <c r="AJ19" s="61"/>
    </row>
    <row r="20" spans="1:36" ht="93" customHeight="1" x14ac:dyDescent="0.25">
      <c r="A20" s="62" t="str">
        <f>'2 IDENTIFICACIÓN'!A20</f>
        <v>R11</v>
      </c>
      <c r="B20" s="63" t="str">
        <f>+'2 IDENTIFICACIÓN'!J20</f>
        <v>Posibilidad  de efecto dañoso sobre el recurso público por  la ejecución de un alcance inferior al contratado con pago total del valor del contrato, debido a  la deficiencias en el ejercicio de las funciones de supervisión e interventoría de los contratos de la entidad.</v>
      </c>
      <c r="C20" s="64" t="str">
        <f>+'3 PROBABIL E IMPACTO INHERENTE'!F20</f>
        <v>Baja</v>
      </c>
      <c r="D20" s="64" t="str">
        <f>+'3 PROBABIL E IMPACTO INHERENTE'!N20</f>
        <v>Catastrófico</v>
      </c>
      <c r="E20" s="63" t="str">
        <f t="shared" si="0"/>
        <v>Extremo</v>
      </c>
      <c r="F20" s="65"/>
      <c r="G20" s="65"/>
      <c r="H20" s="65"/>
      <c r="I20" s="65"/>
      <c r="J20" s="65"/>
      <c r="K20" s="65"/>
      <c r="L20" s="65"/>
      <c r="M20" s="65"/>
      <c r="N20" s="65"/>
      <c r="Q20" s="84"/>
      <c r="R20" s="74" t="s">
        <v>299</v>
      </c>
      <c r="Y20" s="84"/>
      <c r="Z20" s="84"/>
      <c r="AA20" s="61"/>
      <c r="AB20" s="61"/>
      <c r="AC20" s="61"/>
      <c r="AD20" s="69"/>
      <c r="AE20" s="69"/>
      <c r="AF20" s="69"/>
      <c r="AG20" s="69"/>
      <c r="AH20" s="69"/>
      <c r="AI20" s="61"/>
      <c r="AJ20" s="61"/>
    </row>
    <row r="21" spans="1:36" ht="93" customHeight="1" x14ac:dyDescent="0.25">
      <c r="A21" s="62" t="str">
        <f>'2 IDENTIFICACIÓN'!A21</f>
        <v>R12</v>
      </c>
      <c r="B21" s="63" t="str">
        <f>+'2 IDENTIFICACIÓN'!J21</f>
        <v>Posibilidad  de efecto dañoso sobre el recurso público por  pago de sanciones e intereses moratorios,  debido a los trámite inoportuno de los requerimientos de los entes de control y vigilancia conforme a sus lineamientos y términos legales.</v>
      </c>
      <c r="C21" s="64" t="str">
        <f>+'3 PROBABIL E IMPACTO INHERENTE'!F21</f>
        <v>Baja</v>
      </c>
      <c r="D21" s="64" t="str">
        <f>+'3 PROBABIL E IMPACTO INHERENTE'!N21</f>
        <v>Mayor</v>
      </c>
      <c r="E21" s="63" t="str">
        <f t="shared" si="0"/>
        <v>Alto</v>
      </c>
      <c r="F21" s="65"/>
      <c r="G21" s="65"/>
      <c r="H21" s="65"/>
      <c r="I21" s="65"/>
      <c r="J21" s="65"/>
      <c r="K21" s="65"/>
      <c r="L21" s="65"/>
      <c r="M21" s="65"/>
      <c r="N21" s="65"/>
      <c r="O21" s="86"/>
      <c r="P21" s="86"/>
      <c r="Q21" s="84"/>
      <c r="Y21" s="84"/>
      <c r="Z21" s="84"/>
      <c r="AA21" s="61"/>
      <c r="AB21" s="61"/>
      <c r="AC21" s="61"/>
      <c r="AD21" s="69"/>
      <c r="AE21" s="69"/>
      <c r="AF21" s="69"/>
      <c r="AG21" s="69"/>
      <c r="AH21" s="69"/>
      <c r="AI21" s="61"/>
      <c r="AJ21" s="61"/>
    </row>
    <row r="22" spans="1:36" ht="93" customHeight="1" x14ac:dyDescent="0.25">
      <c r="A22" s="62" t="str">
        <f>'2 IDENTIFICACIÓN'!A22</f>
        <v>R13</v>
      </c>
      <c r="B22" s="63" t="str">
        <f>+'2 IDENTIFICACIÓN'!J22</f>
        <v>Posibilidad  de efecto dañoso sobre el recurso público por   la inadecuada e inoportuna ejecución de convenios celebrados por la Secretaría de Salud y Ambiente,  debido a la debilidades en el ejercicio de la supervisión de dichos convenios.</v>
      </c>
      <c r="C22" s="64" t="str">
        <f>+'3 PROBABIL E IMPACTO INHERENTE'!F22</f>
        <v>Baja</v>
      </c>
      <c r="D22" s="64" t="str">
        <f>+'3 PROBABIL E IMPACTO INHERENTE'!N22</f>
        <v>Mayor</v>
      </c>
      <c r="E22" s="63" t="str">
        <f t="shared" si="0"/>
        <v>Alto</v>
      </c>
      <c r="F22" s="65"/>
      <c r="G22" s="65"/>
      <c r="H22" s="65"/>
      <c r="I22" s="65"/>
      <c r="J22" s="65"/>
      <c r="K22" s="65"/>
      <c r="L22" s="65"/>
      <c r="M22" s="65"/>
      <c r="N22" s="65"/>
      <c r="O22" s="86"/>
      <c r="P22" s="86"/>
      <c r="Q22" s="87"/>
      <c r="Y22" s="84"/>
      <c r="Z22" s="84"/>
      <c r="AA22" s="61"/>
      <c r="AB22" s="82"/>
      <c r="AC22" s="82"/>
      <c r="AD22" s="82"/>
      <c r="AE22" s="82"/>
      <c r="AF22" s="82"/>
      <c r="AG22" s="82"/>
      <c r="AH22" s="69"/>
      <c r="AI22" s="61"/>
      <c r="AJ22" s="61"/>
    </row>
    <row r="23" spans="1:36" ht="93" customHeight="1" x14ac:dyDescent="0.25">
      <c r="A23" s="62">
        <f>'2 IDENTIFICACIÓN'!A23</f>
        <v>0</v>
      </c>
      <c r="B23" s="63" t="str">
        <f>+'2 IDENTIFICACIÓN'!J23</f>
        <v xml:space="preserve"> por  debido a </v>
      </c>
      <c r="C23" s="64" t="str">
        <f>+'3 PROBABIL E IMPACTO INHERENTE'!F23</f>
        <v/>
      </c>
      <c r="D23" s="64" t="str">
        <f>+'3 PROBABIL E IMPACTO INHERENTE'!N23</f>
        <v/>
      </c>
      <c r="E23" s="63" t="str">
        <f t="shared" si="0"/>
        <v/>
      </c>
      <c r="F23" s="65"/>
      <c r="G23" s="65"/>
      <c r="H23" s="65"/>
      <c r="I23" s="65"/>
      <c r="J23" s="65"/>
      <c r="K23" s="65"/>
      <c r="L23" s="65"/>
      <c r="M23" s="65"/>
      <c r="N23" s="65"/>
      <c r="O23" s="86"/>
      <c r="P23" s="86"/>
      <c r="AA23" s="61"/>
      <c r="AB23" s="88"/>
      <c r="AC23" s="88"/>
      <c r="AD23" s="88"/>
      <c r="AE23" s="88"/>
      <c r="AF23" s="88"/>
      <c r="AG23" s="88"/>
      <c r="AH23" s="69"/>
      <c r="AI23" s="61"/>
      <c r="AJ23" s="61"/>
    </row>
    <row r="24" spans="1:36" ht="93" customHeight="1" x14ac:dyDescent="0.25">
      <c r="A24" s="62" t="str">
        <f>'2 IDENTIFICACIÓN'!A24</f>
        <v>R15</v>
      </c>
      <c r="B24" s="63" t="str">
        <f>+'2 IDENTIFICACIÓN'!J24</f>
        <v xml:space="preserve"> por  debido a </v>
      </c>
      <c r="C24" s="64" t="str">
        <f>+'3 PROBABIL E IMPACTO INHERENTE'!F24</f>
        <v/>
      </c>
      <c r="D24" s="64" t="str">
        <f>+'3 PROBABIL E IMPACTO INHERENTE'!N24</f>
        <v/>
      </c>
      <c r="E24" s="63" t="str">
        <f t="shared" si="0"/>
        <v/>
      </c>
      <c r="F24" s="65"/>
      <c r="G24" s="65"/>
      <c r="H24" s="65"/>
      <c r="I24" s="65"/>
      <c r="J24" s="65"/>
      <c r="K24" s="65"/>
      <c r="L24" s="65"/>
      <c r="M24" s="65"/>
      <c r="N24" s="65"/>
      <c r="O24" s="86"/>
      <c r="P24" s="86"/>
      <c r="AA24" s="61"/>
      <c r="AB24" s="82"/>
      <c r="AC24" s="82"/>
      <c r="AD24" s="82"/>
      <c r="AE24" s="82"/>
      <c r="AF24" s="82"/>
      <c r="AG24" s="82"/>
      <c r="AH24" s="69"/>
      <c r="AI24" s="61"/>
      <c r="AJ24" s="61"/>
    </row>
    <row r="25" spans="1:36" ht="93" customHeight="1" x14ac:dyDescent="0.25">
      <c r="A25" s="62" t="str">
        <f>'2 IDENTIFICACIÓN'!A25</f>
        <v>R16</v>
      </c>
      <c r="B25" s="63" t="str">
        <f>+'2 IDENTIFICACIÓN'!J25</f>
        <v xml:space="preserve"> por  debido a </v>
      </c>
      <c r="C25" s="64" t="str">
        <f>+'3 PROBABIL E IMPACTO INHERENTE'!F25</f>
        <v/>
      </c>
      <c r="D25" s="64" t="str">
        <f>+'3 PROBABIL E IMPACTO INHERENTE'!N25</f>
        <v/>
      </c>
      <c r="E25" s="63" t="str">
        <f t="shared" si="0"/>
        <v/>
      </c>
      <c r="F25" s="65"/>
      <c r="G25" s="65"/>
      <c r="H25" s="65"/>
      <c r="I25" s="65"/>
      <c r="J25" s="65"/>
      <c r="K25" s="65"/>
      <c r="L25" s="65"/>
      <c r="M25" s="65"/>
      <c r="N25" s="65"/>
      <c r="AA25" s="61"/>
      <c r="AB25" s="82"/>
      <c r="AC25" s="82"/>
      <c r="AD25" s="82"/>
      <c r="AE25" s="82"/>
      <c r="AF25" s="82"/>
      <c r="AG25" s="82"/>
      <c r="AH25" s="69"/>
      <c r="AI25" s="61"/>
      <c r="AJ25" s="61"/>
    </row>
    <row r="26" spans="1:36" ht="93" customHeight="1" x14ac:dyDescent="0.3">
      <c r="A26" s="62" t="str">
        <f>'2 IDENTIFICACIÓN'!A26</f>
        <v>R17</v>
      </c>
      <c r="B26" s="63" t="str">
        <f>+'2 IDENTIFICACIÓN'!J26</f>
        <v xml:space="preserve"> por  debido a </v>
      </c>
      <c r="C26" s="64" t="str">
        <f>+'3 PROBABIL E IMPACTO INHERENTE'!F26</f>
        <v/>
      </c>
      <c r="D26" s="64" t="str">
        <f>+'3 PROBABIL E IMPACTO INHERENTE'!N26</f>
        <v/>
      </c>
      <c r="E26" s="63" t="str">
        <f t="shared" si="0"/>
        <v/>
      </c>
      <c r="F26" s="65"/>
      <c r="G26" s="65"/>
      <c r="H26" s="65"/>
      <c r="I26" s="65"/>
      <c r="J26" s="65"/>
      <c r="K26" s="65"/>
      <c r="L26" s="65"/>
      <c r="M26" s="65"/>
      <c r="N26" s="65"/>
    </row>
    <row r="27" spans="1:36" ht="93" customHeight="1" x14ac:dyDescent="0.3">
      <c r="A27" s="62" t="str">
        <f>'2 IDENTIFICACIÓN'!A27</f>
        <v>R18</v>
      </c>
      <c r="B27" s="63" t="str">
        <f>+'2 IDENTIFICACIÓN'!J27</f>
        <v xml:space="preserve"> por  debido a </v>
      </c>
      <c r="C27" s="64" t="str">
        <f>+'3 PROBABIL E IMPACTO INHERENTE'!F27</f>
        <v/>
      </c>
      <c r="D27" s="64" t="str">
        <f>+'3 PROBABIL E IMPACTO INHERENTE'!N27</f>
        <v/>
      </c>
      <c r="E27" s="63" t="str">
        <f t="shared" si="0"/>
        <v/>
      </c>
      <c r="F27" s="65"/>
      <c r="G27" s="65"/>
      <c r="H27" s="65"/>
      <c r="I27" s="65"/>
      <c r="J27" s="65"/>
      <c r="K27" s="65"/>
      <c r="L27" s="65"/>
      <c r="M27" s="65"/>
      <c r="N27" s="65"/>
    </row>
    <row r="28" spans="1:36" ht="93" customHeight="1" x14ac:dyDescent="0.3">
      <c r="A28" s="62" t="str">
        <f>'2 IDENTIFICACIÓN'!A28</f>
        <v>R19</v>
      </c>
      <c r="B28" s="63" t="str">
        <f>+'2 IDENTIFICACIÓN'!J28</f>
        <v xml:space="preserve"> por  debido a </v>
      </c>
      <c r="C28" s="64" t="str">
        <f>+'3 PROBABIL E IMPACTO INHERENTE'!F28</f>
        <v/>
      </c>
      <c r="D28" s="64" t="str">
        <f>+'3 PROBABIL E IMPACTO INHERENTE'!N28</f>
        <v/>
      </c>
      <c r="E28" s="63" t="str">
        <f t="shared" si="0"/>
        <v/>
      </c>
      <c r="F28" s="65"/>
      <c r="G28" s="65"/>
      <c r="H28" s="65"/>
      <c r="I28" s="65"/>
      <c r="J28" s="65"/>
      <c r="K28" s="65"/>
      <c r="L28" s="65"/>
      <c r="M28" s="65"/>
      <c r="N28" s="65"/>
    </row>
    <row r="29" spans="1:36" ht="93" customHeight="1" x14ac:dyDescent="0.3">
      <c r="A29" s="62" t="str">
        <f>'2 IDENTIFICACIÓN'!A29</f>
        <v>R20</v>
      </c>
      <c r="B29" s="63" t="str">
        <f>+'2 IDENTIFICACIÓN'!J29</f>
        <v xml:space="preserve"> por  debido a </v>
      </c>
      <c r="C29" s="64" t="str">
        <f>+'3 PROBABIL E IMPACTO INHERENTE'!F29</f>
        <v/>
      </c>
      <c r="D29" s="64" t="str">
        <f>+'3 PROBABIL E IMPACTO INHERENTE'!N29</f>
        <v/>
      </c>
      <c r="E29" s="63" t="str">
        <f t="shared" si="0"/>
        <v/>
      </c>
      <c r="F29" s="65"/>
      <c r="G29" s="65"/>
      <c r="H29" s="65"/>
      <c r="I29" s="65"/>
      <c r="J29" s="65"/>
      <c r="K29" s="65"/>
      <c r="L29" s="65"/>
      <c r="M29" s="65"/>
      <c r="N29" s="65"/>
    </row>
    <row r="30" spans="1:36" ht="93" customHeight="1" x14ac:dyDescent="0.3">
      <c r="A30" s="62" t="str">
        <f>'2 IDENTIFICACIÓN'!A30</f>
        <v>R21</v>
      </c>
      <c r="B30" s="63" t="str">
        <f>+'2 IDENTIFICACIÓN'!J30</f>
        <v xml:space="preserve"> por  debido a </v>
      </c>
      <c r="C30" s="64" t="str">
        <f>+'3 PROBABIL E IMPACTO INHERENTE'!F30</f>
        <v/>
      </c>
      <c r="D30" s="64" t="str">
        <f>+'3 PROBABIL E IMPACTO INHERENTE'!N30</f>
        <v/>
      </c>
      <c r="E30" s="63" t="str">
        <f t="shared" si="0"/>
        <v/>
      </c>
      <c r="F30" s="65"/>
      <c r="G30" s="65"/>
      <c r="H30" s="65"/>
      <c r="I30" s="65"/>
      <c r="J30" s="65"/>
      <c r="K30" s="65"/>
      <c r="L30" s="65"/>
      <c r="M30" s="65"/>
      <c r="N30" s="65"/>
    </row>
    <row r="31" spans="1:36" ht="93" customHeight="1" x14ac:dyDescent="0.3">
      <c r="A31" s="62" t="str">
        <f>'2 IDENTIFICACIÓN'!A31</f>
        <v>R22</v>
      </c>
      <c r="B31" s="63" t="str">
        <f>+'2 IDENTIFICACIÓN'!J31</f>
        <v xml:space="preserve"> por  debido a </v>
      </c>
      <c r="C31" s="64" t="str">
        <f>+'3 PROBABIL E IMPACTO INHERENTE'!F31</f>
        <v/>
      </c>
      <c r="D31" s="64" t="str">
        <f>+'3 PROBABIL E IMPACTO INHERENTE'!N31</f>
        <v/>
      </c>
      <c r="E31" s="63" t="str">
        <f t="shared" si="0"/>
        <v/>
      </c>
      <c r="F31" s="65"/>
      <c r="G31" s="65"/>
      <c r="H31" s="65"/>
      <c r="I31" s="65"/>
      <c r="J31" s="65"/>
      <c r="K31" s="65"/>
      <c r="L31" s="65"/>
      <c r="M31" s="65"/>
      <c r="N31" s="65"/>
    </row>
    <row r="32" spans="1:36" ht="93" customHeight="1" x14ac:dyDescent="0.3">
      <c r="A32" s="62" t="str">
        <f>'2 IDENTIFICACIÓN'!A32</f>
        <v>R23</v>
      </c>
      <c r="B32" s="63" t="str">
        <f>+'2 IDENTIFICACIÓN'!J32</f>
        <v xml:space="preserve"> por  debido a </v>
      </c>
      <c r="C32" s="64" t="str">
        <f>+'3 PROBABIL E IMPACTO INHERENTE'!F32</f>
        <v/>
      </c>
      <c r="D32" s="64" t="str">
        <f>+'3 PROBABIL E IMPACTO INHERENTE'!N32</f>
        <v/>
      </c>
      <c r="E32" s="63" t="str">
        <f t="shared" si="0"/>
        <v/>
      </c>
      <c r="F32" s="65"/>
      <c r="G32" s="65"/>
      <c r="H32" s="65"/>
      <c r="I32" s="65"/>
      <c r="J32" s="65"/>
      <c r="K32" s="65"/>
      <c r="L32" s="65"/>
      <c r="M32" s="65"/>
      <c r="N32" s="65"/>
    </row>
    <row r="33" spans="1:34" ht="93" customHeight="1" x14ac:dyDescent="0.3">
      <c r="A33" s="62" t="str">
        <f>'2 IDENTIFICACIÓN'!A33</f>
        <v>R24</v>
      </c>
      <c r="B33" s="63" t="str">
        <f>+'2 IDENTIFICACIÓN'!J33</f>
        <v xml:space="preserve"> por  debido a </v>
      </c>
      <c r="C33" s="64" t="str">
        <f>+'3 PROBABIL E IMPACTO INHERENTE'!F33</f>
        <v/>
      </c>
      <c r="D33" s="64" t="str">
        <f>+'3 PROBABIL E IMPACTO INHERENTE'!N33</f>
        <v/>
      </c>
      <c r="E33" s="63" t="str">
        <f t="shared" si="0"/>
        <v/>
      </c>
      <c r="F33" s="65"/>
      <c r="G33" s="65"/>
      <c r="H33" s="65"/>
      <c r="I33" s="65"/>
      <c r="J33" s="65"/>
      <c r="K33" s="65"/>
      <c r="L33" s="65"/>
      <c r="M33" s="65"/>
      <c r="N33" s="65"/>
    </row>
    <row r="34" spans="1:34" ht="93" customHeight="1" x14ac:dyDescent="0.3">
      <c r="A34" s="62" t="str">
        <f>'2 IDENTIFICACIÓN'!A34</f>
        <v>R25</v>
      </c>
      <c r="B34" s="63" t="str">
        <f>+'2 IDENTIFICACIÓN'!J34</f>
        <v xml:space="preserve"> por  debido a </v>
      </c>
      <c r="C34" s="64" t="str">
        <f>+'3 PROBABIL E IMPACTO INHERENTE'!F34</f>
        <v/>
      </c>
      <c r="D34" s="64" t="str">
        <f>+'3 PROBABIL E IMPACTO INHERENTE'!N34</f>
        <v/>
      </c>
      <c r="E34" s="63" t="str">
        <f t="shared" si="0"/>
        <v/>
      </c>
      <c r="F34" s="65"/>
      <c r="G34" s="65"/>
      <c r="H34" s="65"/>
      <c r="I34" s="65"/>
      <c r="J34" s="65"/>
      <c r="K34" s="65"/>
      <c r="L34" s="65"/>
      <c r="M34" s="65"/>
      <c r="N34" s="65"/>
    </row>
    <row r="35" spans="1:34" ht="93" customHeight="1" x14ac:dyDescent="0.3">
      <c r="A35" s="62" t="str">
        <f>'2 IDENTIFICACIÓN'!A35</f>
        <v>R26</v>
      </c>
      <c r="B35" s="63" t="str">
        <f>+'2 IDENTIFICACIÓN'!J35</f>
        <v xml:space="preserve"> por  debido a </v>
      </c>
      <c r="C35" s="64" t="str">
        <f>+'3 PROBABIL E IMPACTO INHERENTE'!F35</f>
        <v/>
      </c>
      <c r="D35" s="64" t="str">
        <f>+'3 PROBABIL E IMPACTO INHERENTE'!N35</f>
        <v/>
      </c>
      <c r="E35" s="63" t="str">
        <f t="shared" si="0"/>
        <v/>
      </c>
      <c r="F35" s="65"/>
      <c r="G35" s="65"/>
      <c r="H35" s="65"/>
      <c r="I35" s="65"/>
      <c r="J35" s="65"/>
      <c r="K35" s="65"/>
      <c r="L35" s="65"/>
      <c r="M35" s="65"/>
      <c r="N35" s="65"/>
    </row>
    <row r="36" spans="1:34" ht="93" customHeight="1" x14ac:dyDescent="0.3">
      <c r="A36" s="62" t="str">
        <f>'2 IDENTIFICACIÓN'!A36</f>
        <v>R27</v>
      </c>
      <c r="B36" s="63" t="str">
        <f>+'2 IDENTIFICACIÓN'!J36</f>
        <v xml:space="preserve"> por  debido a </v>
      </c>
      <c r="C36" s="64" t="str">
        <f>+'3 PROBABIL E IMPACTO INHERENTE'!F36</f>
        <v/>
      </c>
      <c r="D36" s="64" t="str">
        <f>+'3 PROBABIL E IMPACTO INHERENTE'!N36</f>
        <v/>
      </c>
      <c r="E36" s="63" t="str">
        <f t="shared" si="0"/>
        <v/>
      </c>
      <c r="F36" s="65"/>
      <c r="G36" s="65"/>
      <c r="H36" s="65"/>
      <c r="I36" s="65"/>
      <c r="J36" s="65"/>
      <c r="K36" s="65"/>
      <c r="L36" s="65"/>
      <c r="M36" s="65"/>
      <c r="N36" s="65"/>
    </row>
    <row r="37" spans="1:34" ht="93" customHeight="1" x14ac:dyDescent="0.3">
      <c r="A37" s="62" t="str">
        <f>'2 IDENTIFICACIÓN'!A37</f>
        <v>R28</v>
      </c>
      <c r="B37" s="63" t="str">
        <f>+'2 IDENTIFICACIÓN'!J37</f>
        <v xml:space="preserve"> por  debido a </v>
      </c>
      <c r="C37" s="64" t="str">
        <f>+'3 PROBABIL E IMPACTO INHERENTE'!F37</f>
        <v/>
      </c>
      <c r="D37" s="64" t="str">
        <f>+'3 PROBABIL E IMPACTO INHERENTE'!N37</f>
        <v/>
      </c>
      <c r="E37" s="63" t="str">
        <f t="shared" si="0"/>
        <v/>
      </c>
      <c r="F37" s="65"/>
      <c r="G37" s="65"/>
      <c r="H37" s="65"/>
      <c r="I37" s="65"/>
      <c r="J37" s="65"/>
      <c r="K37" s="65"/>
      <c r="L37" s="65"/>
      <c r="M37" s="65"/>
      <c r="N37" s="65"/>
    </row>
    <row r="38" spans="1:34" ht="93" customHeight="1" x14ac:dyDescent="0.3">
      <c r="A38" s="62" t="str">
        <f>'2 IDENTIFICACIÓN'!A38</f>
        <v>R29</v>
      </c>
      <c r="B38" s="63" t="str">
        <f>+'2 IDENTIFICACIÓN'!J38</f>
        <v xml:space="preserve"> por  debido a </v>
      </c>
      <c r="C38" s="64" t="str">
        <f>+'3 PROBABIL E IMPACTO INHERENTE'!F38</f>
        <v/>
      </c>
      <c r="D38" s="64" t="str">
        <f>+'3 PROBABIL E IMPACTO INHERENTE'!N38</f>
        <v/>
      </c>
      <c r="E38" s="63" t="str">
        <f t="shared" si="0"/>
        <v/>
      </c>
      <c r="F38" s="65"/>
      <c r="G38" s="65"/>
      <c r="H38" s="65"/>
      <c r="I38" s="65"/>
      <c r="J38" s="65"/>
      <c r="K38" s="65"/>
      <c r="L38" s="65"/>
      <c r="M38" s="65"/>
      <c r="N38" s="65"/>
    </row>
    <row r="39" spans="1:34" ht="93" customHeight="1" x14ac:dyDescent="0.3">
      <c r="A39" s="62" t="str">
        <f>'2 IDENTIFICACIÓN'!A39</f>
        <v>R30</v>
      </c>
      <c r="B39" s="63" t="str">
        <f>+'2 IDENTIFICACIÓN'!J39</f>
        <v xml:space="preserve"> por  debido a </v>
      </c>
      <c r="C39" s="64" t="str">
        <f>+'3 PROBABIL E IMPACTO INHERENTE'!F39</f>
        <v/>
      </c>
      <c r="D39" s="64" t="str">
        <f>+'3 PROBABIL E IMPACTO INHERENTE'!N39</f>
        <v/>
      </c>
      <c r="E39" s="63" t="str">
        <f t="shared" si="0"/>
        <v/>
      </c>
      <c r="F39" s="65"/>
      <c r="G39" s="65"/>
      <c r="H39" s="65"/>
      <c r="I39" s="65"/>
      <c r="J39" s="65"/>
      <c r="K39" s="65"/>
      <c r="L39" s="65"/>
      <c r="M39" s="65"/>
      <c r="N39" s="65"/>
    </row>
    <row r="40" spans="1:34" ht="14.55" customHeight="1" thickBot="1" x14ac:dyDescent="0.35">
      <c r="B40" s="46"/>
      <c r="D40" s="46"/>
      <c r="E40" s="46"/>
      <c r="F40" s="46"/>
      <c r="G40" s="46"/>
      <c r="H40" s="46"/>
      <c r="I40" s="46"/>
      <c r="J40" s="46"/>
      <c r="K40" s="46"/>
      <c r="L40" s="46"/>
      <c r="M40" s="46"/>
      <c r="N40" s="46"/>
      <c r="Y40" s="51"/>
      <c r="Z40" s="51"/>
      <c r="AA40" s="51"/>
      <c r="AB40" s="51"/>
      <c r="AC40" s="51"/>
      <c r="AD40" s="46"/>
      <c r="AE40" s="46"/>
      <c r="AF40" s="46"/>
      <c r="AG40" s="46"/>
      <c r="AH40" s="46"/>
    </row>
    <row r="41" spans="1:34" ht="14.4" thickTop="1" thickBot="1" x14ac:dyDescent="0.35">
      <c r="A41" s="349" t="s">
        <v>376</v>
      </c>
      <c r="B41" s="349"/>
      <c r="C41" s="349"/>
      <c r="D41" s="349"/>
      <c r="E41" s="349"/>
      <c r="F41" s="349"/>
      <c r="G41" s="349"/>
      <c r="H41" s="46"/>
      <c r="I41" s="46"/>
      <c r="J41" s="46"/>
      <c r="K41" s="46"/>
      <c r="L41" s="46"/>
      <c r="M41" s="46"/>
      <c r="N41" s="46"/>
      <c r="Y41" s="51"/>
      <c r="Z41" s="51"/>
      <c r="AA41" s="51"/>
      <c r="AB41" s="51"/>
      <c r="AC41" s="51"/>
      <c r="AD41" s="46"/>
      <c r="AE41" s="46"/>
      <c r="AF41" s="46"/>
      <c r="AG41" s="46"/>
      <c r="AH41" s="46"/>
    </row>
    <row r="42" spans="1:34" ht="19.5" customHeight="1" thickTop="1" thickBot="1" x14ac:dyDescent="0.35">
      <c r="A42" s="323" t="s">
        <v>377</v>
      </c>
      <c r="B42" s="349" t="s">
        <v>378</v>
      </c>
      <c r="C42" s="349"/>
      <c r="D42" s="349" t="s">
        <v>379</v>
      </c>
      <c r="E42" s="349"/>
      <c r="F42" s="349" t="s">
        <v>380</v>
      </c>
      <c r="G42" s="349"/>
      <c r="H42" s="46"/>
      <c r="I42" s="46"/>
      <c r="J42" s="46"/>
      <c r="K42" s="46"/>
      <c r="L42" s="46"/>
      <c r="M42" s="46"/>
      <c r="N42" s="46"/>
      <c r="Y42" s="51"/>
      <c r="Z42" s="51"/>
      <c r="AA42" s="51"/>
      <c r="AB42" s="51"/>
      <c r="AC42" s="51"/>
      <c r="AD42" s="46"/>
      <c r="AE42" s="46"/>
      <c r="AF42" s="46"/>
      <c r="AG42" s="46"/>
      <c r="AH42" s="46"/>
    </row>
    <row r="43" spans="1:34" ht="73.5" customHeight="1" thickTop="1" thickBot="1" x14ac:dyDescent="0.35">
      <c r="A43" s="324" t="s">
        <v>381</v>
      </c>
      <c r="B43" s="350">
        <v>46163</v>
      </c>
      <c r="C43" s="350"/>
      <c r="D43" s="351" t="s">
        <v>382</v>
      </c>
      <c r="E43" s="351"/>
      <c r="F43" s="352" t="s">
        <v>383</v>
      </c>
      <c r="G43" s="352"/>
      <c r="H43" s="46"/>
      <c r="I43" s="46"/>
      <c r="J43" s="46"/>
      <c r="K43" s="46"/>
      <c r="L43" s="46"/>
      <c r="M43" s="46"/>
      <c r="N43" s="46"/>
      <c r="Y43" s="51"/>
      <c r="Z43" s="51"/>
      <c r="AA43" s="51"/>
      <c r="AB43" s="51"/>
      <c r="AC43" s="51"/>
      <c r="AD43" s="46"/>
      <c r="AE43" s="46"/>
      <c r="AF43" s="46"/>
      <c r="AG43" s="46"/>
      <c r="AH43" s="46"/>
    </row>
    <row r="44" spans="1:34" ht="19.5" customHeight="1" thickTop="1" x14ac:dyDescent="0.3">
      <c r="B44" s="46"/>
      <c r="D44" s="46"/>
      <c r="E44" s="46"/>
      <c r="F44" s="46"/>
      <c r="G44" s="46"/>
      <c r="H44" s="46"/>
      <c r="I44" s="46"/>
      <c r="J44" s="46"/>
      <c r="K44" s="46"/>
      <c r="L44" s="46"/>
      <c r="M44" s="46"/>
      <c r="N44" s="46"/>
      <c r="Y44" s="51"/>
      <c r="Z44" s="51"/>
      <c r="AA44" s="51"/>
      <c r="AB44" s="51"/>
      <c r="AC44" s="51"/>
      <c r="AD44" s="46"/>
      <c r="AE44" s="46"/>
      <c r="AF44" s="46"/>
      <c r="AG44" s="46"/>
      <c r="AH44" s="46"/>
    </row>
    <row r="45" spans="1:34" ht="19.5" customHeight="1" x14ac:dyDescent="0.3">
      <c r="B45" s="46"/>
      <c r="D45" s="46"/>
      <c r="E45" s="46"/>
      <c r="F45" s="46"/>
      <c r="G45" s="46"/>
      <c r="H45" s="46"/>
      <c r="I45" s="46"/>
      <c r="J45" s="46"/>
      <c r="K45" s="46"/>
      <c r="L45" s="46"/>
      <c r="M45" s="46"/>
      <c r="N45" s="46"/>
      <c r="Y45" s="51"/>
      <c r="Z45" s="51"/>
      <c r="AA45" s="51"/>
      <c r="AB45" s="51"/>
      <c r="AC45" s="51"/>
      <c r="AD45" s="46"/>
      <c r="AE45" s="46"/>
      <c r="AF45" s="46"/>
      <c r="AG45" s="46"/>
      <c r="AH45" s="46"/>
    </row>
    <row r="46" spans="1:34" ht="19.5" customHeight="1" x14ac:dyDescent="0.3">
      <c r="B46" s="46"/>
      <c r="D46" s="46"/>
      <c r="E46" s="46"/>
      <c r="F46" s="46"/>
      <c r="G46" s="46"/>
      <c r="H46" s="46"/>
      <c r="I46" s="46"/>
      <c r="J46" s="46"/>
      <c r="K46" s="46"/>
      <c r="L46" s="46"/>
      <c r="M46" s="46"/>
      <c r="N46" s="46"/>
      <c r="Y46" s="51"/>
      <c r="Z46" s="51"/>
      <c r="AA46" s="51"/>
      <c r="AB46" s="51"/>
      <c r="AC46" s="51"/>
      <c r="AD46" s="46"/>
      <c r="AE46" s="46"/>
      <c r="AF46" s="46"/>
      <c r="AG46" s="46"/>
      <c r="AH46" s="46"/>
    </row>
  </sheetData>
  <sheetProtection formatCells="0" formatColumns="0" formatRows="0" sort="0" autoFilter="0" pivotTables="0"/>
  <dataConsolidate/>
  <mergeCells count="17">
    <mergeCell ref="A1:A3"/>
    <mergeCell ref="B1:I2"/>
    <mergeCell ref="B3:I3"/>
    <mergeCell ref="A4:K4"/>
    <mergeCell ref="R7:V7"/>
    <mergeCell ref="C8:E8"/>
    <mergeCell ref="O10:O14"/>
    <mergeCell ref="I8:M8"/>
    <mergeCell ref="G10:G14"/>
    <mergeCell ref="G7:M7"/>
    <mergeCell ref="A41:G41"/>
    <mergeCell ref="B42:C42"/>
    <mergeCell ref="D42:E42"/>
    <mergeCell ref="F42:G42"/>
    <mergeCell ref="B43:C43"/>
    <mergeCell ref="D43:E43"/>
    <mergeCell ref="F43:G43"/>
  </mergeCells>
  <conditionalFormatting sqref="C10:C39">
    <cfRule type="cellIs" dxfId="178" priority="6" operator="equal">
      <formula>$Q$14</formula>
    </cfRule>
    <cfRule type="cellIs" dxfId="177" priority="7" operator="equal">
      <formula>$Q$13</formula>
    </cfRule>
    <cfRule type="cellIs" dxfId="176" priority="8" operator="equal">
      <formula>$Q$12</formula>
    </cfRule>
    <cfRule type="cellIs" dxfId="175" priority="9" operator="equal">
      <formula>$Q$11</formula>
    </cfRule>
    <cfRule type="cellIs" dxfId="174" priority="10" operator="equal">
      <formula>$Q$10</formula>
    </cfRule>
  </conditionalFormatting>
  <conditionalFormatting sqref="D10:D39">
    <cfRule type="cellIs" dxfId="173" priority="1" operator="equal">
      <formula>$R$9</formula>
    </cfRule>
    <cfRule type="cellIs" dxfId="172" priority="2" operator="equal">
      <formula>$S$9</formula>
    </cfRule>
    <cfRule type="cellIs" dxfId="171" priority="3" operator="equal">
      <formula>$T$9</formula>
    </cfRule>
    <cfRule type="cellIs" dxfId="170" priority="4" operator="equal">
      <formula>$U$9</formula>
    </cfRule>
    <cfRule type="cellIs" dxfId="169" priority="5" operator="equal">
      <formula>$V$9</formula>
    </cfRule>
  </conditionalFormatting>
  <conditionalFormatting sqref="E10:E39">
    <cfRule type="cellIs" dxfId="168" priority="102" operator="equal">
      <formula>$R$17</formula>
    </cfRule>
    <cfRule type="cellIs" dxfId="167" priority="103" operator="equal">
      <formula>$R$18</formula>
    </cfRule>
    <cfRule type="cellIs" dxfId="166" priority="104" operator="equal">
      <formula>$R$19</formula>
    </cfRule>
    <cfRule type="cellIs" dxfId="165" priority="105" operator="equal">
      <formula>$R$20</formula>
    </cfRule>
  </conditionalFormatting>
  <dataValidations disablePrompts="1" count="3">
    <dataValidation type="list" allowBlank="1" showInputMessage="1" showErrorMessage="1" sqref="JB10:JH17" xr:uid="{00000000-0002-0000-0400-000000000000}">
      <formula1>#REF!</formula1>
    </dataValidation>
    <dataValidation allowBlank="1" showInputMessage="1" showErrorMessage="1" prompt="La probabilidad se encuentra determinada por una escala de 1 a 3, siendo 1 la menor probabilidad de ocurrencia del riesgo y 3 la mayor probabilidad de  ocurrencia." sqref="JA9" xr:uid="{00000000-0002-0000-0400-000001000000}"/>
    <dataValidation allowBlank="1" showInputMessage="1" showErrorMessage="1" prompt="Es la materialización del riesgo y las consecuencias de su aparición. Su escala es: 5 bajo impacto, 10 medio, 20 alto impacto._x000a_" sqref="JB9:JH9" xr:uid="{00000000-0002-0000-0400-000002000000}"/>
  </dataValidations>
  <printOptions horizontalCentered="1" verticalCentered="1"/>
  <pageMargins left="0.31496062992125984" right="0.27559055118110237" top="0.23622047244094491" bottom="0.15748031496062992" header="0" footer="0"/>
  <pageSetup paperSize="5" scale="65"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4"/>
  <dimension ref="A1:AA194"/>
  <sheetViews>
    <sheetView showGridLines="0" topLeftCell="A41" zoomScale="90" zoomScaleNormal="90" zoomScaleSheetLayoutView="65" workbookViewId="0">
      <selection activeCell="U10" sqref="U10"/>
    </sheetView>
  </sheetViews>
  <sheetFormatPr baseColWidth="10" defaultColWidth="11.44140625" defaultRowHeight="13.8" x14ac:dyDescent="0.3"/>
  <cols>
    <col min="1" max="1" width="14.77734375" style="29" customWidth="1"/>
    <col min="2" max="2" width="29.44140625" style="29" bestFit="1" customWidth="1"/>
    <col min="3" max="3" width="15.44140625" style="29" customWidth="1"/>
    <col min="4" max="4" width="11.44140625" style="29" customWidth="1"/>
    <col min="5" max="5" width="10.21875" style="29" customWidth="1"/>
    <col min="6" max="6" width="17.44140625" style="29" customWidth="1"/>
    <col min="7" max="7" width="29.77734375" style="29" customWidth="1"/>
    <col min="8" max="8" width="47.77734375" style="29" customWidth="1"/>
    <col min="9" max="9" width="56.21875" style="29" customWidth="1"/>
    <col min="10" max="10" width="29" style="29" bestFit="1" customWidth="1"/>
    <col min="11" max="11" width="22.5546875" style="34" customWidth="1"/>
    <col min="12" max="12" width="19.33203125" style="34" customWidth="1"/>
    <col min="13" max="13" width="19.44140625" style="29" bestFit="1" customWidth="1"/>
    <col min="14" max="14" width="12.21875" style="34" customWidth="1"/>
    <col min="15" max="15" width="18.77734375" style="34" customWidth="1"/>
    <col min="16" max="16" width="16.44140625" style="34" bestFit="1" customWidth="1"/>
    <col min="17" max="17" width="14.44140625" style="34" customWidth="1"/>
    <col min="18" max="18" width="13" style="34" customWidth="1"/>
    <col min="19" max="19" width="13.44140625" style="217" customWidth="1"/>
    <col min="20" max="20" width="19.44140625" style="217" customWidth="1"/>
    <col min="21" max="21" width="12.44140625" style="217" customWidth="1"/>
    <col min="22" max="22" width="16.44140625" style="111" customWidth="1"/>
    <col min="23" max="23" width="14.44140625" style="111" customWidth="1"/>
    <col min="24" max="24" width="11.44140625" style="29"/>
    <col min="25" max="25" width="21.44140625" style="4" customWidth="1"/>
    <col min="26" max="26" width="7.44140625" style="4" bestFit="1" customWidth="1"/>
    <col min="27" max="27" width="8.44140625" style="4" bestFit="1" customWidth="1"/>
    <col min="28" max="16384" width="11.44140625" style="29"/>
  </cols>
  <sheetData>
    <row r="1" spans="1:27" s="4" customFormat="1" ht="19.95" customHeight="1" thickTop="1" x14ac:dyDescent="0.3">
      <c r="A1" s="372"/>
      <c r="B1" s="353" t="s">
        <v>374</v>
      </c>
      <c r="C1" s="354"/>
      <c r="D1" s="354"/>
      <c r="E1" s="354"/>
      <c r="F1" s="354"/>
      <c r="G1" s="354"/>
      <c r="H1" s="354"/>
      <c r="I1" s="355"/>
      <c r="J1" s="315" t="s">
        <v>372</v>
      </c>
      <c r="K1" s="316"/>
      <c r="L1" s="262"/>
    </row>
    <row r="2" spans="1:27" s="4" customFormat="1" ht="19.95" customHeight="1" x14ac:dyDescent="0.3">
      <c r="A2" s="373"/>
      <c r="B2" s="356"/>
      <c r="C2" s="357"/>
      <c r="D2" s="357"/>
      <c r="E2" s="357"/>
      <c r="F2" s="357"/>
      <c r="G2" s="357"/>
      <c r="H2" s="357"/>
      <c r="I2" s="358"/>
      <c r="J2" s="317" t="s">
        <v>375</v>
      </c>
      <c r="K2" s="318"/>
      <c r="L2" s="262"/>
    </row>
    <row r="3" spans="1:27" s="3" customFormat="1" ht="16.2" thickBot="1" x14ac:dyDescent="0.3">
      <c r="A3" s="374"/>
      <c r="B3" s="359" t="s">
        <v>358</v>
      </c>
      <c r="C3" s="360"/>
      <c r="D3" s="360"/>
      <c r="E3" s="360"/>
      <c r="F3" s="360"/>
      <c r="G3" s="360"/>
      <c r="H3" s="360"/>
      <c r="I3" s="361"/>
      <c r="J3" s="319" t="s">
        <v>373</v>
      </c>
      <c r="K3" s="320"/>
      <c r="L3" s="263"/>
    </row>
    <row r="4" spans="1:27" s="3" customFormat="1" ht="16.95" customHeight="1" thickTop="1" x14ac:dyDescent="0.25">
      <c r="A4" s="363"/>
      <c r="B4" s="364"/>
      <c r="C4" s="364"/>
      <c r="D4" s="364"/>
      <c r="E4" s="364"/>
      <c r="F4" s="364"/>
      <c r="G4" s="364"/>
      <c r="H4" s="364"/>
      <c r="I4" s="364"/>
      <c r="J4" s="364"/>
      <c r="K4" s="365"/>
    </row>
    <row r="5" spans="1:27" s="4" customFormat="1" ht="27" customHeight="1" x14ac:dyDescent="0.3">
      <c r="A5" s="12" t="s">
        <v>80</v>
      </c>
      <c r="B5" s="268" t="str">
        <f>'2 IDENTIFICACIÓN'!B5</f>
        <v>Alcaldia de Bucaramaga</v>
      </c>
      <c r="C5" s="269"/>
      <c r="D5" s="269"/>
      <c r="E5" s="270"/>
      <c r="F5" s="253" t="s">
        <v>81</v>
      </c>
      <c r="G5" s="268" t="str">
        <f>'2 IDENTIFICACIÓN'!G5</f>
        <v>Gestión de la Salud Pública</v>
      </c>
      <c r="H5" s="270"/>
      <c r="I5" s="253" t="s">
        <v>352</v>
      </c>
      <c r="J5" s="291">
        <f>'2 IDENTIFICACIÓN'!J5</f>
        <v>2026</v>
      </c>
      <c r="K5" s="272"/>
    </row>
    <row r="6" spans="1:27" s="4" customFormat="1" x14ac:dyDescent="0.3">
      <c r="A6" s="166"/>
      <c r="B6" s="264"/>
      <c r="C6" s="264"/>
      <c r="D6" s="264"/>
      <c r="E6" s="264"/>
      <c r="F6" s="265"/>
      <c r="G6" s="266"/>
      <c r="H6" s="266"/>
      <c r="I6" s="266"/>
      <c r="J6" s="169"/>
      <c r="K6" s="266"/>
      <c r="S6" s="477" t="s">
        <v>302</v>
      </c>
      <c r="T6" s="477" t="s">
        <v>303</v>
      </c>
      <c r="U6" s="477" t="s">
        <v>62</v>
      </c>
    </row>
    <row r="7" spans="1:27" s="32" customFormat="1" ht="16.5" customHeight="1" x14ac:dyDescent="0.3">
      <c r="A7" s="166"/>
      <c r="B7" s="165"/>
      <c r="C7" s="165"/>
      <c r="D7" s="111"/>
      <c r="E7" s="31"/>
      <c r="F7" s="30" t="s">
        <v>301</v>
      </c>
      <c r="G7" s="31"/>
      <c r="H7" s="31"/>
      <c r="I7" s="31"/>
      <c r="J7" s="490" t="s">
        <v>304</v>
      </c>
      <c r="K7" s="491"/>
      <c r="L7" s="491"/>
      <c r="M7" s="491"/>
      <c r="N7" s="491"/>
      <c r="O7" s="491"/>
      <c r="P7" s="491"/>
      <c r="Q7" s="491"/>
      <c r="R7" s="492"/>
      <c r="S7" s="478"/>
      <c r="T7" s="478"/>
      <c r="U7" s="478"/>
      <c r="V7" s="111"/>
      <c r="W7" s="111"/>
      <c r="X7" s="28"/>
      <c r="Y7" s="17" t="s">
        <v>260</v>
      </c>
      <c r="Z7" s="18" t="s">
        <v>305</v>
      </c>
      <c r="AA7" s="19" t="s">
        <v>306</v>
      </c>
    </row>
    <row r="8" spans="1:27" ht="29.25" customHeight="1" x14ac:dyDescent="0.3">
      <c r="A8" s="459" t="s">
        <v>254</v>
      </c>
      <c r="B8" s="459" t="s">
        <v>255</v>
      </c>
      <c r="C8" s="459" t="s">
        <v>307</v>
      </c>
      <c r="D8" s="459" t="s">
        <v>308</v>
      </c>
      <c r="E8" s="480" t="s">
        <v>309</v>
      </c>
      <c r="F8" s="485" t="s">
        <v>44</v>
      </c>
      <c r="G8" s="486"/>
      <c r="H8" s="480"/>
      <c r="I8" s="142"/>
      <c r="J8" s="482" t="s">
        <v>118</v>
      </c>
      <c r="K8" s="483"/>
      <c r="L8" s="483"/>
      <c r="M8" s="483"/>
      <c r="N8" s="484"/>
      <c r="O8" s="487" t="s">
        <v>310</v>
      </c>
      <c r="P8" s="488"/>
      <c r="Q8" s="488"/>
      <c r="R8" s="489"/>
      <c r="S8" s="479"/>
      <c r="T8" s="479"/>
      <c r="U8" s="479"/>
      <c r="X8" s="28"/>
      <c r="Y8" s="221" t="s">
        <v>269</v>
      </c>
      <c r="Z8" s="24">
        <v>0.01</v>
      </c>
      <c r="AA8" s="23">
        <v>0.2</v>
      </c>
    </row>
    <row r="9" spans="1:27" s="28" customFormat="1" ht="55.8" thickBot="1" x14ac:dyDescent="0.35">
      <c r="A9" s="460"/>
      <c r="B9" s="460"/>
      <c r="C9" s="460"/>
      <c r="D9" s="460"/>
      <c r="E9" s="481"/>
      <c r="F9" s="110" t="s">
        <v>311</v>
      </c>
      <c r="G9" s="110" t="s">
        <v>312</v>
      </c>
      <c r="H9" s="110" t="s">
        <v>313</v>
      </c>
      <c r="I9" s="110" t="s">
        <v>314</v>
      </c>
      <c r="J9" s="110" t="s">
        <v>46</v>
      </c>
      <c r="K9" s="33" t="s">
        <v>48</v>
      </c>
      <c r="L9" s="33" t="s">
        <v>50</v>
      </c>
      <c r="M9" s="110" t="s">
        <v>51</v>
      </c>
      <c r="N9" s="33" t="s">
        <v>53</v>
      </c>
      <c r="O9" s="33" t="s">
        <v>122</v>
      </c>
      <c r="P9" s="33" t="s">
        <v>123</v>
      </c>
      <c r="Q9" s="33" t="s">
        <v>315</v>
      </c>
      <c r="R9" s="33" t="s">
        <v>316</v>
      </c>
      <c r="S9" s="33" t="s">
        <v>57</v>
      </c>
      <c r="T9" s="33" t="s">
        <v>59</v>
      </c>
      <c r="U9" s="213" t="s">
        <v>61</v>
      </c>
      <c r="V9" s="33" t="s">
        <v>317</v>
      </c>
      <c r="W9" s="33" t="s">
        <v>318</v>
      </c>
      <c r="Y9" s="222" t="s">
        <v>273</v>
      </c>
      <c r="Z9" s="24">
        <v>0.21</v>
      </c>
      <c r="AA9" s="23">
        <v>0.4</v>
      </c>
    </row>
    <row r="10" spans="1:27" ht="108.75" customHeight="1" thickBot="1" x14ac:dyDescent="0.35">
      <c r="A10" s="467" t="str">
        <f>'2 IDENTIFICACIÓN'!A10</f>
        <v>R1</v>
      </c>
      <c r="B10" s="471" t="str">
        <f>+'2 IDENTIFICACIÓN'!J10</f>
        <v>Posibilidad de afectación económica y reputacional por  sanciones de entes de control, disminución de recursos por parte del Ministerio de Salud y Protección Social,  debido a la  baja gestión en el cumplimiento de los planes de acción en razón a los trámites previos de los procesos contractuales y ejecución.</v>
      </c>
      <c r="C10" s="461">
        <f>+'3 PROBABIL E IMPACTO INHERENTE'!E10</f>
        <v>0.6</v>
      </c>
      <c r="D10" s="464">
        <f>+'3 PROBABIL E IMPACTO INHERENTE'!M10</f>
        <v>0.8</v>
      </c>
      <c r="E10" s="254">
        <v>1</v>
      </c>
      <c r="F10" s="242" t="s">
        <v>414</v>
      </c>
      <c r="G10" s="35" t="s">
        <v>415</v>
      </c>
      <c r="H10" s="35" t="s">
        <v>416</v>
      </c>
      <c r="I10" s="212" t="str">
        <f t="shared" ref="I10:I73" si="0">+CONCATENATE(F10," ",G10," ",H10)</f>
        <v>La Secretaria de Salud y Ambiente y su equipo de planeación, presupuesto y contratación, verifica mensualmente el avance del proceso de contratación, a través del plan de acción.</v>
      </c>
      <c r="J10" s="292" t="s">
        <v>132</v>
      </c>
      <c r="K10" s="216">
        <f>+IFERROR(VLOOKUP($J10,'11 FORMULAS'!$B$51:$C$53,2,0),"")</f>
        <v>0.25</v>
      </c>
      <c r="L10" s="216" t="str">
        <f>+IFERROR(VLOOKUP($J10,'11 FORMULAS'!$B$51:$D$53,3,0),"")</f>
        <v>Probabilidad</v>
      </c>
      <c r="M10" s="255" t="s">
        <v>144</v>
      </c>
      <c r="N10" s="256">
        <f>+IFERROR(VLOOKUP($M10,'11 FORMULAS'!$B$54:$C$55,2,0),"")</f>
        <v>0.15</v>
      </c>
      <c r="O10" s="257" t="s">
        <v>134</v>
      </c>
      <c r="P10" s="257" t="s">
        <v>239</v>
      </c>
      <c r="Q10" s="257" t="s">
        <v>136</v>
      </c>
      <c r="R10" s="257" t="s">
        <v>137</v>
      </c>
      <c r="S10" s="216">
        <f>+IFERROR($K10+$N10,"")</f>
        <v>0.4</v>
      </c>
      <c r="T10" s="216">
        <f>IF($L10='11 FORMULAS'!$D$51,$C$10-($C$10*$S$10),$C$10)</f>
        <v>0.36</v>
      </c>
      <c r="U10" s="216">
        <f>IF(L10='11 FORMULAS'!$D$53,$D10-($D10*$S10),$D10)</f>
        <v>0.8</v>
      </c>
      <c r="V10" s="499">
        <f>+IF(T15="","",T15)</f>
        <v>0.6</v>
      </c>
      <c r="W10" s="502">
        <f>+IF(U15="","",U15)</f>
        <v>0.8</v>
      </c>
      <c r="X10" s="28"/>
      <c r="Y10" s="223" t="s">
        <v>277</v>
      </c>
      <c r="Z10" s="24">
        <v>0.41</v>
      </c>
      <c r="AA10" s="23">
        <v>0.6</v>
      </c>
    </row>
    <row r="11" spans="1:27" ht="29.55" customHeight="1" thickBot="1" x14ac:dyDescent="0.35">
      <c r="A11" s="469"/>
      <c r="B11" s="473"/>
      <c r="C11" s="462"/>
      <c r="D11" s="465"/>
      <c r="E11" s="254">
        <v>2</v>
      </c>
      <c r="F11" s="241"/>
      <c r="G11" s="163"/>
      <c r="H11" s="163"/>
      <c r="I11" s="212" t="str">
        <f t="shared" si="0"/>
        <v xml:space="preserve">  </v>
      </c>
      <c r="J11" s="292"/>
      <c r="K11" s="216" t="str">
        <f>+IFERROR(VLOOKUP($J11,'11 FORMULAS'!$B$51:$C$53,2,0),"")</f>
        <v/>
      </c>
      <c r="L11" s="216" t="str">
        <f>+IFERROR(VLOOKUP($J11,'11 FORMULAS'!$B$51:$D$53,3,0),"")</f>
        <v/>
      </c>
      <c r="M11" s="255"/>
      <c r="N11" s="256" t="str">
        <f>+IFERROR(VLOOKUP($M11,'11 FORMULAS'!$B$54:$C$55,2,0),"")</f>
        <v/>
      </c>
      <c r="O11" s="257"/>
      <c r="P11" s="257"/>
      <c r="Q11" s="257"/>
      <c r="R11" s="257"/>
      <c r="S11" s="216" t="str">
        <f t="shared" ref="S11:S74" si="1">+IFERROR($K11+$N11,"")</f>
        <v/>
      </c>
      <c r="T11" s="216">
        <f>IF($L11='11 FORMULAS'!$D$51,$C$10-($C$10*$S$10),$C$10)</f>
        <v>0.6</v>
      </c>
      <c r="U11" s="216">
        <f>IF(L11='11 FORMULAS'!$D$53,$D$10-($D$10*$S$10),$D$10)</f>
        <v>0.8</v>
      </c>
      <c r="V11" s="500"/>
      <c r="W11" s="503"/>
      <c r="X11" s="28"/>
      <c r="Y11" s="26" t="s">
        <v>282</v>
      </c>
      <c r="Z11" s="24">
        <v>0.61</v>
      </c>
      <c r="AA11" s="23">
        <v>0.8</v>
      </c>
    </row>
    <row r="12" spans="1:27" ht="29.55" customHeight="1" thickBot="1" x14ac:dyDescent="0.35">
      <c r="A12" s="469"/>
      <c r="B12" s="473"/>
      <c r="C12" s="462"/>
      <c r="D12" s="465"/>
      <c r="E12" s="254">
        <v>3</v>
      </c>
      <c r="F12" s="241"/>
      <c r="G12" s="163"/>
      <c r="H12" s="163"/>
      <c r="I12" s="212" t="str">
        <f t="shared" si="0"/>
        <v xml:space="preserve">  </v>
      </c>
      <c r="J12" s="292"/>
      <c r="K12" s="216" t="str">
        <f>+IFERROR(VLOOKUP($J12,'11 FORMULAS'!$B$51:$C$53,2,0),"")</f>
        <v/>
      </c>
      <c r="L12" s="216" t="str">
        <f>+IFERROR(VLOOKUP($J12,'11 FORMULAS'!$B$51:$D$53,3,0),"")</f>
        <v/>
      </c>
      <c r="M12" s="255"/>
      <c r="N12" s="256" t="str">
        <f>+IFERROR(VLOOKUP($M12,'11 FORMULAS'!$B$54:$C$55,2,0),"")</f>
        <v/>
      </c>
      <c r="O12" s="257"/>
      <c r="P12" s="257"/>
      <c r="Q12" s="257"/>
      <c r="R12" s="257"/>
      <c r="S12" s="216" t="str">
        <f t="shared" si="1"/>
        <v/>
      </c>
      <c r="T12" s="216">
        <f>IF($L12='11 FORMULAS'!$D$51,$C$10-($C$10*$S$10),$C$10)</f>
        <v>0.6</v>
      </c>
      <c r="U12" s="216">
        <f>IF(L12='11 FORMULAS'!$D$53,$D$10-($D$10*$S$10),$D$10)</f>
        <v>0.8</v>
      </c>
      <c r="V12" s="500"/>
      <c r="W12" s="503"/>
      <c r="X12" s="28"/>
      <c r="Y12" s="224" t="s">
        <v>287</v>
      </c>
      <c r="Z12" s="24">
        <v>0.81</v>
      </c>
      <c r="AA12" s="23">
        <v>1</v>
      </c>
    </row>
    <row r="13" spans="1:27" ht="29.55" customHeight="1" thickBot="1" x14ac:dyDescent="0.35">
      <c r="A13" s="469"/>
      <c r="B13" s="473"/>
      <c r="C13" s="462"/>
      <c r="D13" s="465"/>
      <c r="E13" s="254">
        <v>4</v>
      </c>
      <c r="F13" s="241"/>
      <c r="G13" s="163"/>
      <c r="H13" s="163"/>
      <c r="I13" s="212" t="str">
        <f t="shared" si="0"/>
        <v xml:space="preserve">  </v>
      </c>
      <c r="J13" s="292"/>
      <c r="K13" s="216" t="str">
        <f>+IFERROR(VLOOKUP($J13,'11 FORMULAS'!$B$51:$C$53,2,0),"")</f>
        <v/>
      </c>
      <c r="L13" s="216" t="str">
        <f>+IFERROR(VLOOKUP($J13,'11 FORMULAS'!$B$51:$D$53,3,0),"")</f>
        <v/>
      </c>
      <c r="M13" s="255"/>
      <c r="N13" s="256" t="str">
        <f>+IFERROR(VLOOKUP($M13,'11 FORMULAS'!$B$54:$C$55,2,0),"")</f>
        <v/>
      </c>
      <c r="O13" s="257"/>
      <c r="P13" s="257"/>
      <c r="Q13" s="257"/>
      <c r="R13" s="257"/>
      <c r="S13" s="216" t="str">
        <f t="shared" si="1"/>
        <v/>
      </c>
      <c r="T13" s="216">
        <f>IF($L13='11 FORMULAS'!$D$51,$C$10-($C$10*$S$10),$C$10)</f>
        <v>0.6</v>
      </c>
      <c r="U13" s="216">
        <f>IF(L13='11 FORMULAS'!$D$53,$D$10-($D$10*$S$10),$D$10)</f>
        <v>0.8</v>
      </c>
      <c r="V13" s="500"/>
      <c r="W13" s="503"/>
      <c r="X13" s="28"/>
      <c r="Y13" s="214"/>
      <c r="Z13" s="214"/>
      <c r="AA13" s="214"/>
    </row>
    <row r="14" spans="1:27" ht="29.55" customHeight="1" thickBot="1" x14ac:dyDescent="0.35">
      <c r="A14" s="469"/>
      <c r="B14" s="473"/>
      <c r="C14" s="462"/>
      <c r="D14" s="465"/>
      <c r="E14" s="254">
        <v>5</v>
      </c>
      <c r="F14" s="241"/>
      <c r="G14" s="163"/>
      <c r="H14" s="163"/>
      <c r="I14" s="212" t="str">
        <f t="shared" si="0"/>
        <v xml:space="preserve">  </v>
      </c>
      <c r="J14" s="292"/>
      <c r="K14" s="216" t="str">
        <f>+IFERROR(VLOOKUP($J14,'11 FORMULAS'!$B$51:$C$53,2,0),"")</f>
        <v/>
      </c>
      <c r="L14" s="216" t="str">
        <f>+IFERROR(VLOOKUP($J14,'11 FORMULAS'!$B$51:$D$53,3,0),"")</f>
        <v/>
      </c>
      <c r="M14" s="255"/>
      <c r="N14" s="256" t="str">
        <f>+IFERROR(VLOOKUP($M14,'11 FORMULAS'!$B$54:$C$55,2,0),"")</f>
        <v/>
      </c>
      <c r="O14" s="257"/>
      <c r="P14" s="257"/>
      <c r="Q14" s="257"/>
      <c r="R14" s="257"/>
      <c r="S14" s="216" t="str">
        <f t="shared" si="1"/>
        <v/>
      </c>
      <c r="T14" s="216">
        <f>IF($L14='11 FORMULAS'!$D$51,$C$10-($C$10*$S$10),$C$10)</f>
        <v>0.6</v>
      </c>
      <c r="U14" s="216">
        <f>IF(L14='11 FORMULAS'!$D$53,$D$10-($D$10*$S$10),$D$10)</f>
        <v>0.8</v>
      </c>
      <c r="V14" s="500"/>
      <c r="W14" s="503"/>
      <c r="X14" s="28"/>
      <c r="Y14" s="214"/>
      <c r="Z14" s="214"/>
      <c r="AA14" s="214"/>
    </row>
    <row r="15" spans="1:27" ht="29.55" customHeight="1" thickBot="1" x14ac:dyDescent="0.35">
      <c r="A15" s="470"/>
      <c r="B15" s="474"/>
      <c r="C15" s="463"/>
      <c r="D15" s="466"/>
      <c r="E15" s="258">
        <v>6</v>
      </c>
      <c r="F15" s="244"/>
      <c r="G15" s="164"/>
      <c r="H15" s="164"/>
      <c r="I15" s="212" t="str">
        <f t="shared" si="0"/>
        <v xml:space="preserve">  </v>
      </c>
      <c r="J15" s="292"/>
      <c r="K15" s="216" t="str">
        <f>+IFERROR(VLOOKUP($J15,'11 FORMULAS'!$B$51:$C$53,2,0),"")</f>
        <v/>
      </c>
      <c r="L15" s="216" t="str">
        <f>+IFERROR(VLOOKUP($J15,'11 FORMULAS'!$B$51:$D$53,3,0),"")</f>
        <v/>
      </c>
      <c r="M15" s="255"/>
      <c r="N15" s="256" t="str">
        <f>+IFERROR(VLOOKUP($M15,'11 FORMULAS'!$B$54:$C$55,2,0),"")</f>
        <v/>
      </c>
      <c r="O15" s="257"/>
      <c r="P15" s="257"/>
      <c r="Q15" s="257"/>
      <c r="R15" s="257"/>
      <c r="S15" s="216" t="str">
        <f t="shared" si="1"/>
        <v/>
      </c>
      <c r="T15" s="216">
        <f>IF($L15='11 FORMULAS'!$D$51,$C$10-($C$10*$S$10),$C$10)</f>
        <v>0.6</v>
      </c>
      <c r="U15" s="216">
        <f>IF(L15='11 FORMULAS'!$D$53,$D$10-($D$10*$S$10),$D$10)</f>
        <v>0.8</v>
      </c>
      <c r="V15" s="501"/>
      <c r="W15" s="504"/>
      <c r="X15" s="28"/>
      <c r="Y15" s="214"/>
      <c r="Z15" s="214"/>
      <c r="AA15" s="214"/>
    </row>
    <row r="16" spans="1:27" ht="85.8" customHeight="1" thickBot="1" x14ac:dyDescent="0.35">
      <c r="A16" s="467" t="str">
        <f>'2 IDENTIFICACIÓN'!A11</f>
        <v>R2</v>
      </c>
      <c r="B16" s="471" t="str">
        <f>+'2 IDENTIFICACIÓN'!J11</f>
        <v>Posibilidad de pérdida reputacional por  corrupción en el manejo de recursos del Régimen Subsidiado, debido a  direccionamiento o destinación indebida de dichos recursos en beneficio de personas o entidades que no cumplen los requisitos establecidos.</v>
      </c>
      <c r="C16" s="495">
        <f>+'3 PROBABIL E IMPACTO INHERENTE'!E11</f>
        <v>0.4</v>
      </c>
      <c r="D16" s="464">
        <f>+'3 PROBABIL E IMPACTO INHERENTE'!M11</f>
        <v>1</v>
      </c>
      <c r="E16" s="259">
        <v>1</v>
      </c>
      <c r="F16" s="242" t="s">
        <v>417</v>
      </c>
      <c r="G16" s="35" t="s">
        <v>418</v>
      </c>
      <c r="H16" s="35" t="s">
        <v>419</v>
      </c>
      <c r="I16" s="212" t="str">
        <f t="shared" si="0"/>
        <v>El profesional de aseguramiento   verifica, el cumplimiento del procedimiento de cruce de bases de datos de la LMA (Liquidación Mensual de Afiliados),  a través de la plataforma y el cargue de información, para prevenir la destinación indebida de recursos del Régimen Subsidiado</v>
      </c>
      <c r="J16" s="292" t="s">
        <v>132</v>
      </c>
      <c r="K16" s="216">
        <f>+IFERROR(VLOOKUP($J16,'11 FORMULAS'!$B$51:$C$53,2,0),"")</f>
        <v>0.25</v>
      </c>
      <c r="L16" s="216" t="str">
        <f>+IFERROR(VLOOKUP($J16,'11 FORMULAS'!$B$51:$D$53,3,0),"")</f>
        <v>Probabilidad</v>
      </c>
      <c r="M16" s="255" t="s">
        <v>144</v>
      </c>
      <c r="N16" s="256">
        <f>+IFERROR(VLOOKUP($M16,'11 FORMULAS'!$B$54:$C$55,2,0),"")</f>
        <v>0.15</v>
      </c>
      <c r="O16" s="257" t="s">
        <v>134</v>
      </c>
      <c r="P16" s="257" t="s">
        <v>238</v>
      </c>
      <c r="Q16" s="257" t="s">
        <v>147</v>
      </c>
      <c r="R16" s="257" t="s">
        <v>246</v>
      </c>
      <c r="S16" s="216">
        <f t="shared" si="1"/>
        <v>0.4</v>
      </c>
      <c r="T16" s="216">
        <f>IF($L16='11 FORMULAS'!$D$51,$C$10-($C$10*$S$10),$C$10)</f>
        <v>0.36</v>
      </c>
      <c r="U16" s="216">
        <f>IF(L16='11 FORMULAS'!$D$53,$D$16-($D$16*$S$16),$D$16)</f>
        <v>1</v>
      </c>
      <c r="V16" s="499">
        <f>+IF(T21="","",T21)</f>
        <v>0.6</v>
      </c>
      <c r="W16" s="502">
        <f>+IF(U21="","",U21)</f>
        <v>1</v>
      </c>
      <c r="X16" s="28"/>
      <c r="Y16" s="214"/>
      <c r="Z16" s="215"/>
      <c r="AA16" s="215"/>
    </row>
    <row r="17" spans="1:27" ht="29.55" customHeight="1" thickBot="1" x14ac:dyDescent="0.35">
      <c r="A17" s="469"/>
      <c r="B17" s="473"/>
      <c r="C17" s="496"/>
      <c r="D17" s="465"/>
      <c r="E17" s="254">
        <v>2</v>
      </c>
      <c r="F17" s="241"/>
      <c r="G17" s="163"/>
      <c r="H17" s="163"/>
      <c r="I17" s="212" t="str">
        <f t="shared" si="0"/>
        <v xml:space="preserve">  </v>
      </c>
      <c r="J17" s="292"/>
      <c r="K17" s="216" t="str">
        <f>+IFERROR(VLOOKUP($J17,'11 FORMULAS'!$B$51:$C$53,2,0),"")</f>
        <v/>
      </c>
      <c r="L17" s="216" t="str">
        <f>+IFERROR(VLOOKUP($J17,'11 FORMULAS'!$B$51:$D$53,3,0),"")</f>
        <v/>
      </c>
      <c r="M17" s="255" t="s">
        <v>133</v>
      </c>
      <c r="N17" s="256">
        <f>+IFERROR(VLOOKUP($M17,'11 FORMULAS'!$B$54:$C$55,2,0),"")</f>
        <v>0.25</v>
      </c>
      <c r="O17" s="257" t="s">
        <v>145</v>
      </c>
      <c r="P17" s="257" t="s">
        <v>238</v>
      </c>
      <c r="Q17" s="257" t="s">
        <v>136</v>
      </c>
      <c r="R17" s="257" t="s">
        <v>246</v>
      </c>
      <c r="S17" s="216" t="str">
        <f t="shared" si="1"/>
        <v/>
      </c>
      <c r="T17" s="216">
        <f>IF($L17='11 FORMULAS'!$D$51,$C$10-($C$10*$S$10),$C$10)</f>
        <v>0.6</v>
      </c>
      <c r="U17" s="216">
        <f>IF(L17='11 FORMULAS'!$D$53,$D$16-($D$16*$S$16),$D$16)</f>
        <v>1</v>
      </c>
      <c r="V17" s="500"/>
      <c r="W17" s="503"/>
      <c r="X17" s="28"/>
      <c r="Y17" s="214"/>
      <c r="Z17" s="215"/>
      <c r="AA17" s="215"/>
    </row>
    <row r="18" spans="1:27" ht="29.55" customHeight="1" thickBot="1" x14ac:dyDescent="0.35">
      <c r="A18" s="469"/>
      <c r="B18" s="473"/>
      <c r="C18" s="496"/>
      <c r="D18" s="465"/>
      <c r="E18" s="254">
        <v>3</v>
      </c>
      <c r="F18" s="241"/>
      <c r="G18" s="163"/>
      <c r="H18" s="163"/>
      <c r="I18" s="212" t="str">
        <f t="shared" si="0"/>
        <v xml:space="preserve">  </v>
      </c>
      <c r="J18" s="292"/>
      <c r="K18" s="216" t="str">
        <f>+IFERROR(VLOOKUP($J18,'11 FORMULAS'!$B$51:$C$53,2,0),"")</f>
        <v/>
      </c>
      <c r="L18" s="216" t="str">
        <f>+IFERROR(VLOOKUP($J18,'11 FORMULAS'!$B$51:$D$53,3,0),"")</f>
        <v/>
      </c>
      <c r="M18" s="255" t="s">
        <v>133</v>
      </c>
      <c r="N18" s="256">
        <f>+IFERROR(VLOOKUP($M18,'11 FORMULAS'!$B$54:$C$55,2,0),"")</f>
        <v>0.25</v>
      </c>
      <c r="O18" s="257" t="s">
        <v>145</v>
      </c>
      <c r="P18" s="257" t="s">
        <v>238</v>
      </c>
      <c r="Q18" s="257" t="s">
        <v>136</v>
      </c>
      <c r="R18" s="257" t="s">
        <v>246</v>
      </c>
      <c r="S18" s="216" t="str">
        <f t="shared" si="1"/>
        <v/>
      </c>
      <c r="T18" s="216">
        <f>IF($L18='11 FORMULAS'!$D$51,$C$10-($C$10*$S$10),$C$10)</f>
        <v>0.6</v>
      </c>
      <c r="U18" s="216">
        <f>IF(L18='11 FORMULAS'!$D$53,$D$16-($D$16*$S$16),$D$16)</f>
        <v>1</v>
      </c>
      <c r="V18" s="500"/>
      <c r="W18" s="503"/>
      <c r="X18" s="28"/>
      <c r="Y18" s="214"/>
      <c r="Z18" s="215"/>
      <c r="AA18" s="215"/>
    </row>
    <row r="19" spans="1:27" ht="29.55" customHeight="1" thickBot="1" x14ac:dyDescent="0.35">
      <c r="A19" s="493"/>
      <c r="B19" s="494"/>
      <c r="C19" s="496"/>
      <c r="D19" s="498"/>
      <c r="E19" s="254">
        <v>4</v>
      </c>
      <c r="F19" s="243"/>
      <c r="G19" s="238"/>
      <c r="H19" s="238"/>
      <c r="I19" s="212" t="str">
        <f t="shared" si="0"/>
        <v xml:space="preserve">  </v>
      </c>
      <c r="J19" s="292"/>
      <c r="K19" s="216" t="str">
        <f>+IFERROR(VLOOKUP($J19,'11 FORMULAS'!$B$51:$C$53,2,0),"")</f>
        <v/>
      </c>
      <c r="L19" s="216" t="str">
        <f>+IFERROR(VLOOKUP($J19,'11 FORMULAS'!$B$51:$D$53,3,0),"")</f>
        <v/>
      </c>
      <c r="M19" s="255" t="s">
        <v>133</v>
      </c>
      <c r="N19" s="256">
        <f>+IFERROR(VLOOKUP($M19,'11 FORMULAS'!$B$54:$C$55,2,0),"")</f>
        <v>0.25</v>
      </c>
      <c r="O19" s="257" t="s">
        <v>145</v>
      </c>
      <c r="P19" s="257" t="s">
        <v>238</v>
      </c>
      <c r="Q19" s="257" t="s">
        <v>136</v>
      </c>
      <c r="R19" s="257" t="s">
        <v>246</v>
      </c>
      <c r="S19" s="216" t="str">
        <f t="shared" si="1"/>
        <v/>
      </c>
      <c r="T19" s="216">
        <f>IF($L19='11 FORMULAS'!$D$51,$C$10-($C$10*$S$10),$C$10)</f>
        <v>0.6</v>
      </c>
      <c r="U19" s="216">
        <f>IF(L19='11 FORMULAS'!$D$53,$D$16-($D$16*$S$16),$D$16)</f>
        <v>1</v>
      </c>
      <c r="V19" s="505"/>
      <c r="W19" s="506"/>
      <c r="X19" s="28"/>
      <c r="Y19" s="214"/>
      <c r="Z19" s="215"/>
      <c r="AA19" s="215"/>
    </row>
    <row r="20" spans="1:27" ht="29.55" customHeight="1" thickBot="1" x14ac:dyDescent="0.35">
      <c r="A20" s="493"/>
      <c r="B20" s="494"/>
      <c r="C20" s="496"/>
      <c r="D20" s="498"/>
      <c r="E20" s="254">
        <v>5</v>
      </c>
      <c r="F20" s="243"/>
      <c r="G20" s="238"/>
      <c r="H20" s="238"/>
      <c r="I20" s="212" t="str">
        <f t="shared" si="0"/>
        <v xml:space="preserve">  </v>
      </c>
      <c r="J20" s="292"/>
      <c r="K20" s="216" t="str">
        <f>+IFERROR(VLOOKUP($J20,'11 FORMULAS'!$B$51:$C$53,2,0),"")</f>
        <v/>
      </c>
      <c r="L20" s="216" t="str">
        <f>+IFERROR(VLOOKUP($J20,'11 FORMULAS'!$B$51:$D$53,3,0),"")</f>
        <v/>
      </c>
      <c r="M20" s="255" t="s">
        <v>133</v>
      </c>
      <c r="N20" s="256">
        <f>+IFERROR(VLOOKUP($M20,'11 FORMULAS'!$B$54:$C$55,2,0),"")</f>
        <v>0.25</v>
      </c>
      <c r="O20" s="257" t="s">
        <v>145</v>
      </c>
      <c r="P20" s="257" t="s">
        <v>238</v>
      </c>
      <c r="Q20" s="257" t="s">
        <v>136</v>
      </c>
      <c r="R20" s="257" t="s">
        <v>246</v>
      </c>
      <c r="S20" s="216" t="str">
        <f t="shared" si="1"/>
        <v/>
      </c>
      <c r="T20" s="216">
        <f>IF($L20='11 FORMULAS'!$D$51,$C$10-($C$10*$S$10),$C$10)</f>
        <v>0.6</v>
      </c>
      <c r="U20" s="216">
        <f>IF(L20='11 FORMULAS'!$D$53,$D$16-($D$16*$S$16),$D$16)</f>
        <v>1</v>
      </c>
      <c r="V20" s="505"/>
      <c r="W20" s="506"/>
      <c r="X20" s="28"/>
      <c r="Y20" s="214"/>
      <c r="Z20" s="215"/>
      <c r="AA20" s="215"/>
    </row>
    <row r="21" spans="1:27" ht="29.55" customHeight="1" thickBot="1" x14ac:dyDescent="0.35">
      <c r="A21" s="470"/>
      <c r="B21" s="474"/>
      <c r="C21" s="497"/>
      <c r="D21" s="466"/>
      <c r="E21" s="258">
        <v>6</v>
      </c>
      <c r="F21" s="244"/>
      <c r="G21" s="164"/>
      <c r="H21" s="164"/>
      <c r="I21" s="212" t="str">
        <f t="shared" si="0"/>
        <v xml:space="preserve">  </v>
      </c>
      <c r="J21" s="292"/>
      <c r="K21" s="216" t="str">
        <f>+IFERROR(VLOOKUP($J21,'11 FORMULAS'!$B$51:$C$53,2,0),"")</f>
        <v/>
      </c>
      <c r="L21" s="216" t="str">
        <f>+IFERROR(VLOOKUP($J21,'11 FORMULAS'!$B$51:$D$53,3,0),"")</f>
        <v/>
      </c>
      <c r="M21" s="255" t="s">
        <v>133</v>
      </c>
      <c r="N21" s="256">
        <f>+IFERROR(VLOOKUP($M21,'11 FORMULAS'!$B$54:$C$55,2,0),"")</f>
        <v>0.25</v>
      </c>
      <c r="O21" s="257" t="s">
        <v>145</v>
      </c>
      <c r="P21" s="257" t="s">
        <v>238</v>
      </c>
      <c r="Q21" s="257" t="s">
        <v>136</v>
      </c>
      <c r="R21" s="257" t="s">
        <v>246</v>
      </c>
      <c r="S21" s="216" t="str">
        <f t="shared" si="1"/>
        <v/>
      </c>
      <c r="T21" s="216">
        <f>IF($L21='11 FORMULAS'!$D$51,$C$10-($C$10*$S$10),$C$10)</f>
        <v>0.6</v>
      </c>
      <c r="U21" s="216">
        <f>IF(L21='11 FORMULAS'!$D$53,$D$16-($D$16*$S$16),$D$16)</f>
        <v>1</v>
      </c>
      <c r="V21" s="501"/>
      <c r="W21" s="504"/>
      <c r="X21" s="28"/>
    </row>
    <row r="22" spans="1:27" ht="82.2" customHeight="1" thickBot="1" x14ac:dyDescent="0.35">
      <c r="A22" s="467" t="str">
        <f>'2 IDENTIFICACIÓN'!A12</f>
        <v>R3</v>
      </c>
      <c r="B22" s="471" t="str">
        <f>+'2 IDENTIFICACIÓN'!J12</f>
        <v>Posibilidad de afectación reputacional por  deficiencias en la calidad de los procesos, debido a  la desactualización de la documentación del sistema del Gestión de Calidad</v>
      </c>
      <c r="C22" s="461">
        <f>+'3 PROBABIL E IMPACTO INHERENTE'!E12</f>
        <v>0.6</v>
      </c>
      <c r="D22" s="464">
        <f>+'3 PROBABIL E IMPACTO INHERENTE'!M12</f>
        <v>0.6</v>
      </c>
      <c r="E22" s="259">
        <v>1</v>
      </c>
      <c r="F22" s="242" t="s">
        <v>420</v>
      </c>
      <c r="G22" s="35" t="s">
        <v>421</v>
      </c>
      <c r="H22" s="35" t="s">
        <v>422</v>
      </c>
      <c r="I22" s="212" t="str">
        <f t="shared" si="0"/>
        <v>La Subsecretaría de Salud verifica y realiza seguimiento a la actualización de la documentación del Sistema Integrado de Gestión de Calidad, mediante la revisión de los procedimientos y acciones correctivas aprobadas, de manera periódica o cuando se presenten novedades en el proceso.</v>
      </c>
      <c r="J22" s="292" t="s">
        <v>132</v>
      </c>
      <c r="K22" s="216">
        <f>+IFERROR(VLOOKUP($J22,'11 FORMULAS'!$B$51:$C$53,2,0),"")</f>
        <v>0.25</v>
      </c>
      <c r="L22" s="216" t="str">
        <f>+IFERROR(VLOOKUP($J22,'11 FORMULAS'!$B$51:$D$53,3,0),"")</f>
        <v>Probabilidad</v>
      </c>
      <c r="M22" s="255" t="s">
        <v>144</v>
      </c>
      <c r="N22" s="256">
        <f>+IFERROR(VLOOKUP($M22,'11 FORMULAS'!$B$54:$C$55,2,0),"")</f>
        <v>0.15</v>
      </c>
      <c r="O22" s="257" t="s">
        <v>134</v>
      </c>
      <c r="P22" s="257" t="s">
        <v>241</v>
      </c>
      <c r="Q22" s="257" t="s">
        <v>136</v>
      </c>
      <c r="R22" s="257" t="s">
        <v>137</v>
      </c>
      <c r="S22" s="216">
        <f t="shared" si="1"/>
        <v>0.4</v>
      </c>
      <c r="T22" s="216">
        <f>IF($L22='11 FORMULAS'!$D$51,$C$10-($C$10*$S$10),$C$10)</f>
        <v>0.36</v>
      </c>
      <c r="U22" s="216">
        <f>IF(L22='11 FORMULAS'!$D$53,$D$22-($D$22*$S$22),$D$22)</f>
        <v>0.6</v>
      </c>
      <c r="V22" s="499">
        <f>+IF(T27="","",T27)</f>
        <v>0.6</v>
      </c>
      <c r="W22" s="502">
        <f>+IF(U27="","",U27)</f>
        <v>0.6</v>
      </c>
      <c r="X22" s="28"/>
      <c r="Y22" s="214"/>
      <c r="Z22" s="215"/>
      <c r="AA22" s="215"/>
    </row>
    <row r="23" spans="1:27" ht="15.6" thickBot="1" x14ac:dyDescent="0.35">
      <c r="A23" s="469"/>
      <c r="B23" s="473"/>
      <c r="C23" s="462"/>
      <c r="D23" s="465"/>
      <c r="E23" s="254">
        <v>2</v>
      </c>
      <c r="F23" s="241"/>
      <c r="G23" s="163"/>
      <c r="H23" s="163"/>
      <c r="I23" s="212" t="str">
        <f t="shared" si="0"/>
        <v xml:space="preserve">  </v>
      </c>
      <c r="J23" s="292"/>
      <c r="K23" s="216" t="str">
        <f>+IFERROR(VLOOKUP($J23,'11 FORMULAS'!$B$51:$C$53,2,0),"")</f>
        <v/>
      </c>
      <c r="L23" s="216" t="str">
        <f>+IFERROR(VLOOKUP($J23,'11 FORMULAS'!$B$51:$D$53,3,0),"")</f>
        <v/>
      </c>
      <c r="M23" s="255"/>
      <c r="N23" s="256" t="str">
        <f>+IFERROR(VLOOKUP($M23,'11 FORMULAS'!$B$54:$C$55,2,0),"")</f>
        <v/>
      </c>
      <c r="O23" s="257"/>
      <c r="P23" s="257"/>
      <c r="Q23" s="257"/>
      <c r="R23" s="257"/>
      <c r="S23" s="216" t="str">
        <f t="shared" si="1"/>
        <v/>
      </c>
      <c r="T23" s="216">
        <f>IF($L23='11 FORMULAS'!$D$51,$C$10-($C$10*$S$10),$C$10)</f>
        <v>0.6</v>
      </c>
      <c r="U23" s="216">
        <f>IF(L23='11 FORMULAS'!$D$53,$D$22-($D$22*$S$22),$D$22)</f>
        <v>0.6</v>
      </c>
      <c r="V23" s="500"/>
      <c r="W23" s="503"/>
      <c r="X23" s="28"/>
      <c r="Y23" s="214"/>
      <c r="Z23" s="215"/>
      <c r="AA23" s="215"/>
    </row>
    <row r="24" spans="1:27" ht="15.6" thickBot="1" x14ac:dyDescent="0.35">
      <c r="A24" s="469"/>
      <c r="B24" s="473"/>
      <c r="C24" s="462"/>
      <c r="D24" s="465"/>
      <c r="E24" s="254">
        <v>3</v>
      </c>
      <c r="F24" s="241"/>
      <c r="G24" s="163"/>
      <c r="H24" s="163"/>
      <c r="I24" s="212" t="str">
        <f t="shared" si="0"/>
        <v xml:space="preserve">  </v>
      </c>
      <c r="J24" s="292"/>
      <c r="K24" s="216" t="str">
        <f>+IFERROR(VLOOKUP($J24,'11 FORMULAS'!$B$51:$C$53,2,0),"")</f>
        <v/>
      </c>
      <c r="L24" s="216" t="str">
        <f>+IFERROR(VLOOKUP($J24,'11 FORMULAS'!$B$51:$D$53,3,0),"")</f>
        <v/>
      </c>
      <c r="M24" s="255"/>
      <c r="N24" s="256" t="str">
        <f>+IFERROR(VLOOKUP($M24,'11 FORMULAS'!$B$54:$C$55,2,0),"")</f>
        <v/>
      </c>
      <c r="O24" s="257"/>
      <c r="P24" s="257"/>
      <c r="Q24" s="257"/>
      <c r="R24" s="257"/>
      <c r="S24" s="216" t="str">
        <f t="shared" si="1"/>
        <v/>
      </c>
      <c r="T24" s="216">
        <f>IF($L24='11 FORMULAS'!$D$51,$C$10-($C$10*$S$10),$C$10)</f>
        <v>0.6</v>
      </c>
      <c r="U24" s="216">
        <f>IF(L24='11 FORMULAS'!$D$53,$D$22-($D$22*$S$22),$D$22)</f>
        <v>0.6</v>
      </c>
      <c r="V24" s="500"/>
      <c r="W24" s="503"/>
      <c r="X24" s="28"/>
      <c r="Y24" s="214"/>
      <c r="Z24" s="215"/>
      <c r="AA24" s="215"/>
    </row>
    <row r="25" spans="1:27" ht="29.55" customHeight="1" thickBot="1" x14ac:dyDescent="0.35">
      <c r="A25" s="469"/>
      <c r="B25" s="473"/>
      <c r="C25" s="462"/>
      <c r="D25" s="465"/>
      <c r="E25" s="254">
        <v>4</v>
      </c>
      <c r="F25" s="241"/>
      <c r="G25" s="163"/>
      <c r="H25" s="163"/>
      <c r="I25" s="212" t="str">
        <f t="shared" si="0"/>
        <v xml:space="preserve">  </v>
      </c>
      <c r="J25" s="292"/>
      <c r="K25" s="216" t="str">
        <f>+IFERROR(VLOOKUP($J25,'11 FORMULAS'!$B$51:$C$53,2,0),"")</f>
        <v/>
      </c>
      <c r="L25" s="216" t="str">
        <f>+IFERROR(VLOOKUP($J25,'11 FORMULAS'!$B$51:$D$53,3,0),"")</f>
        <v/>
      </c>
      <c r="M25" s="255"/>
      <c r="N25" s="256" t="str">
        <f>+IFERROR(VLOOKUP($M25,'11 FORMULAS'!$B$54:$C$55,2,0),"")</f>
        <v/>
      </c>
      <c r="O25" s="257"/>
      <c r="P25" s="257"/>
      <c r="Q25" s="257"/>
      <c r="R25" s="257"/>
      <c r="S25" s="216" t="str">
        <f t="shared" si="1"/>
        <v/>
      </c>
      <c r="T25" s="216">
        <f>IF($L25='11 FORMULAS'!$D$51,$C$10-($C$10*$S$10),$C$10)</f>
        <v>0.6</v>
      </c>
      <c r="U25" s="216">
        <f>IF(L25='11 FORMULAS'!$D$53,$D$22-($D$22*$S$22),$D$22)</f>
        <v>0.6</v>
      </c>
      <c r="V25" s="500"/>
      <c r="W25" s="503"/>
      <c r="X25" s="28"/>
      <c r="Y25" s="214"/>
      <c r="Z25" s="215"/>
      <c r="AA25" s="215"/>
    </row>
    <row r="26" spans="1:27" ht="29.55" customHeight="1" thickBot="1" x14ac:dyDescent="0.35">
      <c r="A26" s="469"/>
      <c r="B26" s="473"/>
      <c r="C26" s="462"/>
      <c r="D26" s="465"/>
      <c r="E26" s="254">
        <v>5</v>
      </c>
      <c r="F26" s="241"/>
      <c r="G26" s="163"/>
      <c r="H26" s="163"/>
      <c r="I26" s="212" t="str">
        <f t="shared" si="0"/>
        <v xml:space="preserve">  </v>
      </c>
      <c r="J26" s="292"/>
      <c r="K26" s="216" t="str">
        <f>+IFERROR(VLOOKUP($J26,'11 FORMULAS'!$B$51:$C$53,2,0),"")</f>
        <v/>
      </c>
      <c r="L26" s="216" t="str">
        <f>+IFERROR(VLOOKUP($J26,'11 FORMULAS'!$B$51:$D$53,3,0),"")</f>
        <v/>
      </c>
      <c r="M26" s="255"/>
      <c r="N26" s="256" t="str">
        <f>+IFERROR(VLOOKUP($M26,'11 FORMULAS'!$B$54:$C$55,2,0),"")</f>
        <v/>
      </c>
      <c r="O26" s="257"/>
      <c r="P26" s="257"/>
      <c r="Q26" s="257"/>
      <c r="R26" s="257"/>
      <c r="S26" s="216" t="str">
        <f t="shared" si="1"/>
        <v/>
      </c>
      <c r="T26" s="216">
        <f>IF($L26='11 FORMULAS'!$D$51,$C$10-($C$10*$S$10),$C$10)</f>
        <v>0.6</v>
      </c>
      <c r="U26" s="216">
        <f>IF(L26='11 FORMULAS'!$D$53,$D$22-($D$22*$S$22),$D$22)</f>
        <v>0.6</v>
      </c>
      <c r="V26" s="500"/>
      <c r="W26" s="503"/>
      <c r="X26" s="28"/>
      <c r="Y26" s="214"/>
      <c r="Z26" s="215"/>
      <c r="AA26" s="215"/>
    </row>
    <row r="27" spans="1:27" ht="29.55" customHeight="1" thickBot="1" x14ac:dyDescent="0.35">
      <c r="A27" s="470"/>
      <c r="B27" s="474"/>
      <c r="C27" s="463"/>
      <c r="D27" s="466"/>
      <c r="E27" s="258">
        <v>6</v>
      </c>
      <c r="F27" s="244"/>
      <c r="G27" s="164"/>
      <c r="H27" s="164"/>
      <c r="I27" s="212" t="str">
        <f t="shared" si="0"/>
        <v xml:space="preserve">  </v>
      </c>
      <c r="J27" s="292"/>
      <c r="K27" s="216" t="str">
        <f>+IFERROR(VLOOKUP($J27,'11 FORMULAS'!$B$51:$C$53,2,0),"")</f>
        <v/>
      </c>
      <c r="L27" s="216" t="str">
        <f>+IFERROR(VLOOKUP($J27,'11 FORMULAS'!$B$51:$D$53,3,0),"")</f>
        <v/>
      </c>
      <c r="M27" s="255"/>
      <c r="N27" s="256" t="str">
        <f>+IFERROR(VLOOKUP($M27,'11 FORMULAS'!$B$54:$C$55,2,0),"")</f>
        <v/>
      </c>
      <c r="O27" s="257"/>
      <c r="P27" s="257"/>
      <c r="Q27" s="257"/>
      <c r="R27" s="257"/>
      <c r="S27" s="216" t="str">
        <f t="shared" si="1"/>
        <v/>
      </c>
      <c r="T27" s="216">
        <f>IF($L27='11 FORMULAS'!$D$51,$C$10-($C$10*$S$10),$C$10)</f>
        <v>0.6</v>
      </c>
      <c r="U27" s="216">
        <f>IF(L27='11 FORMULAS'!$D$53,$D$22-($D$22*$S$22),$D$22)</f>
        <v>0.6</v>
      </c>
      <c r="V27" s="501"/>
      <c r="W27" s="504"/>
      <c r="X27" s="28"/>
    </row>
    <row r="28" spans="1:27" ht="70.2" customHeight="1" thickBot="1" x14ac:dyDescent="0.35">
      <c r="A28" s="467" t="str">
        <f>'2 IDENTIFICACIÓN'!A13</f>
        <v>R4</v>
      </c>
      <c r="B28" s="471" t="str">
        <f>+'2 IDENTIFICACIÓN'!J13</f>
        <v>Posibilidad de afectación reputacional por posibles investigaciones y sanciones disciplinarias por entes de control,  debido a  incumplimiento de la Ley 594 del 2000 en los documentos generados por la Secretaría de Planeación</v>
      </c>
      <c r="C28" s="461">
        <f>+'3 PROBABIL E IMPACTO INHERENTE'!E13</f>
        <v>0.6</v>
      </c>
      <c r="D28" s="464">
        <f>+'3 PROBABIL E IMPACTO INHERENTE'!M13</f>
        <v>0.4</v>
      </c>
      <c r="E28" s="259">
        <v>1</v>
      </c>
      <c r="F28" s="242" t="s">
        <v>425</v>
      </c>
      <c r="G28" s="35" t="s">
        <v>423</v>
      </c>
      <c r="H28" s="35" t="s">
        <v>424</v>
      </c>
      <c r="I28" s="212" t="str">
        <f t="shared" si="0"/>
        <v>El Área de Archivo de la Secretaría de Salud y Ambiente, aplica los lineamientos y procedimientos establecidos para la organización, inventario, conservación y transferencias documentales, de conformidad con las Tablas de Retención Documental, Tablas de Valoración Documental y las directrices emitidas por el Archivo General de la Nación.</v>
      </c>
      <c r="J28" s="292" t="s">
        <v>132</v>
      </c>
      <c r="K28" s="216">
        <f>+IFERROR(VLOOKUP($J28,'11 FORMULAS'!$B$51:$C$53,2,0),"")</f>
        <v>0.25</v>
      </c>
      <c r="L28" s="216" t="str">
        <f>+IFERROR(VLOOKUP($J28,'11 FORMULAS'!$B$51:$D$53,3,0),"")</f>
        <v>Probabilidad</v>
      </c>
      <c r="M28" s="255" t="s">
        <v>144</v>
      </c>
      <c r="N28" s="256">
        <f>+IFERROR(VLOOKUP($M28,'11 FORMULAS'!$B$54:$C$55,2,0),"")</f>
        <v>0.15</v>
      </c>
      <c r="O28" s="257" t="s">
        <v>134</v>
      </c>
      <c r="P28" s="257" t="s">
        <v>241</v>
      </c>
      <c r="Q28" s="257" t="s">
        <v>136</v>
      </c>
      <c r="R28" s="257" t="s">
        <v>137</v>
      </c>
      <c r="S28" s="216">
        <f t="shared" si="1"/>
        <v>0.4</v>
      </c>
      <c r="T28" s="216">
        <f>IF($L28='11 FORMULAS'!$D$51,$C$10-($C$10*$S$10),$C$10)</f>
        <v>0.36</v>
      </c>
      <c r="U28" s="216">
        <f>IF(L28='11 FORMULAS'!$D$53,$D$28-($D$28*$S$28),$D$28)</f>
        <v>0.4</v>
      </c>
      <c r="V28" s="499">
        <f>+IF(T33="","",T33)</f>
        <v>0.6</v>
      </c>
      <c r="W28" s="502">
        <f>+IF(U33="","",U33)</f>
        <v>0.4</v>
      </c>
      <c r="X28" s="28"/>
      <c r="Y28" s="214"/>
      <c r="Z28" s="215"/>
      <c r="AA28" s="215"/>
    </row>
    <row r="29" spans="1:27" ht="29.55" customHeight="1" thickBot="1" x14ac:dyDescent="0.35">
      <c r="A29" s="469"/>
      <c r="B29" s="473"/>
      <c r="C29" s="462"/>
      <c r="D29" s="465"/>
      <c r="E29" s="254">
        <v>2</v>
      </c>
      <c r="F29" s="241"/>
      <c r="G29" s="163"/>
      <c r="H29" s="163"/>
      <c r="I29" s="212" t="str">
        <f t="shared" si="0"/>
        <v xml:space="preserve">  </v>
      </c>
      <c r="J29" s="292"/>
      <c r="K29" s="216" t="str">
        <f>+IFERROR(VLOOKUP($J29,'11 FORMULAS'!$B$51:$C$53,2,0),"")</f>
        <v/>
      </c>
      <c r="L29" s="216" t="str">
        <f>+IFERROR(VLOOKUP($J29,'11 FORMULAS'!$B$51:$D$53,3,0),"")</f>
        <v/>
      </c>
      <c r="M29" s="255"/>
      <c r="N29" s="256" t="str">
        <f>+IFERROR(VLOOKUP($M29,'11 FORMULAS'!$B$54:$C$55,2,0),"")</f>
        <v/>
      </c>
      <c r="O29" s="257"/>
      <c r="P29" s="257"/>
      <c r="Q29" s="257"/>
      <c r="R29" s="257"/>
      <c r="S29" s="216" t="str">
        <f t="shared" si="1"/>
        <v/>
      </c>
      <c r="T29" s="216">
        <f>IF($L29='11 FORMULAS'!$D$51,$C$10-($C$10*$S$10),$C$10)</f>
        <v>0.6</v>
      </c>
      <c r="U29" s="216">
        <f>IF(L29='11 FORMULAS'!$D$53,$D$28-($D$28*$S$28),$D$28)</f>
        <v>0.4</v>
      </c>
      <c r="V29" s="500"/>
      <c r="W29" s="503"/>
      <c r="X29" s="28"/>
      <c r="Y29" s="214"/>
      <c r="Z29" s="215"/>
      <c r="AA29" s="215"/>
    </row>
    <row r="30" spans="1:27" ht="29.55" customHeight="1" thickBot="1" x14ac:dyDescent="0.35">
      <c r="A30" s="469"/>
      <c r="B30" s="473"/>
      <c r="C30" s="462"/>
      <c r="D30" s="465"/>
      <c r="E30" s="254">
        <v>3</v>
      </c>
      <c r="F30" s="241"/>
      <c r="G30" s="163"/>
      <c r="H30" s="163"/>
      <c r="I30" s="212" t="str">
        <f t="shared" si="0"/>
        <v xml:space="preserve">  </v>
      </c>
      <c r="J30" s="292"/>
      <c r="K30" s="216" t="str">
        <f>+IFERROR(VLOOKUP($J30,'11 FORMULAS'!$B$51:$C$53,2,0),"")</f>
        <v/>
      </c>
      <c r="L30" s="216" t="str">
        <f>+IFERROR(VLOOKUP($J30,'11 FORMULAS'!$B$51:$D$53,3,0),"")</f>
        <v/>
      </c>
      <c r="M30" s="255"/>
      <c r="N30" s="256" t="str">
        <f>+IFERROR(VLOOKUP($M30,'11 FORMULAS'!$B$54:$C$55,2,0),"")</f>
        <v/>
      </c>
      <c r="O30" s="257"/>
      <c r="P30" s="257"/>
      <c r="Q30" s="257"/>
      <c r="R30" s="257"/>
      <c r="S30" s="216" t="str">
        <f t="shared" si="1"/>
        <v/>
      </c>
      <c r="T30" s="216">
        <f>IF($L30='11 FORMULAS'!$D$51,$C$10-($C$10*$S$10),$C$10)</f>
        <v>0.6</v>
      </c>
      <c r="U30" s="216">
        <f>IF(L30='11 FORMULAS'!$D$53,$D$28-($D$28*$S$28),$D$28)</f>
        <v>0.4</v>
      </c>
      <c r="V30" s="500"/>
      <c r="W30" s="503"/>
      <c r="X30" s="28"/>
      <c r="Y30" s="214"/>
      <c r="Z30" s="215"/>
      <c r="AA30" s="215"/>
    </row>
    <row r="31" spans="1:27" ht="29.55" customHeight="1" thickBot="1" x14ac:dyDescent="0.35">
      <c r="A31" s="469"/>
      <c r="B31" s="473"/>
      <c r="C31" s="462"/>
      <c r="D31" s="465"/>
      <c r="E31" s="254">
        <v>4</v>
      </c>
      <c r="F31" s="241"/>
      <c r="G31" s="163"/>
      <c r="H31" s="163"/>
      <c r="I31" s="212" t="str">
        <f t="shared" si="0"/>
        <v xml:space="preserve">  </v>
      </c>
      <c r="J31" s="292"/>
      <c r="K31" s="216" t="str">
        <f>+IFERROR(VLOOKUP($J31,'11 FORMULAS'!$B$51:$C$53,2,0),"")</f>
        <v/>
      </c>
      <c r="L31" s="216" t="str">
        <f>+IFERROR(VLOOKUP($J31,'11 FORMULAS'!$B$51:$D$53,3,0),"")</f>
        <v/>
      </c>
      <c r="M31" s="255"/>
      <c r="N31" s="256" t="str">
        <f>+IFERROR(VLOOKUP($M31,'11 FORMULAS'!$B$54:$C$55,2,0),"")</f>
        <v/>
      </c>
      <c r="O31" s="257"/>
      <c r="P31" s="257"/>
      <c r="Q31" s="257"/>
      <c r="R31" s="257"/>
      <c r="S31" s="216" t="str">
        <f t="shared" si="1"/>
        <v/>
      </c>
      <c r="T31" s="216">
        <f>IF($L31='11 FORMULAS'!$D$51,$C$10-($C$10*$S$10),$C$10)</f>
        <v>0.6</v>
      </c>
      <c r="U31" s="216">
        <f>IF(L31='11 FORMULAS'!$D$53,$D$28-($D$28*$S$28),$D$28)</f>
        <v>0.4</v>
      </c>
      <c r="V31" s="500"/>
      <c r="W31" s="503"/>
      <c r="X31" s="28"/>
      <c r="Y31" s="214"/>
      <c r="Z31" s="215"/>
      <c r="AA31" s="215"/>
    </row>
    <row r="32" spans="1:27" ht="29.55" customHeight="1" thickBot="1" x14ac:dyDescent="0.35">
      <c r="A32" s="469"/>
      <c r="B32" s="473"/>
      <c r="C32" s="462"/>
      <c r="D32" s="465"/>
      <c r="E32" s="254">
        <v>5</v>
      </c>
      <c r="F32" s="241"/>
      <c r="G32" s="163"/>
      <c r="H32" s="163"/>
      <c r="I32" s="212" t="str">
        <f t="shared" si="0"/>
        <v xml:space="preserve">  </v>
      </c>
      <c r="J32" s="292"/>
      <c r="K32" s="216" t="str">
        <f>+IFERROR(VLOOKUP($J32,'11 FORMULAS'!$B$51:$C$53,2,0),"")</f>
        <v/>
      </c>
      <c r="L32" s="216" t="str">
        <f>+IFERROR(VLOOKUP($J32,'11 FORMULAS'!$B$51:$D$53,3,0),"")</f>
        <v/>
      </c>
      <c r="M32" s="255"/>
      <c r="N32" s="256" t="str">
        <f>+IFERROR(VLOOKUP($M32,'11 FORMULAS'!$B$54:$C$55,2,0),"")</f>
        <v/>
      </c>
      <c r="O32" s="257"/>
      <c r="P32" s="257"/>
      <c r="Q32" s="257"/>
      <c r="R32" s="257"/>
      <c r="S32" s="216" t="str">
        <f t="shared" si="1"/>
        <v/>
      </c>
      <c r="T32" s="216">
        <f>IF($L32='11 FORMULAS'!$D$51,$C$10-($C$10*$S$10),$C$10)</f>
        <v>0.6</v>
      </c>
      <c r="U32" s="216">
        <f>IF(L32='11 FORMULAS'!$D$53,$D$28-($D$28*$S$28),$D$28)</f>
        <v>0.4</v>
      </c>
      <c r="V32" s="500"/>
      <c r="W32" s="503"/>
      <c r="X32" s="28"/>
      <c r="Y32" s="214"/>
      <c r="Z32" s="215"/>
      <c r="AA32" s="215"/>
    </row>
    <row r="33" spans="1:27" ht="29.55" customHeight="1" thickBot="1" x14ac:dyDescent="0.35">
      <c r="A33" s="470"/>
      <c r="B33" s="474"/>
      <c r="C33" s="463"/>
      <c r="D33" s="466"/>
      <c r="E33" s="258">
        <v>6</v>
      </c>
      <c r="F33" s="244"/>
      <c r="G33" s="164"/>
      <c r="H33" s="164"/>
      <c r="I33" s="212" t="str">
        <f t="shared" si="0"/>
        <v xml:space="preserve">  </v>
      </c>
      <c r="J33" s="292"/>
      <c r="K33" s="216" t="str">
        <f>+IFERROR(VLOOKUP($J33,'11 FORMULAS'!$B$51:$C$53,2,0),"")</f>
        <v/>
      </c>
      <c r="L33" s="216" t="str">
        <f>+IFERROR(VLOOKUP($J33,'11 FORMULAS'!$B$51:$D$53,3,0),"")</f>
        <v/>
      </c>
      <c r="M33" s="255"/>
      <c r="N33" s="256" t="str">
        <f>+IFERROR(VLOOKUP($M33,'11 FORMULAS'!$B$54:$C$55,2,0),"")</f>
        <v/>
      </c>
      <c r="O33" s="257"/>
      <c r="P33" s="257"/>
      <c r="Q33" s="257"/>
      <c r="R33" s="257"/>
      <c r="S33" s="216" t="str">
        <f t="shared" si="1"/>
        <v/>
      </c>
      <c r="T33" s="216">
        <f>IF($L33='11 FORMULAS'!$D$51,$C$10-($C$10*$S$10),$C$10)</f>
        <v>0.6</v>
      </c>
      <c r="U33" s="216">
        <f>IF(L33='11 FORMULAS'!$D$53,$D$28-($D$28*$S$28),$D$28)</f>
        <v>0.4</v>
      </c>
      <c r="V33" s="501"/>
      <c r="W33" s="504"/>
      <c r="X33" s="28"/>
    </row>
    <row r="34" spans="1:27" ht="99.6" customHeight="1" thickBot="1" x14ac:dyDescent="0.35">
      <c r="A34" s="467" t="str">
        <f>'2 IDENTIFICACIÓN'!A14</f>
        <v>R5</v>
      </c>
      <c r="B34" s="471" t="str">
        <f>+'2 IDENTIFICACIÓN'!J14</f>
        <v>Posibilidad de afectación reputacional por  investigaciones y sanciones disciplinarias por entes de control, debido a  la interrupción en la prestación de los servicios a cargo de la Secretaría de Salud y Ambiente.</v>
      </c>
      <c r="C34" s="461">
        <f>+'3 PROBABIL E IMPACTO INHERENTE'!E14</f>
        <v>0.6</v>
      </c>
      <c r="D34" s="464">
        <f>+'3 PROBABIL E IMPACTO INHERENTE'!M14</f>
        <v>0.8</v>
      </c>
      <c r="E34" s="259">
        <v>1</v>
      </c>
      <c r="F34" s="242" t="s">
        <v>426</v>
      </c>
      <c r="G34" s="35" t="s">
        <v>427</v>
      </c>
      <c r="H34" s="35" t="s">
        <v>428</v>
      </c>
      <c r="I34" s="212" t="str">
        <f t="shared" si="0"/>
        <v>La secretaria de Salud y Ambiente y su equipo de  presupuesto y contratación, identifican y gestionan las vigencias futuras de los programas y servicios que no pueden ser interrumpidos,  para garantizar su continuidad.</v>
      </c>
      <c r="J34" s="292" t="s">
        <v>132</v>
      </c>
      <c r="K34" s="216">
        <f>+IFERROR(VLOOKUP($J34,'11 FORMULAS'!$B$51:$C$53,2,0),"")</f>
        <v>0.25</v>
      </c>
      <c r="L34" s="216" t="str">
        <f>+IFERROR(VLOOKUP($J34,'11 FORMULAS'!$B$51:$D$53,3,0),"")</f>
        <v>Probabilidad</v>
      </c>
      <c r="M34" s="255" t="s">
        <v>144</v>
      </c>
      <c r="N34" s="256">
        <f>+IFERROR(VLOOKUP($M34,'11 FORMULAS'!$B$54:$C$55,2,0),"")</f>
        <v>0.15</v>
      </c>
      <c r="O34" s="257" t="s">
        <v>134</v>
      </c>
      <c r="P34" s="257" t="s">
        <v>371</v>
      </c>
      <c r="Q34" s="257" t="s">
        <v>136</v>
      </c>
      <c r="R34" s="257" t="s">
        <v>137</v>
      </c>
      <c r="S34" s="216">
        <f t="shared" si="1"/>
        <v>0.4</v>
      </c>
      <c r="T34" s="216">
        <f>IF($L34='11 FORMULAS'!$D$51,$C$10-($C$10*$S$10),$C$10)</f>
        <v>0.36</v>
      </c>
      <c r="U34" s="216">
        <f>IF(L34='11 FORMULAS'!$D$53,$D$34-($D$34*$S$34),$D$34)</f>
        <v>0.8</v>
      </c>
      <c r="V34" s="499">
        <f>+IF(T39="","",T39)</f>
        <v>0.6</v>
      </c>
      <c r="W34" s="502">
        <f>+IF(U39="","",U39)</f>
        <v>0.8</v>
      </c>
      <c r="X34" s="28"/>
      <c r="Y34" s="214"/>
      <c r="Z34" s="215"/>
      <c r="AA34" s="215"/>
    </row>
    <row r="35" spans="1:27" ht="29.55" customHeight="1" thickBot="1" x14ac:dyDescent="0.35">
      <c r="A35" s="468"/>
      <c r="B35" s="472"/>
      <c r="C35" s="475"/>
      <c r="D35" s="476"/>
      <c r="E35" s="254">
        <v>2</v>
      </c>
      <c r="F35" s="240"/>
      <c r="G35" s="237"/>
      <c r="H35" s="237"/>
      <c r="I35" s="212" t="str">
        <f t="shared" si="0"/>
        <v xml:space="preserve">  </v>
      </c>
      <c r="J35" s="292"/>
      <c r="K35" s="216" t="str">
        <f>+IFERROR(VLOOKUP($J35,'11 FORMULAS'!$B$51:$C$53,2,0),"")</f>
        <v/>
      </c>
      <c r="L35" s="216" t="str">
        <f>+IFERROR(VLOOKUP($J35,'11 FORMULAS'!$B$51:$D$53,3,0),"")</f>
        <v/>
      </c>
      <c r="M35" s="255"/>
      <c r="N35" s="256" t="str">
        <f>+IFERROR(VLOOKUP($M35,'11 FORMULAS'!$B$54:$C$55,2,0),"")</f>
        <v/>
      </c>
      <c r="O35" s="257"/>
      <c r="P35" s="257"/>
      <c r="Q35" s="257"/>
      <c r="R35" s="257"/>
      <c r="S35" s="216" t="str">
        <f t="shared" si="1"/>
        <v/>
      </c>
      <c r="T35" s="216">
        <f>IF($L35='11 FORMULAS'!$D$51,$C$10-($C$10*$S$10),$C$10)</f>
        <v>0.6</v>
      </c>
      <c r="U35" s="216">
        <f>IF(L35='11 FORMULAS'!$D$53,$D$34-($D$34*$S$34),$D$34)</f>
        <v>0.8</v>
      </c>
      <c r="V35" s="507"/>
      <c r="W35" s="508"/>
      <c r="X35" s="28"/>
      <c r="Y35" s="214"/>
      <c r="Z35" s="215"/>
      <c r="AA35" s="215"/>
    </row>
    <row r="36" spans="1:27" ht="29.55" customHeight="1" thickBot="1" x14ac:dyDescent="0.35">
      <c r="A36" s="468"/>
      <c r="B36" s="472"/>
      <c r="C36" s="475"/>
      <c r="D36" s="476"/>
      <c r="E36" s="254">
        <v>3</v>
      </c>
      <c r="F36" s="240"/>
      <c r="G36" s="237"/>
      <c r="H36" s="237"/>
      <c r="I36" s="212" t="str">
        <f t="shared" si="0"/>
        <v xml:space="preserve">  </v>
      </c>
      <c r="J36" s="292"/>
      <c r="K36" s="216" t="str">
        <f>+IFERROR(VLOOKUP($J36,'11 FORMULAS'!$B$51:$C$53,2,0),"")</f>
        <v/>
      </c>
      <c r="L36" s="216" t="str">
        <f>+IFERROR(VLOOKUP($J36,'11 FORMULAS'!$B$51:$D$53,3,0),"")</f>
        <v/>
      </c>
      <c r="M36" s="255"/>
      <c r="N36" s="256" t="str">
        <f>+IFERROR(VLOOKUP($M36,'11 FORMULAS'!$B$54:$C$55,2,0),"")</f>
        <v/>
      </c>
      <c r="O36" s="257"/>
      <c r="P36" s="257"/>
      <c r="Q36" s="257"/>
      <c r="R36" s="257"/>
      <c r="S36" s="216" t="str">
        <f t="shared" si="1"/>
        <v/>
      </c>
      <c r="T36" s="216">
        <f>IF($L36='11 FORMULAS'!$D$51,$C$10-($C$10*$S$10),$C$10)</f>
        <v>0.6</v>
      </c>
      <c r="U36" s="216">
        <f>IF(L36='11 FORMULAS'!$D$53,$D$34-($D$34*$S$34),$D$34)</f>
        <v>0.8</v>
      </c>
      <c r="V36" s="507"/>
      <c r="W36" s="508"/>
      <c r="X36" s="28"/>
      <c r="Y36" s="214"/>
      <c r="Z36" s="215"/>
      <c r="AA36" s="215"/>
    </row>
    <row r="37" spans="1:27" ht="29.55" customHeight="1" thickBot="1" x14ac:dyDescent="0.35">
      <c r="A37" s="469"/>
      <c r="B37" s="473"/>
      <c r="C37" s="462"/>
      <c r="D37" s="465"/>
      <c r="E37" s="254">
        <v>4</v>
      </c>
      <c r="F37" s="241"/>
      <c r="G37" s="163"/>
      <c r="H37" s="163"/>
      <c r="I37" s="212" t="str">
        <f t="shared" si="0"/>
        <v xml:space="preserve">  </v>
      </c>
      <c r="J37" s="292"/>
      <c r="K37" s="216" t="str">
        <f>+IFERROR(VLOOKUP($J37,'11 FORMULAS'!$B$51:$C$53,2,0),"")</f>
        <v/>
      </c>
      <c r="L37" s="216" t="str">
        <f>+IFERROR(VLOOKUP($J37,'11 FORMULAS'!$B$51:$D$53,3,0),"")</f>
        <v/>
      </c>
      <c r="M37" s="255"/>
      <c r="N37" s="256" t="str">
        <f>+IFERROR(VLOOKUP($M37,'11 FORMULAS'!$B$54:$C$55,2,0),"")</f>
        <v/>
      </c>
      <c r="O37" s="257"/>
      <c r="P37" s="257"/>
      <c r="Q37" s="257"/>
      <c r="R37" s="257"/>
      <c r="S37" s="216" t="str">
        <f t="shared" si="1"/>
        <v/>
      </c>
      <c r="T37" s="216">
        <f>IF($L37='11 FORMULAS'!$D$51,$C$10-($C$10*$S$10),$C$10)</f>
        <v>0.6</v>
      </c>
      <c r="U37" s="216">
        <f>IF(L37='11 FORMULAS'!$D$53,$D$34-($D$34*$S$34),$D$34)</f>
        <v>0.8</v>
      </c>
      <c r="V37" s="500"/>
      <c r="W37" s="503"/>
      <c r="X37" s="28"/>
      <c r="Y37" s="214"/>
      <c r="Z37" s="215"/>
      <c r="AA37" s="215"/>
    </row>
    <row r="38" spans="1:27" ht="29.55" customHeight="1" thickBot="1" x14ac:dyDescent="0.35">
      <c r="A38" s="469"/>
      <c r="B38" s="473"/>
      <c r="C38" s="462"/>
      <c r="D38" s="465"/>
      <c r="E38" s="254">
        <v>5</v>
      </c>
      <c r="F38" s="241"/>
      <c r="G38" s="163"/>
      <c r="H38" s="163"/>
      <c r="I38" s="212" t="str">
        <f t="shared" si="0"/>
        <v xml:space="preserve">  </v>
      </c>
      <c r="J38" s="292"/>
      <c r="K38" s="216" t="str">
        <f>+IFERROR(VLOOKUP($J38,'11 FORMULAS'!$B$51:$C$53,2,0),"")</f>
        <v/>
      </c>
      <c r="L38" s="216" t="str">
        <f>+IFERROR(VLOOKUP($J38,'11 FORMULAS'!$B$51:$D$53,3,0),"")</f>
        <v/>
      </c>
      <c r="M38" s="255"/>
      <c r="N38" s="256" t="str">
        <f>+IFERROR(VLOOKUP($M38,'11 FORMULAS'!$B$54:$C$55,2,0),"")</f>
        <v/>
      </c>
      <c r="O38" s="257"/>
      <c r="P38" s="257"/>
      <c r="Q38" s="257"/>
      <c r="R38" s="257"/>
      <c r="S38" s="216" t="str">
        <f t="shared" si="1"/>
        <v/>
      </c>
      <c r="T38" s="216">
        <f>IF($L38='11 FORMULAS'!$D$51,$C$10-($C$10*$S$10),$C$10)</f>
        <v>0.6</v>
      </c>
      <c r="U38" s="216">
        <f>IF(L38='11 FORMULAS'!$D$53,$D$34-($D$34*$S$34),$D$34)</f>
        <v>0.8</v>
      </c>
      <c r="V38" s="500"/>
      <c r="W38" s="503"/>
      <c r="X38" s="28"/>
      <c r="Y38" s="214"/>
      <c r="Z38" s="215"/>
      <c r="AA38" s="215"/>
    </row>
    <row r="39" spans="1:27" ht="29.55" customHeight="1" thickBot="1" x14ac:dyDescent="0.35">
      <c r="A39" s="470"/>
      <c r="B39" s="474"/>
      <c r="C39" s="463"/>
      <c r="D39" s="466"/>
      <c r="E39" s="254">
        <v>6</v>
      </c>
      <c r="F39" s="244"/>
      <c r="G39" s="164"/>
      <c r="H39" s="164"/>
      <c r="I39" s="212" t="str">
        <f t="shared" si="0"/>
        <v xml:space="preserve">  </v>
      </c>
      <c r="J39" s="292"/>
      <c r="K39" s="216" t="str">
        <f>+IFERROR(VLOOKUP($J39,'11 FORMULAS'!$B$51:$C$53,2,0),"")</f>
        <v/>
      </c>
      <c r="L39" s="216" t="str">
        <f>+IFERROR(VLOOKUP($J39,'11 FORMULAS'!$B$51:$D$53,3,0),"")</f>
        <v/>
      </c>
      <c r="M39" s="255"/>
      <c r="N39" s="256" t="str">
        <f>+IFERROR(VLOOKUP($M39,'11 FORMULAS'!$B$54:$C$55,2,0),"")</f>
        <v/>
      </c>
      <c r="O39" s="257"/>
      <c r="P39" s="257"/>
      <c r="Q39" s="257"/>
      <c r="R39" s="257"/>
      <c r="S39" s="216" t="str">
        <f t="shared" si="1"/>
        <v/>
      </c>
      <c r="T39" s="216">
        <f>IF($L39='11 FORMULAS'!$D$51,$C$10-($C$10*$S$10),$C$10)</f>
        <v>0.6</v>
      </c>
      <c r="U39" s="216">
        <f>IF(L39='11 FORMULAS'!$D$53,$D$34-($D$34*$S$34),$D$34)</f>
        <v>0.8</v>
      </c>
      <c r="V39" s="501"/>
      <c r="W39" s="504"/>
      <c r="X39" s="28"/>
    </row>
    <row r="40" spans="1:27" ht="89.4" customHeight="1" thickBot="1" x14ac:dyDescent="0.35">
      <c r="A40" s="467" t="str">
        <f>'2 IDENTIFICACIÓN'!A15</f>
        <v>R6</v>
      </c>
      <c r="B40" s="471" t="str">
        <f>+'2 IDENTIFICACIÓN'!J15</f>
        <v>Posibilidad de afectación reputacional por   debilidades en la publicación y actualización de la información obligatoria en la página web institucional, debido a incumplimiento de los lineamientos establecidos en la Ley 1712 de 2014 y la Resolución 1519 de 2020 del MINTIC.</v>
      </c>
      <c r="C40" s="461">
        <f>+'3 PROBABIL E IMPACTO INHERENTE'!E15</f>
        <v>0.6</v>
      </c>
      <c r="D40" s="464">
        <f>+'3 PROBABIL E IMPACTO INHERENTE'!M15</f>
        <v>1</v>
      </c>
      <c r="E40" s="254">
        <v>1</v>
      </c>
      <c r="F40" s="242" t="s">
        <v>429</v>
      </c>
      <c r="G40" s="35" t="s">
        <v>430</v>
      </c>
      <c r="H40" s="35" t="s">
        <v>431</v>
      </c>
      <c r="I40" s="212" t="str">
        <f t="shared" si="0"/>
        <v>El profesional asignado por el líder del proceso revisa la información sujeta a publicación, de acuerdo con lo establecido en la Resolución 1519 de 2020  y sus anexos, y verifica su publicación y actualización en la página web institucional</v>
      </c>
      <c r="J40" s="292" t="s">
        <v>132</v>
      </c>
      <c r="K40" s="216">
        <f>+IFERROR(VLOOKUP($J40,'11 FORMULAS'!$B$51:$C$53,2,0),"")</f>
        <v>0.25</v>
      </c>
      <c r="L40" s="216" t="str">
        <f>+IFERROR(VLOOKUP($J40,'11 FORMULAS'!$B$51:$D$53,3,0),"")</f>
        <v>Probabilidad</v>
      </c>
      <c r="M40" s="255" t="s">
        <v>144</v>
      </c>
      <c r="N40" s="256">
        <f>+IFERROR(VLOOKUP($M40,'11 FORMULAS'!$B$54:$C$55,2,0),"")</f>
        <v>0.15</v>
      </c>
      <c r="O40" s="257" t="s">
        <v>134</v>
      </c>
      <c r="P40" s="257" t="s">
        <v>240</v>
      </c>
      <c r="Q40" s="257" t="s">
        <v>136</v>
      </c>
      <c r="R40" s="257" t="s">
        <v>137</v>
      </c>
      <c r="S40" s="216">
        <f t="shared" si="1"/>
        <v>0.4</v>
      </c>
      <c r="T40" s="216">
        <f>IF($L40='11 FORMULAS'!$D$51,$C$10-($C$10*$S$10),$C$10)</f>
        <v>0.36</v>
      </c>
      <c r="U40" s="216">
        <f>IF($L40='11 FORMULAS'!$D$53,$D$40-($D$40*$S$40),$D$40)</f>
        <v>1</v>
      </c>
      <c r="V40" s="499">
        <f>+IF(T45="","",T45)</f>
        <v>0.6</v>
      </c>
      <c r="W40" s="502">
        <f>+IF(U45="","",U45)</f>
        <v>1</v>
      </c>
      <c r="X40" s="28"/>
      <c r="Y40" s="214"/>
      <c r="Z40" s="215"/>
      <c r="AA40" s="215"/>
    </row>
    <row r="41" spans="1:27" ht="29.55" customHeight="1" thickBot="1" x14ac:dyDescent="0.35">
      <c r="A41" s="468"/>
      <c r="B41" s="472"/>
      <c r="C41" s="475"/>
      <c r="D41" s="476"/>
      <c r="E41" s="254">
        <v>2</v>
      </c>
      <c r="F41" s="240"/>
      <c r="G41" s="237"/>
      <c r="H41" s="237"/>
      <c r="I41" s="212" t="str">
        <f t="shared" si="0"/>
        <v xml:space="preserve">  </v>
      </c>
      <c r="J41" s="292"/>
      <c r="K41" s="216" t="str">
        <f>+IFERROR(VLOOKUP($J41,'11 FORMULAS'!$B$51:$C$53,2,0),"")</f>
        <v/>
      </c>
      <c r="L41" s="216" t="str">
        <f>+IFERROR(VLOOKUP($J41,'11 FORMULAS'!$B$51:$D$53,3,0),"")</f>
        <v/>
      </c>
      <c r="M41" s="255"/>
      <c r="N41" s="256" t="str">
        <f>+IFERROR(VLOOKUP($M41,'11 FORMULAS'!$B$54:$C$55,2,0),"")</f>
        <v/>
      </c>
      <c r="O41" s="257"/>
      <c r="P41" s="257"/>
      <c r="Q41" s="257"/>
      <c r="R41" s="257"/>
      <c r="S41" s="216" t="str">
        <f t="shared" si="1"/>
        <v/>
      </c>
      <c r="T41" s="216">
        <f>IF($L41='11 FORMULAS'!$D$51,$C$10-($C$10*$S$10),$C$10)</f>
        <v>0.6</v>
      </c>
      <c r="U41" s="216">
        <f>IF($L41='11 FORMULAS'!$D$53,$D$40-($D$40*$S$40),$D$40)</f>
        <v>1</v>
      </c>
      <c r="V41" s="507"/>
      <c r="W41" s="508"/>
      <c r="X41" s="28"/>
      <c r="Y41" s="214"/>
      <c r="Z41" s="215"/>
      <c r="AA41" s="215"/>
    </row>
    <row r="42" spans="1:27" ht="29.55" customHeight="1" thickBot="1" x14ac:dyDescent="0.35">
      <c r="A42" s="468"/>
      <c r="B42" s="472"/>
      <c r="C42" s="475"/>
      <c r="D42" s="476"/>
      <c r="E42" s="254">
        <v>3</v>
      </c>
      <c r="F42" s="240"/>
      <c r="G42" s="237"/>
      <c r="H42" s="237"/>
      <c r="I42" s="212" t="str">
        <f t="shared" si="0"/>
        <v xml:space="preserve">  </v>
      </c>
      <c r="J42" s="292"/>
      <c r="K42" s="216" t="str">
        <f>+IFERROR(VLOOKUP($J42,'11 FORMULAS'!$B$51:$C$53,2,0),"")</f>
        <v/>
      </c>
      <c r="L42" s="216" t="str">
        <f>+IFERROR(VLOOKUP($J42,'11 FORMULAS'!$B$51:$D$53,3,0),"")</f>
        <v/>
      </c>
      <c r="M42" s="255"/>
      <c r="N42" s="256" t="str">
        <f>+IFERROR(VLOOKUP($M42,'11 FORMULAS'!$B$54:$C$55,2,0),"")</f>
        <v/>
      </c>
      <c r="O42" s="257"/>
      <c r="P42" s="257"/>
      <c r="Q42" s="257"/>
      <c r="R42" s="257"/>
      <c r="S42" s="216" t="str">
        <f t="shared" si="1"/>
        <v/>
      </c>
      <c r="T42" s="216">
        <f>IF($L42='11 FORMULAS'!$D$51,$C$10-($C$10*$S$10),$C$10)</f>
        <v>0.6</v>
      </c>
      <c r="U42" s="216">
        <f>IF($L42='11 FORMULAS'!$D$53,$D$40-($D$40*$S$40),$D$40)</f>
        <v>1</v>
      </c>
      <c r="V42" s="507"/>
      <c r="W42" s="508"/>
      <c r="X42" s="28"/>
      <c r="Y42" s="214"/>
      <c r="Z42" s="215"/>
      <c r="AA42" s="215"/>
    </row>
    <row r="43" spans="1:27" ht="29.55" customHeight="1" thickBot="1" x14ac:dyDescent="0.35">
      <c r="A43" s="469"/>
      <c r="B43" s="473"/>
      <c r="C43" s="462"/>
      <c r="D43" s="465"/>
      <c r="E43" s="254">
        <v>4</v>
      </c>
      <c r="F43" s="241"/>
      <c r="G43" s="163"/>
      <c r="H43" s="163"/>
      <c r="I43" s="212" t="str">
        <f t="shared" si="0"/>
        <v xml:space="preserve">  </v>
      </c>
      <c r="J43" s="292"/>
      <c r="K43" s="216" t="str">
        <f>+IFERROR(VLOOKUP($J43,'11 FORMULAS'!$B$51:$C$53,2,0),"")</f>
        <v/>
      </c>
      <c r="L43" s="216" t="str">
        <f>+IFERROR(VLOOKUP($J43,'11 FORMULAS'!$B$51:$D$53,3,0),"")</f>
        <v/>
      </c>
      <c r="M43" s="255"/>
      <c r="N43" s="256" t="str">
        <f>+IFERROR(VLOOKUP($M43,'11 FORMULAS'!$B$54:$C$55,2,0),"")</f>
        <v/>
      </c>
      <c r="O43" s="257"/>
      <c r="P43" s="257"/>
      <c r="Q43" s="257"/>
      <c r="R43" s="257"/>
      <c r="S43" s="216" t="str">
        <f t="shared" si="1"/>
        <v/>
      </c>
      <c r="T43" s="216">
        <f>IF($L43='11 FORMULAS'!$D$51,$C$10-($C$10*$S$10),$C$10)</f>
        <v>0.6</v>
      </c>
      <c r="U43" s="216">
        <f>IF($L43='11 FORMULAS'!$D$53,$D$40-($D$40*$S$40),$D$40)</f>
        <v>1</v>
      </c>
      <c r="V43" s="500"/>
      <c r="W43" s="503"/>
      <c r="X43" s="28"/>
      <c r="Y43" s="214"/>
      <c r="Z43" s="215"/>
      <c r="AA43" s="215"/>
    </row>
    <row r="44" spans="1:27" ht="29.55" customHeight="1" thickBot="1" x14ac:dyDescent="0.35">
      <c r="A44" s="469"/>
      <c r="B44" s="473"/>
      <c r="C44" s="462"/>
      <c r="D44" s="465"/>
      <c r="E44" s="254">
        <v>5</v>
      </c>
      <c r="F44" s="241"/>
      <c r="G44" s="163"/>
      <c r="H44" s="163"/>
      <c r="I44" s="212" t="str">
        <f t="shared" si="0"/>
        <v xml:space="preserve">  </v>
      </c>
      <c r="J44" s="292"/>
      <c r="K44" s="216" t="str">
        <f>+IFERROR(VLOOKUP($J44,'11 FORMULAS'!$B$51:$C$53,2,0),"")</f>
        <v/>
      </c>
      <c r="L44" s="216" t="str">
        <f>+IFERROR(VLOOKUP($J44,'11 FORMULAS'!$B$51:$D$53,3,0),"")</f>
        <v/>
      </c>
      <c r="M44" s="255"/>
      <c r="N44" s="256" t="str">
        <f>+IFERROR(VLOOKUP($M44,'11 FORMULAS'!$B$54:$C$55,2,0),"")</f>
        <v/>
      </c>
      <c r="O44" s="257"/>
      <c r="P44" s="257"/>
      <c r="Q44" s="257"/>
      <c r="R44" s="257"/>
      <c r="S44" s="216" t="str">
        <f t="shared" si="1"/>
        <v/>
      </c>
      <c r="T44" s="216">
        <f>IF($L44='11 FORMULAS'!$D$51,$C$10-($C$10*$S$10),$C$10)</f>
        <v>0.6</v>
      </c>
      <c r="U44" s="216">
        <f>IF($L44='11 FORMULAS'!$D$53,$D$40-($D$40*$S$40),$D$40)</f>
        <v>1</v>
      </c>
      <c r="V44" s="500"/>
      <c r="W44" s="503"/>
      <c r="X44" s="28"/>
      <c r="Y44" s="214"/>
      <c r="Z44" s="215"/>
      <c r="AA44" s="215"/>
    </row>
    <row r="45" spans="1:27" ht="29.55" customHeight="1" thickBot="1" x14ac:dyDescent="0.35">
      <c r="A45" s="470"/>
      <c r="B45" s="474"/>
      <c r="C45" s="463"/>
      <c r="D45" s="466"/>
      <c r="E45" s="258">
        <v>6</v>
      </c>
      <c r="F45" s="244"/>
      <c r="G45" s="164"/>
      <c r="H45" s="164"/>
      <c r="I45" s="212" t="str">
        <f t="shared" si="0"/>
        <v xml:space="preserve">  </v>
      </c>
      <c r="J45" s="292"/>
      <c r="K45" s="216" t="str">
        <f>+IFERROR(VLOOKUP($J45,'11 FORMULAS'!$B$51:$C$53,2,0),"")</f>
        <v/>
      </c>
      <c r="L45" s="216" t="str">
        <f>+IFERROR(VLOOKUP($J45,'11 FORMULAS'!$B$51:$D$53,3,0),"")</f>
        <v/>
      </c>
      <c r="M45" s="255"/>
      <c r="N45" s="256" t="str">
        <f>+IFERROR(VLOOKUP($M45,'11 FORMULAS'!$B$54:$C$55,2,0),"")</f>
        <v/>
      </c>
      <c r="O45" s="257"/>
      <c r="P45" s="257"/>
      <c r="Q45" s="257"/>
      <c r="R45" s="257"/>
      <c r="S45" s="216" t="str">
        <f t="shared" si="1"/>
        <v/>
      </c>
      <c r="T45" s="216">
        <f>IF($L45='11 FORMULAS'!$D$51,$C$10-($C$10*$S$10),$C$10)</f>
        <v>0.6</v>
      </c>
      <c r="U45" s="216">
        <f>IF($L45='11 FORMULAS'!$D$53,$D$40-($D$40*$S$40),$D$40)</f>
        <v>1</v>
      </c>
      <c r="V45" s="501"/>
      <c r="W45" s="504"/>
      <c r="X45" s="28"/>
    </row>
    <row r="46" spans="1:27" ht="99" customHeight="1" thickBot="1" x14ac:dyDescent="0.35">
      <c r="A46" s="467" t="str">
        <f>'2 IDENTIFICACIÓN'!A16</f>
        <v>R7</v>
      </c>
      <c r="B46" s="471" t="str">
        <f>+'2 IDENTIFICACIÓN'!J16</f>
        <v>Posibilidad de afectación económica y reputacional por investigaciones y sanciones disciplinarias por entes de control,  debido a la falta de seguimiento al cumplimiento de metas del Plan de Desarrollo Municipal programadas para la vigencia.</v>
      </c>
      <c r="C46" s="461">
        <f>+'3 PROBABIL E IMPACTO INHERENTE'!E16</f>
        <v>0.6</v>
      </c>
      <c r="D46" s="464">
        <f>+'3 PROBABIL E IMPACTO INHERENTE'!M16</f>
        <v>1</v>
      </c>
      <c r="E46" s="259">
        <v>1</v>
      </c>
      <c r="F46" s="242" t="s">
        <v>432</v>
      </c>
      <c r="G46" s="35" t="s">
        <v>433</v>
      </c>
      <c r="H46" s="35" t="s">
        <v>434</v>
      </c>
      <c r="I46" s="212" t="str">
        <f t="shared" si="0"/>
        <v xml:space="preserve">La Secretaría de Salud y Ambiente, verifica el avance en el cumplimiento físico de las metas y la ejecución de los recursos financieros del Plan de Desarrollo Municipal 2026-2027,  mediante seguimiento periódico, con el fin de gestionar oportunamente la apropiación de recursos y la solicitud de vigencias futuras que garanticen el cumplimiento de las metas programadas para la vigencia.	</v>
      </c>
      <c r="J46" s="292" t="s">
        <v>132</v>
      </c>
      <c r="K46" s="216">
        <f>+IFERROR(VLOOKUP($J46,'11 FORMULAS'!$B$51:$C$53,2,0),"")</f>
        <v>0.25</v>
      </c>
      <c r="L46" s="216" t="str">
        <f>+IFERROR(VLOOKUP($J46,'11 FORMULAS'!$B$51:$D$53,3,0),"")</f>
        <v>Probabilidad</v>
      </c>
      <c r="M46" s="255" t="s">
        <v>144</v>
      </c>
      <c r="N46" s="256">
        <f>+IFERROR(VLOOKUP($M46,'11 FORMULAS'!$B$54:$C$55,2,0),"")</f>
        <v>0.15</v>
      </c>
      <c r="O46" s="257" t="s">
        <v>134</v>
      </c>
      <c r="P46" s="257" t="s">
        <v>241</v>
      </c>
      <c r="Q46" s="257" t="s">
        <v>136</v>
      </c>
      <c r="R46" s="257" t="s">
        <v>137</v>
      </c>
      <c r="S46" s="216">
        <f t="shared" si="1"/>
        <v>0.4</v>
      </c>
      <c r="T46" s="216">
        <f>IF($L46='11 FORMULAS'!$D$51,$C$10-($C$10*$S$10),$C$10)</f>
        <v>0.36</v>
      </c>
      <c r="U46" s="216">
        <f>IF($L46='11 FORMULAS'!$D$53,$D$46-($D$46*$S$46),$D$46)</f>
        <v>1</v>
      </c>
      <c r="V46" s="499">
        <f>+IF(T51="","",T51)</f>
        <v>0.6</v>
      </c>
      <c r="W46" s="502">
        <f>+IF(U51="","",U51)</f>
        <v>1</v>
      </c>
      <c r="X46" s="28"/>
      <c r="Y46" s="214"/>
      <c r="Z46" s="215"/>
      <c r="AA46" s="215"/>
    </row>
    <row r="47" spans="1:27" ht="29.55" customHeight="1" thickBot="1" x14ac:dyDescent="0.35">
      <c r="A47" s="469"/>
      <c r="B47" s="473"/>
      <c r="C47" s="462"/>
      <c r="D47" s="465"/>
      <c r="E47" s="254">
        <v>2</v>
      </c>
      <c r="F47" s="241"/>
      <c r="G47" s="163"/>
      <c r="H47" s="163"/>
      <c r="I47" s="212" t="str">
        <f t="shared" si="0"/>
        <v xml:space="preserve">  </v>
      </c>
      <c r="J47" s="292"/>
      <c r="K47" s="216" t="str">
        <f>+IFERROR(VLOOKUP($J47,'11 FORMULAS'!$B$51:$C$53,2,0),"")</f>
        <v/>
      </c>
      <c r="L47" s="216" t="str">
        <f>+IFERROR(VLOOKUP($J47,'11 FORMULAS'!$B$51:$D$53,3,0),"")</f>
        <v/>
      </c>
      <c r="M47" s="255"/>
      <c r="N47" s="256" t="str">
        <f>+IFERROR(VLOOKUP($M47,'11 FORMULAS'!$B$54:$C$55,2,0),"")</f>
        <v/>
      </c>
      <c r="O47" s="257"/>
      <c r="P47" s="257"/>
      <c r="Q47" s="257"/>
      <c r="R47" s="257"/>
      <c r="S47" s="216" t="str">
        <f t="shared" si="1"/>
        <v/>
      </c>
      <c r="T47" s="216">
        <f>IF($L47='11 FORMULAS'!$D$51,$C$10-($C$10*$S$10),$C$10)</f>
        <v>0.6</v>
      </c>
      <c r="U47" s="216">
        <f>IF($L47='11 FORMULAS'!$D$53,$D$46-($D$46*$S$46),$D$46)</f>
        <v>1</v>
      </c>
      <c r="V47" s="500"/>
      <c r="W47" s="503"/>
      <c r="X47" s="28"/>
      <c r="Y47" s="214"/>
      <c r="Z47" s="215"/>
      <c r="AA47" s="215"/>
    </row>
    <row r="48" spans="1:27" ht="29.55" customHeight="1" thickBot="1" x14ac:dyDescent="0.35">
      <c r="A48" s="469"/>
      <c r="B48" s="473"/>
      <c r="C48" s="462"/>
      <c r="D48" s="465"/>
      <c r="E48" s="254">
        <v>3</v>
      </c>
      <c r="F48" s="241"/>
      <c r="G48" s="163"/>
      <c r="H48" s="163"/>
      <c r="I48" s="212" t="str">
        <f t="shared" si="0"/>
        <v xml:space="preserve">  </v>
      </c>
      <c r="J48" s="292"/>
      <c r="K48" s="216" t="str">
        <f>+IFERROR(VLOOKUP($J48,'11 FORMULAS'!$B$51:$C$53,2,0),"")</f>
        <v/>
      </c>
      <c r="L48" s="216" t="str">
        <f>+IFERROR(VLOOKUP($J48,'11 FORMULAS'!$B$51:$D$53,3,0),"")</f>
        <v/>
      </c>
      <c r="M48" s="255"/>
      <c r="N48" s="256" t="str">
        <f>+IFERROR(VLOOKUP($M48,'11 FORMULAS'!$B$54:$C$55,2,0),"")</f>
        <v/>
      </c>
      <c r="O48" s="257"/>
      <c r="P48" s="257"/>
      <c r="Q48" s="257"/>
      <c r="R48" s="257"/>
      <c r="S48" s="216" t="str">
        <f t="shared" si="1"/>
        <v/>
      </c>
      <c r="T48" s="216">
        <f>IF($L48='11 FORMULAS'!$D$51,$C$10-($C$10*$S$10),$C$10)</f>
        <v>0.6</v>
      </c>
      <c r="U48" s="216">
        <f>IF($L48='11 FORMULAS'!$D$53,$D$46-($D$46*$S$46),$D$46)</f>
        <v>1</v>
      </c>
      <c r="V48" s="500"/>
      <c r="W48" s="503"/>
      <c r="X48" s="28"/>
      <c r="Y48" s="214"/>
      <c r="Z48" s="215"/>
      <c r="AA48" s="215"/>
    </row>
    <row r="49" spans="1:27" ht="29.55" customHeight="1" thickBot="1" x14ac:dyDescent="0.35">
      <c r="A49" s="469"/>
      <c r="B49" s="473"/>
      <c r="C49" s="462"/>
      <c r="D49" s="465"/>
      <c r="E49" s="254">
        <v>4</v>
      </c>
      <c r="F49" s="241"/>
      <c r="G49" s="163"/>
      <c r="H49" s="163"/>
      <c r="I49" s="212" t="str">
        <f t="shared" si="0"/>
        <v xml:space="preserve">  </v>
      </c>
      <c r="J49" s="292"/>
      <c r="K49" s="216" t="str">
        <f>+IFERROR(VLOOKUP($J49,'11 FORMULAS'!$B$51:$C$53,2,0),"")</f>
        <v/>
      </c>
      <c r="L49" s="216" t="str">
        <f>+IFERROR(VLOOKUP($J49,'11 FORMULAS'!$B$51:$D$53,3,0),"")</f>
        <v/>
      </c>
      <c r="M49" s="255"/>
      <c r="N49" s="256" t="str">
        <f>+IFERROR(VLOOKUP($M49,'11 FORMULAS'!$B$54:$C$55,2,0),"")</f>
        <v/>
      </c>
      <c r="O49" s="257"/>
      <c r="P49" s="257"/>
      <c r="Q49" s="257"/>
      <c r="R49" s="257"/>
      <c r="S49" s="216" t="str">
        <f t="shared" si="1"/>
        <v/>
      </c>
      <c r="T49" s="216">
        <f>IF($L49='11 FORMULAS'!$D$51,$C$10-($C$10*$S$10),$C$10)</f>
        <v>0.6</v>
      </c>
      <c r="U49" s="216">
        <f>IF($L49='11 FORMULAS'!$D$53,$D$46-($D$46*$S$46),$D$46)</f>
        <v>1</v>
      </c>
      <c r="V49" s="500"/>
      <c r="W49" s="503"/>
      <c r="X49" s="28"/>
      <c r="Y49" s="214"/>
      <c r="Z49" s="215"/>
      <c r="AA49" s="215"/>
    </row>
    <row r="50" spans="1:27" ht="29.55" customHeight="1" thickBot="1" x14ac:dyDescent="0.35">
      <c r="A50" s="469"/>
      <c r="B50" s="473"/>
      <c r="C50" s="462"/>
      <c r="D50" s="465"/>
      <c r="E50" s="254">
        <v>5</v>
      </c>
      <c r="F50" s="241"/>
      <c r="G50" s="163"/>
      <c r="H50" s="163"/>
      <c r="I50" s="212" t="str">
        <f t="shared" si="0"/>
        <v xml:space="preserve">  </v>
      </c>
      <c r="J50" s="292"/>
      <c r="K50" s="216" t="str">
        <f>+IFERROR(VLOOKUP($J50,'11 FORMULAS'!$B$51:$C$53,2,0),"")</f>
        <v/>
      </c>
      <c r="L50" s="216" t="str">
        <f>+IFERROR(VLOOKUP($J50,'11 FORMULAS'!$B$51:$D$53,3,0),"")</f>
        <v/>
      </c>
      <c r="M50" s="255"/>
      <c r="N50" s="256" t="str">
        <f>+IFERROR(VLOOKUP($M50,'11 FORMULAS'!$B$54:$C$55,2,0),"")</f>
        <v/>
      </c>
      <c r="O50" s="257"/>
      <c r="P50" s="257"/>
      <c r="Q50" s="257"/>
      <c r="R50" s="257"/>
      <c r="S50" s="216" t="str">
        <f t="shared" si="1"/>
        <v/>
      </c>
      <c r="T50" s="216">
        <f>IF($L50='11 FORMULAS'!$D$51,$C$10-($C$10*$S$10),$C$10)</f>
        <v>0.6</v>
      </c>
      <c r="U50" s="216">
        <f>IF($L50='11 FORMULAS'!$D$53,$D$46-($D$46*$S$46),$D$46)</f>
        <v>1</v>
      </c>
      <c r="V50" s="500"/>
      <c r="W50" s="503"/>
      <c r="X50" s="28"/>
      <c r="Y50" s="214"/>
      <c r="Z50" s="215"/>
      <c r="AA50" s="215"/>
    </row>
    <row r="51" spans="1:27" ht="29.55" customHeight="1" thickBot="1" x14ac:dyDescent="0.35">
      <c r="A51" s="470"/>
      <c r="B51" s="474"/>
      <c r="C51" s="463"/>
      <c r="D51" s="466"/>
      <c r="E51" s="258">
        <v>6</v>
      </c>
      <c r="F51" s="244"/>
      <c r="G51" s="164"/>
      <c r="H51" s="164"/>
      <c r="I51" s="212" t="str">
        <f t="shared" si="0"/>
        <v xml:space="preserve">  </v>
      </c>
      <c r="J51" s="292"/>
      <c r="K51" s="216" t="str">
        <f>+IFERROR(VLOOKUP($J51,'11 FORMULAS'!$B$51:$C$53,2,0),"")</f>
        <v/>
      </c>
      <c r="L51" s="216" t="str">
        <f>+IFERROR(VLOOKUP($J51,'11 FORMULAS'!$B$51:$D$53,3,0),"")</f>
        <v/>
      </c>
      <c r="M51" s="255"/>
      <c r="N51" s="256" t="str">
        <f>+IFERROR(VLOOKUP($M51,'11 FORMULAS'!$B$54:$C$55,2,0),"")</f>
        <v/>
      </c>
      <c r="O51" s="257"/>
      <c r="P51" s="257"/>
      <c r="Q51" s="257"/>
      <c r="R51" s="257"/>
      <c r="S51" s="216" t="str">
        <f t="shared" si="1"/>
        <v/>
      </c>
      <c r="T51" s="216">
        <f>IF($L51='11 FORMULAS'!$D$51,$C$10-($C$10*$S$10),$C$10)</f>
        <v>0.6</v>
      </c>
      <c r="U51" s="216">
        <f>IF($L51='11 FORMULAS'!$D$53,$D$46-($D$46*$S$46),$D$46)</f>
        <v>1</v>
      </c>
      <c r="V51" s="501"/>
      <c r="W51" s="504"/>
      <c r="X51" s="28"/>
    </row>
    <row r="52" spans="1:27" ht="61.8" customHeight="1" thickBot="1" x14ac:dyDescent="0.35">
      <c r="A52" s="467" t="str">
        <f>'2 IDENTIFICACIÓN'!A17</f>
        <v>R8</v>
      </c>
      <c r="B52" s="471" t="str">
        <f>+'2 IDENTIFICACIÓN'!J17</f>
        <v>Posibilidad de afectación económica y reputacional por  incumplimiento de las acciones establecidas en los planes de mejoramiento derivados de auditorías internas y externas,  debido a debilidades en el seguimiento y cumplimiento de los tiempos definidos para su ejecución.</v>
      </c>
      <c r="C52" s="461">
        <f>+'3 PROBABIL E IMPACTO INHERENTE'!E17</f>
        <v>0.6</v>
      </c>
      <c r="D52" s="464">
        <f>+'3 PROBABIL E IMPACTO INHERENTE'!M17</f>
        <v>0.6</v>
      </c>
      <c r="E52" s="259">
        <v>1</v>
      </c>
      <c r="F52" s="242" t="s">
        <v>435</v>
      </c>
      <c r="G52" s="35" t="s">
        <v>436</v>
      </c>
      <c r="H52" s="35" t="s">
        <v>437</v>
      </c>
      <c r="I52" s="212" t="str">
        <f t="shared" si="0"/>
        <v>La profesional encargada revisa las acciones correctivas establecidas y plasmadas en los Planes de Mejoramiento de auditorías internas y externas suscritos, a través de seguimientos con los responsables de su cumplimiento</v>
      </c>
      <c r="J52" s="292" t="s">
        <v>132</v>
      </c>
      <c r="K52" s="216">
        <f>+IFERROR(VLOOKUP($J52,'11 FORMULAS'!$B$51:$C$53,2,0),"")</f>
        <v>0.25</v>
      </c>
      <c r="L52" s="216" t="str">
        <f>+IFERROR(VLOOKUP($J52,'11 FORMULAS'!$B$51:$D$53,3,0),"")</f>
        <v>Probabilidad</v>
      </c>
      <c r="M52" s="255" t="s">
        <v>144</v>
      </c>
      <c r="N52" s="256">
        <f>+IFERROR(VLOOKUP($M52,'11 FORMULAS'!$B$54:$C$55,2,0),"")</f>
        <v>0.15</v>
      </c>
      <c r="O52" s="257" t="s">
        <v>134</v>
      </c>
      <c r="P52" s="257" t="s">
        <v>240</v>
      </c>
      <c r="Q52" s="257" t="s">
        <v>136</v>
      </c>
      <c r="R52" s="257" t="s">
        <v>137</v>
      </c>
      <c r="S52" s="216">
        <f t="shared" si="1"/>
        <v>0.4</v>
      </c>
      <c r="T52" s="216">
        <f>IF($L52='11 FORMULAS'!$D$51,$C$10-($C$10*$S$10),$C$10)</f>
        <v>0.36</v>
      </c>
      <c r="U52" s="216">
        <f>IF($L52='11 FORMULAS'!$D$53,$D$52-($D$52*$S$52),$D$52)</f>
        <v>0.6</v>
      </c>
      <c r="V52" s="499">
        <f>+IF(T57="","",T57)</f>
        <v>0.6</v>
      </c>
      <c r="W52" s="502">
        <f>+IF(U57="","",U57)</f>
        <v>0.6</v>
      </c>
      <c r="X52" s="28"/>
      <c r="Y52" s="214"/>
      <c r="Z52" s="215"/>
      <c r="AA52" s="215"/>
    </row>
    <row r="53" spans="1:27" ht="29.55" customHeight="1" thickBot="1" x14ac:dyDescent="0.35">
      <c r="A53" s="469"/>
      <c r="B53" s="473"/>
      <c r="C53" s="462"/>
      <c r="D53" s="465"/>
      <c r="E53" s="254">
        <v>2</v>
      </c>
      <c r="F53" s="241"/>
      <c r="G53" s="163"/>
      <c r="H53" s="163"/>
      <c r="I53" s="212" t="str">
        <f t="shared" si="0"/>
        <v xml:space="preserve">  </v>
      </c>
      <c r="J53" s="292"/>
      <c r="K53" s="216" t="str">
        <f>+IFERROR(VLOOKUP($J53,'11 FORMULAS'!$B$51:$C$53,2,0),"")</f>
        <v/>
      </c>
      <c r="L53" s="216" t="str">
        <f>+IFERROR(VLOOKUP($J53,'11 FORMULAS'!$B$51:$D$53,3,0),"")</f>
        <v/>
      </c>
      <c r="M53" s="255"/>
      <c r="N53" s="256" t="str">
        <f>+IFERROR(VLOOKUP($M53,'11 FORMULAS'!$B$54:$C$55,2,0),"")</f>
        <v/>
      </c>
      <c r="O53" s="257"/>
      <c r="P53" s="257"/>
      <c r="Q53" s="257"/>
      <c r="R53" s="257"/>
      <c r="S53" s="216" t="str">
        <f t="shared" si="1"/>
        <v/>
      </c>
      <c r="T53" s="216">
        <f>IF($L53='11 FORMULAS'!$D$51,$C$10-($C$10*$S$10),$C$10)</f>
        <v>0.6</v>
      </c>
      <c r="U53" s="216">
        <f>IF($L53='11 FORMULAS'!$D$53,$D$52-($D$52*$S$52),$D$52)</f>
        <v>0.6</v>
      </c>
      <c r="V53" s="500"/>
      <c r="W53" s="503"/>
      <c r="X53" s="28"/>
      <c r="Y53" s="214"/>
      <c r="Z53" s="215"/>
      <c r="AA53" s="215"/>
    </row>
    <row r="54" spans="1:27" ht="29.55" customHeight="1" thickBot="1" x14ac:dyDescent="0.35">
      <c r="A54" s="469"/>
      <c r="B54" s="473"/>
      <c r="C54" s="462"/>
      <c r="D54" s="465"/>
      <c r="E54" s="254">
        <v>3</v>
      </c>
      <c r="F54" s="241"/>
      <c r="G54" s="163"/>
      <c r="H54" s="163"/>
      <c r="I54" s="212" t="str">
        <f t="shared" si="0"/>
        <v xml:space="preserve">  </v>
      </c>
      <c r="J54" s="292"/>
      <c r="K54" s="216" t="str">
        <f>+IFERROR(VLOOKUP($J54,'11 FORMULAS'!$B$51:$C$53,2,0),"")</f>
        <v/>
      </c>
      <c r="L54" s="216" t="str">
        <f>+IFERROR(VLOOKUP($J54,'11 FORMULAS'!$B$51:$D$53,3,0),"")</f>
        <v/>
      </c>
      <c r="M54" s="255"/>
      <c r="N54" s="256" t="str">
        <f>+IFERROR(VLOOKUP($M54,'11 FORMULAS'!$B$54:$C$55,2,0),"")</f>
        <v/>
      </c>
      <c r="O54" s="257"/>
      <c r="P54" s="257"/>
      <c r="Q54" s="257"/>
      <c r="R54" s="257"/>
      <c r="S54" s="216" t="str">
        <f t="shared" si="1"/>
        <v/>
      </c>
      <c r="T54" s="216">
        <f>IF($L54='11 FORMULAS'!$D$51,$C$10-($C$10*$S$10),$C$10)</f>
        <v>0.6</v>
      </c>
      <c r="U54" s="216">
        <f>IF($L54='11 FORMULAS'!$D$53,$D$52-($D$52*$S$52),$D$52)</f>
        <v>0.6</v>
      </c>
      <c r="V54" s="500"/>
      <c r="W54" s="503"/>
      <c r="X54" s="28"/>
      <c r="Y54" s="214"/>
      <c r="Z54" s="215"/>
      <c r="AA54" s="215"/>
    </row>
    <row r="55" spans="1:27" ht="29.55" customHeight="1" thickBot="1" x14ac:dyDescent="0.35">
      <c r="A55" s="469"/>
      <c r="B55" s="473"/>
      <c r="C55" s="462"/>
      <c r="D55" s="465"/>
      <c r="E55" s="254">
        <v>4</v>
      </c>
      <c r="F55" s="241"/>
      <c r="G55" s="163"/>
      <c r="H55" s="163"/>
      <c r="I55" s="212" t="str">
        <f t="shared" si="0"/>
        <v xml:space="preserve">  </v>
      </c>
      <c r="J55" s="292"/>
      <c r="K55" s="216" t="str">
        <f>+IFERROR(VLOOKUP($J55,'11 FORMULAS'!$B$51:$C$53,2,0),"")</f>
        <v/>
      </c>
      <c r="L55" s="216" t="str">
        <f>+IFERROR(VLOOKUP($J55,'11 FORMULAS'!$B$51:$D$53,3,0),"")</f>
        <v/>
      </c>
      <c r="M55" s="255"/>
      <c r="N55" s="256" t="str">
        <f>+IFERROR(VLOOKUP($M55,'11 FORMULAS'!$B$54:$C$55,2,0),"")</f>
        <v/>
      </c>
      <c r="O55" s="257"/>
      <c r="P55" s="257"/>
      <c r="Q55" s="257"/>
      <c r="R55" s="257"/>
      <c r="S55" s="216" t="str">
        <f t="shared" si="1"/>
        <v/>
      </c>
      <c r="T55" s="216">
        <f>IF($L55='11 FORMULAS'!$D$51,$C$10-($C$10*$S$10),$C$10)</f>
        <v>0.6</v>
      </c>
      <c r="U55" s="216">
        <f>IF($L55='11 FORMULAS'!$D$53,$D$52-($D$52*$S$52),$D$52)</f>
        <v>0.6</v>
      </c>
      <c r="V55" s="500"/>
      <c r="W55" s="503"/>
      <c r="X55" s="28"/>
      <c r="Y55" s="214"/>
      <c r="Z55" s="215"/>
      <c r="AA55" s="215"/>
    </row>
    <row r="56" spans="1:27" ht="29.55" customHeight="1" thickBot="1" x14ac:dyDescent="0.35">
      <c r="A56" s="469"/>
      <c r="B56" s="473"/>
      <c r="C56" s="462"/>
      <c r="D56" s="465"/>
      <c r="E56" s="254">
        <v>5</v>
      </c>
      <c r="F56" s="241"/>
      <c r="G56" s="163"/>
      <c r="H56" s="163"/>
      <c r="I56" s="212" t="str">
        <f t="shared" si="0"/>
        <v xml:space="preserve">  </v>
      </c>
      <c r="J56" s="292"/>
      <c r="K56" s="216" t="str">
        <f>+IFERROR(VLOOKUP($J56,'11 FORMULAS'!$B$51:$C$53,2,0),"")</f>
        <v/>
      </c>
      <c r="L56" s="216" t="str">
        <f>+IFERROR(VLOOKUP($J56,'11 FORMULAS'!$B$51:$D$53,3,0),"")</f>
        <v/>
      </c>
      <c r="M56" s="255"/>
      <c r="N56" s="256" t="str">
        <f>+IFERROR(VLOOKUP($M56,'11 FORMULAS'!$B$54:$C$55,2,0),"")</f>
        <v/>
      </c>
      <c r="O56" s="257"/>
      <c r="P56" s="257"/>
      <c r="Q56" s="257"/>
      <c r="R56" s="257"/>
      <c r="S56" s="216" t="str">
        <f t="shared" si="1"/>
        <v/>
      </c>
      <c r="T56" s="216">
        <f>IF($L56='11 FORMULAS'!$D$51,$C$10-($C$10*$S$10),$C$10)</f>
        <v>0.6</v>
      </c>
      <c r="U56" s="216">
        <f>IF($L56='11 FORMULAS'!$D$53,$D$52-($D$52*$S$52),$D$52)</f>
        <v>0.6</v>
      </c>
      <c r="V56" s="500"/>
      <c r="W56" s="503"/>
      <c r="X56" s="28"/>
      <c r="Y56" s="214"/>
      <c r="Z56" s="215"/>
      <c r="AA56" s="215"/>
    </row>
    <row r="57" spans="1:27" ht="29.55" customHeight="1" thickBot="1" x14ac:dyDescent="0.35">
      <c r="A57" s="470"/>
      <c r="B57" s="474"/>
      <c r="C57" s="463"/>
      <c r="D57" s="466"/>
      <c r="E57" s="258">
        <v>6</v>
      </c>
      <c r="F57" s="244"/>
      <c r="G57" s="164"/>
      <c r="H57" s="164"/>
      <c r="I57" s="212" t="str">
        <f t="shared" si="0"/>
        <v xml:space="preserve">  </v>
      </c>
      <c r="J57" s="292"/>
      <c r="K57" s="216" t="str">
        <f>+IFERROR(VLOOKUP($J57,'11 FORMULAS'!$B$51:$C$53,2,0),"")</f>
        <v/>
      </c>
      <c r="L57" s="216" t="str">
        <f>+IFERROR(VLOOKUP($J57,'11 FORMULAS'!$B$51:$D$53,3,0),"")</f>
        <v/>
      </c>
      <c r="M57" s="255"/>
      <c r="N57" s="256" t="str">
        <f>+IFERROR(VLOOKUP($M57,'11 FORMULAS'!$B$54:$C$55,2,0),"")</f>
        <v/>
      </c>
      <c r="O57" s="257"/>
      <c r="P57" s="257"/>
      <c r="Q57" s="257"/>
      <c r="R57" s="257"/>
      <c r="S57" s="216" t="str">
        <f t="shared" si="1"/>
        <v/>
      </c>
      <c r="T57" s="216">
        <f>IF($L57='11 FORMULAS'!$D$51,$C$10-($C$10*$S$10),$C$10)</f>
        <v>0.6</v>
      </c>
      <c r="U57" s="216">
        <f>IF($L57='11 FORMULAS'!$D$53,$D$52-($D$52*$S$52),$D$52)</f>
        <v>0.6</v>
      </c>
      <c r="V57" s="501"/>
      <c r="W57" s="504"/>
      <c r="X57" s="28"/>
    </row>
    <row r="58" spans="1:27" ht="96.6" customHeight="1" thickBot="1" x14ac:dyDescent="0.35">
      <c r="A58" s="467" t="str">
        <f>'2 IDENTIFICACIÓN'!A18</f>
        <v>R9</v>
      </c>
      <c r="B58" s="471" t="str">
        <f>+'2 IDENTIFICACIÓN'!J18</f>
        <v>Posibilidad de afectación reputacional por  debilidades en la planeación, gestión y ejecución de las obligaciones contractuales por parte de las unidades gestoras,  debido a  deficiencias en la supervisión y ejecución oportuna de los procesos contractuales producto de la constitución de reservas presupuestales.</v>
      </c>
      <c r="C58" s="461">
        <f>+'3 PROBABIL E IMPACTO INHERENTE'!E18</f>
        <v>0.6</v>
      </c>
      <c r="D58" s="464">
        <f>+'3 PROBABIL E IMPACTO INHERENTE'!M18</f>
        <v>0.4</v>
      </c>
      <c r="E58" s="259">
        <v>1</v>
      </c>
      <c r="F58" s="242" t="s">
        <v>438</v>
      </c>
      <c r="G58" s="35" t="s">
        <v>439</v>
      </c>
      <c r="H58" s="35" t="s">
        <v>440</v>
      </c>
      <c r="I58" s="212" t="str">
        <f t="shared" si="0"/>
        <v>La Secretaria de Salud y Ambiente, los supervisores, el profesional líder de contratación y el profesional encargado de presupuesto, verifican y realizan seguimiento a la ejecución contractual y presupuestal de las obligaciones adquiridas por la dependencia, mediante la revisión de saldos pendientes y reportes financieros, con el fin de prevenir la constitución de reservas presupuestales, de manera trimestral o cuando se presenten novedades en el proceso.</v>
      </c>
      <c r="J58" s="292" t="s">
        <v>132</v>
      </c>
      <c r="K58" s="216">
        <f>+IFERROR(VLOOKUP($J58,'11 FORMULAS'!$B$51:$C$53,2,0),"")</f>
        <v>0.25</v>
      </c>
      <c r="L58" s="216" t="str">
        <f>+IFERROR(VLOOKUP($J58,'11 FORMULAS'!$B$51:$D$53,3,0),"")</f>
        <v>Probabilidad</v>
      </c>
      <c r="M58" s="255" t="s">
        <v>144</v>
      </c>
      <c r="N58" s="256">
        <f>+IFERROR(VLOOKUP($M58,'11 FORMULAS'!$B$54:$C$55,2,0),"")</f>
        <v>0.15</v>
      </c>
      <c r="O58" s="257" t="s">
        <v>134</v>
      </c>
      <c r="P58" s="257" t="s">
        <v>241</v>
      </c>
      <c r="Q58" s="257" t="s">
        <v>136</v>
      </c>
      <c r="R58" s="257" t="s">
        <v>137</v>
      </c>
      <c r="S58" s="216">
        <f t="shared" si="1"/>
        <v>0.4</v>
      </c>
      <c r="T58" s="216">
        <f>IF($L58='11 FORMULAS'!$D$51,$C$10-($C$10*$S$10),$C$10)</f>
        <v>0.36</v>
      </c>
      <c r="U58" s="216">
        <f>IF($L58='11 FORMULAS'!$D$53,$D$58-($D$58*$S$58),$D$58)</f>
        <v>0.4</v>
      </c>
      <c r="V58" s="499">
        <f>+IF(T63="","",T63)</f>
        <v>0.6</v>
      </c>
      <c r="W58" s="502">
        <f>+IF(U63="","",U63)</f>
        <v>0.4</v>
      </c>
      <c r="X58" s="28"/>
      <c r="Y58" s="214"/>
      <c r="Z58" s="215"/>
      <c r="AA58" s="215"/>
    </row>
    <row r="59" spans="1:27" ht="29.55" customHeight="1" thickBot="1" x14ac:dyDescent="0.35">
      <c r="A59" s="469"/>
      <c r="B59" s="473"/>
      <c r="C59" s="462"/>
      <c r="D59" s="465"/>
      <c r="E59" s="254">
        <v>2</v>
      </c>
      <c r="F59" s="241"/>
      <c r="G59" s="163"/>
      <c r="H59" s="163"/>
      <c r="I59" s="212" t="str">
        <f t="shared" si="0"/>
        <v xml:space="preserve">  </v>
      </c>
      <c r="J59" s="292"/>
      <c r="K59" s="216" t="str">
        <f>+IFERROR(VLOOKUP($J59,'11 FORMULAS'!$B$51:$C$53,2,0),"")</f>
        <v/>
      </c>
      <c r="L59" s="216" t="str">
        <f>+IFERROR(VLOOKUP($J59,'11 FORMULAS'!$B$51:$D$53,3,0),"")</f>
        <v/>
      </c>
      <c r="M59" s="255"/>
      <c r="N59" s="256" t="str">
        <f>+IFERROR(VLOOKUP($M59,'11 FORMULAS'!$B$54:$C$55,2,0),"")</f>
        <v/>
      </c>
      <c r="O59" s="257"/>
      <c r="P59" s="257"/>
      <c r="Q59" s="257"/>
      <c r="R59" s="257"/>
      <c r="S59" s="216" t="str">
        <f t="shared" si="1"/>
        <v/>
      </c>
      <c r="T59" s="216">
        <f>IF($L59='11 FORMULAS'!$D$51,$C$10-($C$10*$S$10),$C$10)</f>
        <v>0.6</v>
      </c>
      <c r="U59" s="216">
        <f>IF($L59='11 FORMULAS'!$D$53,$D$58-($D$58*$S$58),$D$58)</f>
        <v>0.4</v>
      </c>
      <c r="V59" s="500"/>
      <c r="W59" s="503"/>
      <c r="X59" s="28"/>
      <c r="Y59" s="214"/>
      <c r="Z59" s="215"/>
      <c r="AA59" s="215"/>
    </row>
    <row r="60" spans="1:27" ht="29.55" customHeight="1" thickBot="1" x14ac:dyDescent="0.35">
      <c r="A60" s="469"/>
      <c r="B60" s="473"/>
      <c r="C60" s="462"/>
      <c r="D60" s="465"/>
      <c r="E60" s="254">
        <v>3</v>
      </c>
      <c r="F60" s="241"/>
      <c r="G60" s="163"/>
      <c r="H60" s="163"/>
      <c r="I60" s="212" t="str">
        <f t="shared" si="0"/>
        <v xml:space="preserve">  </v>
      </c>
      <c r="J60" s="292"/>
      <c r="K60" s="216" t="str">
        <f>+IFERROR(VLOOKUP($J60,'11 FORMULAS'!$B$51:$C$53,2,0),"")</f>
        <v/>
      </c>
      <c r="L60" s="216" t="str">
        <f>+IFERROR(VLOOKUP($J60,'11 FORMULAS'!$B$51:$D$53,3,0),"")</f>
        <v/>
      </c>
      <c r="M60" s="255"/>
      <c r="N60" s="256" t="str">
        <f>+IFERROR(VLOOKUP($M60,'11 FORMULAS'!$B$54:$C$55,2,0),"")</f>
        <v/>
      </c>
      <c r="O60" s="257"/>
      <c r="P60" s="257"/>
      <c r="Q60" s="257"/>
      <c r="R60" s="257"/>
      <c r="S60" s="216" t="str">
        <f t="shared" si="1"/>
        <v/>
      </c>
      <c r="T60" s="216">
        <f>IF($L60='11 FORMULAS'!$D$51,$C$10-($C$10*$S$10),$C$10)</f>
        <v>0.6</v>
      </c>
      <c r="U60" s="216">
        <f>IF($L60='11 FORMULAS'!$D$53,$D$58-($D$58*$S$58),$D$58)</f>
        <v>0.4</v>
      </c>
      <c r="V60" s="500"/>
      <c r="W60" s="503"/>
      <c r="X60" s="28"/>
      <c r="Y60" s="214"/>
      <c r="Z60" s="215"/>
      <c r="AA60" s="215"/>
    </row>
    <row r="61" spans="1:27" ht="29.55" customHeight="1" thickBot="1" x14ac:dyDescent="0.35">
      <c r="A61" s="469"/>
      <c r="B61" s="473"/>
      <c r="C61" s="462"/>
      <c r="D61" s="465"/>
      <c r="E61" s="254">
        <v>4</v>
      </c>
      <c r="F61" s="241"/>
      <c r="G61" s="163"/>
      <c r="H61" s="163"/>
      <c r="I61" s="212" t="str">
        <f t="shared" si="0"/>
        <v xml:space="preserve">  </v>
      </c>
      <c r="J61" s="292"/>
      <c r="K61" s="216" t="str">
        <f>+IFERROR(VLOOKUP($J61,'11 FORMULAS'!$B$51:$C$53,2,0),"")</f>
        <v/>
      </c>
      <c r="L61" s="216" t="str">
        <f>+IFERROR(VLOOKUP($J61,'11 FORMULAS'!$B$51:$D$53,3,0),"")</f>
        <v/>
      </c>
      <c r="M61" s="255"/>
      <c r="N61" s="256" t="str">
        <f>+IFERROR(VLOOKUP($M61,'11 FORMULAS'!$B$54:$C$55,2,0),"")</f>
        <v/>
      </c>
      <c r="O61" s="257"/>
      <c r="P61" s="257"/>
      <c r="Q61" s="257"/>
      <c r="R61" s="257"/>
      <c r="S61" s="216" t="str">
        <f t="shared" si="1"/>
        <v/>
      </c>
      <c r="T61" s="216">
        <f>IF($L61='11 FORMULAS'!$D$51,$C$10-($C$10*$S$10),$C$10)</f>
        <v>0.6</v>
      </c>
      <c r="U61" s="216">
        <f>IF($L61='11 FORMULAS'!$D$53,$D$58-($D$58*$S$58),$D$58)</f>
        <v>0.4</v>
      </c>
      <c r="V61" s="500"/>
      <c r="W61" s="503"/>
      <c r="X61" s="28"/>
      <c r="Y61" s="214"/>
      <c r="Z61" s="215"/>
      <c r="AA61" s="215"/>
    </row>
    <row r="62" spans="1:27" ht="29.55" customHeight="1" thickBot="1" x14ac:dyDescent="0.35">
      <c r="A62" s="469"/>
      <c r="B62" s="473"/>
      <c r="C62" s="462"/>
      <c r="D62" s="465"/>
      <c r="E62" s="254">
        <v>5</v>
      </c>
      <c r="F62" s="241"/>
      <c r="G62" s="163"/>
      <c r="H62" s="163"/>
      <c r="I62" s="212" t="str">
        <f t="shared" si="0"/>
        <v xml:space="preserve">  </v>
      </c>
      <c r="J62" s="292"/>
      <c r="K62" s="216" t="str">
        <f>+IFERROR(VLOOKUP($J62,'11 FORMULAS'!$B$51:$C$53,2,0),"")</f>
        <v/>
      </c>
      <c r="L62" s="216" t="str">
        <f>+IFERROR(VLOOKUP($J62,'11 FORMULAS'!$B$51:$D$53,3,0),"")</f>
        <v/>
      </c>
      <c r="M62" s="255"/>
      <c r="N62" s="256" t="str">
        <f>+IFERROR(VLOOKUP($M62,'11 FORMULAS'!$B$54:$C$55,2,0),"")</f>
        <v/>
      </c>
      <c r="O62" s="257"/>
      <c r="P62" s="257"/>
      <c r="Q62" s="257"/>
      <c r="R62" s="257"/>
      <c r="S62" s="216" t="str">
        <f t="shared" si="1"/>
        <v/>
      </c>
      <c r="T62" s="216">
        <f>IF($L62='11 FORMULAS'!$D$51,$C$10-($C$10*$S$10),$C$10)</f>
        <v>0.6</v>
      </c>
      <c r="U62" s="216">
        <f>IF($L62='11 FORMULAS'!$D$53,$D$58-($D$58*$S$58),$D$58)</f>
        <v>0.4</v>
      </c>
      <c r="V62" s="500"/>
      <c r="W62" s="503"/>
      <c r="X62" s="28"/>
      <c r="Y62" s="214"/>
      <c r="Z62" s="215"/>
      <c r="AA62" s="215"/>
    </row>
    <row r="63" spans="1:27" ht="29.55" customHeight="1" thickBot="1" x14ac:dyDescent="0.35">
      <c r="A63" s="470"/>
      <c r="B63" s="474"/>
      <c r="C63" s="463"/>
      <c r="D63" s="466"/>
      <c r="E63" s="258">
        <v>6</v>
      </c>
      <c r="F63" s="244"/>
      <c r="G63" s="164"/>
      <c r="H63" s="164"/>
      <c r="I63" s="212" t="str">
        <f t="shared" si="0"/>
        <v xml:space="preserve">  </v>
      </c>
      <c r="J63" s="292"/>
      <c r="K63" s="216" t="str">
        <f>+IFERROR(VLOOKUP($J63,'11 FORMULAS'!$B$51:$C$53,2,0),"")</f>
        <v/>
      </c>
      <c r="L63" s="216" t="str">
        <f>+IFERROR(VLOOKUP($J63,'11 FORMULAS'!$B$51:$D$53,3,0),"")</f>
        <v/>
      </c>
      <c r="M63" s="255"/>
      <c r="N63" s="256" t="str">
        <f>+IFERROR(VLOOKUP($M63,'11 FORMULAS'!$B$54:$C$55,2,0),"")</f>
        <v/>
      </c>
      <c r="O63" s="257"/>
      <c r="P63" s="257"/>
      <c r="Q63" s="257"/>
      <c r="R63" s="257"/>
      <c r="S63" s="216" t="str">
        <f t="shared" si="1"/>
        <v/>
      </c>
      <c r="T63" s="216">
        <f>IF($L63='11 FORMULAS'!$D$51,$C$10-($C$10*$S$10),$C$10)</f>
        <v>0.6</v>
      </c>
      <c r="U63" s="216">
        <f>IF($L63='11 FORMULAS'!$D$53,$D$58-($D$58*$S$58),$D$58)</f>
        <v>0.4</v>
      </c>
      <c r="V63" s="501"/>
      <c r="W63" s="504"/>
      <c r="X63" s="28"/>
    </row>
    <row r="64" spans="1:27" ht="78.599999999999994" customHeight="1" thickBot="1" x14ac:dyDescent="0.35">
      <c r="A64" s="467" t="str">
        <f>'2 IDENTIFICACIÓN'!A19</f>
        <v>R10</v>
      </c>
      <c r="B64" s="471" t="str">
        <f>+'2 IDENTIFICACIÓN'!J19</f>
        <v>Posibilidad  de efecto dañoso sobre bienes de uso fiscal por pérdida, extravío, hurto o faltantes en inventario de bienes muebles de la entidad, debido a deficiencias en la actualización, verificación y control del inventario de bienes muebles.</v>
      </c>
      <c r="C64" s="461">
        <f>+'3 PROBABIL E IMPACTO INHERENTE'!E19</f>
        <v>0.6</v>
      </c>
      <c r="D64" s="464">
        <f>+'3 PROBABIL E IMPACTO INHERENTE'!M19</f>
        <v>1</v>
      </c>
      <c r="E64" s="259">
        <v>1</v>
      </c>
      <c r="F64" s="242" t="s">
        <v>441</v>
      </c>
      <c r="G64" s="35" t="s">
        <v>442</v>
      </c>
      <c r="H64" s="35" t="s">
        <v>443</v>
      </c>
      <c r="I64" s="212" t="str">
        <f t="shared" si="0"/>
        <v>El servidor público   verifica el inventario de bienes muebles asignados a su cargo,  de acuerdo con el formato ESTADO ACTUAL DEL INVENTARIO RESUMIDO DEL SERVIDOR PÚBLICO F-INV-8500-238,37-015 reportado por el área de Inventarios.</v>
      </c>
      <c r="J64" s="292" t="s">
        <v>132</v>
      </c>
      <c r="K64" s="216">
        <f>+IFERROR(VLOOKUP($J64,'11 FORMULAS'!$B$51:$C$53,2,0),"")</f>
        <v>0.25</v>
      </c>
      <c r="L64" s="216" t="str">
        <f>+IFERROR(VLOOKUP($J64,'11 FORMULAS'!$B$51:$D$53,3,0),"")</f>
        <v>Probabilidad</v>
      </c>
      <c r="M64" s="255" t="s">
        <v>144</v>
      </c>
      <c r="N64" s="256">
        <f>+IFERROR(VLOOKUP($M64,'11 FORMULAS'!$B$54:$C$55,2,0),"")</f>
        <v>0.15</v>
      </c>
      <c r="O64" s="257" t="s">
        <v>134</v>
      </c>
      <c r="P64" s="257" t="s">
        <v>241</v>
      </c>
      <c r="Q64" s="257" t="s">
        <v>136</v>
      </c>
      <c r="R64" s="257" t="s">
        <v>137</v>
      </c>
      <c r="S64" s="216">
        <f t="shared" si="1"/>
        <v>0.4</v>
      </c>
      <c r="T64" s="216">
        <f>IF($L64='11 FORMULAS'!$D$51,$C$10-($C$10*$S$10),$C$10)</f>
        <v>0.36</v>
      </c>
      <c r="U64" s="216">
        <f>IF($L64='11 FORMULAS'!$D$53,$D$64-($D$64*$S$64),$D$64)</f>
        <v>1</v>
      </c>
      <c r="V64" s="499">
        <f>+IF(T69="","",T69)</f>
        <v>0.6</v>
      </c>
      <c r="W64" s="502">
        <f>+IF(U69="","",U69)</f>
        <v>1</v>
      </c>
      <c r="X64" s="28"/>
      <c r="Y64" s="214"/>
      <c r="Z64" s="215"/>
      <c r="AA64" s="215"/>
    </row>
    <row r="65" spans="1:27" ht="29.55" customHeight="1" thickBot="1" x14ac:dyDescent="0.35">
      <c r="A65" s="469"/>
      <c r="B65" s="473"/>
      <c r="C65" s="462"/>
      <c r="D65" s="465"/>
      <c r="E65" s="254">
        <v>2</v>
      </c>
      <c r="F65" s="241"/>
      <c r="G65" s="163"/>
      <c r="H65" s="163"/>
      <c r="I65" s="212" t="str">
        <f t="shared" si="0"/>
        <v xml:space="preserve">  </v>
      </c>
      <c r="J65" s="292"/>
      <c r="K65" s="216" t="str">
        <f>+IFERROR(VLOOKUP($J65,'11 FORMULAS'!$B$51:$C$53,2,0),"")</f>
        <v/>
      </c>
      <c r="L65" s="216" t="str">
        <f>+IFERROR(VLOOKUP($J65,'11 FORMULAS'!$B$51:$D$53,3,0),"")</f>
        <v/>
      </c>
      <c r="M65" s="255"/>
      <c r="N65" s="256" t="str">
        <f>+IFERROR(VLOOKUP($M65,'11 FORMULAS'!$B$54:$C$55,2,0),"")</f>
        <v/>
      </c>
      <c r="O65" s="257"/>
      <c r="P65" s="257"/>
      <c r="Q65" s="257"/>
      <c r="R65" s="257"/>
      <c r="S65" s="216" t="str">
        <f t="shared" si="1"/>
        <v/>
      </c>
      <c r="T65" s="216">
        <f>IF($L65='11 FORMULAS'!$D$51,$C$10-($C$10*$S$10),$C$10)</f>
        <v>0.6</v>
      </c>
      <c r="U65" s="216">
        <f>IF($L65='11 FORMULAS'!$D$53,$D$64-($D$64*$S$64),$D$64)</f>
        <v>1</v>
      </c>
      <c r="V65" s="500"/>
      <c r="W65" s="503"/>
      <c r="X65" s="28"/>
      <c r="Y65" s="214"/>
      <c r="Z65" s="215"/>
      <c r="AA65" s="215"/>
    </row>
    <row r="66" spans="1:27" ht="29.55" customHeight="1" thickBot="1" x14ac:dyDescent="0.35">
      <c r="A66" s="469"/>
      <c r="B66" s="473"/>
      <c r="C66" s="462"/>
      <c r="D66" s="465"/>
      <c r="E66" s="254">
        <v>3</v>
      </c>
      <c r="F66" s="241"/>
      <c r="G66" s="163"/>
      <c r="H66" s="163"/>
      <c r="I66" s="212" t="str">
        <f t="shared" si="0"/>
        <v xml:space="preserve">  </v>
      </c>
      <c r="J66" s="292"/>
      <c r="K66" s="216" t="str">
        <f>+IFERROR(VLOOKUP($J66,'11 FORMULAS'!$B$51:$C$53,2,0),"")</f>
        <v/>
      </c>
      <c r="L66" s="216" t="str">
        <f>+IFERROR(VLOOKUP($J66,'11 FORMULAS'!$B$51:$D$53,3,0),"")</f>
        <v/>
      </c>
      <c r="M66" s="255"/>
      <c r="N66" s="256" t="str">
        <f>+IFERROR(VLOOKUP($M66,'11 FORMULAS'!$B$54:$C$55,2,0),"")</f>
        <v/>
      </c>
      <c r="O66" s="257"/>
      <c r="P66" s="257"/>
      <c r="Q66" s="257"/>
      <c r="R66" s="257"/>
      <c r="S66" s="216" t="str">
        <f t="shared" si="1"/>
        <v/>
      </c>
      <c r="T66" s="216">
        <f>IF($L66='11 FORMULAS'!$D$51,$C$10-($C$10*$S$10),$C$10)</f>
        <v>0.6</v>
      </c>
      <c r="U66" s="216">
        <f>IF($L66='11 FORMULAS'!$D$53,$D$64-($D$64*$S$64),$D$64)</f>
        <v>1</v>
      </c>
      <c r="V66" s="500"/>
      <c r="W66" s="503"/>
      <c r="X66" s="28"/>
      <c r="Y66" s="214"/>
      <c r="Z66" s="215"/>
      <c r="AA66" s="215"/>
    </row>
    <row r="67" spans="1:27" ht="29.55" customHeight="1" thickBot="1" x14ac:dyDescent="0.35">
      <c r="A67" s="469"/>
      <c r="B67" s="473"/>
      <c r="C67" s="462"/>
      <c r="D67" s="465"/>
      <c r="E67" s="254">
        <v>4</v>
      </c>
      <c r="F67" s="241"/>
      <c r="G67" s="163"/>
      <c r="H67" s="163"/>
      <c r="I67" s="212" t="str">
        <f t="shared" si="0"/>
        <v xml:space="preserve">  </v>
      </c>
      <c r="J67" s="292"/>
      <c r="K67" s="216" t="str">
        <f>+IFERROR(VLOOKUP($J67,'11 FORMULAS'!$B$51:$C$53,2,0),"")</f>
        <v/>
      </c>
      <c r="L67" s="216" t="str">
        <f>+IFERROR(VLOOKUP($J67,'11 FORMULAS'!$B$51:$D$53,3,0),"")</f>
        <v/>
      </c>
      <c r="M67" s="255"/>
      <c r="N67" s="256" t="str">
        <f>+IFERROR(VLOOKUP($M67,'11 FORMULAS'!$B$54:$C$55,2,0),"")</f>
        <v/>
      </c>
      <c r="O67" s="257"/>
      <c r="P67" s="257"/>
      <c r="Q67" s="257"/>
      <c r="R67" s="257"/>
      <c r="S67" s="216" t="str">
        <f t="shared" si="1"/>
        <v/>
      </c>
      <c r="T67" s="216">
        <f>IF($L67='11 FORMULAS'!$D$51,$C$10-($C$10*$S$10),$C$10)</f>
        <v>0.6</v>
      </c>
      <c r="U67" s="216">
        <f>IF($L67='11 FORMULAS'!$D$53,$D$64-($D$64*$S$64),$D$64)</f>
        <v>1</v>
      </c>
      <c r="V67" s="500"/>
      <c r="W67" s="503"/>
      <c r="X67" s="28"/>
      <c r="Y67" s="214"/>
      <c r="Z67" s="215"/>
      <c r="AA67" s="215"/>
    </row>
    <row r="68" spans="1:27" ht="29.55" customHeight="1" thickBot="1" x14ac:dyDescent="0.35">
      <c r="A68" s="469"/>
      <c r="B68" s="473"/>
      <c r="C68" s="462"/>
      <c r="D68" s="465"/>
      <c r="E68" s="254">
        <v>5</v>
      </c>
      <c r="F68" s="241"/>
      <c r="G68" s="163"/>
      <c r="H68" s="163"/>
      <c r="I68" s="212" t="str">
        <f t="shared" si="0"/>
        <v xml:space="preserve">  </v>
      </c>
      <c r="J68" s="292"/>
      <c r="K68" s="216" t="str">
        <f>+IFERROR(VLOOKUP($J68,'11 FORMULAS'!$B$51:$C$53,2,0),"")</f>
        <v/>
      </c>
      <c r="L68" s="216" t="str">
        <f>+IFERROR(VLOOKUP($J68,'11 FORMULAS'!$B$51:$D$53,3,0),"")</f>
        <v/>
      </c>
      <c r="M68" s="255"/>
      <c r="N68" s="256" t="str">
        <f>+IFERROR(VLOOKUP($M68,'11 FORMULAS'!$B$54:$C$55,2,0),"")</f>
        <v/>
      </c>
      <c r="O68" s="257"/>
      <c r="P68" s="257"/>
      <c r="Q68" s="257"/>
      <c r="R68" s="257"/>
      <c r="S68" s="216" t="str">
        <f t="shared" si="1"/>
        <v/>
      </c>
      <c r="T68" s="216">
        <f>IF($L68='11 FORMULAS'!$D$51,$C$10-($C$10*$S$10),$C$10)</f>
        <v>0.6</v>
      </c>
      <c r="U68" s="216">
        <f>IF($L68='11 FORMULAS'!$D$53,$D$64-($D$64*$S$64),$D$64)</f>
        <v>1</v>
      </c>
      <c r="V68" s="500"/>
      <c r="W68" s="503"/>
      <c r="X68" s="28"/>
      <c r="Y68" s="214"/>
      <c r="Z68" s="215"/>
      <c r="AA68" s="215"/>
    </row>
    <row r="69" spans="1:27" ht="29.55" customHeight="1" thickBot="1" x14ac:dyDescent="0.35">
      <c r="A69" s="470"/>
      <c r="B69" s="474"/>
      <c r="C69" s="463"/>
      <c r="D69" s="466"/>
      <c r="E69" s="258">
        <v>6</v>
      </c>
      <c r="F69" s="244"/>
      <c r="G69" s="164"/>
      <c r="H69" s="164"/>
      <c r="I69" s="212" t="str">
        <f t="shared" si="0"/>
        <v xml:space="preserve">  </v>
      </c>
      <c r="J69" s="292"/>
      <c r="K69" s="216" t="str">
        <f>+IFERROR(VLOOKUP($J69,'11 FORMULAS'!$B$51:$C$53,2,0),"")</f>
        <v/>
      </c>
      <c r="L69" s="216" t="str">
        <f>+IFERROR(VLOOKUP($J69,'11 FORMULAS'!$B$51:$D$53,3,0),"")</f>
        <v/>
      </c>
      <c r="M69" s="255"/>
      <c r="N69" s="256" t="str">
        <f>+IFERROR(VLOOKUP($M69,'11 FORMULAS'!$B$54:$C$55,2,0),"")</f>
        <v/>
      </c>
      <c r="O69" s="257"/>
      <c r="P69" s="257"/>
      <c r="Q69" s="257"/>
      <c r="R69" s="257"/>
      <c r="S69" s="216" t="str">
        <f t="shared" si="1"/>
        <v/>
      </c>
      <c r="T69" s="216">
        <f>IF($L69='11 FORMULAS'!$D$51,$C$10-($C$10*$S$10),$C$10)</f>
        <v>0.6</v>
      </c>
      <c r="U69" s="216">
        <f>IF($L69='11 FORMULAS'!$D$53,$D$64-($D$64*$S$64),$D$64)</f>
        <v>1</v>
      </c>
      <c r="V69" s="501"/>
      <c r="W69" s="504"/>
      <c r="X69" s="28"/>
    </row>
    <row r="70" spans="1:27" ht="78.599999999999994" customHeight="1" thickBot="1" x14ac:dyDescent="0.35">
      <c r="A70" s="467" t="str">
        <f>'2 IDENTIFICACIÓN'!A20</f>
        <v>R11</v>
      </c>
      <c r="B70" s="471" t="str">
        <f>+'2 IDENTIFICACIÓN'!J20</f>
        <v>Posibilidad  de efecto dañoso sobre el recurso público por  la ejecución de un alcance inferior al contratado con pago total del valor del contrato, debido a  la deficiencias en el ejercicio de las funciones de supervisión e interventoría de los contratos de la entidad.</v>
      </c>
      <c r="C70" s="461">
        <f>+'3 PROBABIL E IMPACTO INHERENTE'!E20</f>
        <v>0.4</v>
      </c>
      <c r="D70" s="464">
        <f>+'3 PROBABIL E IMPACTO INHERENTE'!M20</f>
        <v>1</v>
      </c>
      <c r="E70" s="259">
        <v>1</v>
      </c>
      <c r="F70" s="242" t="s">
        <v>444</v>
      </c>
      <c r="G70" s="35" t="s">
        <v>488</v>
      </c>
      <c r="H70" s="35" t="s">
        <v>445</v>
      </c>
      <c r="I70" s="212" t="str">
        <f t="shared" si="0"/>
        <v>El supervisor designado verifica la ejecución contractual de los contratos suscritos por la Secretaría de Salud, mediante la revisión del cumplimiento de las obligaciones pactadas, las especificaciones técnicas y las normas vigentes en las etapas precontractual, contractual y postcontractual, de manera semestral o cuando se presenten novedades en la ejecución.</v>
      </c>
      <c r="J70" s="292" t="s">
        <v>132</v>
      </c>
      <c r="K70" s="216">
        <f>+IFERROR(VLOOKUP($J70,'11 FORMULAS'!$B$51:$C$53,2,0),"")</f>
        <v>0.25</v>
      </c>
      <c r="L70" s="216" t="str">
        <f>+IFERROR(VLOOKUP($J70,'11 FORMULAS'!$B$51:$D$53,3,0),"")</f>
        <v>Probabilidad</v>
      </c>
      <c r="M70" s="255" t="s">
        <v>144</v>
      </c>
      <c r="N70" s="256">
        <f>+IFERROR(VLOOKUP($M70,'11 FORMULAS'!$B$54:$C$55,2,0),"")</f>
        <v>0.15</v>
      </c>
      <c r="O70" s="257" t="s">
        <v>134</v>
      </c>
      <c r="P70" s="257" t="s">
        <v>241</v>
      </c>
      <c r="Q70" s="257" t="s">
        <v>136</v>
      </c>
      <c r="R70" s="257" t="s">
        <v>137</v>
      </c>
      <c r="S70" s="216">
        <f t="shared" si="1"/>
        <v>0.4</v>
      </c>
      <c r="T70" s="216">
        <f>IF($L70='11 FORMULAS'!$D$51,$C$10-($C$10*$S$10),$C$10)</f>
        <v>0.36</v>
      </c>
      <c r="U70" s="216">
        <f>IF($L70='11 FORMULAS'!$D$53,$D$70-($D$70*$S$70),$D$70)</f>
        <v>1</v>
      </c>
      <c r="V70" s="499">
        <f>+IF(T75="","",T75)</f>
        <v>0.6</v>
      </c>
      <c r="W70" s="502">
        <f>+IF(U75="","",U75)</f>
        <v>1</v>
      </c>
      <c r="X70" s="28"/>
      <c r="Y70" s="214"/>
      <c r="Z70" s="215"/>
      <c r="AA70" s="215"/>
    </row>
    <row r="71" spans="1:27" ht="29.55" customHeight="1" thickBot="1" x14ac:dyDescent="0.35">
      <c r="A71" s="468"/>
      <c r="B71" s="472"/>
      <c r="C71" s="475"/>
      <c r="D71" s="476"/>
      <c r="E71" s="254">
        <v>2</v>
      </c>
      <c r="F71" s="240"/>
      <c r="G71" s="237"/>
      <c r="H71" s="237"/>
      <c r="I71" s="212" t="str">
        <f t="shared" si="0"/>
        <v xml:space="preserve">  </v>
      </c>
      <c r="J71" s="292"/>
      <c r="K71" s="216" t="str">
        <f>+IFERROR(VLOOKUP($J71,'11 FORMULAS'!$B$51:$C$53,2,0),"")</f>
        <v/>
      </c>
      <c r="L71" s="216" t="str">
        <f>+IFERROR(VLOOKUP($J71,'11 FORMULAS'!$B$51:$D$53,3,0),"")</f>
        <v/>
      </c>
      <c r="M71" s="255"/>
      <c r="N71" s="256" t="str">
        <f>+IFERROR(VLOOKUP($M71,'11 FORMULAS'!$B$54:$C$55,2,0),"")</f>
        <v/>
      </c>
      <c r="O71" s="257"/>
      <c r="P71" s="257"/>
      <c r="Q71" s="257"/>
      <c r="R71" s="257"/>
      <c r="S71" s="216" t="str">
        <f t="shared" si="1"/>
        <v/>
      </c>
      <c r="T71" s="216">
        <f>IF($L71='11 FORMULAS'!$D$51,$C$10-($C$10*$S$10),$C$10)</f>
        <v>0.6</v>
      </c>
      <c r="U71" s="216">
        <f>IF($L71='11 FORMULAS'!$D$53,$D$70-($D$70*$S$70),$D$70)</f>
        <v>1</v>
      </c>
      <c r="V71" s="507"/>
      <c r="W71" s="508"/>
      <c r="X71" s="28"/>
      <c r="Y71" s="214"/>
      <c r="Z71" s="215"/>
      <c r="AA71" s="215"/>
    </row>
    <row r="72" spans="1:27" ht="29.55" customHeight="1" thickBot="1" x14ac:dyDescent="0.35">
      <c r="A72" s="468"/>
      <c r="B72" s="472"/>
      <c r="C72" s="475"/>
      <c r="D72" s="476"/>
      <c r="E72" s="254">
        <v>3</v>
      </c>
      <c r="F72" s="240"/>
      <c r="G72" s="237"/>
      <c r="H72" s="237"/>
      <c r="I72" s="212" t="str">
        <f t="shared" si="0"/>
        <v xml:space="preserve">  </v>
      </c>
      <c r="J72" s="292"/>
      <c r="K72" s="216" t="str">
        <f>+IFERROR(VLOOKUP($J72,'11 FORMULAS'!$B$51:$C$53,2,0),"")</f>
        <v/>
      </c>
      <c r="L72" s="216" t="str">
        <f>+IFERROR(VLOOKUP($J72,'11 FORMULAS'!$B$51:$D$53,3,0),"")</f>
        <v/>
      </c>
      <c r="M72" s="255"/>
      <c r="N72" s="256" t="str">
        <f>+IFERROR(VLOOKUP($M72,'11 FORMULAS'!$B$54:$C$55,2,0),"")</f>
        <v/>
      </c>
      <c r="O72" s="257"/>
      <c r="P72" s="257"/>
      <c r="Q72" s="257"/>
      <c r="R72" s="257"/>
      <c r="S72" s="216" t="str">
        <f t="shared" si="1"/>
        <v/>
      </c>
      <c r="T72" s="216">
        <f>IF($L72='11 FORMULAS'!$D$51,$C$10-($C$10*$S$10),$C$10)</f>
        <v>0.6</v>
      </c>
      <c r="U72" s="216">
        <f>IF($L72='11 FORMULAS'!$D$53,$D$70-($D$70*$S$70),$D$70)</f>
        <v>1</v>
      </c>
      <c r="V72" s="507"/>
      <c r="W72" s="508"/>
      <c r="X72" s="28"/>
      <c r="Y72" s="214"/>
      <c r="Z72" s="215"/>
      <c r="AA72" s="215"/>
    </row>
    <row r="73" spans="1:27" ht="29.55" customHeight="1" thickBot="1" x14ac:dyDescent="0.35">
      <c r="A73" s="469"/>
      <c r="B73" s="473"/>
      <c r="C73" s="462"/>
      <c r="D73" s="465"/>
      <c r="E73" s="254">
        <v>4</v>
      </c>
      <c r="F73" s="241"/>
      <c r="G73" s="163"/>
      <c r="H73" s="163"/>
      <c r="I73" s="212" t="str">
        <f t="shared" si="0"/>
        <v xml:space="preserve">  </v>
      </c>
      <c r="J73" s="292"/>
      <c r="K73" s="216" t="str">
        <f>+IFERROR(VLOOKUP($J73,'11 FORMULAS'!$B$51:$C$53,2,0),"")</f>
        <v/>
      </c>
      <c r="L73" s="216" t="str">
        <f>+IFERROR(VLOOKUP($J73,'11 FORMULAS'!$B$51:$D$53,3,0),"")</f>
        <v/>
      </c>
      <c r="M73" s="255"/>
      <c r="N73" s="256" t="str">
        <f>+IFERROR(VLOOKUP($M73,'11 FORMULAS'!$B$54:$C$55,2,0),"")</f>
        <v/>
      </c>
      <c r="O73" s="257"/>
      <c r="P73" s="257"/>
      <c r="Q73" s="257"/>
      <c r="R73" s="257"/>
      <c r="S73" s="216" t="str">
        <f t="shared" si="1"/>
        <v/>
      </c>
      <c r="T73" s="216">
        <f>IF($L73='11 FORMULAS'!$D$51,$C$10-($C$10*$S$10),$C$10)</f>
        <v>0.6</v>
      </c>
      <c r="U73" s="216">
        <f>IF($L73='11 FORMULAS'!$D$53,$D$70-($D$70*$S$70),$D$70)</f>
        <v>1</v>
      </c>
      <c r="V73" s="500"/>
      <c r="W73" s="503"/>
      <c r="X73" s="28"/>
      <c r="Y73" s="214"/>
      <c r="Z73" s="215"/>
      <c r="AA73" s="215"/>
    </row>
    <row r="74" spans="1:27" ht="29.55" customHeight="1" thickBot="1" x14ac:dyDescent="0.35">
      <c r="A74" s="469"/>
      <c r="B74" s="473"/>
      <c r="C74" s="462"/>
      <c r="D74" s="465"/>
      <c r="E74" s="254">
        <v>5</v>
      </c>
      <c r="F74" s="241"/>
      <c r="G74" s="163"/>
      <c r="H74" s="163"/>
      <c r="I74" s="212" t="str">
        <f t="shared" ref="I74:I189" si="2">+CONCATENATE(F74," ",G74," ",H74)</f>
        <v xml:space="preserve">  </v>
      </c>
      <c r="J74" s="292"/>
      <c r="K74" s="216" t="str">
        <f>+IFERROR(VLOOKUP($J74,'11 FORMULAS'!$B$51:$C$53,2,0),"")</f>
        <v/>
      </c>
      <c r="L74" s="216" t="str">
        <f>+IFERROR(VLOOKUP($J74,'11 FORMULAS'!$B$51:$D$53,3,0),"")</f>
        <v/>
      </c>
      <c r="M74" s="255"/>
      <c r="N74" s="256" t="str">
        <f>+IFERROR(VLOOKUP($M74,'11 FORMULAS'!$B$54:$C$55,2,0),"")</f>
        <v/>
      </c>
      <c r="O74" s="257"/>
      <c r="P74" s="257"/>
      <c r="Q74" s="257"/>
      <c r="R74" s="257"/>
      <c r="S74" s="216" t="str">
        <f t="shared" si="1"/>
        <v/>
      </c>
      <c r="T74" s="216">
        <f>IF($L74='11 FORMULAS'!$D$51,$C$10-($C$10*$S$10),$C$10)</f>
        <v>0.6</v>
      </c>
      <c r="U74" s="216">
        <f>IF($L74='11 FORMULAS'!$D$53,$D$70-($D$70*$S$70),$D$70)</f>
        <v>1</v>
      </c>
      <c r="V74" s="500"/>
      <c r="W74" s="503"/>
      <c r="X74" s="28"/>
      <c r="Y74" s="214"/>
      <c r="Z74" s="215"/>
      <c r="AA74" s="215"/>
    </row>
    <row r="75" spans="1:27" ht="29.55" customHeight="1" thickBot="1" x14ac:dyDescent="0.35">
      <c r="A75" s="470"/>
      <c r="B75" s="474"/>
      <c r="C75" s="463"/>
      <c r="D75" s="466"/>
      <c r="E75" s="258">
        <v>6</v>
      </c>
      <c r="F75" s="244"/>
      <c r="G75" s="164"/>
      <c r="H75" s="164"/>
      <c r="I75" s="212" t="str">
        <f t="shared" si="2"/>
        <v xml:space="preserve">  </v>
      </c>
      <c r="J75" s="292"/>
      <c r="K75" s="216" t="str">
        <f>+IFERROR(VLOOKUP($J75,'11 FORMULAS'!$B$51:$C$53,2,0),"")</f>
        <v/>
      </c>
      <c r="L75" s="216" t="str">
        <f>+IFERROR(VLOOKUP($J75,'11 FORMULAS'!$B$51:$D$53,3,0),"")</f>
        <v/>
      </c>
      <c r="M75" s="255"/>
      <c r="N75" s="256" t="str">
        <f>+IFERROR(VLOOKUP($M75,'11 FORMULAS'!$B$54:$C$55,2,0),"")</f>
        <v/>
      </c>
      <c r="O75" s="257"/>
      <c r="P75" s="257"/>
      <c r="Q75" s="257"/>
      <c r="R75" s="257"/>
      <c r="S75" s="216" t="str">
        <f t="shared" ref="S75:S189" si="3">+IFERROR($K75+$N75,"")</f>
        <v/>
      </c>
      <c r="T75" s="216">
        <f>IF($L75='11 FORMULAS'!$D$51,$C$10-($C$10*$S$10),$C$10)</f>
        <v>0.6</v>
      </c>
      <c r="U75" s="216">
        <f>IF($L75='11 FORMULAS'!$D$53,$D$70-($D$70*$S$70),$D$70)</f>
        <v>1</v>
      </c>
      <c r="V75" s="501"/>
      <c r="W75" s="504"/>
      <c r="X75" s="28"/>
    </row>
    <row r="76" spans="1:27" ht="88.2" customHeight="1" thickBot="1" x14ac:dyDescent="0.35">
      <c r="A76" s="467" t="str">
        <f>'2 IDENTIFICACIÓN'!A21</f>
        <v>R12</v>
      </c>
      <c r="B76" s="471" t="str">
        <f>+'2 IDENTIFICACIÓN'!J21</f>
        <v>Posibilidad  de efecto dañoso sobre el recurso público por  pago de sanciones e intereses moratorios,  debido a los trámite inoportuno de los requerimientos de los entes de control y vigilancia conforme a sus lineamientos y términos legales.</v>
      </c>
      <c r="C76" s="461">
        <f>+'3 PROBABIL E IMPACTO INHERENTE'!E21</f>
        <v>0.4</v>
      </c>
      <c r="D76" s="464">
        <f>+'3 PROBABIL E IMPACTO INHERENTE'!M21</f>
        <v>0.8</v>
      </c>
      <c r="E76" s="259">
        <v>1</v>
      </c>
      <c r="F76" s="242" t="s">
        <v>446</v>
      </c>
      <c r="G76" s="35" t="s">
        <v>447</v>
      </c>
      <c r="H76" s="35" t="s">
        <v>448</v>
      </c>
      <c r="I76" s="212" t="str">
        <f t="shared" si="2"/>
        <v>La persona encargada, verifica el cumplimiento de los términos establecidos para la atención de los requerimientos de los entes de control y vigilancia asignados a la Secretaría de Salud y Ambiente,  a través del seguimiento y validación de las fechas de vencimiento y respuesta registradas en los mecanismos institucionales de control y seguimiento, identificando alertas frente a posibles incumplimientos.</v>
      </c>
      <c r="J76" s="292" t="s">
        <v>132</v>
      </c>
      <c r="K76" s="216">
        <f>+IFERROR(VLOOKUP($J76,'11 FORMULAS'!$B$51:$C$53,2,0),"")</f>
        <v>0.25</v>
      </c>
      <c r="L76" s="216" t="str">
        <f>+IFERROR(VLOOKUP($J76,'11 FORMULAS'!$B$51:$D$53,3,0),"")</f>
        <v>Probabilidad</v>
      </c>
      <c r="M76" s="255" t="s">
        <v>144</v>
      </c>
      <c r="N76" s="256">
        <f>+IFERROR(VLOOKUP($M76,'11 FORMULAS'!$B$54:$C$55,2,0),"")</f>
        <v>0.15</v>
      </c>
      <c r="O76" s="257" t="s">
        <v>134</v>
      </c>
      <c r="P76" s="257" t="s">
        <v>241</v>
      </c>
      <c r="Q76" s="257" t="s">
        <v>136</v>
      </c>
      <c r="R76" s="257" t="s">
        <v>137</v>
      </c>
      <c r="S76" s="216">
        <f t="shared" si="3"/>
        <v>0.4</v>
      </c>
      <c r="T76" s="216">
        <f>IF($L76='11 FORMULAS'!$D$51,$C$10-($C$10*$S$10),$C$10)</f>
        <v>0.36</v>
      </c>
      <c r="U76" s="216">
        <f>IF($L76='11 FORMULAS'!$D$53,$D$76-($D$76*$S$76),$D$76)</f>
        <v>0.8</v>
      </c>
      <c r="V76" s="499">
        <f>+IF(T81="","",T81)</f>
        <v>0.6</v>
      </c>
      <c r="W76" s="502">
        <f>+IF(U81="","",U81)</f>
        <v>0.8</v>
      </c>
      <c r="X76" s="28"/>
      <c r="Y76" s="214"/>
      <c r="Z76" s="215"/>
      <c r="AA76" s="215"/>
    </row>
    <row r="77" spans="1:27" ht="29.55" customHeight="1" thickBot="1" x14ac:dyDescent="0.35">
      <c r="A77" s="469"/>
      <c r="B77" s="473"/>
      <c r="C77" s="462"/>
      <c r="D77" s="465"/>
      <c r="E77" s="254">
        <v>2</v>
      </c>
      <c r="F77" s="241"/>
      <c r="G77" s="163"/>
      <c r="H77" s="163"/>
      <c r="I77" s="212" t="str">
        <f t="shared" si="2"/>
        <v xml:space="preserve">  </v>
      </c>
      <c r="J77" s="292"/>
      <c r="K77" s="216" t="str">
        <f>+IFERROR(VLOOKUP($J77,'11 FORMULAS'!$B$51:$C$53,2,0),"")</f>
        <v/>
      </c>
      <c r="L77" s="216" t="str">
        <f>+IFERROR(VLOOKUP($J77,'11 FORMULAS'!$B$51:$D$53,3,0),"")</f>
        <v/>
      </c>
      <c r="M77" s="255"/>
      <c r="N77" s="256" t="str">
        <f>+IFERROR(VLOOKUP($M77,'11 FORMULAS'!$B$54:$C$55,2,0),"")</f>
        <v/>
      </c>
      <c r="O77" s="257"/>
      <c r="P77" s="257"/>
      <c r="Q77" s="257"/>
      <c r="R77" s="257"/>
      <c r="S77" s="216" t="str">
        <f t="shared" si="3"/>
        <v/>
      </c>
      <c r="T77" s="216">
        <f>IF($L77='11 FORMULAS'!$D$51,$C$10-($C$10*$S$10),$C$10)</f>
        <v>0.6</v>
      </c>
      <c r="U77" s="216">
        <f>IF($L77='11 FORMULAS'!$D$53,$D$76-($D$76*$S$76),$D$76)</f>
        <v>0.8</v>
      </c>
      <c r="V77" s="500"/>
      <c r="W77" s="503"/>
      <c r="X77" s="28"/>
      <c r="Y77" s="214"/>
      <c r="Z77" s="215"/>
      <c r="AA77" s="215"/>
    </row>
    <row r="78" spans="1:27" ht="29.55" customHeight="1" thickBot="1" x14ac:dyDescent="0.35">
      <c r="A78" s="469"/>
      <c r="B78" s="473"/>
      <c r="C78" s="462"/>
      <c r="D78" s="465"/>
      <c r="E78" s="254">
        <v>3</v>
      </c>
      <c r="F78" s="241"/>
      <c r="G78" s="163"/>
      <c r="H78" s="163"/>
      <c r="I78" s="212" t="str">
        <f t="shared" si="2"/>
        <v xml:space="preserve">  </v>
      </c>
      <c r="J78" s="292"/>
      <c r="K78" s="216" t="str">
        <f>+IFERROR(VLOOKUP($J78,'11 FORMULAS'!$B$51:$C$53,2,0),"")</f>
        <v/>
      </c>
      <c r="L78" s="216" t="str">
        <f>+IFERROR(VLOOKUP($J78,'11 FORMULAS'!$B$51:$D$53,3,0),"")</f>
        <v/>
      </c>
      <c r="M78" s="255"/>
      <c r="N78" s="256" t="str">
        <f>+IFERROR(VLOOKUP($M78,'11 FORMULAS'!$B$54:$C$55,2,0),"")</f>
        <v/>
      </c>
      <c r="O78" s="257"/>
      <c r="P78" s="257"/>
      <c r="Q78" s="257"/>
      <c r="R78" s="257"/>
      <c r="S78" s="216" t="str">
        <f t="shared" si="3"/>
        <v/>
      </c>
      <c r="T78" s="216">
        <f>IF($L78='11 FORMULAS'!$D$51,$C$10-($C$10*$S$10),$C$10)</f>
        <v>0.6</v>
      </c>
      <c r="U78" s="216">
        <f>IF($L78='11 FORMULAS'!$D$53,$D$76-($D$76*$S$76),$D$76)</f>
        <v>0.8</v>
      </c>
      <c r="V78" s="500"/>
      <c r="W78" s="503"/>
      <c r="X78" s="28"/>
      <c r="Y78" s="214"/>
      <c r="Z78" s="215"/>
      <c r="AA78" s="215"/>
    </row>
    <row r="79" spans="1:27" ht="29.55" customHeight="1" thickBot="1" x14ac:dyDescent="0.35">
      <c r="A79" s="469"/>
      <c r="B79" s="473"/>
      <c r="C79" s="462"/>
      <c r="D79" s="465"/>
      <c r="E79" s="254">
        <v>4</v>
      </c>
      <c r="F79" s="241"/>
      <c r="G79" s="163"/>
      <c r="H79" s="163"/>
      <c r="I79" s="212" t="str">
        <f t="shared" si="2"/>
        <v xml:space="preserve">  </v>
      </c>
      <c r="J79" s="292"/>
      <c r="K79" s="216" t="str">
        <f>+IFERROR(VLOOKUP($J79,'11 FORMULAS'!$B$51:$C$53,2,0),"")</f>
        <v/>
      </c>
      <c r="L79" s="216" t="str">
        <f>+IFERROR(VLOOKUP($J79,'11 FORMULAS'!$B$51:$D$53,3,0),"")</f>
        <v/>
      </c>
      <c r="M79" s="255"/>
      <c r="N79" s="256" t="str">
        <f>+IFERROR(VLOOKUP($M79,'11 FORMULAS'!$B$54:$C$55,2,0),"")</f>
        <v/>
      </c>
      <c r="O79" s="257"/>
      <c r="P79" s="257"/>
      <c r="Q79" s="257"/>
      <c r="R79" s="257"/>
      <c r="S79" s="216" t="str">
        <f t="shared" si="3"/>
        <v/>
      </c>
      <c r="T79" s="216">
        <f>IF($L79='11 FORMULAS'!$D$51,$C$10-($C$10*$S$10),$C$10)</f>
        <v>0.6</v>
      </c>
      <c r="U79" s="216">
        <f>IF($L79='11 FORMULAS'!$D$53,$D$76-($D$76*$S$76),$D$76)</f>
        <v>0.8</v>
      </c>
      <c r="V79" s="500"/>
      <c r="W79" s="503"/>
      <c r="X79" s="28"/>
      <c r="Y79" s="214"/>
      <c r="Z79" s="215"/>
      <c r="AA79" s="215"/>
    </row>
    <row r="80" spans="1:27" ht="29.55" customHeight="1" thickBot="1" x14ac:dyDescent="0.35">
      <c r="A80" s="469"/>
      <c r="B80" s="473"/>
      <c r="C80" s="462"/>
      <c r="D80" s="465"/>
      <c r="E80" s="254">
        <v>5</v>
      </c>
      <c r="F80" s="241"/>
      <c r="G80" s="163"/>
      <c r="H80" s="163"/>
      <c r="I80" s="212" t="str">
        <f t="shared" si="2"/>
        <v xml:space="preserve">  </v>
      </c>
      <c r="J80" s="292"/>
      <c r="K80" s="216" t="str">
        <f>+IFERROR(VLOOKUP($J80,'11 FORMULAS'!$B$51:$C$53,2,0),"")</f>
        <v/>
      </c>
      <c r="L80" s="216" t="str">
        <f>+IFERROR(VLOOKUP($J80,'11 FORMULAS'!$B$51:$D$53,3,0),"")</f>
        <v/>
      </c>
      <c r="M80" s="255"/>
      <c r="N80" s="256" t="str">
        <f>+IFERROR(VLOOKUP($M80,'11 FORMULAS'!$B$54:$C$55,2,0),"")</f>
        <v/>
      </c>
      <c r="O80" s="257"/>
      <c r="P80" s="257"/>
      <c r="Q80" s="257"/>
      <c r="R80" s="257"/>
      <c r="S80" s="216" t="str">
        <f t="shared" si="3"/>
        <v/>
      </c>
      <c r="T80" s="216">
        <f>IF($L80='11 FORMULAS'!$D$51,$C$10-($C$10*$S$10),$C$10)</f>
        <v>0.6</v>
      </c>
      <c r="U80" s="216">
        <f>IF($L80='11 FORMULAS'!$D$53,$D$76-($D$76*$S$76),$D$76)</f>
        <v>0.8</v>
      </c>
      <c r="V80" s="500"/>
      <c r="W80" s="503"/>
      <c r="X80" s="28"/>
      <c r="Y80" s="214"/>
      <c r="Z80" s="215"/>
      <c r="AA80" s="215"/>
    </row>
    <row r="81" spans="1:27" ht="29.55" customHeight="1" thickBot="1" x14ac:dyDescent="0.35">
      <c r="A81" s="470"/>
      <c r="B81" s="474"/>
      <c r="C81" s="463"/>
      <c r="D81" s="466"/>
      <c r="E81" s="258">
        <v>6</v>
      </c>
      <c r="F81" s="244"/>
      <c r="G81" s="164"/>
      <c r="H81" s="164"/>
      <c r="I81" s="212" t="str">
        <f t="shared" si="2"/>
        <v xml:space="preserve">  </v>
      </c>
      <c r="J81" s="292"/>
      <c r="K81" s="216" t="str">
        <f>+IFERROR(VLOOKUP($J81,'11 FORMULAS'!$B$51:$C$53,2,0),"")</f>
        <v/>
      </c>
      <c r="L81" s="216" t="str">
        <f>+IFERROR(VLOOKUP($J81,'11 FORMULAS'!$B$51:$D$53,3,0),"")</f>
        <v/>
      </c>
      <c r="M81" s="255"/>
      <c r="N81" s="256" t="str">
        <f>+IFERROR(VLOOKUP($M81,'11 FORMULAS'!$B$54:$C$55,2,0),"")</f>
        <v/>
      </c>
      <c r="O81" s="257"/>
      <c r="P81" s="257"/>
      <c r="Q81" s="257"/>
      <c r="R81" s="257"/>
      <c r="S81" s="216" t="str">
        <f t="shared" si="3"/>
        <v/>
      </c>
      <c r="T81" s="216">
        <f>IF($L81='11 FORMULAS'!$D$51,$C$10-($C$10*$S$10),$C$10)</f>
        <v>0.6</v>
      </c>
      <c r="U81" s="216">
        <f>IF($L81='11 FORMULAS'!$D$53,$D$76-($D$76*$S$76),$D$76)</f>
        <v>0.8</v>
      </c>
      <c r="V81" s="501"/>
      <c r="W81" s="504"/>
      <c r="X81" s="28"/>
    </row>
    <row r="82" spans="1:27" ht="101.4" customHeight="1" thickBot="1" x14ac:dyDescent="0.35">
      <c r="A82" s="467" t="str">
        <f>'2 IDENTIFICACIÓN'!A22</f>
        <v>R13</v>
      </c>
      <c r="B82" s="471" t="str">
        <f>+'2 IDENTIFICACIÓN'!J22</f>
        <v>Posibilidad  de efecto dañoso sobre el recurso público por   la inadecuada e inoportuna ejecución de convenios celebrados por la Secretaría de Salud y Ambiente,  debido a la debilidades en el ejercicio de la supervisión de dichos convenios.</v>
      </c>
      <c r="C82" s="461">
        <f>+'3 PROBABIL E IMPACTO INHERENTE'!E22</f>
        <v>0.4</v>
      </c>
      <c r="D82" s="464">
        <f>+'3 PROBABIL E IMPACTO INHERENTE'!M22</f>
        <v>0.8</v>
      </c>
      <c r="E82" s="259">
        <v>1</v>
      </c>
      <c r="F82" s="242" t="s">
        <v>449</v>
      </c>
      <c r="G82" s="35" t="s">
        <v>450</v>
      </c>
      <c r="H82" s="35" t="s">
        <v>451</v>
      </c>
      <c r="I82" s="212" t="str">
        <f t="shared" si="2"/>
        <v>El supervisor designado,  realiza el control y seguimiento a la ejecución del convenio para verificar el cumplimiento de las condiciones y especificaciones pactadas,  de acuerdo a las normas vigentes.</v>
      </c>
      <c r="J82" s="292" t="s">
        <v>132</v>
      </c>
      <c r="K82" s="216">
        <f>+IFERROR(VLOOKUP($J82,'11 FORMULAS'!$B$51:$C$53,2,0),"")</f>
        <v>0.25</v>
      </c>
      <c r="L82" s="216" t="str">
        <f>+IFERROR(VLOOKUP($J82,'11 FORMULAS'!$B$51:$D$53,3,0),"")</f>
        <v>Probabilidad</v>
      </c>
      <c r="M82" s="255" t="s">
        <v>144</v>
      </c>
      <c r="N82" s="256">
        <f>+IFERROR(VLOOKUP($M82,'11 FORMULAS'!$B$54:$C$55,2,0),"")</f>
        <v>0.15</v>
      </c>
      <c r="O82" s="257" t="s">
        <v>134</v>
      </c>
      <c r="P82" s="257" t="s">
        <v>238</v>
      </c>
      <c r="Q82" s="257" t="s">
        <v>136</v>
      </c>
      <c r="R82" s="257" t="s">
        <v>137</v>
      </c>
      <c r="S82" s="216">
        <f t="shared" si="3"/>
        <v>0.4</v>
      </c>
      <c r="T82" s="216">
        <f>IF($L82='11 FORMULAS'!$D$51,$C$10-($C$10*$S$10),$C$10)</f>
        <v>0.36</v>
      </c>
      <c r="U82" s="216">
        <f>IF($L82='11 FORMULAS'!$D$53,$D$82-($D$82*$S$82),$D$82)</f>
        <v>0.8</v>
      </c>
      <c r="V82" s="499">
        <f>+IF(T87="","",T87)</f>
        <v>0.6</v>
      </c>
      <c r="W82" s="502">
        <f>+IF(U87="","",U87)</f>
        <v>0.8</v>
      </c>
      <c r="X82" s="28"/>
      <c r="Y82" s="214"/>
      <c r="Z82" s="215"/>
      <c r="AA82" s="215"/>
    </row>
    <row r="83" spans="1:27" ht="29.55" customHeight="1" thickBot="1" x14ac:dyDescent="0.35">
      <c r="A83" s="469"/>
      <c r="B83" s="473"/>
      <c r="C83" s="462"/>
      <c r="D83" s="465"/>
      <c r="E83" s="254">
        <v>2</v>
      </c>
      <c r="F83" s="241"/>
      <c r="G83" s="163"/>
      <c r="H83" s="163"/>
      <c r="I83" s="212" t="str">
        <f t="shared" si="2"/>
        <v xml:space="preserve">  </v>
      </c>
      <c r="J83" s="292"/>
      <c r="K83" s="216" t="str">
        <f>+IFERROR(VLOOKUP($J83,'11 FORMULAS'!$B$51:$C$53,2,0),"")</f>
        <v/>
      </c>
      <c r="L83" s="216" t="str">
        <f>+IFERROR(VLOOKUP($J83,'11 FORMULAS'!$B$51:$D$53,3,0),"")</f>
        <v/>
      </c>
      <c r="M83" s="255"/>
      <c r="N83" s="256" t="str">
        <f>+IFERROR(VLOOKUP($M83,'11 FORMULAS'!$B$54:$C$55,2,0),"")</f>
        <v/>
      </c>
      <c r="O83" s="257"/>
      <c r="P83" s="257"/>
      <c r="Q83" s="257"/>
      <c r="R83" s="257"/>
      <c r="S83" s="216" t="str">
        <f t="shared" si="3"/>
        <v/>
      </c>
      <c r="T83" s="216">
        <f>IF($L83='11 FORMULAS'!$D$51,$C$10-($C$10*$S$10),$C$10)</f>
        <v>0.6</v>
      </c>
      <c r="U83" s="216">
        <f>IF($L83='11 FORMULAS'!$D$53,$D$82-($D$82*$S$82),$D$82)</f>
        <v>0.8</v>
      </c>
      <c r="V83" s="500"/>
      <c r="W83" s="503"/>
      <c r="X83" s="28"/>
      <c r="Y83" s="214"/>
      <c r="Z83" s="215"/>
      <c r="AA83" s="215"/>
    </row>
    <row r="84" spans="1:27" ht="29.55" customHeight="1" thickBot="1" x14ac:dyDescent="0.35">
      <c r="A84" s="469"/>
      <c r="B84" s="473"/>
      <c r="C84" s="462"/>
      <c r="D84" s="465"/>
      <c r="E84" s="254">
        <v>3</v>
      </c>
      <c r="F84" s="241"/>
      <c r="G84" s="163"/>
      <c r="H84" s="163"/>
      <c r="I84" s="212" t="str">
        <f t="shared" si="2"/>
        <v xml:space="preserve">  </v>
      </c>
      <c r="J84" s="292"/>
      <c r="K84" s="216" t="str">
        <f>+IFERROR(VLOOKUP($J84,'11 FORMULAS'!$B$51:$C$53,2,0),"")</f>
        <v/>
      </c>
      <c r="L84" s="216" t="str">
        <f>+IFERROR(VLOOKUP($J84,'11 FORMULAS'!$B$51:$D$53,3,0),"")</f>
        <v/>
      </c>
      <c r="M84" s="255"/>
      <c r="N84" s="256" t="str">
        <f>+IFERROR(VLOOKUP($M84,'11 FORMULAS'!$B$54:$C$55,2,0),"")</f>
        <v/>
      </c>
      <c r="O84" s="257"/>
      <c r="P84" s="257"/>
      <c r="Q84" s="257"/>
      <c r="R84" s="257"/>
      <c r="S84" s="216" t="str">
        <f t="shared" si="3"/>
        <v/>
      </c>
      <c r="T84" s="216">
        <f>IF($L84='11 FORMULAS'!$D$51,$C$10-($C$10*$S$10),$C$10)</f>
        <v>0.6</v>
      </c>
      <c r="U84" s="216">
        <f>IF($L84='11 FORMULAS'!$D$53,$D$82-($D$82*$S$82),$D$82)</f>
        <v>0.8</v>
      </c>
      <c r="V84" s="500"/>
      <c r="W84" s="503"/>
      <c r="X84" s="28"/>
      <c r="Y84" s="214"/>
      <c r="Z84" s="215"/>
      <c r="AA84" s="215"/>
    </row>
    <row r="85" spans="1:27" ht="29.55" customHeight="1" thickBot="1" x14ac:dyDescent="0.35">
      <c r="A85" s="469"/>
      <c r="B85" s="473"/>
      <c r="C85" s="462"/>
      <c r="D85" s="465"/>
      <c r="E85" s="254">
        <v>4</v>
      </c>
      <c r="F85" s="241"/>
      <c r="G85" s="163"/>
      <c r="H85" s="163"/>
      <c r="I85" s="212" t="str">
        <f t="shared" si="2"/>
        <v xml:space="preserve">  </v>
      </c>
      <c r="J85" s="292"/>
      <c r="K85" s="216" t="str">
        <f>+IFERROR(VLOOKUP($J85,'11 FORMULAS'!$B$51:$C$53,2,0),"")</f>
        <v/>
      </c>
      <c r="L85" s="216" t="str">
        <f>+IFERROR(VLOOKUP($J85,'11 FORMULAS'!$B$51:$D$53,3,0),"")</f>
        <v/>
      </c>
      <c r="M85" s="255"/>
      <c r="N85" s="256" t="str">
        <f>+IFERROR(VLOOKUP($M85,'11 FORMULAS'!$B$54:$C$55,2,0),"")</f>
        <v/>
      </c>
      <c r="O85" s="257"/>
      <c r="P85" s="257"/>
      <c r="Q85" s="257"/>
      <c r="R85" s="257"/>
      <c r="S85" s="216" t="str">
        <f t="shared" si="3"/>
        <v/>
      </c>
      <c r="T85" s="216">
        <f>IF($L85='11 FORMULAS'!$D$51,$C$10-($C$10*$S$10),$C$10)</f>
        <v>0.6</v>
      </c>
      <c r="U85" s="216">
        <f>IF($L85='11 FORMULAS'!$D$53,$D$82-($D$82*$S$82),$D$82)</f>
        <v>0.8</v>
      </c>
      <c r="V85" s="500"/>
      <c r="W85" s="503"/>
      <c r="X85" s="28"/>
      <c r="Y85" s="214"/>
      <c r="Z85" s="215"/>
      <c r="AA85" s="215"/>
    </row>
    <row r="86" spans="1:27" ht="29.55" customHeight="1" thickBot="1" x14ac:dyDescent="0.35">
      <c r="A86" s="469"/>
      <c r="B86" s="473"/>
      <c r="C86" s="462"/>
      <c r="D86" s="465"/>
      <c r="E86" s="254">
        <v>5</v>
      </c>
      <c r="F86" s="241"/>
      <c r="G86" s="163"/>
      <c r="H86" s="163"/>
      <c r="I86" s="212" t="str">
        <f t="shared" si="2"/>
        <v xml:space="preserve">  </v>
      </c>
      <c r="J86" s="292"/>
      <c r="K86" s="216" t="str">
        <f>+IFERROR(VLOOKUP($J86,'11 FORMULAS'!$B$51:$C$53,2,0),"")</f>
        <v/>
      </c>
      <c r="L86" s="216" t="str">
        <f>+IFERROR(VLOOKUP($J86,'11 FORMULAS'!$B$51:$D$53,3,0),"")</f>
        <v/>
      </c>
      <c r="M86" s="255"/>
      <c r="N86" s="256" t="str">
        <f>+IFERROR(VLOOKUP($M86,'11 FORMULAS'!$B$54:$C$55,2,0),"")</f>
        <v/>
      </c>
      <c r="O86" s="257"/>
      <c r="P86" s="257"/>
      <c r="Q86" s="257"/>
      <c r="R86" s="257"/>
      <c r="S86" s="216" t="str">
        <f t="shared" si="3"/>
        <v/>
      </c>
      <c r="T86" s="216">
        <f>IF($L86='11 FORMULAS'!$D$51,$C$10-($C$10*$S$10),$C$10)</f>
        <v>0.6</v>
      </c>
      <c r="U86" s="216">
        <f>IF($L86='11 FORMULAS'!$D$53,$D$82-($D$82*$S$82),$D$82)</f>
        <v>0.8</v>
      </c>
      <c r="V86" s="500"/>
      <c r="W86" s="503"/>
      <c r="X86" s="28"/>
      <c r="Y86" s="214"/>
      <c r="Z86" s="215"/>
      <c r="AA86" s="215"/>
    </row>
    <row r="87" spans="1:27" ht="29.55" customHeight="1" thickBot="1" x14ac:dyDescent="0.35">
      <c r="A87" s="470"/>
      <c r="B87" s="474"/>
      <c r="C87" s="463"/>
      <c r="D87" s="466"/>
      <c r="E87" s="258">
        <v>6</v>
      </c>
      <c r="F87" s="244"/>
      <c r="G87" s="164"/>
      <c r="H87" s="164"/>
      <c r="I87" s="212" t="str">
        <f t="shared" si="2"/>
        <v xml:space="preserve">  </v>
      </c>
      <c r="J87" s="292"/>
      <c r="K87" s="216" t="str">
        <f>+IFERROR(VLOOKUP($J87,'11 FORMULAS'!$B$51:$C$53,2,0),"")</f>
        <v/>
      </c>
      <c r="L87" s="216" t="str">
        <f>+IFERROR(VLOOKUP($J87,'11 FORMULAS'!$B$51:$D$53,3,0),"")</f>
        <v/>
      </c>
      <c r="M87" s="255"/>
      <c r="N87" s="256" t="str">
        <f>+IFERROR(VLOOKUP($M87,'11 FORMULAS'!$B$54:$C$55,2,0),"")</f>
        <v/>
      </c>
      <c r="O87" s="257"/>
      <c r="P87" s="257"/>
      <c r="Q87" s="257"/>
      <c r="R87" s="257"/>
      <c r="S87" s="216" t="str">
        <f t="shared" si="3"/>
        <v/>
      </c>
      <c r="T87" s="216">
        <f>IF($L87='11 FORMULAS'!$D$51,$C$10-($C$10*$S$10),$C$10)</f>
        <v>0.6</v>
      </c>
      <c r="U87" s="216">
        <f>IF($L87='11 FORMULAS'!$D$53,$D$82-($D$82*$S$82),$D$82)</f>
        <v>0.8</v>
      </c>
      <c r="V87" s="501"/>
      <c r="W87" s="504"/>
      <c r="X87" s="28"/>
    </row>
    <row r="88" spans="1:27" ht="29.55" hidden="1" customHeight="1" thickBot="1" x14ac:dyDescent="0.35">
      <c r="A88" s="467">
        <f>'2 IDENTIFICACIÓN'!A23</f>
        <v>0</v>
      </c>
      <c r="B88" s="471" t="str">
        <f>+'2 IDENTIFICACIÓN'!J23</f>
        <v xml:space="preserve"> por  debido a </v>
      </c>
      <c r="C88" s="461" t="str">
        <f>+'3 PROBABIL E IMPACTO INHERENTE'!E23</f>
        <v/>
      </c>
      <c r="D88" s="464" t="str">
        <f>+'3 PROBABIL E IMPACTO INHERENTE'!M23</f>
        <v/>
      </c>
      <c r="E88" s="259">
        <v>1</v>
      </c>
      <c r="F88" s="242"/>
      <c r="G88" s="35"/>
      <c r="H88" s="35"/>
      <c r="I88" s="212" t="str">
        <f t="shared" si="2"/>
        <v xml:space="preserve">  </v>
      </c>
      <c r="J88" s="292"/>
      <c r="K88" s="216" t="str">
        <f>+IFERROR(VLOOKUP($J88,'11 FORMULAS'!$B$51:$C$53,2,0),"")</f>
        <v/>
      </c>
      <c r="L88" s="216" t="str">
        <f>+IFERROR(VLOOKUP($J88,'11 FORMULAS'!$B$51:$D$53,3,0),"")</f>
        <v/>
      </c>
      <c r="M88" s="255" t="s">
        <v>133</v>
      </c>
      <c r="N88" s="256">
        <f>+IFERROR(VLOOKUP($M88,'11 FORMULAS'!$B$54:$C$55,2,0),"")</f>
        <v>0.25</v>
      </c>
      <c r="O88" s="257" t="s">
        <v>145</v>
      </c>
      <c r="P88" s="257" t="s">
        <v>238</v>
      </c>
      <c r="Q88" s="257" t="s">
        <v>136</v>
      </c>
      <c r="R88" s="257" t="s">
        <v>246</v>
      </c>
      <c r="S88" s="216" t="str">
        <f t="shared" si="3"/>
        <v/>
      </c>
      <c r="T88" s="216">
        <f>IF($L88='11 FORMULAS'!$D$51,$C$10-($C$10*$S$10),$C$10)</f>
        <v>0.6</v>
      </c>
      <c r="U88" s="216" t="str">
        <f>IF($L88='11 FORMULAS'!$D$53,$D$88-($D$88*$S$88),$D$88)</f>
        <v/>
      </c>
      <c r="V88" s="499">
        <f>+IF(T93="","",T93)</f>
        <v>0.6</v>
      </c>
      <c r="W88" s="502" t="str">
        <f>+IF(U93="","",U93)</f>
        <v/>
      </c>
      <c r="X88" s="28"/>
      <c r="Y88" s="214"/>
      <c r="Z88" s="215"/>
      <c r="AA88" s="215"/>
    </row>
    <row r="89" spans="1:27" ht="29.55" hidden="1" customHeight="1" thickBot="1" x14ac:dyDescent="0.35">
      <c r="A89" s="469"/>
      <c r="B89" s="473"/>
      <c r="C89" s="462"/>
      <c r="D89" s="465"/>
      <c r="E89" s="254">
        <v>2</v>
      </c>
      <c r="F89" s="241"/>
      <c r="G89" s="163"/>
      <c r="H89" s="163"/>
      <c r="I89" s="212" t="str">
        <f t="shared" si="2"/>
        <v xml:space="preserve">  </v>
      </c>
      <c r="J89" s="292"/>
      <c r="K89" s="216" t="str">
        <f>+IFERROR(VLOOKUP($J89,'11 FORMULAS'!$B$51:$C$53,2,0),"")</f>
        <v/>
      </c>
      <c r="L89" s="216" t="str">
        <f>+IFERROR(VLOOKUP($J89,'11 FORMULAS'!$B$51:$D$53,3,0),"")</f>
        <v/>
      </c>
      <c r="M89" s="255" t="s">
        <v>133</v>
      </c>
      <c r="N89" s="256">
        <f>+IFERROR(VLOOKUP($M89,'11 FORMULAS'!$B$54:$C$55,2,0),"")</f>
        <v>0.25</v>
      </c>
      <c r="O89" s="257" t="s">
        <v>145</v>
      </c>
      <c r="P89" s="257" t="s">
        <v>238</v>
      </c>
      <c r="Q89" s="257" t="s">
        <v>136</v>
      </c>
      <c r="R89" s="257" t="s">
        <v>246</v>
      </c>
      <c r="S89" s="216" t="str">
        <f t="shared" si="3"/>
        <v/>
      </c>
      <c r="T89" s="216">
        <f>IF($L89='11 FORMULAS'!$D$51,$C$10-($C$10*$S$10),$C$10)</f>
        <v>0.6</v>
      </c>
      <c r="U89" s="216" t="str">
        <f>IF($L89='11 FORMULAS'!$D$53,$D$88-($D$88*$S$88),$D$88)</f>
        <v/>
      </c>
      <c r="V89" s="500"/>
      <c r="W89" s="503"/>
      <c r="X89" s="28"/>
      <c r="Y89" s="214"/>
      <c r="Z89" s="215"/>
      <c r="AA89" s="215"/>
    </row>
    <row r="90" spans="1:27" ht="29.55" hidden="1" customHeight="1" thickBot="1" x14ac:dyDescent="0.35">
      <c r="A90" s="469"/>
      <c r="B90" s="473"/>
      <c r="C90" s="462"/>
      <c r="D90" s="465"/>
      <c r="E90" s="254">
        <v>3</v>
      </c>
      <c r="F90" s="241"/>
      <c r="G90" s="163"/>
      <c r="H90" s="163"/>
      <c r="I90" s="212" t="str">
        <f t="shared" si="2"/>
        <v xml:space="preserve">  </v>
      </c>
      <c r="J90" s="292"/>
      <c r="K90" s="216" t="str">
        <f>+IFERROR(VLOOKUP($J90,'11 FORMULAS'!$B$51:$C$53,2,0),"")</f>
        <v/>
      </c>
      <c r="L90" s="216" t="str">
        <f>+IFERROR(VLOOKUP($J90,'11 FORMULAS'!$B$51:$D$53,3,0),"")</f>
        <v/>
      </c>
      <c r="M90" s="255" t="s">
        <v>144</v>
      </c>
      <c r="N90" s="256">
        <f>+IFERROR(VLOOKUP($M90,'11 FORMULAS'!$B$54:$C$55,2,0),"")</f>
        <v>0.15</v>
      </c>
      <c r="O90" s="257" t="s">
        <v>145</v>
      </c>
      <c r="P90" s="257" t="s">
        <v>240</v>
      </c>
      <c r="Q90" s="257" t="s">
        <v>147</v>
      </c>
      <c r="R90" s="257" t="s">
        <v>156</v>
      </c>
      <c r="S90" s="216" t="str">
        <f t="shared" si="3"/>
        <v/>
      </c>
      <c r="T90" s="216">
        <f>IF($L90='11 FORMULAS'!$D$51,$C$10-($C$10*$S$10),$C$10)</f>
        <v>0.6</v>
      </c>
      <c r="U90" s="216" t="str">
        <f>IF($L90='11 FORMULAS'!$D$53,$D$88-($D$88*$S$88),$D$88)</f>
        <v/>
      </c>
      <c r="V90" s="500"/>
      <c r="W90" s="503"/>
      <c r="X90" s="28"/>
      <c r="Y90" s="214"/>
      <c r="Z90" s="215"/>
      <c r="AA90" s="215"/>
    </row>
    <row r="91" spans="1:27" ht="29.55" hidden="1" customHeight="1" thickBot="1" x14ac:dyDescent="0.35">
      <c r="A91" s="469"/>
      <c r="B91" s="473"/>
      <c r="C91" s="462"/>
      <c r="D91" s="465"/>
      <c r="E91" s="254">
        <v>4</v>
      </c>
      <c r="F91" s="241"/>
      <c r="G91" s="163"/>
      <c r="H91" s="163"/>
      <c r="I91" s="212" t="str">
        <f t="shared" si="2"/>
        <v xml:space="preserve">  </v>
      </c>
      <c r="J91" s="292"/>
      <c r="K91" s="216" t="str">
        <f>+IFERROR(VLOOKUP($J91,'11 FORMULAS'!$B$51:$C$53,2,0),"")</f>
        <v/>
      </c>
      <c r="L91" s="216" t="str">
        <f>+IFERROR(VLOOKUP($J91,'11 FORMULAS'!$B$51:$D$53,3,0),"")</f>
        <v/>
      </c>
      <c r="M91" s="255" t="s">
        <v>133</v>
      </c>
      <c r="N91" s="256">
        <f>+IFERROR(VLOOKUP($M91,'11 FORMULAS'!$B$54:$C$55,2,0),"")</f>
        <v>0.25</v>
      </c>
      <c r="O91" s="257" t="s">
        <v>145</v>
      </c>
      <c r="P91" s="257" t="s">
        <v>238</v>
      </c>
      <c r="Q91" s="257" t="s">
        <v>136</v>
      </c>
      <c r="R91" s="257" t="s">
        <v>246</v>
      </c>
      <c r="S91" s="216" t="str">
        <f t="shared" si="3"/>
        <v/>
      </c>
      <c r="T91" s="216">
        <f>IF($L91='11 FORMULAS'!$D$51,$C$10-($C$10*$S$10),$C$10)</f>
        <v>0.6</v>
      </c>
      <c r="U91" s="216" t="str">
        <f>IF($L91='11 FORMULAS'!$D$53,$D$88-($D$88*$S$88),$D$88)</f>
        <v/>
      </c>
      <c r="V91" s="500"/>
      <c r="W91" s="503"/>
      <c r="X91" s="28"/>
      <c r="Y91" s="214"/>
      <c r="Z91" s="215"/>
      <c r="AA91" s="215"/>
    </row>
    <row r="92" spans="1:27" ht="29.55" hidden="1" customHeight="1" thickBot="1" x14ac:dyDescent="0.35">
      <c r="A92" s="469"/>
      <c r="B92" s="473"/>
      <c r="C92" s="462"/>
      <c r="D92" s="465"/>
      <c r="E92" s="254">
        <v>5</v>
      </c>
      <c r="F92" s="241"/>
      <c r="G92" s="163"/>
      <c r="H92" s="163"/>
      <c r="I92" s="212" t="str">
        <f t="shared" si="2"/>
        <v xml:space="preserve">  </v>
      </c>
      <c r="J92" s="292"/>
      <c r="K92" s="216" t="str">
        <f>+IFERROR(VLOOKUP($J92,'11 FORMULAS'!$B$51:$C$53,2,0),"")</f>
        <v/>
      </c>
      <c r="L92" s="216" t="str">
        <f>+IFERROR(VLOOKUP($J92,'11 FORMULAS'!$B$51:$D$53,3,0),"")</f>
        <v/>
      </c>
      <c r="M92" s="255" t="s">
        <v>133</v>
      </c>
      <c r="N92" s="256">
        <f>+IFERROR(VLOOKUP($M92,'11 FORMULAS'!$B$54:$C$55,2,0),"")</f>
        <v>0.25</v>
      </c>
      <c r="O92" s="257" t="s">
        <v>145</v>
      </c>
      <c r="P92" s="257" t="s">
        <v>238</v>
      </c>
      <c r="Q92" s="257" t="s">
        <v>136</v>
      </c>
      <c r="R92" s="257" t="s">
        <v>246</v>
      </c>
      <c r="S92" s="216" t="str">
        <f t="shared" si="3"/>
        <v/>
      </c>
      <c r="T92" s="216">
        <f>IF($L92='11 FORMULAS'!$D$51,$C$10-($C$10*$S$10),$C$10)</f>
        <v>0.6</v>
      </c>
      <c r="U92" s="216" t="str">
        <f>IF($L92='11 FORMULAS'!$D$53,$D$88-($D$88*$S$88),$D$88)</f>
        <v/>
      </c>
      <c r="V92" s="500"/>
      <c r="W92" s="503"/>
      <c r="X92" s="28"/>
      <c r="Y92" s="214"/>
      <c r="Z92" s="215"/>
      <c r="AA92" s="215"/>
    </row>
    <row r="93" spans="1:27" ht="29.55" hidden="1" customHeight="1" thickBot="1" x14ac:dyDescent="0.35">
      <c r="A93" s="470"/>
      <c r="B93" s="474"/>
      <c r="C93" s="463"/>
      <c r="D93" s="466"/>
      <c r="E93" s="258">
        <v>6</v>
      </c>
      <c r="F93" s="244"/>
      <c r="G93" s="164"/>
      <c r="H93" s="164"/>
      <c r="I93" s="212" t="str">
        <f t="shared" si="2"/>
        <v xml:space="preserve">  </v>
      </c>
      <c r="J93" s="292"/>
      <c r="K93" s="216" t="str">
        <f>+IFERROR(VLOOKUP($J93,'11 FORMULAS'!$B$51:$C$53,2,0),"")</f>
        <v/>
      </c>
      <c r="L93" s="216" t="str">
        <f>+IFERROR(VLOOKUP($J93,'11 FORMULAS'!$B$51:$D$53,3,0),"")</f>
        <v/>
      </c>
      <c r="M93" s="255" t="s">
        <v>133</v>
      </c>
      <c r="N93" s="256">
        <f>+IFERROR(VLOOKUP($M93,'11 FORMULAS'!$B$54:$C$55,2,0),"")</f>
        <v>0.25</v>
      </c>
      <c r="O93" s="257" t="s">
        <v>145</v>
      </c>
      <c r="P93" s="257" t="s">
        <v>238</v>
      </c>
      <c r="Q93" s="257" t="s">
        <v>136</v>
      </c>
      <c r="R93" s="257" t="s">
        <v>246</v>
      </c>
      <c r="S93" s="216" t="str">
        <f t="shared" si="3"/>
        <v/>
      </c>
      <c r="T93" s="216">
        <f>IF($L93='11 FORMULAS'!$D$51,$C$10-($C$10*$S$10),$C$10)</f>
        <v>0.6</v>
      </c>
      <c r="U93" s="216" t="str">
        <f>IF($L93='11 FORMULAS'!$D$53,$D$88-($D$88*$S$88),$D$88)</f>
        <v/>
      </c>
      <c r="V93" s="501"/>
      <c r="W93" s="504"/>
      <c r="X93" s="28"/>
    </row>
    <row r="94" spans="1:27" ht="29.55" hidden="1" customHeight="1" thickBot="1" x14ac:dyDescent="0.35">
      <c r="A94" s="467" t="str">
        <f>'2 IDENTIFICACIÓN'!A24</f>
        <v>R15</v>
      </c>
      <c r="B94" s="471" t="str">
        <f>+'2 IDENTIFICACIÓN'!J24</f>
        <v xml:space="preserve"> por  debido a </v>
      </c>
      <c r="C94" s="461" t="str">
        <f>+'3 PROBABIL E IMPACTO INHERENTE'!E24</f>
        <v/>
      </c>
      <c r="D94" s="464" t="str">
        <f>+'3 PROBABIL E IMPACTO INHERENTE'!M24</f>
        <v/>
      </c>
      <c r="E94" s="259">
        <v>1</v>
      </c>
      <c r="F94" s="242"/>
      <c r="G94" s="35"/>
      <c r="H94" s="35"/>
      <c r="I94" s="212" t="str">
        <f t="shared" si="2"/>
        <v xml:space="preserve">  </v>
      </c>
      <c r="J94" s="292"/>
      <c r="K94" s="216" t="str">
        <f>+IFERROR(VLOOKUP($J94,'11 FORMULAS'!$B$51:$C$53,2,0),"")</f>
        <v/>
      </c>
      <c r="L94" s="216" t="str">
        <f>+IFERROR(VLOOKUP($J94,'11 FORMULAS'!$B$51:$D$53,3,0),"")</f>
        <v/>
      </c>
      <c r="M94" s="255" t="s">
        <v>133</v>
      </c>
      <c r="N94" s="256">
        <f>+IFERROR(VLOOKUP($M94,'11 FORMULAS'!$B$54:$C$55,2,0),"")</f>
        <v>0.25</v>
      </c>
      <c r="O94" s="257" t="s">
        <v>145</v>
      </c>
      <c r="P94" s="257" t="s">
        <v>238</v>
      </c>
      <c r="Q94" s="257" t="s">
        <v>136</v>
      </c>
      <c r="R94" s="257" t="s">
        <v>246</v>
      </c>
      <c r="S94" s="216" t="str">
        <f t="shared" si="3"/>
        <v/>
      </c>
      <c r="T94" s="216">
        <f>IF($L94='11 FORMULAS'!$D$51,$C$10-($C$10*$S$10),$C$10)</f>
        <v>0.6</v>
      </c>
      <c r="U94" s="245" t="str">
        <f>IF($L94='11 FORMULAS'!$D$53,D94-(D94*S94),D94)</f>
        <v/>
      </c>
      <c r="V94" s="499">
        <f>+IF(T99="","",T99)</f>
        <v>0.6</v>
      </c>
      <c r="W94" s="502">
        <f>+IF(U99="","",U99)</f>
        <v>0</v>
      </c>
      <c r="X94" s="28"/>
      <c r="Y94" s="214"/>
      <c r="Z94" s="215"/>
      <c r="AA94" s="215"/>
    </row>
    <row r="95" spans="1:27" ht="29.55" hidden="1" customHeight="1" thickBot="1" x14ac:dyDescent="0.35">
      <c r="A95" s="469"/>
      <c r="B95" s="473"/>
      <c r="C95" s="462"/>
      <c r="D95" s="465"/>
      <c r="E95" s="254">
        <v>2</v>
      </c>
      <c r="F95" s="241"/>
      <c r="G95" s="163"/>
      <c r="H95" s="163"/>
      <c r="I95" s="212" t="str">
        <f t="shared" si="2"/>
        <v xml:space="preserve">  </v>
      </c>
      <c r="J95" s="292"/>
      <c r="K95" s="216" t="str">
        <f>+IFERROR(VLOOKUP($J95,'11 FORMULAS'!$B$51:$C$53,2,0),"")</f>
        <v/>
      </c>
      <c r="L95" s="216" t="str">
        <f>+IFERROR(VLOOKUP($J95,'11 FORMULAS'!$B$51:$D$53,3,0),"")</f>
        <v/>
      </c>
      <c r="M95" s="255" t="s">
        <v>133</v>
      </c>
      <c r="N95" s="256">
        <f>+IFERROR(VLOOKUP($M95,'11 FORMULAS'!$B$54:$C$55,2,0),"")</f>
        <v>0.25</v>
      </c>
      <c r="O95" s="257" t="s">
        <v>145</v>
      </c>
      <c r="P95" s="257" t="s">
        <v>238</v>
      </c>
      <c r="Q95" s="257" t="s">
        <v>136</v>
      </c>
      <c r="R95" s="257" t="s">
        <v>246</v>
      </c>
      <c r="S95" s="216" t="str">
        <f t="shared" si="3"/>
        <v/>
      </c>
      <c r="T95" s="216">
        <f>IF($L95='11 FORMULAS'!$D$51,$C$10-($C$10*$S$10),$C$10)</f>
        <v>0.6</v>
      </c>
      <c r="U95" s="216">
        <f>IF($L95='11 FORMULAS'!$D$53,D95-(D95*S95),D95)</f>
        <v>0</v>
      </c>
      <c r="V95" s="500"/>
      <c r="W95" s="503"/>
      <c r="X95" s="28"/>
      <c r="Y95" s="214"/>
      <c r="Z95" s="215"/>
      <c r="AA95" s="215"/>
    </row>
    <row r="96" spans="1:27" ht="29.55" hidden="1" customHeight="1" thickBot="1" x14ac:dyDescent="0.35">
      <c r="A96" s="469"/>
      <c r="B96" s="473"/>
      <c r="C96" s="462"/>
      <c r="D96" s="465"/>
      <c r="E96" s="254">
        <v>3</v>
      </c>
      <c r="F96" s="241"/>
      <c r="G96" s="163"/>
      <c r="H96" s="163"/>
      <c r="I96" s="212" t="str">
        <f t="shared" si="2"/>
        <v xml:space="preserve">  </v>
      </c>
      <c r="J96" s="292"/>
      <c r="K96" s="216" t="str">
        <f>+IFERROR(VLOOKUP($J96,'11 FORMULAS'!$B$51:$C$53,2,0),"")</f>
        <v/>
      </c>
      <c r="L96" s="216" t="str">
        <f>+IFERROR(VLOOKUP($J96,'11 FORMULAS'!$B$51:$D$53,3,0),"")</f>
        <v/>
      </c>
      <c r="M96" s="255" t="s">
        <v>133</v>
      </c>
      <c r="N96" s="256">
        <f>+IFERROR(VLOOKUP($M96,'11 FORMULAS'!$B$54:$C$55,2,0),"")</f>
        <v>0.25</v>
      </c>
      <c r="O96" s="257" t="s">
        <v>145</v>
      </c>
      <c r="P96" s="257" t="s">
        <v>238</v>
      </c>
      <c r="Q96" s="257" t="s">
        <v>136</v>
      </c>
      <c r="R96" s="257" t="s">
        <v>246</v>
      </c>
      <c r="S96" s="216" t="str">
        <f t="shared" si="3"/>
        <v/>
      </c>
      <c r="T96" s="216">
        <f>IF($L96='11 FORMULAS'!$D$51,$C$10-($C$10*$S$10),$C$10)</f>
        <v>0.6</v>
      </c>
      <c r="U96" s="216">
        <f>IF($L96='11 FORMULAS'!$D$53,D96-(D96*S96),D96)</f>
        <v>0</v>
      </c>
      <c r="V96" s="500"/>
      <c r="W96" s="503"/>
      <c r="X96" s="28"/>
      <c r="Y96" s="214"/>
      <c r="Z96" s="215"/>
      <c r="AA96" s="215"/>
    </row>
    <row r="97" spans="1:27" ht="29.55" hidden="1" customHeight="1" thickBot="1" x14ac:dyDescent="0.35">
      <c r="A97" s="469"/>
      <c r="B97" s="473"/>
      <c r="C97" s="462"/>
      <c r="D97" s="465"/>
      <c r="E97" s="254">
        <v>4</v>
      </c>
      <c r="F97" s="241"/>
      <c r="G97" s="163"/>
      <c r="H97" s="163"/>
      <c r="I97" s="212" t="str">
        <f t="shared" si="2"/>
        <v xml:space="preserve">  </v>
      </c>
      <c r="J97" s="292"/>
      <c r="K97" s="216" t="str">
        <f>+IFERROR(VLOOKUP($J97,'11 FORMULAS'!$B$51:$C$53,2,0),"")</f>
        <v/>
      </c>
      <c r="L97" s="216" t="str">
        <f>+IFERROR(VLOOKUP($J97,'11 FORMULAS'!$B$51:$D$53,3,0),"")</f>
        <v/>
      </c>
      <c r="M97" s="255" t="s">
        <v>133</v>
      </c>
      <c r="N97" s="256">
        <f>+IFERROR(VLOOKUP($M97,'11 FORMULAS'!$B$54:$C$55,2,0),"")</f>
        <v>0.25</v>
      </c>
      <c r="O97" s="257" t="s">
        <v>145</v>
      </c>
      <c r="P97" s="257" t="s">
        <v>238</v>
      </c>
      <c r="Q97" s="257" t="s">
        <v>136</v>
      </c>
      <c r="R97" s="257" t="s">
        <v>246</v>
      </c>
      <c r="S97" s="216" t="str">
        <f t="shared" si="3"/>
        <v/>
      </c>
      <c r="T97" s="216">
        <f>IF($L97='11 FORMULAS'!$D$51,$C$10-($C$10*$S$10),$C$10)</f>
        <v>0.6</v>
      </c>
      <c r="U97" s="216">
        <f>IF($L97='11 FORMULAS'!$D$53,D97-(D97*S97),D97)</f>
        <v>0</v>
      </c>
      <c r="V97" s="500"/>
      <c r="W97" s="503"/>
      <c r="X97" s="28"/>
      <c r="Y97" s="214"/>
      <c r="Z97" s="215"/>
      <c r="AA97" s="215"/>
    </row>
    <row r="98" spans="1:27" ht="29.55" hidden="1" customHeight="1" thickBot="1" x14ac:dyDescent="0.35">
      <c r="A98" s="469"/>
      <c r="B98" s="473"/>
      <c r="C98" s="462"/>
      <c r="D98" s="465"/>
      <c r="E98" s="254">
        <v>5</v>
      </c>
      <c r="F98" s="241"/>
      <c r="G98" s="163"/>
      <c r="H98" s="163"/>
      <c r="I98" s="212" t="str">
        <f t="shared" si="2"/>
        <v xml:space="preserve">  </v>
      </c>
      <c r="J98" s="292"/>
      <c r="K98" s="216" t="str">
        <f>+IFERROR(VLOOKUP($J98,'11 FORMULAS'!$B$51:$C$53,2,0),"")</f>
        <v/>
      </c>
      <c r="L98" s="216" t="str">
        <f>+IFERROR(VLOOKUP($J98,'11 FORMULAS'!$B$51:$D$53,3,0),"")</f>
        <v/>
      </c>
      <c r="M98" s="255" t="s">
        <v>133</v>
      </c>
      <c r="N98" s="256">
        <f>+IFERROR(VLOOKUP($M98,'11 FORMULAS'!$B$54:$C$55,2,0),"")</f>
        <v>0.25</v>
      </c>
      <c r="O98" s="257" t="s">
        <v>145</v>
      </c>
      <c r="P98" s="257" t="s">
        <v>238</v>
      </c>
      <c r="Q98" s="257" t="s">
        <v>136</v>
      </c>
      <c r="R98" s="257" t="s">
        <v>246</v>
      </c>
      <c r="S98" s="216" t="str">
        <f t="shared" si="3"/>
        <v/>
      </c>
      <c r="T98" s="216">
        <f>IF($L98='11 FORMULAS'!$D$51,$C$10-($C$10*$S$10),$C$10)</f>
        <v>0.6</v>
      </c>
      <c r="U98" s="216">
        <f>IF($L98='11 FORMULAS'!$D$53,D98-(D98*S98),D98)</f>
        <v>0</v>
      </c>
      <c r="V98" s="500"/>
      <c r="W98" s="503"/>
      <c r="X98" s="28"/>
      <c r="Y98" s="214"/>
      <c r="Z98" s="215"/>
      <c r="AA98" s="215"/>
    </row>
    <row r="99" spans="1:27" ht="29.55" hidden="1" customHeight="1" thickBot="1" x14ac:dyDescent="0.35">
      <c r="A99" s="470"/>
      <c r="B99" s="474"/>
      <c r="C99" s="463"/>
      <c r="D99" s="466"/>
      <c r="E99" s="258">
        <v>6</v>
      </c>
      <c r="F99" s="244"/>
      <c r="G99" s="164"/>
      <c r="H99" s="164"/>
      <c r="I99" s="212" t="str">
        <f t="shared" si="2"/>
        <v xml:space="preserve">  </v>
      </c>
      <c r="J99" s="292"/>
      <c r="K99" s="216" t="str">
        <f>+IFERROR(VLOOKUP($J99,'11 FORMULAS'!$B$51:$C$53,2,0),"")</f>
        <v/>
      </c>
      <c r="L99" s="216" t="str">
        <f>+IFERROR(VLOOKUP($J99,'11 FORMULAS'!$B$51:$D$53,3,0),"")</f>
        <v/>
      </c>
      <c r="M99" s="255" t="s">
        <v>133</v>
      </c>
      <c r="N99" s="256">
        <f>+IFERROR(VLOOKUP($M99,'11 FORMULAS'!$B$54:$C$55,2,0),"")</f>
        <v>0.25</v>
      </c>
      <c r="O99" s="257" t="s">
        <v>145</v>
      </c>
      <c r="P99" s="257" t="s">
        <v>238</v>
      </c>
      <c r="Q99" s="257" t="s">
        <v>136</v>
      </c>
      <c r="R99" s="257" t="s">
        <v>246</v>
      </c>
      <c r="S99" s="216" t="str">
        <f t="shared" si="3"/>
        <v/>
      </c>
      <c r="T99" s="216">
        <f>IF($L99='11 FORMULAS'!$D$51,$C$10-($C$10*$S$10),$C$10)</f>
        <v>0.6</v>
      </c>
      <c r="U99" s="216">
        <f>IF($L99='11 FORMULAS'!$D$53,D99-(D99*S99),D99)</f>
        <v>0</v>
      </c>
      <c r="V99" s="501"/>
      <c r="W99" s="504"/>
      <c r="X99" s="28"/>
    </row>
    <row r="100" spans="1:27" ht="29.55" hidden="1" customHeight="1" thickBot="1" x14ac:dyDescent="0.35">
      <c r="A100" s="467" t="str">
        <f>'2 IDENTIFICACIÓN'!A25</f>
        <v>R16</v>
      </c>
      <c r="B100" s="471" t="str">
        <f>+'2 IDENTIFICACIÓN'!J25</f>
        <v xml:space="preserve"> por  debido a </v>
      </c>
      <c r="C100" s="461" t="str">
        <f>+'3 PROBABIL E IMPACTO INHERENTE'!E25</f>
        <v/>
      </c>
      <c r="D100" s="464" t="str">
        <f>+'3 PROBABIL E IMPACTO INHERENTE'!M25</f>
        <v/>
      </c>
      <c r="E100" s="259">
        <v>1</v>
      </c>
      <c r="F100" s="242"/>
      <c r="G100" s="35"/>
      <c r="H100" s="35"/>
      <c r="I100" s="212" t="str">
        <f t="shared" si="2"/>
        <v xml:space="preserve">  </v>
      </c>
      <c r="J100" s="292"/>
      <c r="K100" s="216" t="str">
        <f>+IFERROR(VLOOKUP($J100,'11 FORMULAS'!$B$51:$C$53,2,0),"")</f>
        <v/>
      </c>
      <c r="L100" s="216" t="str">
        <f>+IFERROR(VLOOKUP($J100,'11 FORMULAS'!$B$51:$D$53,3,0),"")</f>
        <v/>
      </c>
      <c r="M100" s="255" t="s">
        <v>133</v>
      </c>
      <c r="N100" s="256">
        <f>+IFERROR(VLOOKUP($M100,'11 FORMULAS'!$B$54:$C$55,2,0),"")</f>
        <v>0.25</v>
      </c>
      <c r="O100" s="257" t="s">
        <v>145</v>
      </c>
      <c r="P100" s="257" t="s">
        <v>238</v>
      </c>
      <c r="Q100" s="257" t="s">
        <v>136</v>
      </c>
      <c r="R100" s="257" t="s">
        <v>246</v>
      </c>
      <c r="S100" s="216" t="str">
        <f t="shared" si="3"/>
        <v/>
      </c>
      <c r="T100" s="216">
        <f>IF($L100='11 FORMULAS'!$D$51,$C$10-($C$10*$S$10),$C$10)</f>
        <v>0.6</v>
      </c>
      <c r="U100" s="216" t="str">
        <f>IF($L100='11 FORMULAS'!$D$53,D100-(D100*S100),D100)</f>
        <v/>
      </c>
      <c r="V100" s="499">
        <f>+IF(T105="","",T105)</f>
        <v>0.6</v>
      </c>
      <c r="W100" s="502">
        <f>+IF(U105="","",U105)</f>
        <v>0</v>
      </c>
      <c r="X100" s="28"/>
      <c r="Y100" s="214"/>
      <c r="Z100" s="215"/>
      <c r="AA100" s="215"/>
    </row>
    <row r="101" spans="1:27" ht="29.55" hidden="1" customHeight="1" thickBot="1" x14ac:dyDescent="0.35">
      <c r="A101" s="469"/>
      <c r="B101" s="473"/>
      <c r="C101" s="462"/>
      <c r="D101" s="465"/>
      <c r="E101" s="254">
        <v>2</v>
      </c>
      <c r="F101" s="241"/>
      <c r="G101" s="163"/>
      <c r="H101" s="163"/>
      <c r="I101" s="212" t="str">
        <f t="shared" si="2"/>
        <v xml:space="preserve">  </v>
      </c>
      <c r="J101" s="292"/>
      <c r="K101" s="216" t="str">
        <f>+IFERROR(VLOOKUP($J101,'11 FORMULAS'!$B$51:$C$53,2,0),"")</f>
        <v/>
      </c>
      <c r="L101" s="216" t="str">
        <f>+IFERROR(VLOOKUP($J101,'11 FORMULAS'!$B$51:$D$53,3,0),"")</f>
        <v/>
      </c>
      <c r="M101" s="255" t="s">
        <v>133</v>
      </c>
      <c r="N101" s="256">
        <f>+IFERROR(VLOOKUP($M101,'11 FORMULAS'!$B$54:$C$55,2,0),"")</f>
        <v>0.25</v>
      </c>
      <c r="O101" s="257" t="s">
        <v>145</v>
      </c>
      <c r="P101" s="257" t="s">
        <v>238</v>
      </c>
      <c r="Q101" s="257" t="s">
        <v>136</v>
      </c>
      <c r="R101" s="257" t="s">
        <v>246</v>
      </c>
      <c r="S101" s="216" t="str">
        <f t="shared" si="3"/>
        <v/>
      </c>
      <c r="T101" s="216">
        <f>IF($L101='11 FORMULAS'!$D$51,$C$10-($C$10*$S$10),$C$10)</f>
        <v>0.6</v>
      </c>
      <c r="U101" s="216">
        <f>IF($L101='11 FORMULAS'!$D$53,D101-(D101*S101),D101)</f>
        <v>0</v>
      </c>
      <c r="V101" s="500"/>
      <c r="W101" s="503"/>
      <c r="X101" s="28"/>
      <c r="Y101" s="214"/>
      <c r="Z101" s="215"/>
      <c r="AA101" s="215"/>
    </row>
    <row r="102" spans="1:27" ht="29.55" hidden="1" customHeight="1" thickBot="1" x14ac:dyDescent="0.35">
      <c r="A102" s="469"/>
      <c r="B102" s="473"/>
      <c r="C102" s="462"/>
      <c r="D102" s="465"/>
      <c r="E102" s="254">
        <v>3</v>
      </c>
      <c r="F102" s="241"/>
      <c r="G102" s="163"/>
      <c r="H102" s="163"/>
      <c r="I102" s="212" t="str">
        <f t="shared" si="2"/>
        <v xml:space="preserve">  </v>
      </c>
      <c r="J102" s="292"/>
      <c r="K102" s="216" t="str">
        <f>+IFERROR(VLOOKUP($J102,'11 FORMULAS'!$B$51:$C$53,2,0),"")</f>
        <v/>
      </c>
      <c r="L102" s="216" t="str">
        <f>+IFERROR(VLOOKUP($J102,'11 FORMULAS'!$B$51:$D$53,3,0),"")</f>
        <v/>
      </c>
      <c r="M102" s="255" t="s">
        <v>133</v>
      </c>
      <c r="N102" s="256">
        <f>+IFERROR(VLOOKUP($M102,'11 FORMULAS'!$B$54:$C$55,2,0),"")</f>
        <v>0.25</v>
      </c>
      <c r="O102" s="257" t="s">
        <v>145</v>
      </c>
      <c r="P102" s="257" t="s">
        <v>238</v>
      </c>
      <c r="Q102" s="257" t="s">
        <v>136</v>
      </c>
      <c r="R102" s="257" t="s">
        <v>246</v>
      </c>
      <c r="S102" s="216" t="str">
        <f t="shared" si="3"/>
        <v/>
      </c>
      <c r="T102" s="216">
        <f>IF($L102='11 FORMULAS'!$D$51,$C$10-($C$10*$S$10),$C$10)</f>
        <v>0.6</v>
      </c>
      <c r="U102" s="216">
        <f>IF($L102='11 FORMULAS'!$D$53,D102-(D102*S102),D102)</f>
        <v>0</v>
      </c>
      <c r="V102" s="500"/>
      <c r="W102" s="503"/>
      <c r="X102" s="28"/>
      <c r="Y102" s="214"/>
      <c r="Z102" s="215"/>
      <c r="AA102" s="215"/>
    </row>
    <row r="103" spans="1:27" ht="29.55" hidden="1" customHeight="1" thickBot="1" x14ac:dyDescent="0.35">
      <c r="A103" s="469"/>
      <c r="B103" s="473"/>
      <c r="C103" s="462"/>
      <c r="D103" s="465"/>
      <c r="E103" s="254">
        <v>4</v>
      </c>
      <c r="F103" s="241"/>
      <c r="G103" s="163"/>
      <c r="H103" s="163"/>
      <c r="I103" s="212" t="str">
        <f t="shared" si="2"/>
        <v xml:space="preserve">  </v>
      </c>
      <c r="J103" s="292"/>
      <c r="K103" s="216" t="str">
        <f>+IFERROR(VLOOKUP($J103,'11 FORMULAS'!$B$51:$C$53,2,0),"")</f>
        <v/>
      </c>
      <c r="L103" s="216" t="str">
        <f>+IFERROR(VLOOKUP($J103,'11 FORMULAS'!$B$51:$D$53,3,0),"")</f>
        <v/>
      </c>
      <c r="M103" s="255" t="s">
        <v>133</v>
      </c>
      <c r="N103" s="256">
        <f>+IFERROR(VLOOKUP($M103,'11 FORMULAS'!$B$54:$C$55,2,0),"")</f>
        <v>0.25</v>
      </c>
      <c r="O103" s="257" t="s">
        <v>145</v>
      </c>
      <c r="P103" s="257" t="s">
        <v>238</v>
      </c>
      <c r="Q103" s="257" t="s">
        <v>136</v>
      </c>
      <c r="R103" s="257" t="s">
        <v>246</v>
      </c>
      <c r="S103" s="216" t="str">
        <f t="shared" si="3"/>
        <v/>
      </c>
      <c r="T103" s="216">
        <f>IF($L103='11 FORMULAS'!$D$51,$C$10-($C$10*$S$10),$C$10)</f>
        <v>0.6</v>
      </c>
      <c r="U103" s="216">
        <f>IF($L103='11 FORMULAS'!$D$53,D103-(D103*S103),D103)</f>
        <v>0</v>
      </c>
      <c r="V103" s="500"/>
      <c r="W103" s="503"/>
      <c r="X103" s="28"/>
      <c r="Y103" s="214"/>
      <c r="Z103" s="215"/>
      <c r="AA103" s="215"/>
    </row>
    <row r="104" spans="1:27" ht="29.55" hidden="1" customHeight="1" thickBot="1" x14ac:dyDescent="0.35">
      <c r="A104" s="469"/>
      <c r="B104" s="473"/>
      <c r="C104" s="462"/>
      <c r="D104" s="465"/>
      <c r="E104" s="254">
        <v>5</v>
      </c>
      <c r="F104" s="241"/>
      <c r="G104" s="163"/>
      <c r="H104" s="163"/>
      <c r="I104" s="212" t="str">
        <f t="shared" si="2"/>
        <v xml:space="preserve">  </v>
      </c>
      <c r="J104" s="292"/>
      <c r="K104" s="216" t="str">
        <f>+IFERROR(VLOOKUP($J104,'11 FORMULAS'!$B$51:$C$53,2,0),"")</f>
        <v/>
      </c>
      <c r="L104" s="216" t="str">
        <f>+IFERROR(VLOOKUP($J104,'11 FORMULAS'!$B$51:$D$53,3,0),"")</f>
        <v/>
      </c>
      <c r="M104" s="255" t="s">
        <v>133</v>
      </c>
      <c r="N104" s="256">
        <f>+IFERROR(VLOOKUP($M104,'11 FORMULAS'!$B$54:$C$55,2,0),"")</f>
        <v>0.25</v>
      </c>
      <c r="O104" s="257" t="s">
        <v>145</v>
      </c>
      <c r="P104" s="257" t="s">
        <v>238</v>
      </c>
      <c r="Q104" s="257" t="s">
        <v>136</v>
      </c>
      <c r="R104" s="257" t="s">
        <v>246</v>
      </c>
      <c r="S104" s="216" t="str">
        <f t="shared" si="3"/>
        <v/>
      </c>
      <c r="T104" s="216">
        <f>IF($L104='11 FORMULAS'!$D$51,$C$10-($C$10*$S$10),$C$10)</f>
        <v>0.6</v>
      </c>
      <c r="U104" s="216">
        <f>IF($L104='11 FORMULAS'!$D$53,D104-(D104*S104),D104)</f>
        <v>0</v>
      </c>
      <c r="V104" s="500"/>
      <c r="W104" s="503"/>
      <c r="X104" s="28"/>
      <c r="Y104" s="214"/>
      <c r="Z104" s="215"/>
      <c r="AA104" s="215"/>
    </row>
    <row r="105" spans="1:27" ht="29.55" hidden="1" customHeight="1" thickBot="1" x14ac:dyDescent="0.35">
      <c r="A105" s="470"/>
      <c r="B105" s="474"/>
      <c r="C105" s="463"/>
      <c r="D105" s="466"/>
      <c r="E105" s="258">
        <v>6</v>
      </c>
      <c r="F105" s="244"/>
      <c r="G105" s="164"/>
      <c r="H105" s="164"/>
      <c r="I105" s="212" t="str">
        <f t="shared" si="2"/>
        <v xml:space="preserve">  </v>
      </c>
      <c r="J105" s="292"/>
      <c r="K105" s="216" t="str">
        <f>+IFERROR(VLOOKUP($J105,'11 FORMULAS'!$B$51:$C$53,2,0),"")</f>
        <v/>
      </c>
      <c r="L105" s="216" t="str">
        <f>+IFERROR(VLOOKUP($J105,'11 FORMULAS'!$B$51:$D$53,3,0),"")</f>
        <v/>
      </c>
      <c r="M105" s="255" t="s">
        <v>133</v>
      </c>
      <c r="N105" s="256">
        <f>+IFERROR(VLOOKUP($M105,'11 FORMULAS'!$B$54:$C$55,2,0),"")</f>
        <v>0.25</v>
      </c>
      <c r="O105" s="257" t="s">
        <v>145</v>
      </c>
      <c r="P105" s="257" t="s">
        <v>238</v>
      </c>
      <c r="Q105" s="257" t="s">
        <v>136</v>
      </c>
      <c r="R105" s="257" t="s">
        <v>246</v>
      </c>
      <c r="S105" s="216" t="str">
        <f t="shared" si="3"/>
        <v/>
      </c>
      <c r="T105" s="216">
        <f>IF($L105='11 FORMULAS'!$D$51,$C$10-($C$10*$S$10),$C$10)</f>
        <v>0.6</v>
      </c>
      <c r="U105" s="216">
        <f>IF($L105='11 FORMULAS'!$D$53,D105-(D105*S105),D105)</f>
        <v>0</v>
      </c>
      <c r="V105" s="501"/>
      <c r="W105" s="504"/>
      <c r="X105" s="28"/>
    </row>
    <row r="106" spans="1:27" ht="29.55" hidden="1" customHeight="1" thickBot="1" x14ac:dyDescent="0.35">
      <c r="A106" s="467" t="str">
        <f>'2 IDENTIFICACIÓN'!A26</f>
        <v>R17</v>
      </c>
      <c r="B106" s="471" t="str">
        <f>+'2 IDENTIFICACIÓN'!J26</f>
        <v xml:space="preserve"> por  debido a </v>
      </c>
      <c r="C106" s="461" t="str">
        <f>+'3 PROBABIL E IMPACTO INHERENTE'!E26</f>
        <v/>
      </c>
      <c r="D106" s="464" t="str">
        <f>+'3 PROBABIL E IMPACTO INHERENTE'!M26</f>
        <v/>
      </c>
      <c r="E106" s="259">
        <v>1</v>
      </c>
      <c r="F106" s="242"/>
      <c r="G106" s="35"/>
      <c r="H106" s="35"/>
      <c r="I106" s="212" t="str">
        <f t="shared" si="2"/>
        <v xml:space="preserve">  </v>
      </c>
      <c r="J106" s="292"/>
      <c r="K106" s="216" t="str">
        <f>+IFERROR(VLOOKUP($J106,'11 FORMULAS'!$B$51:$C$53,2,0),"")</f>
        <v/>
      </c>
      <c r="L106" s="216" t="str">
        <f>+IFERROR(VLOOKUP($J106,'11 FORMULAS'!$B$51:$D$53,3,0),"")</f>
        <v/>
      </c>
      <c r="M106" s="255" t="s">
        <v>133</v>
      </c>
      <c r="N106" s="256">
        <f>+IFERROR(VLOOKUP($M106,'11 FORMULAS'!$B$54:$C$55,2,0),"")</f>
        <v>0.25</v>
      </c>
      <c r="O106" s="257" t="s">
        <v>145</v>
      </c>
      <c r="P106" s="257" t="s">
        <v>238</v>
      </c>
      <c r="Q106" s="257" t="s">
        <v>136</v>
      </c>
      <c r="R106" s="257" t="s">
        <v>246</v>
      </c>
      <c r="S106" s="216" t="str">
        <f t="shared" si="3"/>
        <v/>
      </c>
      <c r="T106" s="216">
        <f>IF($L106='11 FORMULAS'!$D$51,$C$10-($C$10*$S$10),$C$10)</f>
        <v>0.6</v>
      </c>
      <c r="U106" s="216" t="str">
        <f>IF($L106='11 FORMULAS'!$D$53,D106-(D106*S106),D106)</f>
        <v/>
      </c>
      <c r="V106" s="499">
        <f>+IF(T111="","",T111)</f>
        <v>0.6</v>
      </c>
      <c r="W106" s="502">
        <f>+IF(U111="","",U111)</f>
        <v>0</v>
      </c>
      <c r="X106" s="28"/>
      <c r="Y106" s="214"/>
      <c r="Z106" s="215"/>
      <c r="AA106" s="215"/>
    </row>
    <row r="107" spans="1:27" ht="29.55" hidden="1" customHeight="1" thickBot="1" x14ac:dyDescent="0.35">
      <c r="A107" s="468"/>
      <c r="B107" s="472"/>
      <c r="C107" s="475"/>
      <c r="D107" s="476"/>
      <c r="E107" s="254">
        <v>2</v>
      </c>
      <c r="F107" s="240"/>
      <c r="G107" s="237"/>
      <c r="H107" s="237"/>
      <c r="I107" s="212" t="str">
        <f t="shared" si="2"/>
        <v xml:space="preserve">  </v>
      </c>
      <c r="J107" s="292"/>
      <c r="K107" s="216" t="str">
        <f>+IFERROR(VLOOKUP($J107,'11 FORMULAS'!$B$51:$C$53,2,0),"")</f>
        <v/>
      </c>
      <c r="L107" s="216" t="str">
        <f>+IFERROR(VLOOKUP($J107,'11 FORMULAS'!$B$51:$D$53,3,0),"")</f>
        <v/>
      </c>
      <c r="M107" s="255" t="s">
        <v>133</v>
      </c>
      <c r="N107" s="256">
        <f>+IFERROR(VLOOKUP($M107,'11 FORMULAS'!$B$54:$C$55,2,0),"")</f>
        <v>0.25</v>
      </c>
      <c r="O107" s="257" t="s">
        <v>145</v>
      </c>
      <c r="P107" s="257" t="s">
        <v>238</v>
      </c>
      <c r="Q107" s="257" t="s">
        <v>136</v>
      </c>
      <c r="R107" s="257" t="s">
        <v>246</v>
      </c>
      <c r="S107" s="216" t="str">
        <f t="shared" si="3"/>
        <v/>
      </c>
      <c r="T107" s="216">
        <f>IF($L107='11 FORMULAS'!$D$51,$C$10-($C$10*$S$10),$C$10)</f>
        <v>0.6</v>
      </c>
      <c r="U107" s="216">
        <f>IF($L107='11 FORMULAS'!$D$53,D107-(D107*S107),D107)</f>
        <v>0</v>
      </c>
      <c r="V107" s="507"/>
      <c r="W107" s="508"/>
      <c r="X107" s="28"/>
      <c r="Y107" s="214"/>
      <c r="Z107" s="215"/>
      <c r="AA107" s="215"/>
    </row>
    <row r="108" spans="1:27" ht="29.55" hidden="1" customHeight="1" thickBot="1" x14ac:dyDescent="0.35">
      <c r="A108" s="468"/>
      <c r="B108" s="472"/>
      <c r="C108" s="475"/>
      <c r="D108" s="476"/>
      <c r="E108" s="254">
        <v>3</v>
      </c>
      <c r="F108" s="240"/>
      <c r="G108" s="237"/>
      <c r="H108" s="237"/>
      <c r="I108" s="212" t="str">
        <f t="shared" si="2"/>
        <v xml:space="preserve">  </v>
      </c>
      <c r="J108" s="292"/>
      <c r="K108" s="216" t="str">
        <f>+IFERROR(VLOOKUP($J108,'11 FORMULAS'!$B$51:$C$53,2,0),"")</f>
        <v/>
      </c>
      <c r="L108" s="216" t="str">
        <f>+IFERROR(VLOOKUP($J108,'11 FORMULAS'!$B$51:$D$53,3,0),"")</f>
        <v/>
      </c>
      <c r="M108" s="255" t="s">
        <v>133</v>
      </c>
      <c r="N108" s="256">
        <f>+IFERROR(VLOOKUP($M108,'11 FORMULAS'!$B$54:$C$55,2,0),"")</f>
        <v>0.25</v>
      </c>
      <c r="O108" s="257" t="s">
        <v>145</v>
      </c>
      <c r="P108" s="257" t="s">
        <v>238</v>
      </c>
      <c r="Q108" s="257" t="s">
        <v>136</v>
      </c>
      <c r="R108" s="257" t="s">
        <v>246</v>
      </c>
      <c r="S108" s="216" t="str">
        <f t="shared" si="3"/>
        <v/>
      </c>
      <c r="T108" s="216">
        <f>IF($L108='11 FORMULAS'!$D$51,$C$10-($C$10*$S$10),$C$10)</f>
        <v>0.6</v>
      </c>
      <c r="U108" s="216">
        <f>IF($L108='11 FORMULAS'!$D$53,D108-(D108*S108),D108)</f>
        <v>0</v>
      </c>
      <c r="V108" s="507"/>
      <c r="W108" s="508"/>
      <c r="X108" s="28"/>
      <c r="Y108" s="214"/>
      <c r="Z108" s="215"/>
      <c r="AA108" s="215"/>
    </row>
    <row r="109" spans="1:27" ht="29.55" hidden="1" customHeight="1" thickBot="1" x14ac:dyDescent="0.35">
      <c r="A109" s="469"/>
      <c r="B109" s="473"/>
      <c r="C109" s="462"/>
      <c r="D109" s="465"/>
      <c r="E109" s="254">
        <v>4</v>
      </c>
      <c r="F109" s="241"/>
      <c r="G109" s="163"/>
      <c r="H109" s="163"/>
      <c r="I109" s="212" t="str">
        <f t="shared" si="2"/>
        <v xml:space="preserve">  </v>
      </c>
      <c r="J109" s="292"/>
      <c r="K109" s="216" t="str">
        <f>+IFERROR(VLOOKUP($J109,'11 FORMULAS'!$B$51:$C$53,2,0),"")</f>
        <v/>
      </c>
      <c r="L109" s="216" t="str">
        <f>+IFERROR(VLOOKUP($J109,'11 FORMULAS'!$B$51:$D$53,3,0),"")</f>
        <v/>
      </c>
      <c r="M109" s="255" t="s">
        <v>133</v>
      </c>
      <c r="N109" s="256">
        <f>+IFERROR(VLOOKUP($M109,'11 FORMULAS'!$B$54:$C$55,2,0),"")</f>
        <v>0.25</v>
      </c>
      <c r="O109" s="257" t="s">
        <v>145</v>
      </c>
      <c r="P109" s="257" t="s">
        <v>238</v>
      </c>
      <c r="Q109" s="257" t="s">
        <v>136</v>
      </c>
      <c r="R109" s="257" t="s">
        <v>246</v>
      </c>
      <c r="S109" s="216" t="str">
        <f t="shared" si="3"/>
        <v/>
      </c>
      <c r="T109" s="216">
        <f>IF($L109='11 FORMULAS'!$D$51,$C$10-($C$10*$S$10),$C$10)</f>
        <v>0.6</v>
      </c>
      <c r="U109" s="216">
        <f>IF($L109='11 FORMULAS'!$D$53,D109-(D109*S109),D109)</f>
        <v>0</v>
      </c>
      <c r="V109" s="500"/>
      <c r="W109" s="503"/>
      <c r="X109" s="28"/>
      <c r="Y109" s="214"/>
      <c r="Z109" s="215"/>
      <c r="AA109" s="215"/>
    </row>
    <row r="110" spans="1:27" ht="29.55" hidden="1" customHeight="1" thickBot="1" x14ac:dyDescent="0.35">
      <c r="A110" s="469"/>
      <c r="B110" s="473"/>
      <c r="C110" s="462"/>
      <c r="D110" s="465"/>
      <c r="E110" s="254">
        <v>5</v>
      </c>
      <c r="F110" s="241"/>
      <c r="G110" s="163"/>
      <c r="H110" s="163"/>
      <c r="I110" s="212" t="str">
        <f t="shared" si="2"/>
        <v xml:space="preserve">  </v>
      </c>
      <c r="J110" s="292"/>
      <c r="K110" s="216" t="str">
        <f>+IFERROR(VLOOKUP($J110,'11 FORMULAS'!$B$51:$C$53,2,0),"")</f>
        <v/>
      </c>
      <c r="L110" s="216" t="str">
        <f>+IFERROR(VLOOKUP($J110,'11 FORMULAS'!$B$51:$D$53,3,0),"")</f>
        <v/>
      </c>
      <c r="M110" s="255" t="s">
        <v>133</v>
      </c>
      <c r="N110" s="256">
        <f>+IFERROR(VLOOKUP($M110,'11 FORMULAS'!$B$54:$C$55,2,0),"")</f>
        <v>0.25</v>
      </c>
      <c r="O110" s="257" t="s">
        <v>145</v>
      </c>
      <c r="P110" s="257" t="s">
        <v>238</v>
      </c>
      <c r="Q110" s="257" t="s">
        <v>136</v>
      </c>
      <c r="R110" s="257" t="s">
        <v>246</v>
      </c>
      <c r="S110" s="216" t="str">
        <f t="shared" si="3"/>
        <v/>
      </c>
      <c r="T110" s="216">
        <f>IF($L110='11 FORMULAS'!$D$51,$C$10-($C$10*$S$10),$C$10)</f>
        <v>0.6</v>
      </c>
      <c r="U110" s="216">
        <f>IF($L110='11 FORMULAS'!$D$53,D110-(D110*S110),D110)</f>
        <v>0</v>
      </c>
      <c r="V110" s="500"/>
      <c r="W110" s="503"/>
      <c r="X110" s="28"/>
      <c r="Y110" s="214"/>
      <c r="Z110" s="215"/>
      <c r="AA110" s="215"/>
    </row>
    <row r="111" spans="1:27" ht="29.55" hidden="1" customHeight="1" thickBot="1" x14ac:dyDescent="0.35">
      <c r="A111" s="470"/>
      <c r="B111" s="474"/>
      <c r="C111" s="463"/>
      <c r="D111" s="466"/>
      <c r="E111" s="258">
        <v>6</v>
      </c>
      <c r="F111" s="244"/>
      <c r="G111" s="164"/>
      <c r="H111" s="164"/>
      <c r="I111" s="212" t="str">
        <f t="shared" si="2"/>
        <v xml:space="preserve">  </v>
      </c>
      <c r="J111" s="292"/>
      <c r="K111" s="216" t="str">
        <f>+IFERROR(VLOOKUP($J111,'11 FORMULAS'!$B$51:$C$53,2,0),"")</f>
        <v/>
      </c>
      <c r="L111" s="216" t="str">
        <f>+IFERROR(VLOOKUP($J111,'11 FORMULAS'!$B$51:$D$53,3,0),"")</f>
        <v/>
      </c>
      <c r="M111" s="255" t="s">
        <v>133</v>
      </c>
      <c r="N111" s="256">
        <f>+IFERROR(VLOOKUP($M111,'11 FORMULAS'!$B$54:$C$55,2,0),"")</f>
        <v>0.25</v>
      </c>
      <c r="O111" s="257" t="s">
        <v>145</v>
      </c>
      <c r="P111" s="257" t="s">
        <v>238</v>
      </c>
      <c r="Q111" s="257" t="s">
        <v>136</v>
      </c>
      <c r="R111" s="257" t="s">
        <v>246</v>
      </c>
      <c r="S111" s="216" t="str">
        <f t="shared" si="3"/>
        <v/>
      </c>
      <c r="T111" s="216">
        <f>IF($L111='11 FORMULAS'!$D$51,$C$10-($C$10*$S$10),$C$10)</f>
        <v>0.6</v>
      </c>
      <c r="U111" s="216">
        <f>IF($L111='11 FORMULAS'!$D$53,D111-(D111*S111),D111)</f>
        <v>0</v>
      </c>
      <c r="V111" s="501"/>
      <c r="W111" s="504"/>
      <c r="X111" s="28"/>
    </row>
    <row r="112" spans="1:27" ht="29.55" hidden="1" customHeight="1" thickBot="1" x14ac:dyDescent="0.35">
      <c r="A112" s="467" t="str">
        <f>'2 IDENTIFICACIÓN'!A27</f>
        <v>R18</v>
      </c>
      <c r="B112" s="471" t="str">
        <f>+'2 IDENTIFICACIÓN'!J27</f>
        <v xml:space="preserve"> por  debido a </v>
      </c>
      <c r="C112" s="461" t="str">
        <f>+'3 PROBABIL E IMPACTO INHERENTE'!E27</f>
        <v/>
      </c>
      <c r="D112" s="464" t="str">
        <f>+'3 PROBABIL E IMPACTO INHERENTE'!M27</f>
        <v/>
      </c>
      <c r="E112" s="259">
        <v>1</v>
      </c>
      <c r="F112" s="242"/>
      <c r="G112" s="35"/>
      <c r="H112" s="35"/>
      <c r="I112" s="212" t="str">
        <f t="shared" si="2"/>
        <v xml:space="preserve">  </v>
      </c>
      <c r="J112" s="292"/>
      <c r="K112" s="216" t="str">
        <f>+IFERROR(VLOOKUP($J112,'11 FORMULAS'!$B$51:$C$53,2,0),"")</f>
        <v/>
      </c>
      <c r="L112" s="216" t="str">
        <f>+IFERROR(VLOOKUP($J112,'11 FORMULAS'!$B$51:$D$53,3,0),"")</f>
        <v/>
      </c>
      <c r="M112" s="255" t="s">
        <v>133</v>
      </c>
      <c r="N112" s="256">
        <f>+IFERROR(VLOOKUP($M112,'11 FORMULAS'!$B$54:$C$55,2,0),"")</f>
        <v>0.25</v>
      </c>
      <c r="O112" s="257" t="s">
        <v>145</v>
      </c>
      <c r="P112" s="257" t="s">
        <v>238</v>
      </c>
      <c r="Q112" s="257" t="s">
        <v>136</v>
      </c>
      <c r="R112" s="257" t="s">
        <v>246</v>
      </c>
      <c r="S112" s="216" t="str">
        <f t="shared" si="3"/>
        <v/>
      </c>
      <c r="T112" s="216">
        <f>IF($L112='11 FORMULAS'!$D$51,$C$10-($C$10*$S$10),$C$10)</f>
        <v>0.6</v>
      </c>
      <c r="U112" s="216" t="str">
        <f>IF($L112='11 FORMULAS'!$D$53,D112-(D112*S112),D112)</f>
        <v/>
      </c>
      <c r="V112" s="499">
        <f>+IF(T117="","",T117)</f>
        <v>0.6</v>
      </c>
      <c r="W112" s="502">
        <f>+IF(U117="","",U117)</f>
        <v>0</v>
      </c>
      <c r="X112" s="28"/>
      <c r="Y112" s="214"/>
      <c r="Z112" s="215"/>
      <c r="AA112" s="215"/>
    </row>
    <row r="113" spans="1:27" ht="29.55" hidden="1" customHeight="1" thickBot="1" x14ac:dyDescent="0.35">
      <c r="A113" s="468"/>
      <c r="B113" s="472"/>
      <c r="C113" s="475"/>
      <c r="D113" s="476"/>
      <c r="E113" s="254">
        <v>2</v>
      </c>
      <c r="F113" s="240"/>
      <c r="G113" s="237"/>
      <c r="H113" s="237"/>
      <c r="I113" s="212" t="str">
        <f t="shared" si="2"/>
        <v xml:space="preserve">  </v>
      </c>
      <c r="J113" s="292"/>
      <c r="K113" s="216" t="str">
        <f>+IFERROR(VLOOKUP($J113,'11 FORMULAS'!$B$51:$C$53,2,0),"")</f>
        <v/>
      </c>
      <c r="L113" s="216" t="str">
        <f>+IFERROR(VLOOKUP($J113,'11 FORMULAS'!$B$51:$D$53,3,0),"")</f>
        <v/>
      </c>
      <c r="M113" s="255" t="s">
        <v>133</v>
      </c>
      <c r="N113" s="256">
        <f>+IFERROR(VLOOKUP($M113,'11 FORMULAS'!$B$54:$C$55,2,0),"")</f>
        <v>0.25</v>
      </c>
      <c r="O113" s="257" t="s">
        <v>145</v>
      </c>
      <c r="P113" s="257" t="s">
        <v>238</v>
      </c>
      <c r="Q113" s="257" t="s">
        <v>136</v>
      </c>
      <c r="R113" s="257" t="s">
        <v>246</v>
      </c>
      <c r="S113" s="216" t="str">
        <f t="shared" si="3"/>
        <v/>
      </c>
      <c r="T113" s="216">
        <f>IF($L113='11 FORMULAS'!$D$51,$C$10-($C$10*$S$10),$C$10)</f>
        <v>0.6</v>
      </c>
      <c r="U113" s="216">
        <f>IF($L113='11 FORMULAS'!$D$53,D113-(D113*S113),D113)</f>
        <v>0</v>
      </c>
      <c r="V113" s="507"/>
      <c r="W113" s="508"/>
      <c r="X113" s="28"/>
      <c r="Y113" s="214"/>
      <c r="Z113" s="215"/>
      <c r="AA113" s="215"/>
    </row>
    <row r="114" spans="1:27" ht="29.55" hidden="1" customHeight="1" thickBot="1" x14ac:dyDescent="0.35">
      <c r="A114" s="468"/>
      <c r="B114" s="472"/>
      <c r="C114" s="475"/>
      <c r="D114" s="476"/>
      <c r="E114" s="254">
        <v>3</v>
      </c>
      <c r="F114" s="240"/>
      <c r="G114" s="237"/>
      <c r="H114" s="237"/>
      <c r="I114" s="212" t="str">
        <f t="shared" si="2"/>
        <v xml:space="preserve">  </v>
      </c>
      <c r="J114" s="292"/>
      <c r="K114" s="216" t="str">
        <f>+IFERROR(VLOOKUP($J114,'11 FORMULAS'!$B$51:$C$53,2,0),"")</f>
        <v/>
      </c>
      <c r="L114" s="216" t="str">
        <f>+IFERROR(VLOOKUP($J114,'11 FORMULAS'!$B$51:$D$53,3,0),"")</f>
        <v/>
      </c>
      <c r="M114" s="255" t="s">
        <v>133</v>
      </c>
      <c r="N114" s="256">
        <f>+IFERROR(VLOOKUP($M114,'11 FORMULAS'!$B$54:$C$55,2,0),"")</f>
        <v>0.25</v>
      </c>
      <c r="O114" s="257" t="s">
        <v>145</v>
      </c>
      <c r="P114" s="257" t="s">
        <v>238</v>
      </c>
      <c r="Q114" s="257" t="s">
        <v>136</v>
      </c>
      <c r="R114" s="257" t="s">
        <v>246</v>
      </c>
      <c r="S114" s="216" t="str">
        <f t="shared" si="3"/>
        <v/>
      </c>
      <c r="T114" s="216">
        <f>IF($L114='11 FORMULAS'!$D$51,$C$10-($C$10*$S$10),$C$10)</f>
        <v>0.6</v>
      </c>
      <c r="U114" s="216">
        <f>IF($L114='11 FORMULAS'!$D$53,D114-(D114*S114),D114)</f>
        <v>0</v>
      </c>
      <c r="V114" s="507"/>
      <c r="W114" s="508"/>
      <c r="X114" s="28"/>
      <c r="Y114" s="214"/>
      <c r="Z114" s="215"/>
      <c r="AA114" s="215"/>
    </row>
    <row r="115" spans="1:27" ht="29.55" hidden="1" customHeight="1" thickBot="1" x14ac:dyDescent="0.35">
      <c r="A115" s="469"/>
      <c r="B115" s="473"/>
      <c r="C115" s="462"/>
      <c r="D115" s="465"/>
      <c r="E115" s="254">
        <v>4</v>
      </c>
      <c r="F115" s="241"/>
      <c r="G115" s="163"/>
      <c r="H115" s="163"/>
      <c r="I115" s="212" t="str">
        <f t="shared" si="2"/>
        <v xml:space="preserve">  </v>
      </c>
      <c r="J115" s="292"/>
      <c r="K115" s="216" t="str">
        <f>+IFERROR(VLOOKUP($J115,'11 FORMULAS'!$B$51:$C$53,2,0),"")</f>
        <v/>
      </c>
      <c r="L115" s="216" t="str">
        <f>+IFERROR(VLOOKUP($J115,'11 FORMULAS'!$B$51:$D$53,3,0),"")</f>
        <v/>
      </c>
      <c r="M115" s="255" t="s">
        <v>133</v>
      </c>
      <c r="N115" s="256">
        <f>+IFERROR(VLOOKUP($M115,'11 FORMULAS'!$B$54:$C$55,2,0),"")</f>
        <v>0.25</v>
      </c>
      <c r="O115" s="257" t="s">
        <v>145</v>
      </c>
      <c r="P115" s="257" t="s">
        <v>238</v>
      </c>
      <c r="Q115" s="257" t="s">
        <v>136</v>
      </c>
      <c r="R115" s="257" t="s">
        <v>246</v>
      </c>
      <c r="S115" s="216" t="str">
        <f t="shared" si="3"/>
        <v/>
      </c>
      <c r="T115" s="216">
        <f>IF($L115='11 FORMULAS'!$D$51,$C$10-($C$10*$S$10),$C$10)</f>
        <v>0.6</v>
      </c>
      <c r="U115" s="216">
        <f>IF($L115='11 FORMULAS'!$D$53,D115-(D115*S115),D115)</f>
        <v>0</v>
      </c>
      <c r="V115" s="500"/>
      <c r="W115" s="503"/>
      <c r="X115" s="28"/>
      <c r="Y115" s="214"/>
      <c r="Z115" s="215"/>
      <c r="AA115" s="215"/>
    </row>
    <row r="116" spans="1:27" ht="29.55" hidden="1" customHeight="1" thickBot="1" x14ac:dyDescent="0.35">
      <c r="A116" s="469"/>
      <c r="B116" s="473"/>
      <c r="C116" s="462"/>
      <c r="D116" s="465"/>
      <c r="E116" s="254">
        <v>5</v>
      </c>
      <c r="F116" s="241"/>
      <c r="G116" s="163"/>
      <c r="H116" s="163"/>
      <c r="I116" s="212" t="str">
        <f t="shared" si="2"/>
        <v xml:space="preserve">  </v>
      </c>
      <c r="J116" s="292"/>
      <c r="K116" s="216" t="str">
        <f>+IFERROR(VLOOKUP($J116,'11 FORMULAS'!$B$51:$C$53,2,0),"")</f>
        <v/>
      </c>
      <c r="L116" s="216" t="str">
        <f>+IFERROR(VLOOKUP($J116,'11 FORMULAS'!$B$51:$D$53,3,0),"")</f>
        <v/>
      </c>
      <c r="M116" s="255" t="s">
        <v>133</v>
      </c>
      <c r="N116" s="256">
        <f>+IFERROR(VLOOKUP($M116,'11 FORMULAS'!$B$54:$C$55,2,0),"")</f>
        <v>0.25</v>
      </c>
      <c r="O116" s="257" t="s">
        <v>145</v>
      </c>
      <c r="P116" s="257" t="s">
        <v>238</v>
      </c>
      <c r="Q116" s="257" t="s">
        <v>136</v>
      </c>
      <c r="R116" s="257" t="s">
        <v>246</v>
      </c>
      <c r="S116" s="216" t="str">
        <f t="shared" si="3"/>
        <v/>
      </c>
      <c r="T116" s="216">
        <f>IF($L116='11 FORMULAS'!$D$51,$C$10-($C$10*$S$10),$C$10)</f>
        <v>0.6</v>
      </c>
      <c r="U116" s="216">
        <f>IF($L116='11 FORMULAS'!$D$53,D116-(D116*S116),D116)</f>
        <v>0</v>
      </c>
      <c r="V116" s="500"/>
      <c r="W116" s="503"/>
      <c r="X116" s="28"/>
      <c r="Y116" s="214"/>
      <c r="Z116" s="215"/>
      <c r="AA116" s="215"/>
    </row>
    <row r="117" spans="1:27" ht="29.55" hidden="1" customHeight="1" thickBot="1" x14ac:dyDescent="0.35">
      <c r="A117" s="470"/>
      <c r="B117" s="474"/>
      <c r="C117" s="463"/>
      <c r="D117" s="466"/>
      <c r="E117" s="258">
        <v>6</v>
      </c>
      <c r="F117" s="244"/>
      <c r="G117" s="164"/>
      <c r="H117" s="164"/>
      <c r="I117" s="212" t="str">
        <f t="shared" si="2"/>
        <v xml:space="preserve">  </v>
      </c>
      <c r="J117" s="292"/>
      <c r="K117" s="216" t="str">
        <f>+IFERROR(VLOOKUP($J117,'11 FORMULAS'!$B$51:$C$53,2,0),"")</f>
        <v/>
      </c>
      <c r="L117" s="216" t="str">
        <f>+IFERROR(VLOOKUP($J117,'11 FORMULAS'!$B$51:$D$53,3,0),"")</f>
        <v/>
      </c>
      <c r="M117" s="255" t="s">
        <v>133</v>
      </c>
      <c r="N117" s="256">
        <f>+IFERROR(VLOOKUP($M117,'11 FORMULAS'!$B$54:$C$55,2,0),"")</f>
        <v>0.25</v>
      </c>
      <c r="O117" s="257" t="s">
        <v>145</v>
      </c>
      <c r="P117" s="257" t="s">
        <v>238</v>
      </c>
      <c r="Q117" s="257" t="s">
        <v>136</v>
      </c>
      <c r="R117" s="257" t="s">
        <v>246</v>
      </c>
      <c r="S117" s="216" t="str">
        <f t="shared" si="3"/>
        <v/>
      </c>
      <c r="T117" s="216">
        <f>IF($L117='11 FORMULAS'!$D$51,$C$10-($C$10*$S$10),$C$10)</f>
        <v>0.6</v>
      </c>
      <c r="U117" s="216">
        <f>IF($L117='11 FORMULAS'!$D$53,D117-(D117*S117),D117)</f>
        <v>0</v>
      </c>
      <c r="V117" s="501"/>
      <c r="W117" s="504"/>
      <c r="X117" s="28"/>
    </row>
    <row r="118" spans="1:27" ht="29.55" hidden="1" customHeight="1" thickBot="1" x14ac:dyDescent="0.35">
      <c r="A118" s="467" t="str">
        <f>'2 IDENTIFICACIÓN'!A28</f>
        <v>R19</v>
      </c>
      <c r="B118" s="471" t="str">
        <f>+'2 IDENTIFICACIÓN'!J28</f>
        <v xml:space="preserve"> por  debido a </v>
      </c>
      <c r="C118" s="461" t="str">
        <f>+'3 PROBABIL E IMPACTO INHERENTE'!E28</f>
        <v/>
      </c>
      <c r="D118" s="464" t="str">
        <f>+'3 PROBABIL E IMPACTO INHERENTE'!M28</f>
        <v/>
      </c>
      <c r="E118" s="259">
        <v>1</v>
      </c>
      <c r="F118" s="242"/>
      <c r="G118" s="35"/>
      <c r="H118" s="35"/>
      <c r="I118" s="212" t="str">
        <f t="shared" si="2"/>
        <v xml:space="preserve">  </v>
      </c>
      <c r="J118" s="292"/>
      <c r="K118" s="216" t="str">
        <f>+IFERROR(VLOOKUP($J118,'11 FORMULAS'!$B$51:$C$53,2,0),"")</f>
        <v/>
      </c>
      <c r="L118" s="216" t="str">
        <f>+IFERROR(VLOOKUP($J118,'11 FORMULAS'!$B$51:$D$53,3,0),"")</f>
        <v/>
      </c>
      <c r="M118" s="255" t="s">
        <v>133</v>
      </c>
      <c r="N118" s="256">
        <f>+IFERROR(VLOOKUP($M118,'11 FORMULAS'!$B$54:$C$55,2,0),"")</f>
        <v>0.25</v>
      </c>
      <c r="O118" s="257" t="s">
        <v>145</v>
      </c>
      <c r="P118" s="257" t="s">
        <v>238</v>
      </c>
      <c r="Q118" s="257" t="s">
        <v>136</v>
      </c>
      <c r="R118" s="257" t="s">
        <v>246</v>
      </c>
      <c r="S118" s="216" t="str">
        <f t="shared" si="3"/>
        <v/>
      </c>
      <c r="T118" s="216">
        <f>IF($L118='11 FORMULAS'!$D$51,$C$10-($C$10*$S$10),$C$10)</f>
        <v>0.6</v>
      </c>
      <c r="U118" s="216" t="str">
        <f>IF($L118='11 FORMULAS'!$D$53,D118-(D118*S118),D118)</f>
        <v/>
      </c>
      <c r="V118" s="499">
        <f>+IF(T123="","",T123)</f>
        <v>0.6</v>
      </c>
      <c r="W118" s="502">
        <f>+IF(U123="","",U123)</f>
        <v>0</v>
      </c>
      <c r="X118" s="28"/>
      <c r="Y118" s="214"/>
      <c r="Z118" s="215"/>
      <c r="AA118" s="215"/>
    </row>
    <row r="119" spans="1:27" ht="29.55" hidden="1" customHeight="1" thickBot="1" x14ac:dyDescent="0.35">
      <c r="A119" s="468"/>
      <c r="B119" s="472"/>
      <c r="C119" s="475"/>
      <c r="D119" s="476"/>
      <c r="E119" s="254">
        <v>2</v>
      </c>
      <c r="F119" s="240"/>
      <c r="G119" s="237"/>
      <c r="H119" s="237"/>
      <c r="I119" s="212" t="str">
        <f t="shared" si="2"/>
        <v xml:space="preserve">  </v>
      </c>
      <c r="J119" s="292"/>
      <c r="K119" s="216" t="str">
        <f>+IFERROR(VLOOKUP($J119,'11 FORMULAS'!$B$51:$C$53,2,0),"")</f>
        <v/>
      </c>
      <c r="L119" s="216" t="str">
        <f>+IFERROR(VLOOKUP($J119,'11 FORMULAS'!$B$51:$D$53,3,0),"")</f>
        <v/>
      </c>
      <c r="M119" s="255" t="s">
        <v>133</v>
      </c>
      <c r="N119" s="256">
        <f>+IFERROR(VLOOKUP($M119,'11 FORMULAS'!$B$54:$C$55,2,0),"")</f>
        <v>0.25</v>
      </c>
      <c r="O119" s="257" t="s">
        <v>145</v>
      </c>
      <c r="P119" s="257" t="s">
        <v>238</v>
      </c>
      <c r="Q119" s="257" t="s">
        <v>136</v>
      </c>
      <c r="R119" s="257" t="s">
        <v>246</v>
      </c>
      <c r="S119" s="216" t="str">
        <f t="shared" si="3"/>
        <v/>
      </c>
      <c r="T119" s="216">
        <f>IF($L119='11 FORMULAS'!$D$51,$C$10-($C$10*$S$10),$C$10)</f>
        <v>0.6</v>
      </c>
      <c r="U119" s="216">
        <f>IF($L119='11 FORMULAS'!$D$53,D119-(D119*S119),D119)</f>
        <v>0</v>
      </c>
      <c r="V119" s="507"/>
      <c r="W119" s="508"/>
      <c r="X119" s="28"/>
      <c r="Y119" s="214"/>
      <c r="Z119" s="215"/>
      <c r="AA119" s="215"/>
    </row>
    <row r="120" spans="1:27" ht="29.55" hidden="1" customHeight="1" thickBot="1" x14ac:dyDescent="0.35">
      <c r="A120" s="468"/>
      <c r="B120" s="472"/>
      <c r="C120" s="475"/>
      <c r="D120" s="476"/>
      <c r="E120" s="254">
        <v>3</v>
      </c>
      <c r="F120" s="240"/>
      <c r="G120" s="237"/>
      <c r="H120" s="237"/>
      <c r="I120" s="212" t="str">
        <f t="shared" si="2"/>
        <v xml:space="preserve">  </v>
      </c>
      <c r="J120" s="292"/>
      <c r="K120" s="216" t="str">
        <f>+IFERROR(VLOOKUP($J120,'11 FORMULAS'!$B$51:$C$53,2,0),"")</f>
        <v/>
      </c>
      <c r="L120" s="216" t="str">
        <f>+IFERROR(VLOOKUP($J120,'11 FORMULAS'!$B$51:$D$53,3,0),"")</f>
        <v/>
      </c>
      <c r="M120" s="255" t="s">
        <v>133</v>
      </c>
      <c r="N120" s="256">
        <f>+IFERROR(VLOOKUP($M120,'11 FORMULAS'!$B$54:$C$55,2,0),"")</f>
        <v>0.25</v>
      </c>
      <c r="O120" s="257" t="s">
        <v>145</v>
      </c>
      <c r="P120" s="257" t="s">
        <v>238</v>
      </c>
      <c r="Q120" s="257" t="s">
        <v>136</v>
      </c>
      <c r="R120" s="257" t="s">
        <v>246</v>
      </c>
      <c r="S120" s="216" t="str">
        <f t="shared" si="3"/>
        <v/>
      </c>
      <c r="T120" s="216">
        <f>IF($L120='11 FORMULAS'!$D$51,$C$10-($C$10*$S$10),$C$10)</f>
        <v>0.6</v>
      </c>
      <c r="U120" s="216">
        <f>IF($L120='11 FORMULAS'!$D$53,D120-(D120*S120),D120)</f>
        <v>0</v>
      </c>
      <c r="V120" s="507"/>
      <c r="W120" s="508"/>
      <c r="X120" s="28"/>
      <c r="Y120" s="214"/>
      <c r="Z120" s="215"/>
      <c r="AA120" s="215"/>
    </row>
    <row r="121" spans="1:27" ht="29.55" hidden="1" customHeight="1" thickBot="1" x14ac:dyDescent="0.35">
      <c r="A121" s="469"/>
      <c r="B121" s="473"/>
      <c r="C121" s="462"/>
      <c r="D121" s="465"/>
      <c r="E121" s="254">
        <v>4</v>
      </c>
      <c r="F121" s="241"/>
      <c r="G121" s="163"/>
      <c r="H121" s="163"/>
      <c r="I121" s="212" t="str">
        <f t="shared" si="2"/>
        <v xml:space="preserve">  </v>
      </c>
      <c r="J121" s="292"/>
      <c r="K121" s="216" t="str">
        <f>+IFERROR(VLOOKUP($J121,'11 FORMULAS'!$B$51:$C$53,2,0),"")</f>
        <v/>
      </c>
      <c r="L121" s="216" t="str">
        <f>+IFERROR(VLOOKUP($J121,'11 FORMULAS'!$B$51:$D$53,3,0),"")</f>
        <v/>
      </c>
      <c r="M121" s="255" t="s">
        <v>133</v>
      </c>
      <c r="N121" s="256">
        <f>+IFERROR(VLOOKUP($M121,'11 FORMULAS'!$B$54:$C$55,2,0),"")</f>
        <v>0.25</v>
      </c>
      <c r="O121" s="257" t="s">
        <v>145</v>
      </c>
      <c r="P121" s="257" t="s">
        <v>238</v>
      </c>
      <c r="Q121" s="257" t="s">
        <v>136</v>
      </c>
      <c r="R121" s="257" t="s">
        <v>246</v>
      </c>
      <c r="S121" s="216" t="str">
        <f t="shared" si="3"/>
        <v/>
      </c>
      <c r="T121" s="216">
        <f>IF($L121='11 FORMULAS'!$D$51,$C$10-($C$10*$S$10),$C$10)</f>
        <v>0.6</v>
      </c>
      <c r="U121" s="216">
        <f>IF($L121='11 FORMULAS'!$D$53,D121-(D121*S121),D121)</f>
        <v>0</v>
      </c>
      <c r="V121" s="500"/>
      <c r="W121" s="503"/>
      <c r="X121" s="28"/>
      <c r="Y121" s="214"/>
      <c r="Z121" s="215"/>
      <c r="AA121" s="215"/>
    </row>
    <row r="122" spans="1:27" ht="29.55" hidden="1" customHeight="1" thickBot="1" x14ac:dyDescent="0.35">
      <c r="A122" s="469"/>
      <c r="B122" s="473"/>
      <c r="C122" s="462"/>
      <c r="D122" s="465"/>
      <c r="E122" s="254">
        <v>5</v>
      </c>
      <c r="F122" s="241"/>
      <c r="G122" s="163"/>
      <c r="H122" s="163"/>
      <c r="I122" s="212" t="str">
        <f t="shared" si="2"/>
        <v xml:space="preserve">  </v>
      </c>
      <c r="J122" s="292"/>
      <c r="K122" s="216" t="str">
        <f>+IFERROR(VLOOKUP($J122,'11 FORMULAS'!$B$51:$C$53,2,0),"")</f>
        <v/>
      </c>
      <c r="L122" s="216" t="str">
        <f>+IFERROR(VLOOKUP($J122,'11 FORMULAS'!$B$51:$D$53,3,0),"")</f>
        <v/>
      </c>
      <c r="M122" s="255" t="s">
        <v>133</v>
      </c>
      <c r="N122" s="256">
        <f>+IFERROR(VLOOKUP($M122,'11 FORMULAS'!$B$54:$C$55,2,0),"")</f>
        <v>0.25</v>
      </c>
      <c r="O122" s="257" t="s">
        <v>145</v>
      </c>
      <c r="P122" s="257" t="s">
        <v>238</v>
      </c>
      <c r="Q122" s="257" t="s">
        <v>136</v>
      </c>
      <c r="R122" s="257" t="s">
        <v>246</v>
      </c>
      <c r="S122" s="216" t="str">
        <f t="shared" si="3"/>
        <v/>
      </c>
      <c r="T122" s="216">
        <f>IF($L122='11 FORMULAS'!$D$51,$C$10-($C$10*$S$10),$C$10)</f>
        <v>0.6</v>
      </c>
      <c r="U122" s="216">
        <f>IF($L122='11 FORMULAS'!$D$53,D122-(D122*S122),D122)</f>
        <v>0</v>
      </c>
      <c r="V122" s="500"/>
      <c r="W122" s="503"/>
      <c r="X122" s="28"/>
      <c r="Y122" s="214"/>
      <c r="Z122" s="215"/>
      <c r="AA122" s="215"/>
    </row>
    <row r="123" spans="1:27" ht="29.55" hidden="1" customHeight="1" thickBot="1" x14ac:dyDescent="0.35">
      <c r="A123" s="470"/>
      <c r="B123" s="474"/>
      <c r="C123" s="463"/>
      <c r="D123" s="466"/>
      <c r="E123" s="258">
        <v>6</v>
      </c>
      <c r="F123" s="244"/>
      <c r="G123" s="164"/>
      <c r="H123" s="164"/>
      <c r="I123" s="212" t="str">
        <f t="shared" si="2"/>
        <v xml:space="preserve">  </v>
      </c>
      <c r="J123" s="292"/>
      <c r="K123" s="216" t="str">
        <f>+IFERROR(VLOOKUP($J123,'11 FORMULAS'!$B$51:$C$53,2,0),"")</f>
        <v/>
      </c>
      <c r="L123" s="216" t="str">
        <f>+IFERROR(VLOOKUP($J123,'11 FORMULAS'!$B$51:$D$53,3,0),"")</f>
        <v/>
      </c>
      <c r="M123" s="255" t="s">
        <v>133</v>
      </c>
      <c r="N123" s="256">
        <f>+IFERROR(VLOOKUP($M123,'11 FORMULAS'!$B$54:$C$55,2,0),"")</f>
        <v>0.25</v>
      </c>
      <c r="O123" s="257" t="s">
        <v>145</v>
      </c>
      <c r="P123" s="257" t="s">
        <v>238</v>
      </c>
      <c r="Q123" s="257" t="s">
        <v>136</v>
      </c>
      <c r="R123" s="257" t="s">
        <v>246</v>
      </c>
      <c r="S123" s="216" t="str">
        <f t="shared" si="3"/>
        <v/>
      </c>
      <c r="T123" s="216">
        <f>IF($L123='11 FORMULAS'!$D$51,$C$10-($C$10*$S$10),$C$10)</f>
        <v>0.6</v>
      </c>
      <c r="U123" s="216">
        <f>IF($L123='11 FORMULAS'!$D$53,D123-(D123*S123),D123)</f>
        <v>0</v>
      </c>
      <c r="V123" s="501"/>
      <c r="W123" s="504"/>
      <c r="X123" s="28"/>
    </row>
    <row r="124" spans="1:27" ht="29.55" hidden="1" customHeight="1" thickBot="1" x14ac:dyDescent="0.35">
      <c r="A124" s="467" t="str">
        <f>'2 IDENTIFICACIÓN'!A29</f>
        <v>R20</v>
      </c>
      <c r="B124" s="471" t="str">
        <f>+'2 IDENTIFICACIÓN'!J29</f>
        <v xml:space="preserve"> por  debido a </v>
      </c>
      <c r="C124" s="461" t="str">
        <f>+'3 PROBABIL E IMPACTO INHERENTE'!E29</f>
        <v/>
      </c>
      <c r="D124" s="464" t="str">
        <f>+'3 PROBABIL E IMPACTO INHERENTE'!M29</f>
        <v/>
      </c>
      <c r="E124" s="259">
        <v>1</v>
      </c>
      <c r="F124" s="242"/>
      <c r="G124" s="35"/>
      <c r="H124" s="35"/>
      <c r="I124" s="212" t="str">
        <f t="shared" ref="I124:I183" si="4">+CONCATENATE(F124," ",G124," ",H124)</f>
        <v xml:space="preserve">  </v>
      </c>
      <c r="J124" s="292"/>
      <c r="K124" s="216" t="str">
        <f>+IFERROR(VLOOKUP($J124,'11 FORMULAS'!$B$51:$C$53,2,0),"")</f>
        <v/>
      </c>
      <c r="L124" s="216" t="str">
        <f>+IFERROR(VLOOKUP($J124,'11 FORMULAS'!$B$51:$D$53,3,0),"")</f>
        <v/>
      </c>
      <c r="M124" s="255" t="s">
        <v>133</v>
      </c>
      <c r="N124" s="256">
        <f>+IFERROR(VLOOKUP($M124,'11 FORMULAS'!$B$54:$C$55,2,0),"")</f>
        <v>0.25</v>
      </c>
      <c r="O124" s="257" t="s">
        <v>145</v>
      </c>
      <c r="P124" s="257" t="s">
        <v>238</v>
      </c>
      <c r="Q124" s="257" t="s">
        <v>136</v>
      </c>
      <c r="R124" s="257" t="s">
        <v>246</v>
      </c>
      <c r="S124" s="216" t="str">
        <f t="shared" si="3"/>
        <v/>
      </c>
      <c r="T124" s="216">
        <f>IF($L124='11 FORMULAS'!$D$51,$C$10-($C$10*$S$10),$C$10)</f>
        <v>0.6</v>
      </c>
      <c r="U124" s="216" t="str">
        <f>IF($L124='11 FORMULAS'!$D$53,D124-(D124*S124),D124)</f>
        <v/>
      </c>
      <c r="V124" s="499">
        <f>+IF(T129="","",T129)</f>
        <v>0.6</v>
      </c>
      <c r="W124" s="502">
        <f>+IF(U129="","",U129)</f>
        <v>0</v>
      </c>
      <c r="X124" s="28"/>
    </row>
    <row r="125" spans="1:27" ht="29.55" hidden="1" customHeight="1" thickBot="1" x14ac:dyDescent="0.35">
      <c r="A125" s="468"/>
      <c r="B125" s="472"/>
      <c r="C125" s="475"/>
      <c r="D125" s="476"/>
      <c r="E125" s="254">
        <v>2</v>
      </c>
      <c r="F125" s="240"/>
      <c r="G125" s="237"/>
      <c r="H125" s="237"/>
      <c r="I125" s="212" t="str">
        <f t="shared" si="4"/>
        <v xml:space="preserve">  </v>
      </c>
      <c r="J125" s="292"/>
      <c r="K125" s="216" t="str">
        <f>+IFERROR(VLOOKUP($J125,'11 FORMULAS'!$B$51:$C$53,2,0),"")</f>
        <v/>
      </c>
      <c r="L125" s="216" t="str">
        <f>+IFERROR(VLOOKUP($J125,'11 FORMULAS'!$B$51:$D$53,3,0),"")</f>
        <v/>
      </c>
      <c r="M125" s="255" t="s">
        <v>133</v>
      </c>
      <c r="N125" s="256">
        <f>+IFERROR(VLOOKUP($M125,'11 FORMULAS'!$B$54:$C$55,2,0),"")</f>
        <v>0.25</v>
      </c>
      <c r="O125" s="257" t="s">
        <v>145</v>
      </c>
      <c r="P125" s="257" t="s">
        <v>238</v>
      </c>
      <c r="Q125" s="257" t="s">
        <v>136</v>
      </c>
      <c r="R125" s="257" t="s">
        <v>246</v>
      </c>
      <c r="S125" s="216" t="str">
        <f t="shared" si="3"/>
        <v/>
      </c>
      <c r="T125" s="216">
        <f>IF($L125='11 FORMULAS'!$D$51,$C$10-($C$10*$S$10),$C$10)</f>
        <v>0.6</v>
      </c>
      <c r="U125" s="216">
        <f>IF($L125='11 FORMULAS'!$D$53,D125-(D125*S125),D125)</f>
        <v>0</v>
      </c>
      <c r="V125" s="507"/>
      <c r="W125" s="508"/>
      <c r="X125" s="28"/>
    </row>
    <row r="126" spans="1:27" ht="29.55" hidden="1" customHeight="1" thickBot="1" x14ac:dyDescent="0.35">
      <c r="A126" s="468"/>
      <c r="B126" s="472"/>
      <c r="C126" s="475"/>
      <c r="D126" s="476"/>
      <c r="E126" s="254">
        <v>3</v>
      </c>
      <c r="F126" s="240"/>
      <c r="G126" s="237"/>
      <c r="H126" s="237"/>
      <c r="I126" s="212" t="str">
        <f t="shared" si="4"/>
        <v xml:space="preserve">  </v>
      </c>
      <c r="J126" s="292"/>
      <c r="K126" s="216" t="str">
        <f>+IFERROR(VLOOKUP($J126,'11 FORMULAS'!$B$51:$C$53,2,0),"")</f>
        <v/>
      </c>
      <c r="L126" s="216" t="str">
        <f>+IFERROR(VLOOKUP($J126,'11 FORMULAS'!$B$51:$D$53,3,0),"")</f>
        <v/>
      </c>
      <c r="M126" s="255" t="s">
        <v>133</v>
      </c>
      <c r="N126" s="256">
        <f>+IFERROR(VLOOKUP($M126,'11 FORMULAS'!$B$54:$C$55,2,0),"")</f>
        <v>0.25</v>
      </c>
      <c r="O126" s="257" t="s">
        <v>145</v>
      </c>
      <c r="P126" s="257" t="s">
        <v>238</v>
      </c>
      <c r="Q126" s="257" t="s">
        <v>136</v>
      </c>
      <c r="R126" s="257" t="s">
        <v>246</v>
      </c>
      <c r="S126" s="216" t="str">
        <f t="shared" si="3"/>
        <v/>
      </c>
      <c r="T126" s="216">
        <f>IF($L126='11 FORMULAS'!$D$51,$C$10-($C$10*$S$10),$C$10)</f>
        <v>0.6</v>
      </c>
      <c r="U126" s="216">
        <f>IF($L126='11 FORMULAS'!$D$53,D126-(D126*S126),D126)</f>
        <v>0</v>
      </c>
      <c r="V126" s="507"/>
      <c r="W126" s="508"/>
      <c r="X126" s="28"/>
    </row>
    <row r="127" spans="1:27" ht="29.55" hidden="1" customHeight="1" thickBot="1" x14ac:dyDescent="0.35">
      <c r="A127" s="469"/>
      <c r="B127" s="473"/>
      <c r="C127" s="462"/>
      <c r="D127" s="465"/>
      <c r="E127" s="254">
        <v>4</v>
      </c>
      <c r="F127" s="241"/>
      <c r="G127" s="163"/>
      <c r="H127" s="163"/>
      <c r="I127" s="212" t="str">
        <f t="shared" si="4"/>
        <v xml:space="preserve">  </v>
      </c>
      <c r="J127" s="292"/>
      <c r="K127" s="216" t="str">
        <f>+IFERROR(VLOOKUP($J127,'11 FORMULAS'!$B$51:$C$53,2,0),"")</f>
        <v/>
      </c>
      <c r="L127" s="216" t="str">
        <f>+IFERROR(VLOOKUP($J127,'11 FORMULAS'!$B$51:$D$53,3,0),"")</f>
        <v/>
      </c>
      <c r="M127" s="255" t="s">
        <v>133</v>
      </c>
      <c r="N127" s="256">
        <f>+IFERROR(VLOOKUP($M127,'11 FORMULAS'!$B$54:$C$55,2,0),"")</f>
        <v>0.25</v>
      </c>
      <c r="O127" s="257" t="s">
        <v>145</v>
      </c>
      <c r="P127" s="257" t="s">
        <v>238</v>
      </c>
      <c r="Q127" s="257" t="s">
        <v>136</v>
      </c>
      <c r="R127" s="257" t="s">
        <v>246</v>
      </c>
      <c r="S127" s="216" t="str">
        <f t="shared" si="3"/>
        <v/>
      </c>
      <c r="T127" s="216">
        <f>IF($L127='11 FORMULAS'!$D$51,$C$10-($C$10*$S$10),$C$10)</f>
        <v>0.6</v>
      </c>
      <c r="U127" s="216">
        <f>IF($L127='11 FORMULAS'!$D$53,D127-(D127*S127),D127)</f>
        <v>0</v>
      </c>
      <c r="V127" s="500"/>
      <c r="W127" s="503"/>
      <c r="X127" s="28"/>
    </row>
    <row r="128" spans="1:27" ht="29.55" hidden="1" customHeight="1" thickBot="1" x14ac:dyDescent="0.35">
      <c r="A128" s="469"/>
      <c r="B128" s="473"/>
      <c r="C128" s="462"/>
      <c r="D128" s="465"/>
      <c r="E128" s="254">
        <v>5</v>
      </c>
      <c r="F128" s="241"/>
      <c r="G128" s="163"/>
      <c r="H128" s="163"/>
      <c r="I128" s="212" t="str">
        <f t="shared" si="4"/>
        <v xml:space="preserve">  </v>
      </c>
      <c r="J128" s="292"/>
      <c r="K128" s="216" t="str">
        <f>+IFERROR(VLOOKUP($J128,'11 FORMULAS'!$B$51:$C$53,2,0),"")</f>
        <v/>
      </c>
      <c r="L128" s="216" t="str">
        <f>+IFERROR(VLOOKUP($J128,'11 FORMULAS'!$B$51:$D$53,3,0),"")</f>
        <v/>
      </c>
      <c r="M128" s="255" t="s">
        <v>133</v>
      </c>
      <c r="N128" s="256">
        <f>+IFERROR(VLOOKUP($M128,'11 FORMULAS'!$B$54:$C$55,2,0),"")</f>
        <v>0.25</v>
      </c>
      <c r="O128" s="257" t="s">
        <v>145</v>
      </c>
      <c r="P128" s="257" t="s">
        <v>238</v>
      </c>
      <c r="Q128" s="257" t="s">
        <v>136</v>
      </c>
      <c r="R128" s="257" t="s">
        <v>246</v>
      </c>
      <c r="S128" s="216" t="str">
        <f t="shared" si="3"/>
        <v/>
      </c>
      <c r="T128" s="216">
        <f>IF($L128='11 FORMULAS'!$D$51,$C$10-($C$10*$S$10),$C$10)</f>
        <v>0.6</v>
      </c>
      <c r="U128" s="216">
        <f>IF($L128='11 FORMULAS'!$D$53,D128-(D128*S128),D128)</f>
        <v>0</v>
      </c>
      <c r="V128" s="500"/>
      <c r="W128" s="503"/>
      <c r="X128" s="28"/>
    </row>
    <row r="129" spans="1:24" ht="29.55" hidden="1" customHeight="1" thickBot="1" x14ac:dyDescent="0.35">
      <c r="A129" s="470"/>
      <c r="B129" s="474"/>
      <c r="C129" s="463"/>
      <c r="D129" s="466"/>
      <c r="E129" s="258">
        <v>6</v>
      </c>
      <c r="F129" s="244"/>
      <c r="G129" s="164"/>
      <c r="H129" s="164"/>
      <c r="I129" s="212" t="str">
        <f t="shared" si="4"/>
        <v xml:space="preserve">  </v>
      </c>
      <c r="J129" s="292"/>
      <c r="K129" s="216" t="str">
        <f>+IFERROR(VLOOKUP($J129,'11 FORMULAS'!$B$51:$C$53,2,0),"")</f>
        <v/>
      </c>
      <c r="L129" s="216" t="str">
        <f>+IFERROR(VLOOKUP($J129,'11 FORMULAS'!$B$51:$D$53,3,0),"")</f>
        <v/>
      </c>
      <c r="M129" s="255" t="s">
        <v>133</v>
      </c>
      <c r="N129" s="256">
        <f>+IFERROR(VLOOKUP($M129,'11 FORMULAS'!$B$54:$C$55,2,0),"")</f>
        <v>0.25</v>
      </c>
      <c r="O129" s="257" t="s">
        <v>145</v>
      </c>
      <c r="P129" s="257" t="s">
        <v>238</v>
      </c>
      <c r="Q129" s="257" t="s">
        <v>136</v>
      </c>
      <c r="R129" s="257" t="s">
        <v>246</v>
      </c>
      <c r="S129" s="216" t="str">
        <f t="shared" si="3"/>
        <v/>
      </c>
      <c r="T129" s="216">
        <f>IF($L129='11 FORMULAS'!$D$51,$C$10-($C$10*$S$10),$C$10)</f>
        <v>0.6</v>
      </c>
      <c r="U129" s="216">
        <f>IF($L129='11 FORMULAS'!$D$53,D129-(D129*S129),D129)</f>
        <v>0</v>
      </c>
      <c r="V129" s="501"/>
      <c r="W129" s="504"/>
      <c r="X129" s="28"/>
    </row>
    <row r="130" spans="1:24" ht="29.55" hidden="1" customHeight="1" thickBot="1" x14ac:dyDescent="0.35">
      <c r="A130" s="467" t="str">
        <f>'2 IDENTIFICACIÓN'!A30</f>
        <v>R21</v>
      </c>
      <c r="B130" s="471" t="str">
        <f>+'2 IDENTIFICACIÓN'!J30</f>
        <v xml:space="preserve"> por  debido a </v>
      </c>
      <c r="C130" s="461" t="str">
        <f>+'3 PROBABIL E IMPACTO INHERENTE'!E30</f>
        <v/>
      </c>
      <c r="D130" s="464" t="str">
        <f>+'3 PROBABIL E IMPACTO INHERENTE'!M30</f>
        <v/>
      </c>
      <c r="E130" s="259">
        <v>1</v>
      </c>
      <c r="F130" s="242"/>
      <c r="G130" s="35"/>
      <c r="H130" s="35"/>
      <c r="I130" s="212" t="str">
        <f t="shared" si="4"/>
        <v xml:space="preserve">  </v>
      </c>
      <c r="J130" s="292"/>
      <c r="K130" s="216" t="str">
        <f>+IFERROR(VLOOKUP($J130,'11 FORMULAS'!$B$51:$C$53,2,0),"")</f>
        <v/>
      </c>
      <c r="L130" s="216" t="str">
        <f>+IFERROR(VLOOKUP($J130,'11 FORMULAS'!$B$51:$D$53,3,0),"")</f>
        <v/>
      </c>
      <c r="M130" s="255" t="s">
        <v>133</v>
      </c>
      <c r="N130" s="256">
        <f>+IFERROR(VLOOKUP($M130,'11 FORMULAS'!$B$54:$C$55,2,0),"")</f>
        <v>0.25</v>
      </c>
      <c r="O130" s="257" t="s">
        <v>145</v>
      </c>
      <c r="P130" s="257" t="s">
        <v>238</v>
      </c>
      <c r="Q130" s="257" t="s">
        <v>136</v>
      </c>
      <c r="R130" s="257" t="s">
        <v>246</v>
      </c>
      <c r="S130" s="216" t="str">
        <f t="shared" si="3"/>
        <v/>
      </c>
      <c r="T130" s="216">
        <f>IF($L130='11 FORMULAS'!$D$51,$C$10-($C$10*$S$10),$C$10)</f>
        <v>0.6</v>
      </c>
      <c r="U130" s="216" t="str">
        <f>IF($L130='11 FORMULAS'!$D$53,D130-(D130*S130),D130)</f>
        <v/>
      </c>
      <c r="V130" s="499">
        <f>+IF(T135="","",T135)</f>
        <v>0.6</v>
      </c>
      <c r="W130" s="502">
        <f>+IF(U135="","",U135)</f>
        <v>0</v>
      </c>
      <c r="X130" s="28"/>
    </row>
    <row r="131" spans="1:24" ht="29.55" hidden="1" customHeight="1" thickBot="1" x14ac:dyDescent="0.35">
      <c r="A131" s="468"/>
      <c r="B131" s="472"/>
      <c r="C131" s="475"/>
      <c r="D131" s="476"/>
      <c r="E131" s="254">
        <v>2</v>
      </c>
      <c r="F131" s="240"/>
      <c r="G131" s="237"/>
      <c r="H131" s="237"/>
      <c r="I131" s="212" t="str">
        <f t="shared" si="4"/>
        <v xml:space="preserve">  </v>
      </c>
      <c r="J131" s="292"/>
      <c r="K131" s="216" t="str">
        <f>+IFERROR(VLOOKUP($J131,'11 FORMULAS'!$B$51:$C$53,2,0),"")</f>
        <v/>
      </c>
      <c r="L131" s="216" t="str">
        <f>+IFERROR(VLOOKUP($J131,'11 FORMULAS'!$B$51:$D$53,3,0),"")</f>
        <v/>
      </c>
      <c r="M131" s="255" t="s">
        <v>133</v>
      </c>
      <c r="N131" s="256">
        <f>+IFERROR(VLOOKUP($M131,'11 FORMULAS'!$B$54:$C$55,2,0),"")</f>
        <v>0.25</v>
      </c>
      <c r="O131" s="257" t="s">
        <v>145</v>
      </c>
      <c r="P131" s="257" t="s">
        <v>238</v>
      </c>
      <c r="Q131" s="257" t="s">
        <v>136</v>
      </c>
      <c r="R131" s="257" t="s">
        <v>246</v>
      </c>
      <c r="S131" s="216" t="str">
        <f t="shared" si="3"/>
        <v/>
      </c>
      <c r="T131" s="216">
        <f>IF($L131='11 FORMULAS'!$D$51,$C$10-($C$10*$S$10),$C$10)</f>
        <v>0.6</v>
      </c>
      <c r="U131" s="216">
        <f>IF($L131='11 FORMULAS'!$D$53,D131-(D131*S131),D131)</f>
        <v>0</v>
      </c>
      <c r="V131" s="507"/>
      <c r="W131" s="508"/>
      <c r="X131" s="28"/>
    </row>
    <row r="132" spans="1:24" ht="29.55" hidden="1" customHeight="1" thickBot="1" x14ac:dyDescent="0.35">
      <c r="A132" s="468"/>
      <c r="B132" s="472"/>
      <c r="C132" s="475"/>
      <c r="D132" s="476"/>
      <c r="E132" s="254">
        <v>3</v>
      </c>
      <c r="F132" s="240"/>
      <c r="G132" s="237"/>
      <c r="H132" s="237"/>
      <c r="I132" s="212" t="str">
        <f t="shared" si="4"/>
        <v xml:space="preserve">  </v>
      </c>
      <c r="J132" s="292"/>
      <c r="K132" s="216" t="str">
        <f>+IFERROR(VLOOKUP($J132,'11 FORMULAS'!$B$51:$C$53,2,0),"")</f>
        <v/>
      </c>
      <c r="L132" s="216" t="str">
        <f>+IFERROR(VLOOKUP($J132,'11 FORMULAS'!$B$51:$D$53,3,0),"")</f>
        <v/>
      </c>
      <c r="M132" s="255" t="s">
        <v>133</v>
      </c>
      <c r="N132" s="256">
        <f>+IFERROR(VLOOKUP($M132,'11 FORMULAS'!$B$54:$C$55,2,0),"")</f>
        <v>0.25</v>
      </c>
      <c r="O132" s="257" t="s">
        <v>145</v>
      </c>
      <c r="P132" s="257" t="s">
        <v>238</v>
      </c>
      <c r="Q132" s="257" t="s">
        <v>136</v>
      </c>
      <c r="R132" s="257" t="s">
        <v>246</v>
      </c>
      <c r="S132" s="216" t="str">
        <f t="shared" si="3"/>
        <v/>
      </c>
      <c r="T132" s="216">
        <f>IF($L132='11 FORMULAS'!$D$51,$C$10-($C$10*$S$10),$C$10)</f>
        <v>0.6</v>
      </c>
      <c r="U132" s="216">
        <f>IF($L132='11 FORMULAS'!$D$53,D132-(D132*S132),D132)</f>
        <v>0</v>
      </c>
      <c r="V132" s="507"/>
      <c r="W132" s="508"/>
      <c r="X132" s="28"/>
    </row>
    <row r="133" spans="1:24" ht="29.55" hidden="1" customHeight="1" thickBot="1" x14ac:dyDescent="0.35">
      <c r="A133" s="469"/>
      <c r="B133" s="473"/>
      <c r="C133" s="462"/>
      <c r="D133" s="465"/>
      <c r="E133" s="254">
        <v>4</v>
      </c>
      <c r="F133" s="241"/>
      <c r="G133" s="163"/>
      <c r="H133" s="163"/>
      <c r="I133" s="212" t="str">
        <f t="shared" si="4"/>
        <v xml:space="preserve">  </v>
      </c>
      <c r="J133" s="292"/>
      <c r="K133" s="216" t="str">
        <f>+IFERROR(VLOOKUP($J133,'11 FORMULAS'!$B$51:$C$53,2,0),"")</f>
        <v/>
      </c>
      <c r="L133" s="216" t="str">
        <f>+IFERROR(VLOOKUP($J133,'11 FORMULAS'!$B$51:$D$53,3,0),"")</f>
        <v/>
      </c>
      <c r="M133" s="255" t="s">
        <v>133</v>
      </c>
      <c r="N133" s="256">
        <f>+IFERROR(VLOOKUP($M133,'11 FORMULAS'!$B$54:$C$55,2,0),"")</f>
        <v>0.25</v>
      </c>
      <c r="O133" s="257" t="s">
        <v>145</v>
      </c>
      <c r="P133" s="257" t="s">
        <v>238</v>
      </c>
      <c r="Q133" s="257" t="s">
        <v>136</v>
      </c>
      <c r="R133" s="257" t="s">
        <v>246</v>
      </c>
      <c r="S133" s="216" t="str">
        <f t="shared" si="3"/>
        <v/>
      </c>
      <c r="T133" s="216">
        <f>IF($L133='11 FORMULAS'!$D$51,$C$10-($C$10*$S$10),$C$10)</f>
        <v>0.6</v>
      </c>
      <c r="U133" s="216">
        <f>IF($L133='11 FORMULAS'!$D$53,D133-(D133*S133),D133)</f>
        <v>0</v>
      </c>
      <c r="V133" s="500"/>
      <c r="W133" s="503"/>
      <c r="X133" s="28"/>
    </row>
    <row r="134" spans="1:24" ht="29.55" hidden="1" customHeight="1" thickBot="1" x14ac:dyDescent="0.35">
      <c r="A134" s="469"/>
      <c r="B134" s="473"/>
      <c r="C134" s="462"/>
      <c r="D134" s="465"/>
      <c r="E134" s="254">
        <v>5</v>
      </c>
      <c r="F134" s="241"/>
      <c r="G134" s="163"/>
      <c r="H134" s="163"/>
      <c r="I134" s="212" t="str">
        <f t="shared" si="4"/>
        <v xml:space="preserve">  </v>
      </c>
      <c r="J134" s="292"/>
      <c r="K134" s="216" t="str">
        <f>+IFERROR(VLOOKUP($J134,'11 FORMULAS'!$B$51:$C$53,2,0),"")</f>
        <v/>
      </c>
      <c r="L134" s="216" t="str">
        <f>+IFERROR(VLOOKUP($J134,'11 FORMULAS'!$B$51:$D$53,3,0),"")</f>
        <v/>
      </c>
      <c r="M134" s="255" t="s">
        <v>133</v>
      </c>
      <c r="N134" s="256">
        <f>+IFERROR(VLOOKUP($M134,'11 FORMULAS'!$B$54:$C$55,2,0),"")</f>
        <v>0.25</v>
      </c>
      <c r="O134" s="257" t="s">
        <v>145</v>
      </c>
      <c r="P134" s="257" t="s">
        <v>238</v>
      </c>
      <c r="Q134" s="257" t="s">
        <v>136</v>
      </c>
      <c r="R134" s="257" t="s">
        <v>246</v>
      </c>
      <c r="S134" s="216" t="str">
        <f t="shared" si="3"/>
        <v/>
      </c>
      <c r="T134" s="216">
        <f>IF($L134='11 FORMULAS'!$D$51,$C$10-($C$10*$S$10),$C$10)</f>
        <v>0.6</v>
      </c>
      <c r="U134" s="216">
        <f>IF($L134='11 FORMULAS'!$D$53,D134-(D134*S134),D134)</f>
        <v>0</v>
      </c>
      <c r="V134" s="500"/>
      <c r="W134" s="503"/>
      <c r="X134" s="28"/>
    </row>
    <row r="135" spans="1:24" ht="29.55" hidden="1" customHeight="1" thickBot="1" x14ac:dyDescent="0.35">
      <c r="A135" s="470"/>
      <c r="B135" s="474"/>
      <c r="C135" s="463"/>
      <c r="D135" s="466"/>
      <c r="E135" s="258">
        <v>6</v>
      </c>
      <c r="F135" s="244"/>
      <c r="G135" s="164"/>
      <c r="H135" s="164"/>
      <c r="I135" s="212" t="str">
        <f t="shared" si="4"/>
        <v xml:space="preserve">  </v>
      </c>
      <c r="J135" s="292"/>
      <c r="K135" s="216" t="str">
        <f>+IFERROR(VLOOKUP($J135,'11 FORMULAS'!$B$51:$C$53,2,0),"")</f>
        <v/>
      </c>
      <c r="L135" s="216" t="str">
        <f>+IFERROR(VLOOKUP($J135,'11 FORMULAS'!$B$51:$D$53,3,0),"")</f>
        <v/>
      </c>
      <c r="M135" s="255" t="s">
        <v>133</v>
      </c>
      <c r="N135" s="256">
        <f>+IFERROR(VLOOKUP($M135,'11 FORMULAS'!$B$54:$C$55,2,0),"")</f>
        <v>0.25</v>
      </c>
      <c r="O135" s="257" t="s">
        <v>145</v>
      </c>
      <c r="P135" s="257" t="s">
        <v>238</v>
      </c>
      <c r="Q135" s="257" t="s">
        <v>136</v>
      </c>
      <c r="R135" s="257" t="s">
        <v>246</v>
      </c>
      <c r="S135" s="216" t="str">
        <f t="shared" si="3"/>
        <v/>
      </c>
      <c r="T135" s="216">
        <f>IF($L135='11 FORMULAS'!$D$51,$C$10-($C$10*$S$10),$C$10)</f>
        <v>0.6</v>
      </c>
      <c r="U135" s="216">
        <f>IF($L135='11 FORMULAS'!$D$53,D135-(D135*S135),D135)</f>
        <v>0</v>
      </c>
      <c r="V135" s="501"/>
      <c r="W135" s="504"/>
      <c r="X135" s="28"/>
    </row>
    <row r="136" spans="1:24" ht="29.55" hidden="1" customHeight="1" thickBot="1" x14ac:dyDescent="0.35">
      <c r="A136" s="467" t="str">
        <f>'2 IDENTIFICACIÓN'!A31</f>
        <v>R22</v>
      </c>
      <c r="B136" s="471" t="str">
        <f>+'2 IDENTIFICACIÓN'!J31</f>
        <v xml:space="preserve"> por  debido a </v>
      </c>
      <c r="C136" s="461" t="str">
        <f>+'3 PROBABIL E IMPACTO INHERENTE'!E31</f>
        <v/>
      </c>
      <c r="D136" s="464" t="str">
        <f>+'3 PROBABIL E IMPACTO INHERENTE'!M31</f>
        <v/>
      </c>
      <c r="E136" s="259">
        <v>1</v>
      </c>
      <c r="F136" s="242"/>
      <c r="G136" s="35"/>
      <c r="H136" s="35"/>
      <c r="I136" s="212" t="str">
        <f t="shared" si="4"/>
        <v xml:space="preserve">  </v>
      </c>
      <c r="J136" s="292"/>
      <c r="K136" s="216" t="str">
        <f>+IFERROR(VLOOKUP($J136,'11 FORMULAS'!$B$51:$C$53,2,0),"")</f>
        <v/>
      </c>
      <c r="L136" s="216" t="str">
        <f>+IFERROR(VLOOKUP($J136,'11 FORMULAS'!$B$51:$D$53,3,0),"")</f>
        <v/>
      </c>
      <c r="M136" s="255" t="s">
        <v>133</v>
      </c>
      <c r="N136" s="256">
        <f>+IFERROR(VLOOKUP($M136,'11 FORMULAS'!$B$54:$C$55,2,0),"")</f>
        <v>0.25</v>
      </c>
      <c r="O136" s="257" t="s">
        <v>145</v>
      </c>
      <c r="P136" s="257" t="s">
        <v>238</v>
      </c>
      <c r="Q136" s="257" t="s">
        <v>136</v>
      </c>
      <c r="R136" s="257" t="s">
        <v>246</v>
      </c>
      <c r="S136" s="216" t="str">
        <f t="shared" si="3"/>
        <v/>
      </c>
      <c r="T136" s="216">
        <f>IF($L136='11 FORMULAS'!$D$51,$C$10-($C$10*$S$10),$C$10)</f>
        <v>0.6</v>
      </c>
      <c r="U136" s="216" t="str">
        <f>IF($L136='11 FORMULAS'!$D$53,D136-(D136*S136),D136)</f>
        <v/>
      </c>
      <c r="V136" s="499">
        <f>+IF(T141="","",T141)</f>
        <v>0.6</v>
      </c>
      <c r="W136" s="502">
        <f>+IF(U141="","",U141)</f>
        <v>0</v>
      </c>
      <c r="X136" s="28"/>
    </row>
    <row r="137" spans="1:24" ht="29.55" hidden="1" customHeight="1" thickBot="1" x14ac:dyDescent="0.35">
      <c r="A137" s="468"/>
      <c r="B137" s="472"/>
      <c r="C137" s="475"/>
      <c r="D137" s="476"/>
      <c r="E137" s="254">
        <v>2</v>
      </c>
      <c r="F137" s="240"/>
      <c r="G137" s="237"/>
      <c r="H137" s="237"/>
      <c r="I137" s="212" t="str">
        <f t="shared" si="4"/>
        <v xml:space="preserve">  </v>
      </c>
      <c r="J137" s="292"/>
      <c r="K137" s="216" t="str">
        <f>+IFERROR(VLOOKUP($J137,'11 FORMULAS'!$B$51:$C$53,2,0),"")</f>
        <v/>
      </c>
      <c r="L137" s="216" t="str">
        <f>+IFERROR(VLOOKUP($J137,'11 FORMULAS'!$B$51:$D$53,3,0),"")</f>
        <v/>
      </c>
      <c r="M137" s="255" t="s">
        <v>133</v>
      </c>
      <c r="N137" s="256">
        <f>+IFERROR(VLOOKUP($M137,'11 FORMULAS'!$B$54:$C$55,2,0),"")</f>
        <v>0.25</v>
      </c>
      <c r="O137" s="257" t="s">
        <v>145</v>
      </c>
      <c r="P137" s="257" t="s">
        <v>238</v>
      </c>
      <c r="Q137" s="257" t="s">
        <v>136</v>
      </c>
      <c r="R137" s="257" t="s">
        <v>246</v>
      </c>
      <c r="S137" s="216" t="str">
        <f t="shared" si="3"/>
        <v/>
      </c>
      <c r="T137" s="216">
        <f>IF($L137='11 FORMULAS'!$D$51,$C$10-($C$10*$S$10),$C$10)</f>
        <v>0.6</v>
      </c>
      <c r="U137" s="216">
        <f>IF($L137='11 FORMULAS'!$D$53,D137-(D137*S137),D137)</f>
        <v>0</v>
      </c>
      <c r="V137" s="507"/>
      <c r="W137" s="508"/>
      <c r="X137" s="28"/>
    </row>
    <row r="138" spans="1:24" ht="29.55" hidden="1" customHeight="1" thickBot="1" x14ac:dyDescent="0.35">
      <c r="A138" s="468"/>
      <c r="B138" s="472"/>
      <c r="C138" s="475"/>
      <c r="D138" s="476"/>
      <c r="E138" s="254">
        <v>3</v>
      </c>
      <c r="F138" s="240"/>
      <c r="G138" s="237"/>
      <c r="H138" s="237"/>
      <c r="I138" s="212" t="str">
        <f t="shared" si="4"/>
        <v xml:space="preserve">  </v>
      </c>
      <c r="J138" s="292"/>
      <c r="K138" s="216" t="str">
        <f>+IFERROR(VLOOKUP($J138,'11 FORMULAS'!$B$51:$C$53,2,0),"")</f>
        <v/>
      </c>
      <c r="L138" s="216" t="str">
        <f>+IFERROR(VLOOKUP($J138,'11 FORMULAS'!$B$51:$D$53,3,0),"")</f>
        <v/>
      </c>
      <c r="M138" s="255" t="s">
        <v>133</v>
      </c>
      <c r="N138" s="256">
        <f>+IFERROR(VLOOKUP($M138,'11 FORMULAS'!$B$54:$C$55,2,0),"")</f>
        <v>0.25</v>
      </c>
      <c r="O138" s="257" t="s">
        <v>145</v>
      </c>
      <c r="P138" s="257" t="s">
        <v>238</v>
      </c>
      <c r="Q138" s="257" t="s">
        <v>136</v>
      </c>
      <c r="R138" s="257" t="s">
        <v>246</v>
      </c>
      <c r="S138" s="216" t="str">
        <f t="shared" si="3"/>
        <v/>
      </c>
      <c r="T138" s="216">
        <f>IF($L138='11 FORMULAS'!$D$51,$C$10-($C$10*$S$10),$C$10)</f>
        <v>0.6</v>
      </c>
      <c r="U138" s="216">
        <f>IF($L138='11 FORMULAS'!$D$53,D138-(D138*S138),D138)</f>
        <v>0</v>
      </c>
      <c r="V138" s="507"/>
      <c r="W138" s="508"/>
      <c r="X138" s="28"/>
    </row>
    <row r="139" spans="1:24" ht="29.55" hidden="1" customHeight="1" thickBot="1" x14ac:dyDescent="0.35">
      <c r="A139" s="469"/>
      <c r="B139" s="473"/>
      <c r="C139" s="462"/>
      <c r="D139" s="465"/>
      <c r="E139" s="254">
        <v>4</v>
      </c>
      <c r="F139" s="241"/>
      <c r="G139" s="163"/>
      <c r="H139" s="163"/>
      <c r="I139" s="212" t="str">
        <f t="shared" si="4"/>
        <v xml:space="preserve">  </v>
      </c>
      <c r="J139" s="292"/>
      <c r="K139" s="216" t="str">
        <f>+IFERROR(VLOOKUP($J139,'11 FORMULAS'!$B$51:$C$53,2,0),"")</f>
        <v/>
      </c>
      <c r="L139" s="216" t="str">
        <f>+IFERROR(VLOOKUP($J139,'11 FORMULAS'!$B$51:$D$53,3,0),"")</f>
        <v/>
      </c>
      <c r="M139" s="255" t="s">
        <v>133</v>
      </c>
      <c r="N139" s="256">
        <f>+IFERROR(VLOOKUP($M139,'11 FORMULAS'!$B$54:$C$55,2,0),"")</f>
        <v>0.25</v>
      </c>
      <c r="O139" s="257" t="s">
        <v>145</v>
      </c>
      <c r="P139" s="257" t="s">
        <v>238</v>
      </c>
      <c r="Q139" s="257" t="s">
        <v>136</v>
      </c>
      <c r="R139" s="257" t="s">
        <v>246</v>
      </c>
      <c r="S139" s="216" t="str">
        <f t="shared" si="3"/>
        <v/>
      </c>
      <c r="T139" s="216">
        <f>IF($L139='11 FORMULAS'!$D$51,$C$10-($C$10*$S$10),$C$10)</f>
        <v>0.6</v>
      </c>
      <c r="U139" s="216">
        <f>IF($L139='11 FORMULAS'!$D$53,D139-(D139*S139),D139)</f>
        <v>0</v>
      </c>
      <c r="V139" s="500"/>
      <c r="W139" s="503"/>
      <c r="X139" s="28"/>
    </row>
    <row r="140" spans="1:24" ht="29.55" hidden="1" customHeight="1" thickBot="1" x14ac:dyDescent="0.35">
      <c r="A140" s="469"/>
      <c r="B140" s="473"/>
      <c r="C140" s="462"/>
      <c r="D140" s="465"/>
      <c r="E140" s="254">
        <v>5</v>
      </c>
      <c r="F140" s="241"/>
      <c r="G140" s="163"/>
      <c r="H140" s="163"/>
      <c r="I140" s="212" t="str">
        <f t="shared" si="4"/>
        <v xml:space="preserve">  </v>
      </c>
      <c r="J140" s="292"/>
      <c r="K140" s="216" t="str">
        <f>+IFERROR(VLOOKUP($J140,'11 FORMULAS'!$B$51:$C$53,2,0),"")</f>
        <v/>
      </c>
      <c r="L140" s="216" t="str">
        <f>+IFERROR(VLOOKUP($J140,'11 FORMULAS'!$B$51:$D$53,3,0),"")</f>
        <v/>
      </c>
      <c r="M140" s="255" t="s">
        <v>133</v>
      </c>
      <c r="N140" s="256">
        <f>+IFERROR(VLOOKUP($M140,'11 FORMULAS'!$B$54:$C$55,2,0),"")</f>
        <v>0.25</v>
      </c>
      <c r="O140" s="257" t="s">
        <v>145</v>
      </c>
      <c r="P140" s="257" t="s">
        <v>238</v>
      </c>
      <c r="Q140" s="257" t="s">
        <v>136</v>
      </c>
      <c r="R140" s="257" t="s">
        <v>246</v>
      </c>
      <c r="S140" s="216" t="str">
        <f t="shared" si="3"/>
        <v/>
      </c>
      <c r="T140" s="216">
        <f>IF($L140='11 FORMULAS'!$D$51,$C$10-($C$10*$S$10),$C$10)</f>
        <v>0.6</v>
      </c>
      <c r="U140" s="216">
        <f>IF($L140='11 FORMULAS'!$D$53,D140-(D140*S140),D140)</f>
        <v>0</v>
      </c>
      <c r="V140" s="500"/>
      <c r="W140" s="503"/>
      <c r="X140" s="28"/>
    </row>
    <row r="141" spans="1:24" ht="29.55" hidden="1" customHeight="1" thickBot="1" x14ac:dyDescent="0.35">
      <c r="A141" s="470"/>
      <c r="B141" s="474"/>
      <c r="C141" s="463"/>
      <c r="D141" s="466"/>
      <c r="E141" s="258">
        <v>6</v>
      </c>
      <c r="F141" s="244"/>
      <c r="G141" s="164"/>
      <c r="H141" s="164"/>
      <c r="I141" s="212" t="str">
        <f t="shared" si="4"/>
        <v xml:space="preserve">  </v>
      </c>
      <c r="J141" s="292"/>
      <c r="K141" s="216" t="str">
        <f>+IFERROR(VLOOKUP($J141,'11 FORMULAS'!$B$51:$C$53,2,0),"")</f>
        <v/>
      </c>
      <c r="L141" s="216" t="str">
        <f>+IFERROR(VLOOKUP($J141,'11 FORMULAS'!$B$51:$D$53,3,0),"")</f>
        <v/>
      </c>
      <c r="M141" s="255" t="s">
        <v>133</v>
      </c>
      <c r="N141" s="256">
        <f>+IFERROR(VLOOKUP($M141,'11 FORMULAS'!$B$54:$C$55,2,0),"")</f>
        <v>0.25</v>
      </c>
      <c r="O141" s="257" t="s">
        <v>145</v>
      </c>
      <c r="P141" s="257" t="s">
        <v>238</v>
      </c>
      <c r="Q141" s="257" t="s">
        <v>136</v>
      </c>
      <c r="R141" s="257" t="s">
        <v>246</v>
      </c>
      <c r="S141" s="216" t="str">
        <f t="shared" si="3"/>
        <v/>
      </c>
      <c r="T141" s="216">
        <f>IF($L141='11 FORMULAS'!$D$51,$C$10-($C$10*$S$10),$C$10)</f>
        <v>0.6</v>
      </c>
      <c r="U141" s="216">
        <f>IF($L141='11 FORMULAS'!$D$53,D141-(D141*S141),D141)</f>
        <v>0</v>
      </c>
      <c r="V141" s="501"/>
      <c r="W141" s="504"/>
      <c r="X141" s="28"/>
    </row>
    <row r="142" spans="1:24" ht="29.55" hidden="1" customHeight="1" thickBot="1" x14ac:dyDescent="0.35">
      <c r="A142" s="467" t="str">
        <f>'2 IDENTIFICACIÓN'!A32</f>
        <v>R23</v>
      </c>
      <c r="B142" s="471" t="str">
        <f>+'2 IDENTIFICACIÓN'!J32</f>
        <v xml:space="preserve"> por  debido a </v>
      </c>
      <c r="C142" s="461" t="str">
        <f>+'3 PROBABIL E IMPACTO INHERENTE'!E32</f>
        <v/>
      </c>
      <c r="D142" s="464" t="str">
        <f>+'3 PROBABIL E IMPACTO INHERENTE'!M32</f>
        <v/>
      </c>
      <c r="E142" s="259">
        <v>1</v>
      </c>
      <c r="F142" s="242"/>
      <c r="G142" s="35"/>
      <c r="H142" s="35"/>
      <c r="I142" s="212" t="str">
        <f t="shared" si="4"/>
        <v xml:space="preserve">  </v>
      </c>
      <c r="J142" s="292"/>
      <c r="K142" s="216" t="str">
        <f>+IFERROR(VLOOKUP($J142,'11 FORMULAS'!$B$51:$C$53,2,0),"")</f>
        <v/>
      </c>
      <c r="L142" s="216" t="str">
        <f>+IFERROR(VLOOKUP($J142,'11 FORMULAS'!$B$51:$D$53,3,0),"")</f>
        <v/>
      </c>
      <c r="M142" s="255" t="s">
        <v>133</v>
      </c>
      <c r="N142" s="256">
        <f>+IFERROR(VLOOKUP($M142,'11 FORMULAS'!$B$54:$C$55,2,0),"")</f>
        <v>0.25</v>
      </c>
      <c r="O142" s="257" t="s">
        <v>145</v>
      </c>
      <c r="P142" s="257" t="s">
        <v>238</v>
      </c>
      <c r="Q142" s="257" t="s">
        <v>136</v>
      </c>
      <c r="R142" s="257" t="s">
        <v>246</v>
      </c>
      <c r="S142" s="216" t="str">
        <f t="shared" si="3"/>
        <v/>
      </c>
      <c r="T142" s="216">
        <f>IF($L142='11 FORMULAS'!$D$51,$C$10-($C$10*$S$10),$C$10)</f>
        <v>0.6</v>
      </c>
      <c r="U142" s="216" t="str">
        <f>IF($L142='11 FORMULAS'!$D$53,D142-(D142*S142),D142)</f>
        <v/>
      </c>
      <c r="V142" s="499">
        <f>+IF(T147="","",T147)</f>
        <v>0.6</v>
      </c>
      <c r="W142" s="502">
        <f>+IF(U147="","",U147)</f>
        <v>0</v>
      </c>
      <c r="X142" s="28"/>
    </row>
    <row r="143" spans="1:24" ht="29.55" hidden="1" customHeight="1" thickBot="1" x14ac:dyDescent="0.35">
      <c r="A143" s="468"/>
      <c r="B143" s="472"/>
      <c r="C143" s="475"/>
      <c r="D143" s="476"/>
      <c r="E143" s="254">
        <v>2</v>
      </c>
      <c r="F143" s="240"/>
      <c r="G143" s="237"/>
      <c r="H143" s="237"/>
      <c r="I143" s="212" t="str">
        <f t="shared" si="4"/>
        <v xml:space="preserve">  </v>
      </c>
      <c r="J143" s="292"/>
      <c r="K143" s="216" t="str">
        <f>+IFERROR(VLOOKUP($J143,'11 FORMULAS'!$B$51:$C$53,2,0),"")</f>
        <v/>
      </c>
      <c r="L143" s="216" t="str">
        <f>+IFERROR(VLOOKUP($J143,'11 FORMULAS'!$B$51:$D$53,3,0),"")</f>
        <v/>
      </c>
      <c r="M143" s="255" t="s">
        <v>133</v>
      </c>
      <c r="N143" s="256">
        <f>+IFERROR(VLOOKUP($M143,'11 FORMULAS'!$B$54:$C$55,2,0),"")</f>
        <v>0.25</v>
      </c>
      <c r="O143" s="257" t="s">
        <v>145</v>
      </c>
      <c r="P143" s="257" t="s">
        <v>238</v>
      </c>
      <c r="Q143" s="257" t="s">
        <v>136</v>
      </c>
      <c r="R143" s="257" t="s">
        <v>246</v>
      </c>
      <c r="S143" s="216" t="str">
        <f t="shared" si="3"/>
        <v/>
      </c>
      <c r="T143" s="216">
        <f>IF($L143='11 FORMULAS'!$D$51,$C$10-($C$10*$S$10),$C$10)</f>
        <v>0.6</v>
      </c>
      <c r="U143" s="216">
        <f>IF($L143='11 FORMULAS'!$D$53,D143-(D143*S143),D143)</f>
        <v>0</v>
      </c>
      <c r="V143" s="507"/>
      <c r="W143" s="508"/>
      <c r="X143" s="28"/>
    </row>
    <row r="144" spans="1:24" ht="29.55" hidden="1" customHeight="1" thickBot="1" x14ac:dyDescent="0.35">
      <c r="A144" s="468"/>
      <c r="B144" s="472"/>
      <c r="C144" s="475"/>
      <c r="D144" s="476"/>
      <c r="E144" s="254">
        <v>3</v>
      </c>
      <c r="F144" s="240"/>
      <c r="G144" s="237"/>
      <c r="H144" s="237"/>
      <c r="I144" s="212" t="str">
        <f t="shared" si="4"/>
        <v xml:space="preserve">  </v>
      </c>
      <c r="J144" s="292"/>
      <c r="K144" s="216" t="str">
        <f>+IFERROR(VLOOKUP($J144,'11 FORMULAS'!$B$51:$C$53,2,0),"")</f>
        <v/>
      </c>
      <c r="L144" s="216" t="str">
        <f>+IFERROR(VLOOKUP($J144,'11 FORMULAS'!$B$51:$D$53,3,0),"")</f>
        <v/>
      </c>
      <c r="M144" s="255" t="s">
        <v>133</v>
      </c>
      <c r="N144" s="256">
        <f>+IFERROR(VLOOKUP($M144,'11 FORMULAS'!$B$54:$C$55,2,0),"")</f>
        <v>0.25</v>
      </c>
      <c r="O144" s="257" t="s">
        <v>145</v>
      </c>
      <c r="P144" s="257" t="s">
        <v>238</v>
      </c>
      <c r="Q144" s="257" t="s">
        <v>136</v>
      </c>
      <c r="R144" s="257" t="s">
        <v>246</v>
      </c>
      <c r="S144" s="216" t="str">
        <f t="shared" si="3"/>
        <v/>
      </c>
      <c r="T144" s="216">
        <f>IF($L144='11 FORMULAS'!$D$51,$C$10-($C$10*$S$10),$C$10)</f>
        <v>0.6</v>
      </c>
      <c r="U144" s="216">
        <f>IF($L144='11 FORMULAS'!$D$53,D144-(D144*S144),D144)</f>
        <v>0</v>
      </c>
      <c r="V144" s="507"/>
      <c r="W144" s="508"/>
      <c r="X144" s="28"/>
    </row>
    <row r="145" spans="1:24" ht="29.55" hidden="1" customHeight="1" thickBot="1" x14ac:dyDescent="0.35">
      <c r="A145" s="469"/>
      <c r="B145" s="473"/>
      <c r="C145" s="462"/>
      <c r="D145" s="465"/>
      <c r="E145" s="254">
        <v>4</v>
      </c>
      <c r="F145" s="241"/>
      <c r="G145" s="163"/>
      <c r="H145" s="163"/>
      <c r="I145" s="212" t="str">
        <f t="shared" si="4"/>
        <v xml:space="preserve">  </v>
      </c>
      <c r="J145" s="292"/>
      <c r="K145" s="216" t="str">
        <f>+IFERROR(VLOOKUP($J145,'11 FORMULAS'!$B$51:$C$53,2,0),"")</f>
        <v/>
      </c>
      <c r="L145" s="216" t="str">
        <f>+IFERROR(VLOOKUP($J145,'11 FORMULAS'!$B$51:$D$53,3,0),"")</f>
        <v/>
      </c>
      <c r="M145" s="255" t="s">
        <v>133</v>
      </c>
      <c r="N145" s="256">
        <f>+IFERROR(VLOOKUP($M145,'11 FORMULAS'!$B$54:$C$55,2,0),"")</f>
        <v>0.25</v>
      </c>
      <c r="O145" s="257" t="s">
        <v>145</v>
      </c>
      <c r="P145" s="257" t="s">
        <v>238</v>
      </c>
      <c r="Q145" s="257" t="s">
        <v>136</v>
      </c>
      <c r="R145" s="257" t="s">
        <v>246</v>
      </c>
      <c r="S145" s="216" t="str">
        <f t="shared" si="3"/>
        <v/>
      </c>
      <c r="T145" s="216">
        <f>IF($L145='11 FORMULAS'!$D$51,$C$10-($C$10*$S$10),$C$10)</f>
        <v>0.6</v>
      </c>
      <c r="U145" s="216">
        <f>IF($L145='11 FORMULAS'!$D$53,D145-(D145*S145),D145)</f>
        <v>0</v>
      </c>
      <c r="V145" s="500"/>
      <c r="W145" s="503"/>
      <c r="X145" s="28"/>
    </row>
    <row r="146" spans="1:24" ht="29.55" hidden="1" customHeight="1" thickBot="1" x14ac:dyDescent="0.35">
      <c r="A146" s="469"/>
      <c r="B146" s="473"/>
      <c r="C146" s="462"/>
      <c r="D146" s="465"/>
      <c r="E146" s="254">
        <v>5</v>
      </c>
      <c r="F146" s="241"/>
      <c r="G146" s="163"/>
      <c r="H146" s="163"/>
      <c r="I146" s="212" t="str">
        <f t="shared" si="4"/>
        <v xml:space="preserve">  </v>
      </c>
      <c r="J146" s="292"/>
      <c r="K146" s="216" t="str">
        <f>+IFERROR(VLOOKUP($J146,'11 FORMULAS'!$B$51:$C$53,2,0),"")</f>
        <v/>
      </c>
      <c r="L146" s="216" t="str">
        <f>+IFERROR(VLOOKUP($J146,'11 FORMULAS'!$B$51:$D$53,3,0),"")</f>
        <v/>
      </c>
      <c r="M146" s="255" t="s">
        <v>133</v>
      </c>
      <c r="N146" s="256">
        <f>+IFERROR(VLOOKUP($M146,'11 FORMULAS'!$B$54:$C$55,2,0),"")</f>
        <v>0.25</v>
      </c>
      <c r="O146" s="257" t="s">
        <v>145</v>
      </c>
      <c r="P146" s="257" t="s">
        <v>238</v>
      </c>
      <c r="Q146" s="257" t="s">
        <v>136</v>
      </c>
      <c r="R146" s="257" t="s">
        <v>246</v>
      </c>
      <c r="S146" s="216" t="str">
        <f t="shared" si="3"/>
        <v/>
      </c>
      <c r="T146" s="216">
        <f>IF($L146='11 FORMULAS'!$D$51,$C$10-($C$10*$S$10),$C$10)</f>
        <v>0.6</v>
      </c>
      <c r="U146" s="216">
        <f>IF($L146='11 FORMULAS'!$D$53,D146-(D146*S146),D146)</f>
        <v>0</v>
      </c>
      <c r="V146" s="500"/>
      <c r="W146" s="503"/>
      <c r="X146" s="28"/>
    </row>
    <row r="147" spans="1:24" ht="29.55" hidden="1" customHeight="1" thickBot="1" x14ac:dyDescent="0.35">
      <c r="A147" s="470"/>
      <c r="B147" s="474"/>
      <c r="C147" s="463"/>
      <c r="D147" s="466"/>
      <c r="E147" s="258">
        <v>6</v>
      </c>
      <c r="F147" s="244"/>
      <c r="G147" s="164"/>
      <c r="H147" s="164"/>
      <c r="I147" s="212" t="str">
        <f t="shared" si="4"/>
        <v xml:space="preserve">  </v>
      </c>
      <c r="J147" s="292"/>
      <c r="K147" s="216" t="str">
        <f>+IFERROR(VLOOKUP($J147,'11 FORMULAS'!$B$51:$C$53,2,0),"")</f>
        <v/>
      </c>
      <c r="L147" s="216" t="str">
        <f>+IFERROR(VLOOKUP($J147,'11 FORMULAS'!$B$51:$D$53,3,0),"")</f>
        <v/>
      </c>
      <c r="M147" s="255" t="s">
        <v>133</v>
      </c>
      <c r="N147" s="256">
        <f>+IFERROR(VLOOKUP($M147,'11 FORMULAS'!$B$54:$C$55,2,0),"")</f>
        <v>0.25</v>
      </c>
      <c r="O147" s="257" t="s">
        <v>145</v>
      </c>
      <c r="P147" s="257" t="s">
        <v>238</v>
      </c>
      <c r="Q147" s="257" t="s">
        <v>136</v>
      </c>
      <c r="R147" s="257" t="s">
        <v>246</v>
      </c>
      <c r="S147" s="216" t="str">
        <f t="shared" si="3"/>
        <v/>
      </c>
      <c r="T147" s="216">
        <f>IF($L147='11 FORMULAS'!$D$51,$C$10-($C$10*$S$10),$C$10)</f>
        <v>0.6</v>
      </c>
      <c r="U147" s="216">
        <f>IF($L147='11 FORMULAS'!$D$53,D147-(D147*S147),D147)</f>
        <v>0</v>
      </c>
      <c r="V147" s="501"/>
      <c r="W147" s="504"/>
      <c r="X147" s="28"/>
    </row>
    <row r="148" spans="1:24" ht="29.55" hidden="1" customHeight="1" thickBot="1" x14ac:dyDescent="0.35">
      <c r="A148" s="467" t="str">
        <f>'2 IDENTIFICACIÓN'!A33</f>
        <v>R24</v>
      </c>
      <c r="B148" s="471" t="str">
        <f>+'2 IDENTIFICACIÓN'!J33</f>
        <v xml:space="preserve"> por  debido a </v>
      </c>
      <c r="C148" s="461" t="str">
        <f>+'3 PROBABIL E IMPACTO INHERENTE'!E33</f>
        <v/>
      </c>
      <c r="D148" s="464" t="str">
        <f>+'3 PROBABIL E IMPACTO INHERENTE'!M33</f>
        <v/>
      </c>
      <c r="E148" s="259">
        <v>1</v>
      </c>
      <c r="F148" s="242"/>
      <c r="G148" s="35"/>
      <c r="H148" s="35"/>
      <c r="I148" s="212" t="str">
        <f t="shared" si="4"/>
        <v xml:space="preserve">  </v>
      </c>
      <c r="J148" s="292"/>
      <c r="K148" s="216" t="str">
        <f>+IFERROR(VLOOKUP($J148,'11 FORMULAS'!$B$51:$C$53,2,0),"")</f>
        <v/>
      </c>
      <c r="L148" s="216" t="str">
        <f>+IFERROR(VLOOKUP($J148,'11 FORMULAS'!$B$51:$D$53,3,0),"")</f>
        <v/>
      </c>
      <c r="M148" s="255" t="s">
        <v>133</v>
      </c>
      <c r="N148" s="256">
        <f>+IFERROR(VLOOKUP($M148,'11 FORMULAS'!$B$54:$C$55,2,0),"")</f>
        <v>0.25</v>
      </c>
      <c r="O148" s="257" t="s">
        <v>145</v>
      </c>
      <c r="P148" s="257" t="s">
        <v>238</v>
      </c>
      <c r="Q148" s="257" t="s">
        <v>136</v>
      </c>
      <c r="R148" s="257" t="s">
        <v>246</v>
      </c>
      <c r="S148" s="216" t="str">
        <f t="shared" si="3"/>
        <v/>
      </c>
      <c r="T148" s="216">
        <f>IF($L148='11 FORMULAS'!$D$51,$C$10-($C$10*$S$10),$C$10)</f>
        <v>0.6</v>
      </c>
      <c r="U148" s="216" t="str">
        <f>IF($L148='11 FORMULAS'!$D$53,D148-(D148*S148),D148)</f>
        <v/>
      </c>
      <c r="V148" s="499">
        <f>+IF(T153="","",T153)</f>
        <v>0.6</v>
      </c>
      <c r="W148" s="502">
        <f>+IF(U153="","",U153)</f>
        <v>0</v>
      </c>
      <c r="X148" s="28"/>
    </row>
    <row r="149" spans="1:24" ht="29.55" hidden="1" customHeight="1" thickBot="1" x14ac:dyDescent="0.35">
      <c r="A149" s="468"/>
      <c r="B149" s="472"/>
      <c r="C149" s="475"/>
      <c r="D149" s="476"/>
      <c r="E149" s="254">
        <v>2</v>
      </c>
      <c r="F149" s="240"/>
      <c r="G149" s="237"/>
      <c r="H149" s="237"/>
      <c r="I149" s="212" t="str">
        <f t="shared" si="4"/>
        <v xml:space="preserve">  </v>
      </c>
      <c r="J149" s="292"/>
      <c r="K149" s="216" t="str">
        <f>+IFERROR(VLOOKUP($J149,'11 FORMULAS'!$B$51:$C$53,2,0),"")</f>
        <v/>
      </c>
      <c r="L149" s="216" t="str">
        <f>+IFERROR(VLOOKUP($J149,'11 FORMULAS'!$B$51:$D$53,3,0),"")</f>
        <v/>
      </c>
      <c r="M149" s="255" t="s">
        <v>133</v>
      </c>
      <c r="N149" s="256">
        <f>+IFERROR(VLOOKUP($M149,'11 FORMULAS'!$B$54:$C$55,2,0),"")</f>
        <v>0.25</v>
      </c>
      <c r="O149" s="257" t="s">
        <v>145</v>
      </c>
      <c r="P149" s="257" t="s">
        <v>238</v>
      </c>
      <c r="Q149" s="257" t="s">
        <v>136</v>
      </c>
      <c r="R149" s="257" t="s">
        <v>246</v>
      </c>
      <c r="S149" s="216" t="str">
        <f t="shared" si="3"/>
        <v/>
      </c>
      <c r="T149" s="216">
        <f>IF($L149='11 FORMULAS'!$D$51,$C$10-($C$10*$S$10),$C$10)</f>
        <v>0.6</v>
      </c>
      <c r="U149" s="216">
        <f>IF($L149='11 FORMULAS'!$D$53,D149-(D149*S149),D149)</f>
        <v>0</v>
      </c>
      <c r="V149" s="507"/>
      <c r="W149" s="508"/>
      <c r="X149" s="28"/>
    </row>
    <row r="150" spans="1:24" ht="29.55" hidden="1" customHeight="1" thickBot="1" x14ac:dyDescent="0.35">
      <c r="A150" s="468"/>
      <c r="B150" s="472"/>
      <c r="C150" s="475"/>
      <c r="D150" s="476"/>
      <c r="E150" s="254">
        <v>3</v>
      </c>
      <c r="F150" s="240"/>
      <c r="G150" s="237"/>
      <c r="H150" s="237"/>
      <c r="I150" s="212" t="str">
        <f t="shared" si="4"/>
        <v xml:space="preserve">  </v>
      </c>
      <c r="J150" s="292"/>
      <c r="K150" s="216" t="str">
        <f>+IFERROR(VLOOKUP($J150,'11 FORMULAS'!$B$51:$C$53,2,0),"")</f>
        <v/>
      </c>
      <c r="L150" s="216" t="str">
        <f>+IFERROR(VLOOKUP($J150,'11 FORMULAS'!$B$51:$D$53,3,0),"")</f>
        <v/>
      </c>
      <c r="M150" s="255" t="s">
        <v>133</v>
      </c>
      <c r="N150" s="256">
        <f>+IFERROR(VLOOKUP($M150,'11 FORMULAS'!$B$54:$C$55,2,0),"")</f>
        <v>0.25</v>
      </c>
      <c r="O150" s="257" t="s">
        <v>145</v>
      </c>
      <c r="P150" s="257" t="s">
        <v>238</v>
      </c>
      <c r="Q150" s="257" t="s">
        <v>136</v>
      </c>
      <c r="R150" s="257" t="s">
        <v>246</v>
      </c>
      <c r="S150" s="216" t="str">
        <f t="shared" si="3"/>
        <v/>
      </c>
      <c r="T150" s="216">
        <f>IF($L150='11 FORMULAS'!$D$51,$C$10-($C$10*$S$10),$C$10)</f>
        <v>0.6</v>
      </c>
      <c r="U150" s="216">
        <f>IF($L150='11 FORMULAS'!$D$53,D150-(D150*S150),D150)</f>
        <v>0</v>
      </c>
      <c r="V150" s="507"/>
      <c r="W150" s="508"/>
      <c r="X150" s="28"/>
    </row>
    <row r="151" spans="1:24" ht="29.55" hidden="1" customHeight="1" thickBot="1" x14ac:dyDescent="0.35">
      <c r="A151" s="469"/>
      <c r="B151" s="473"/>
      <c r="C151" s="462"/>
      <c r="D151" s="465"/>
      <c r="E151" s="254">
        <v>4</v>
      </c>
      <c r="F151" s="241"/>
      <c r="G151" s="163"/>
      <c r="H151" s="163"/>
      <c r="I151" s="212" t="str">
        <f t="shared" si="4"/>
        <v xml:space="preserve">  </v>
      </c>
      <c r="J151" s="292"/>
      <c r="K151" s="216" t="str">
        <f>+IFERROR(VLOOKUP($J151,'11 FORMULAS'!$B$51:$C$53,2,0),"")</f>
        <v/>
      </c>
      <c r="L151" s="216" t="str">
        <f>+IFERROR(VLOOKUP($J151,'11 FORMULAS'!$B$51:$D$53,3,0),"")</f>
        <v/>
      </c>
      <c r="M151" s="255" t="s">
        <v>133</v>
      </c>
      <c r="N151" s="256">
        <f>+IFERROR(VLOOKUP($M151,'11 FORMULAS'!$B$54:$C$55,2,0),"")</f>
        <v>0.25</v>
      </c>
      <c r="O151" s="257" t="s">
        <v>145</v>
      </c>
      <c r="P151" s="257" t="s">
        <v>238</v>
      </c>
      <c r="Q151" s="257" t="s">
        <v>136</v>
      </c>
      <c r="R151" s="257" t="s">
        <v>246</v>
      </c>
      <c r="S151" s="216" t="str">
        <f t="shared" si="3"/>
        <v/>
      </c>
      <c r="T151" s="216">
        <f>IF($L151='11 FORMULAS'!$D$51,$C$10-($C$10*$S$10),$C$10)</f>
        <v>0.6</v>
      </c>
      <c r="U151" s="216">
        <f>IF($L151='11 FORMULAS'!$D$53,D151-(D151*S151),D151)</f>
        <v>0</v>
      </c>
      <c r="V151" s="500"/>
      <c r="W151" s="503"/>
      <c r="X151" s="28"/>
    </row>
    <row r="152" spans="1:24" ht="29.55" hidden="1" customHeight="1" thickBot="1" x14ac:dyDescent="0.35">
      <c r="A152" s="469"/>
      <c r="B152" s="473"/>
      <c r="C152" s="462"/>
      <c r="D152" s="465"/>
      <c r="E152" s="254">
        <v>5</v>
      </c>
      <c r="F152" s="241"/>
      <c r="G152" s="163"/>
      <c r="H152" s="163"/>
      <c r="I152" s="212" t="str">
        <f t="shared" si="4"/>
        <v xml:space="preserve">  </v>
      </c>
      <c r="J152" s="292"/>
      <c r="K152" s="216" t="str">
        <f>+IFERROR(VLOOKUP($J152,'11 FORMULAS'!$B$51:$C$53,2,0),"")</f>
        <v/>
      </c>
      <c r="L152" s="216" t="str">
        <f>+IFERROR(VLOOKUP($J152,'11 FORMULAS'!$B$51:$D$53,3,0),"")</f>
        <v/>
      </c>
      <c r="M152" s="255" t="s">
        <v>133</v>
      </c>
      <c r="N152" s="256">
        <f>+IFERROR(VLOOKUP($M152,'11 FORMULAS'!$B$54:$C$55,2,0),"")</f>
        <v>0.25</v>
      </c>
      <c r="O152" s="257" t="s">
        <v>145</v>
      </c>
      <c r="P152" s="257" t="s">
        <v>238</v>
      </c>
      <c r="Q152" s="257" t="s">
        <v>136</v>
      </c>
      <c r="R152" s="257" t="s">
        <v>246</v>
      </c>
      <c r="S152" s="216" t="str">
        <f t="shared" si="3"/>
        <v/>
      </c>
      <c r="T152" s="216">
        <f>IF($L152='11 FORMULAS'!$D$51,$C$10-($C$10*$S$10),$C$10)</f>
        <v>0.6</v>
      </c>
      <c r="U152" s="216">
        <f>IF($L152='11 FORMULAS'!$D$53,D152-(D152*S152),D152)</f>
        <v>0</v>
      </c>
      <c r="V152" s="500"/>
      <c r="W152" s="503"/>
      <c r="X152" s="28"/>
    </row>
    <row r="153" spans="1:24" ht="29.55" hidden="1" customHeight="1" thickBot="1" x14ac:dyDescent="0.35">
      <c r="A153" s="470"/>
      <c r="B153" s="474"/>
      <c r="C153" s="463"/>
      <c r="D153" s="466"/>
      <c r="E153" s="258">
        <v>6</v>
      </c>
      <c r="F153" s="244"/>
      <c r="G153" s="164"/>
      <c r="H153" s="164"/>
      <c r="I153" s="212" t="str">
        <f t="shared" si="4"/>
        <v xml:space="preserve">  </v>
      </c>
      <c r="J153" s="292"/>
      <c r="K153" s="216" t="str">
        <f>+IFERROR(VLOOKUP($J153,'11 FORMULAS'!$B$51:$C$53,2,0),"")</f>
        <v/>
      </c>
      <c r="L153" s="216" t="str">
        <f>+IFERROR(VLOOKUP($J153,'11 FORMULAS'!$B$51:$D$53,3,0),"")</f>
        <v/>
      </c>
      <c r="M153" s="255" t="s">
        <v>133</v>
      </c>
      <c r="N153" s="256">
        <f>+IFERROR(VLOOKUP($M153,'11 FORMULAS'!$B$54:$C$55,2,0),"")</f>
        <v>0.25</v>
      </c>
      <c r="O153" s="257" t="s">
        <v>145</v>
      </c>
      <c r="P153" s="257" t="s">
        <v>238</v>
      </c>
      <c r="Q153" s="257" t="s">
        <v>136</v>
      </c>
      <c r="R153" s="257" t="s">
        <v>246</v>
      </c>
      <c r="S153" s="216" t="str">
        <f t="shared" si="3"/>
        <v/>
      </c>
      <c r="T153" s="216">
        <f>IF($L153='11 FORMULAS'!$D$51,$C$10-($C$10*$S$10),$C$10)</f>
        <v>0.6</v>
      </c>
      <c r="U153" s="216">
        <f>IF($L153='11 FORMULAS'!$D$53,D153-(D153*S153),D153)</f>
        <v>0</v>
      </c>
      <c r="V153" s="501"/>
      <c r="W153" s="504"/>
      <c r="X153" s="28"/>
    </row>
    <row r="154" spans="1:24" ht="29.55" hidden="1" customHeight="1" thickBot="1" x14ac:dyDescent="0.35">
      <c r="A154" s="467" t="str">
        <f>'2 IDENTIFICACIÓN'!A34</f>
        <v>R25</v>
      </c>
      <c r="B154" s="471" t="str">
        <f>+'2 IDENTIFICACIÓN'!J34</f>
        <v xml:space="preserve"> por  debido a </v>
      </c>
      <c r="C154" s="461" t="str">
        <f>+'3 PROBABIL E IMPACTO INHERENTE'!E34</f>
        <v/>
      </c>
      <c r="D154" s="464" t="str">
        <f>+'3 PROBABIL E IMPACTO INHERENTE'!M34</f>
        <v/>
      </c>
      <c r="E154" s="259">
        <v>1</v>
      </c>
      <c r="F154" s="242"/>
      <c r="G154" s="35"/>
      <c r="H154" s="35"/>
      <c r="I154" s="212" t="str">
        <f t="shared" si="4"/>
        <v xml:space="preserve">  </v>
      </c>
      <c r="J154" s="292"/>
      <c r="K154" s="216" t="str">
        <f>+IFERROR(VLOOKUP($J154,'11 FORMULAS'!$B$51:$C$53,2,0),"")</f>
        <v/>
      </c>
      <c r="L154" s="216" t="str">
        <f>+IFERROR(VLOOKUP($J154,'11 FORMULAS'!$B$51:$D$53,3,0),"")</f>
        <v/>
      </c>
      <c r="M154" s="255" t="s">
        <v>133</v>
      </c>
      <c r="N154" s="256">
        <f>+IFERROR(VLOOKUP($M154,'11 FORMULAS'!$B$54:$C$55,2,0),"")</f>
        <v>0.25</v>
      </c>
      <c r="O154" s="257" t="s">
        <v>145</v>
      </c>
      <c r="P154" s="257" t="s">
        <v>238</v>
      </c>
      <c r="Q154" s="257" t="s">
        <v>136</v>
      </c>
      <c r="R154" s="257" t="s">
        <v>246</v>
      </c>
      <c r="S154" s="216" t="str">
        <f t="shared" si="3"/>
        <v/>
      </c>
      <c r="T154" s="216">
        <f>IF($L154='11 FORMULAS'!$D$51,$C$10-($C$10*$S$10),$C$10)</f>
        <v>0.6</v>
      </c>
      <c r="U154" s="216" t="str">
        <f>IF($L154='11 FORMULAS'!$D$53,D154-(D154*S154),D154)</f>
        <v/>
      </c>
      <c r="V154" s="499">
        <f>+IF(T159="","",T159)</f>
        <v>0.6</v>
      </c>
      <c r="W154" s="502">
        <f>+IF(U159="","",U159)</f>
        <v>0</v>
      </c>
      <c r="X154" s="28"/>
    </row>
    <row r="155" spans="1:24" ht="29.55" hidden="1" customHeight="1" thickBot="1" x14ac:dyDescent="0.35">
      <c r="A155" s="468"/>
      <c r="B155" s="472"/>
      <c r="C155" s="475"/>
      <c r="D155" s="476"/>
      <c r="E155" s="254">
        <v>2</v>
      </c>
      <c r="F155" s="240"/>
      <c r="G155" s="237"/>
      <c r="H155" s="237"/>
      <c r="I155" s="212" t="str">
        <f t="shared" si="4"/>
        <v xml:space="preserve">  </v>
      </c>
      <c r="J155" s="292"/>
      <c r="K155" s="216" t="str">
        <f>+IFERROR(VLOOKUP($J155,'11 FORMULAS'!$B$51:$C$53,2,0),"")</f>
        <v/>
      </c>
      <c r="L155" s="216" t="str">
        <f>+IFERROR(VLOOKUP($J155,'11 FORMULAS'!$B$51:$D$53,3,0),"")</f>
        <v/>
      </c>
      <c r="M155" s="255" t="s">
        <v>133</v>
      </c>
      <c r="N155" s="256">
        <f>+IFERROR(VLOOKUP($M155,'11 FORMULAS'!$B$54:$C$55,2,0),"")</f>
        <v>0.25</v>
      </c>
      <c r="O155" s="257" t="s">
        <v>145</v>
      </c>
      <c r="P155" s="257" t="s">
        <v>238</v>
      </c>
      <c r="Q155" s="257" t="s">
        <v>136</v>
      </c>
      <c r="R155" s="257" t="s">
        <v>246</v>
      </c>
      <c r="S155" s="216" t="str">
        <f t="shared" si="3"/>
        <v/>
      </c>
      <c r="T155" s="216">
        <f>IF($L155='11 FORMULAS'!$D$51,$C$10-($C$10*$S$10),$C$10)</f>
        <v>0.6</v>
      </c>
      <c r="U155" s="216">
        <f>IF($L155='11 FORMULAS'!$D$53,D155-(D155*S155),D155)</f>
        <v>0</v>
      </c>
      <c r="V155" s="507"/>
      <c r="W155" s="508"/>
      <c r="X155" s="28"/>
    </row>
    <row r="156" spans="1:24" ht="29.55" hidden="1" customHeight="1" thickBot="1" x14ac:dyDescent="0.35">
      <c r="A156" s="468"/>
      <c r="B156" s="472"/>
      <c r="C156" s="475"/>
      <c r="D156" s="476"/>
      <c r="E156" s="254">
        <v>3</v>
      </c>
      <c r="F156" s="240"/>
      <c r="G156" s="237"/>
      <c r="H156" s="237"/>
      <c r="I156" s="212" t="str">
        <f t="shared" si="4"/>
        <v xml:space="preserve">  </v>
      </c>
      <c r="J156" s="292"/>
      <c r="K156" s="216" t="str">
        <f>+IFERROR(VLOOKUP($J156,'11 FORMULAS'!$B$51:$C$53,2,0),"")</f>
        <v/>
      </c>
      <c r="L156" s="216" t="str">
        <f>+IFERROR(VLOOKUP($J156,'11 FORMULAS'!$B$51:$D$53,3,0),"")</f>
        <v/>
      </c>
      <c r="M156" s="255" t="s">
        <v>133</v>
      </c>
      <c r="N156" s="256">
        <f>+IFERROR(VLOOKUP($M156,'11 FORMULAS'!$B$54:$C$55,2,0),"")</f>
        <v>0.25</v>
      </c>
      <c r="O156" s="257" t="s">
        <v>145</v>
      </c>
      <c r="P156" s="257" t="s">
        <v>238</v>
      </c>
      <c r="Q156" s="257" t="s">
        <v>136</v>
      </c>
      <c r="R156" s="257" t="s">
        <v>246</v>
      </c>
      <c r="S156" s="216" t="str">
        <f t="shared" si="3"/>
        <v/>
      </c>
      <c r="T156" s="216">
        <f>IF($L156='11 FORMULAS'!$D$51,$C$10-($C$10*$S$10),$C$10)</f>
        <v>0.6</v>
      </c>
      <c r="U156" s="216">
        <f>IF($L156='11 FORMULAS'!$D$53,D156-(D156*S156),D156)</f>
        <v>0</v>
      </c>
      <c r="V156" s="507"/>
      <c r="W156" s="508"/>
      <c r="X156" s="28"/>
    </row>
    <row r="157" spans="1:24" ht="29.55" hidden="1" customHeight="1" thickBot="1" x14ac:dyDescent="0.35">
      <c r="A157" s="469"/>
      <c r="B157" s="473"/>
      <c r="C157" s="462"/>
      <c r="D157" s="465"/>
      <c r="E157" s="254">
        <v>4</v>
      </c>
      <c r="F157" s="241"/>
      <c r="G157" s="163"/>
      <c r="H157" s="163"/>
      <c r="I157" s="212" t="str">
        <f t="shared" si="4"/>
        <v xml:space="preserve">  </v>
      </c>
      <c r="J157" s="292"/>
      <c r="K157" s="216" t="str">
        <f>+IFERROR(VLOOKUP($J157,'11 FORMULAS'!$B$51:$C$53,2,0),"")</f>
        <v/>
      </c>
      <c r="L157" s="216" t="str">
        <f>+IFERROR(VLOOKUP($J157,'11 FORMULAS'!$B$51:$D$53,3,0),"")</f>
        <v/>
      </c>
      <c r="M157" s="255" t="s">
        <v>133</v>
      </c>
      <c r="N157" s="256">
        <f>+IFERROR(VLOOKUP($M157,'11 FORMULAS'!$B$54:$C$55,2,0),"")</f>
        <v>0.25</v>
      </c>
      <c r="O157" s="257" t="s">
        <v>145</v>
      </c>
      <c r="P157" s="257" t="s">
        <v>238</v>
      </c>
      <c r="Q157" s="257" t="s">
        <v>136</v>
      </c>
      <c r="R157" s="257" t="s">
        <v>246</v>
      </c>
      <c r="S157" s="216" t="str">
        <f t="shared" si="3"/>
        <v/>
      </c>
      <c r="T157" s="216">
        <f>IF($L157='11 FORMULAS'!$D$51,$C$10-($C$10*$S$10),$C$10)</f>
        <v>0.6</v>
      </c>
      <c r="U157" s="216">
        <f>IF($L157='11 FORMULAS'!$D$53,D157-(D157*S157),D157)</f>
        <v>0</v>
      </c>
      <c r="V157" s="500"/>
      <c r="W157" s="503"/>
      <c r="X157" s="28"/>
    </row>
    <row r="158" spans="1:24" ht="29.55" hidden="1" customHeight="1" thickBot="1" x14ac:dyDescent="0.35">
      <c r="A158" s="469"/>
      <c r="B158" s="473"/>
      <c r="C158" s="462"/>
      <c r="D158" s="465"/>
      <c r="E158" s="254">
        <v>5</v>
      </c>
      <c r="F158" s="241"/>
      <c r="G158" s="163"/>
      <c r="H158" s="163"/>
      <c r="I158" s="212" t="str">
        <f t="shared" si="4"/>
        <v xml:space="preserve">  </v>
      </c>
      <c r="J158" s="292"/>
      <c r="K158" s="216" t="str">
        <f>+IFERROR(VLOOKUP($J158,'11 FORMULAS'!$B$51:$C$53,2,0),"")</f>
        <v/>
      </c>
      <c r="L158" s="216" t="str">
        <f>+IFERROR(VLOOKUP($J158,'11 FORMULAS'!$B$51:$D$53,3,0),"")</f>
        <v/>
      </c>
      <c r="M158" s="255" t="s">
        <v>133</v>
      </c>
      <c r="N158" s="256">
        <f>+IFERROR(VLOOKUP($M158,'11 FORMULAS'!$B$54:$C$55,2,0),"")</f>
        <v>0.25</v>
      </c>
      <c r="O158" s="257" t="s">
        <v>145</v>
      </c>
      <c r="P158" s="257" t="s">
        <v>238</v>
      </c>
      <c r="Q158" s="257" t="s">
        <v>136</v>
      </c>
      <c r="R158" s="257" t="s">
        <v>246</v>
      </c>
      <c r="S158" s="216" t="str">
        <f t="shared" si="3"/>
        <v/>
      </c>
      <c r="T158" s="216">
        <f>IF($L158='11 FORMULAS'!$D$51,$C$10-($C$10*$S$10),$C$10)</f>
        <v>0.6</v>
      </c>
      <c r="U158" s="216">
        <f>IF($L158='11 FORMULAS'!$D$53,D158-(D158*S158),D158)</f>
        <v>0</v>
      </c>
      <c r="V158" s="500"/>
      <c r="W158" s="503"/>
      <c r="X158" s="28"/>
    </row>
    <row r="159" spans="1:24" ht="29.55" hidden="1" customHeight="1" thickBot="1" x14ac:dyDescent="0.35">
      <c r="A159" s="470"/>
      <c r="B159" s="474"/>
      <c r="C159" s="463"/>
      <c r="D159" s="466"/>
      <c r="E159" s="258">
        <v>6</v>
      </c>
      <c r="F159" s="244"/>
      <c r="G159" s="164"/>
      <c r="H159" s="164"/>
      <c r="I159" s="212" t="str">
        <f t="shared" si="4"/>
        <v xml:space="preserve">  </v>
      </c>
      <c r="J159" s="292"/>
      <c r="K159" s="216" t="str">
        <f>+IFERROR(VLOOKUP($J159,'11 FORMULAS'!$B$51:$C$53,2,0),"")</f>
        <v/>
      </c>
      <c r="L159" s="216" t="str">
        <f>+IFERROR(VLOOKUP($J159,'11 FORMULAS'!$B$51:$D$53,3,0),"")</f>
        <v/>
      </c>
      <c r="M159" s="255" t="s">
        <v>133</v>
      </c>
      <c r="N159" s="256">
        <f>+IFERROR(VLOOKUP($M159,'11 FORMULAS'!$B$54:$C$55,2,0),"")</f>
        <v>0.25</v>
      </c>
      <c r="O159" s="257" t="s">
        <v>145</v>
      </c>
      <c r="P159" s="257" t="s">
        <v>238</v>
      </c>
      <c r="Q159" s="257" t="s">
        <v>136</v>
      </c>
      <c r="R159" s="257" t="s">
        <v>246</v>
      </c>
      <c r="S159" s="216" t="str">
        <f t="shared" si="3"/>
        <v/>
      </c>
      <c r="T159" s="216">
        <f>IF($L159='11 FORMULAS'!$D$51,$C$10-($C$10*$S$10),$C$10)</f>
        <v>0.6</v>
      </c>
      <c r="U159" s="216">
        <f>IF($L159='11 FORMULAS'!$D$53,D159-(D159*S159),D159)</f>
        <v>0</v>
      </c>
      <c r="V159" s="501"/>
      <c r="W159" s="504"/>
      <c r="X159" s="28"/>
    </row>
    <row r="160" spans="1:24" ht="29.55" hidden="1" customHeight="1" thickBot="1" x14ac:dyDescent="0.35">
      <c r="A160" s="467" t="str">
        <f>'2 IDENTIFICACIÓN'!A35</f>
        <v>R26</v>
      </c>
      <c r="B160" s="471" t="str">
        <f>+'2 IDENTIFICACIÓN'!J35</f>
        <v xml:space="preserve"> por  debido a </v>
      </c>
      <c r="C160" s="461" t="str">
        <f>+'3 PROBABIL E IMPACTO INHERENTE'!E35</f>
        <v/>
      </c>
      <c r="D160" s="464" t="str">
        <f>+'3 PROBABIL E IMPACTO INHERENTE'!M35</f>
        <v/>
      </c>
      <c r="E160" s="259">
        <v>1</v>
      </c>
      <c r="F160" s="242"/>
      <c r="G160" s="35"/>
      <c r="H160" s="35"/>
      <c r="I160" s="212" t="str">
        <f t="shared" si="4"/>
        <v xml:space="preserve">  </v>
      </c>
      <c r="J160" s="292"/>
      <c r="K160" s="216" t="str">
        <f>+IFERROR(VLOOKUP($J160,'11 FORMULAS'!$B$51:$C$53,2,0),"")</f>
        <v/>
      </c>
      <c r="L160" s="216" t="str">
        <f>+IFERROR(VLOOKUP($J160,'11 FORMULAS'!$B$51:$D$53,3,0),"")</f>
        <v/>
      </c>
      <c r="M160" s="255" t="s">
        <v>133</v>
      </c>
      <c r="N160" s="256">
        <f>+IFERROR(VLOOKUP($M160,'11 FORMULAS'!$B$54:$C$55,2,0),"")</f>
        <v>0.25</v>
      </c>
      <c r="O160" s="257" t="s">
        <v>145</v>
      </c>
      <c r="P160" s="257" t="s">
        <v>238</v>
      </c>
      <c r="Q160" s="257" t="s">
        <v>136</v>
      </c>
      <c r="R160" s="257" t="s">
        <v>246</v>
      </c>
      <c r="S160" s="216" t="str">
        <f t="shared" si="3"/>
        <v/>
      </c>
      <c r="T160" s="216">
        <f>IF($L160='11 FORMULAS'!$D$51,$C$10-($C$10*$S$10),$C$10)</f>
        <v>0.6</v>
      </c>
      <c r="U160" s="216" t="str">
        <f>IF($L160='11 FORMULAS'!$D$53,D160-(D160*S160),D160)</f>
        <v/>
      </c>
      <c r="V160" s="499">
        <f>+IF(T165="","",T165)</f>
        <v>0.6</v>
      </c>
      <c r="W160" s="502">
        <f>+IF(U165="","",U165)</f>
        <v>0</v>
      </c>
      <c r="X160" s="28"/>
    </row>
    <row r="161" spans="1:24" ht="29.55" hidden="1" customHeight="1" thickBot="1" x14ac:dyDescent="0.35">
      <c r="A161" s="468"/>
      <c r="B161" s="472"/>
      <c r="C161" s="475"/>
      <c r="D161" s="476"/>
      <c r="E161" s="254">
        <v>2</v>
      </c>
      <c r="F161" s="240"/>
      <c r="G161" s="237"/>
      <c r="H161" s="237"/>
      <c r="I161" s="212" t="str">
        <f t="shared" si="4"/>
        <v xml:space="preserve">  </v>
      </c>
      <c r="J161" s="292"/>
      <c r="K161" s="216" t="str">
        <f>+IFERROR(VLOOKUP($J161,'11 FORMULAS'!$B$51:$C$53,2,0),"")</f>
        <v/>
      </c>
      <c r="L161" s="216" t="str">
        <f>+IFERROR(VLOOKUP($J161,'11 FORMULAS'!$B$51:$D$53,3,0),"")</f>
        <v/>
      </c>
      <c r="M161" s="255" t="s">
        <v>133</v>
      </c>
      <c r="N161" s="256">
        <f>+IFERROR(VLOOKUP($M161,'11 FORMULAS'!$B$54:$C$55,2,0),"")</f>
        <v>0.25</v>
      </c>
      <c r="O161" s="257" t="s">
        <v>145</v>
      </c>
      <c r="P161" s="257" t="s">
        <v>238</v>
      </c>
      <c r="Q161" s="257" t="s">
        <v>136</v>
      </c>
      <c r="R161" s="257" t="s">
        <v>246</v>
      </c>
      <c r="S161" s="216" t="str">
        <f t="shared" si="3"/>
        <v/>
      </c>
      <c r="T161" s="216">
        <f>IF($L161='11 FORMULAS'!$D$51,$C$10-($C$10*$S$10),$C$10)</f>
        <v>0.6</v>
      </c>
      <c r="U161" s="216">
        <f>IF($L161='11 FORMULAS'!$D$53,D161-(D161*S161),D161)</f>
        <v>0</v>
      </c>
      <c r="V161" s="507"/>
      <c r="W161" s="508"/>
      <c r="X161" s="28"/>
    </row>
    <row r="162" spans="1:24" ht="29.55" hidden="1" customHeight="1" thickBot="1" x14ac:dyDescent="0.35">
      <c r="A162" s="468"/>
      <c r="B162" s="472"/>
      <c r="C162" s="475"/>
      <c r="D162" s="476"/>
      <c r="E162" s="254">
        <v>3</v>
      </c>
      <c r="F162" s="240"/>
      <c r="G162" s="237"/>
      <c r="H162" s="237"/>
      <c r="I162" s="212" t="str">
        <f t="shared" si="4"/>
        <v xml:space="preserve">  </v>
      </c>
      <c r="J162" s="292"/>
      <c r="K162" s="216" t="str">
        <f>+IFERROR(VLOOKUP($J162,'11 FORMULAS'!$B$51:$C$53,2,0),"")</f>
        <v/>
      </c>
      <c r="L162" s="216" t="str">
        <f>+IFERROR(VLOOKUP($J162,'11 FORMULAS'!$B$51:$D$53,3,0),"")</f>
        <v/>
      </c>
      <c r="M162" s="255" t="s">
        <v>133</v>
      </c>
      <c r="N162" s="256">
        <f>+IFERROR(VLOOKUP($M162,'11 FORMULAS'!$B$54:$C$55,2,0),"")</f>
        <v>0.25</v>
      </c>
      <c r="O162" s="257" t="s">
        <v>145</v>
      </c>
      <c r="P162" s="257" t="s">
        <v>238</v>
      </c>
      <c r="Q162" s="257" t="s">
        <v>136</v>
      </c>
      <c r="R162" s="257" t="s">
        <v>246</v>
      </c>
      <c r="S162" s="216" t="str">
        <f t="shared" si="3"/>
        <v/>
      </c>
      <c r="T162" s="216">
        <f>IF($L162='11 FORMULAS'!$D$51,$C$10-($C$10*$S$10),$C$10)</f>
        <v>0.6</v>
      </c>
      <c r="U162" s="216">
        <f>IF($L162='11 FORMULAS'!$D$53,D162-(D162*S162),D162)</f>
        <v>0</v>
      </c>
      <c r="V162" s="507"/>
      <c r="W162" s="508"/>
      <c r="X162" s="28"/>
    </row>
    <row r="163" spans="1:24" ht="29.55" hidden="1" customHeight="1" thickBot="1" x14ac:dyDescent="0.35">
      <c r="A163" s="469"/>
      <c r="B163" s="473"/>
      <c r="C163" s="462"/>
      <c r="D163" s="465"/>
      <c r="E163" s="254">
        <v>4</v>
      </c>
      <c r="F163" s="241"/>
      <c r="G163" s="163"/>
      <c r="H163" s="163"/>
      <c r="I163" s="212" t="str">
        <f t="shared" si="4"/>
        <v xml:space="preserve">  </v>
      </c>
      <c r="J163" s="292"/>
      <c r="K163" s="216" t="str">
        <f>+IFERROR(VLOOKUP($J163,'11 FORMULAS'!$B$51:$C$53,2,0),"")</f>
        <v/>
      </c>
      <c r="L163" s="216" t="str">
        <f>+IFERROR(VLOOKUP($J163,'11 FORMULAS'!$B$51:$D$53,3,0),"")</f>
        <v/>
      </c>
      <c r="M163" s="255" t="s">
        <v>133</v>
      </c>
      <c r="N163" s="256">
        <f>+IFERROR(VLOOKUP($M163,'11 FORMULAS'!$B$54:$C$55,2,0),"")</f>
        <v>0.25</v>
      </c>
      <c r="O163" s="257" t="s">
        <v>145</v>
      </c>
      <c r="P163" s="257" t="s">
        <v>238</v>
      </c>
      <c r="Q163" s="257" t="s">
        <v>136</v>
      </c>
      <c r="R163" s="257" t="s">
        <v>246</v>
      </c>
      <c r="S163" s="216" t="str">
        <f t="shared" si="3"/>
        <v/>
      </c>
      <c r="T163" s="216">
        <f>IF($L163='11 FORMULAS'!$D$51,$C$10-($C$10*$S$10),$C$10)</f>
        <v>0.6</v>
      </c>
      <c r="U163" s="216">
        <f>IF($L163='11 FORMULAS'!$D$53,D163-(D163*S163),D163)</f>
        <v>0</v>
      </c>
      <c r="V163" s="500"/>
      <c r="W163" s="503"/>
      <c r="X163" s="28"/>
    </row>
    <row r="164" spans="1:24" ht="29.55" hidden="1" customHeight="1" thickBot="1" x14ac:dyDescent="0.35">
      <c r="A164" s="469"/>
      <c r="B164" s="473"/>
      <c r="C164" s="462"/>
      <c r="D164" s="465"/>
      <c r="E164" s="254">
        <v>5</v>
      </c>
      <c r="F164" s="241"/>
      <c r="G164" s="163"/>
      <c r="H164" s="163"/>
      <c r="I164" s="212" t="str">
        <f t="shared" si="4"/>
        <v xml:space="preserve">  </v>
      </c>
      <c r="J164" s="292"/>
      <c r="K164" s="216" t="str">
        <f>+IFERROR(VLOOKUP($J164,'11 FORMULAS'!$B$51:$C$53,2,0),"")</f>
        <v/>
      </c>
      <c r="L164" s="216" t="str">
        <f>+IFERROR(VLOOKUP($J164,'11 FORMULAS'!$B$51:$D$53,3,0),"")</f>
        <v/>
      </c>
      <c r="M164" s="255" t="s">
        <v>133</v>
      </c>
      <c r="N164" s="256">
        <f>+IFERROR(VLOOKUP($M164,'11 FORMULAS'!$B$54:$C$55,2,0),"")</f>
        <v>0.25</v>
      </c>
      <c r="O164" s="257" t="s">
        <v>145</v>
      </c>
      <c r="P164" s="257" t="s">
        <v>238</v>
      </c>
      <c r="Q164" s="257" t="s">
        <v>136</v>
      </c>
      <c r="R164" s="257" t="s">
        <v>246</v>
      </c>
      <c r="S164" s="216" t="str">
        <f t="shared" si="3"/>
        <v/>
      </c>
      <c r="T164" s="216">
        <f>IF($L164='11 FORMULAS'!$D$51,$C$10-($C$10*$S$10),$C$10)</f>
        <v>0.6</v>
      </c>
      <c r="U164" s="216">
        <f>IF($L164='11 FORMULAS'!$D$53,D164-(D164*S164),D164)</f>
        <v>0</v>
      </c>
      <c r="V164" s="500"/>
      <c r="W164" s="503"/>
      <c r="X164" s="28"/>
    </row>
    <row r="165" spans="1:24" ht="29.55" hidden="1" customHeight="1" thickBot="1" x14ac:dyDescent="0.35">
      <c r="A165" s="470"/>
      <c r="B165" s="474"/>
      <c r="C165" s="463"/>
      <c r="D165" s="466"/>
      <c r="E165" s="258">
        <v>6</v>
      </c>
      <c r="F165" s="244"/>
      <c r="G165" s="164"/>
      <c r="H165" s="164"/>
      <c r="I165" s="212" t="str">
        <f t="shared" si="4"/>
        <v xml:space="preserve">  </v>
      </c>
      <c r="J165" s="292"/>
      <c r="K165" s="216" t="str">
        <f>+IFERROR(VLOOKUP($J165,'11 FORMULAS'!$B$51:$C$53,2,0),"")</f>
        <v/>
      </c>
      <c r="L165" s="216" t="str">
        <f>+IFERROR(VLOOKUP($J165,'11 FORMULAS'!$B$51:$D$53,3,0),"")</f>
        <v/>
      </c>
      <c r="M165" s="255" t="s">
        <v>133</v>
      </c>
      <c r="N165" s="256">
        <f>+IFERROR(VLOOKUP($M165,'11 FORMULAS'!$B$54:$C$55,2,0),"")</f>
        <v>0.25</v>
      </c>
      <c r="O165" s="257" t="s">
        <v>145</v>
      </c>
      <c r="P165" s="257" t="s">
        <v>238</v>
      </c>
      <c r="Q165" s="257" t="s">
        <v>136</v>
      </c>
      <c r="R165" s="257" t="s">
        <v>246</v>
      </c>
      <c r="S165" s="216" t="str">
        <f t="shared" si="3"/>
        <v/>
      </c>
      <c r="T165" s="216">
        <f>IF($L165='11 FORMULAS'!$D$51,$C$10-($C$10*$S$10),$C$10)</f>
        <v>0.6</v>
      </c>
      <c r="U165" s="216">
        <f>IF($L165='11 FORMULAS'!$D$53,D165-(D165*S165),D165)</f>
        <v>0</v>
      </c>
      <c r="V165" s="501"/>
      <c r="W165" s="504"/>
      <c r="X165" s="28"/>
    </row>
    <row r="166" spans="1:24" ht="29.55" hidden="1" customHeight="1" thickBot="1" x14ac:dyDescent="0.35">
      <c r="A166" s="467" t="str">
        <f>'2 IDENTIFICACIÓN'!A36</f>
        <v>R27</v>
      </c>
      <c r="B166" s="471" t="str">
        <f>+'2 IDENTIFICACIÓN'!J36</f>
        <v xml:space="preserve"> por  debido a </v>
      </c>
      <c r="C166" s="461" t="str">
        <f>+'3 PROBABIL E IMPACTO INHERENTE'!E36</f>
        <v/>
      </c>
      <c r="D166" s="464" t="str">
        <f>+'3 PROBABIL E IMPACTO INHERENTE'!M36</f>
        <v/>
      </c>
      <c r="E166" s="259">
        <v>1</v>
      </c>
      <c r="F166" s="242"/>
      <c r="G166" s="35"/>
      <c r="H166" s="35"/>
      <c r="I166" s="212" t="str">
        <f t="shared" si="4"/>
        <v xml:space="preserve">  </v>
      </c>
      <c r="J166" s="292"/>
      <c r="K166" s="216" t="str">
        <f>+IFERROR(VLOOKUP($J166,'11 FORMULAS'!$B$51:$C$53,2,0),"")</f>
        <v/>
      </c>
      <c r="L166" s="216" t="str">
        <f>+IFERROR(VLOOKUP($J166,'11 FORMULAS'!$B$51:$D$53,3,0),"")</f>
        <v/>
      </c>
      <c r="M166" s="255" t="s">
        <v>133</v>
      </c>
      <c r="N166" s="256">
        <f>+IFERROR(VLOOKUP($M166,'11 FORMULAS'!$B$54:$C$55,2,0),"")</f>
        <v>0.25</v>
      </c>
      <c r="O166" s="257" t="s">
        <v>145</v>
      </c>
      <c r="P166" s="257" t="s">
        <v>238</v>
      </c>
      <c r="Q166" s="257" t="s">
        <v>136</v>
      </c>
      <c r="R166" s="257" t="s">
        <v>246</v>
      </c>
      <c r="S166" s="216" t="str">
        <f t="shared" si="3"/>
        <v/>
      </c>
      <c r="T166" s="216">
        <f>IF($L166='11 FORMULAS'!$D$51,$C$10-($C$10*$S$10),$C$10)</f>
        <v>0.6</v>
      </c>
      <c r="U166" s="216" t="str">
        <f>IF($L166='11 FORMULAS'!$D$53,D166-(D166*S166),D166)</f>
        <v/>
      </c>
      <c r="V166" s="499">
        <f>+IF(T171="","",T171)</f>
        <v>0.6</v>
      </c>
      <c r="W166" s="502">
        <f>+IF(U171="","",U171)</f>
        <v>0</v>
      </c>
      <c r="X166" s="28"/>
    </row>
    <row r="167" spans="1:24" ht="29.55" hidden="1" customHeight="1" thickBot="1" x14ac:dyDescent="0.35">
      <c r="A167" s="468"/>
      <c r="B167" s="472"/>
      <c r="C167" s="475"/>
      <c r="D167" s="476"/>
      <c r="E167" s="254">
        <v>2</v>
      </c>
      <c r="F167" s="240"/>
      <c r="G167" s="237"/>
      <c r="H167" s="237"/>
      <c r="I167" s="212" t="str">
        <f t="shared" si="4"/>
        <v xml:space="preserve">  </v>
      </c>
      <c r="J167" s="292"/>
      <c r="K167" s="216" t="str">
        <f>+IFERROR(VLOOKUP($J167,'11 FORMULAS'!$B$51:$C$53,2,0),"")</f>
        <v/>
      </c>
      <c r="L167" s="216" t="str">
        <f>+IFERROR(VLOOKUP($J167,'11 FORMULAS'!$B$51:$D$53,3,0),"")</f>
        <v/>
      </c>
      <c r="M167" s="255" t="s">
        <v>133</v>
      </c>
      <c r="N167" s="256">
        <f>+IFERROR(VLOOKUP($M167,'11 FORMULAS'!$B$54:$C$55,2,0),"")</f>
        <v>0.25</v>
      </c>
      <c r="O167" s="257" t="s">
        <v>145</v>
      </c>
      <c r="P167" s="257" t="s">
        <v>238</v>
      </c>
      <c r="Q167" s="257" t="s">
        <v>136</v>
      </c>
      <c r="R167" s="257" t="s">
        <v>246</v>
      </c>
      <c r="S167" s="216" t="str">
        <f t="shared" si="3"/>
        <v/>
      </c>
      <c r="T167" s="216">
        <f>IF($L167='11 FORMULAS'!$D$51,$C$10-($C$10*$S$10),$C$10)</f>
        <v>0.6</v>
      </c>
      <c r="U167" s="216">
        <f>IF($L167='11 FORMULAS'!$D$53,D167-(D167*S167),D167)</f>
        <v>0</v>
      </c>
      <c r="V167" s="507"/>
      <c r="W167" s="508"/>
      <c r="X167" s="28"/>
    </row>
    <row r="168" spans="1:24" ht="29.55" hidden="1" customHeight="1" thickBot="1" x14ac:dyDescent="0.35">
      <c r="A168" s="468"/>
      <c r="B168" s="472"/>
      <c r="C168" s="475"/>
      <c r="D168" s="476"/>
      <c r="E168" s="254">
        <v>3</v>
      </c>
      <c r="F168" s="240"/>
      <c r="G168" s="237"/>
      <c r="H168" s="237"/>
      <c r="I168" s="212" t="str">
        <f t="shared" si="4"/>
        <v xml:space="preserve">  </v>
      </c>
      <c r="J168" s="292"/>
      <c r="K168" s="216" t="str">
        <f>+IFERROR(VLOOKUP($J168,'11 FORMULAS'!$B$51:$C$53,2,0),"")</f>
        <v/>
      </c>
      <c r="L168" s="216" t="str">
        <f>+IFERROR(VLOOKUP($J168,'11 FORMULAS'!$B$51:$D$53,3,0),"")</f>
        <v/>
      </c>
      <c r="M168" s="255" t="s">
        <v>133</v>
      </c>
      <c r="N168" s="256">
        <f>+IFERROR(VLOOKUP($M168,'11 FORMULAS'!$B$54:$C$55,2,0),"")</f>
        <v>0.25</v>
      </c>
      <c r="O168" s="257" t="s">
        <v>145</v>
      </c>
      <c r="P168" s="257" t="s">
        <v>238</v>
      </c>
      <c r="Q168" s="257" t="s">
        <v>136</v>
      </c>
      <c r="R168" s="257" t="s">
        <v>246</v>
      </c>
      <c r="S168" s="216" t="str">
        <f t="shared" si="3"/>
        <v/>
      </c>
      <c r="T168" s="216">
        <f>IF($L168='11 FORMULAS'!$D$51,$C$10-($C$10*$S$10),$C$10)</f>
        <v>0.6</v>
      </c>
      <c r="U168" s="216">
        <f>IF($L168='11 FORMULAS'!$D$53,D168-(D168*S168),D168)</f>
        <v>0</v>
      </c>
      <c r="V168" s="507"/>
      <c r="W168" s="508"/>
      <c r="X168" s="28"/>
    </row>
    <row r="169" spans="1:24" ht="29.55" hidden="1" customHeight="1" thickBot="1" x14ac:dyDescent="0.35">
      <c r="A169" s="469"/>
      <c r="B169" s="473"/>
      <c r="C169" s="462"/>
      <c r="D169" s="465"/>
      <c r="E169" s="254">
        <v>4</v>
      </c>
      <c r="F169" s="241"/>
      <c r="G169" s="163"/>
      <c r="H169" s="163"/>
      <c r="I169" s="212" t="str">
        <f t="shared" si="4"/>
        <v xml:space="preserve">  </v>
      </c>
      <c r="J169" s="292"/>
      <c r="K169" s="216" t="str">
        <f>+IFERROR(VLOOKUP($J169,'11 FORMULAS'!$B$51:$C$53,2,0),"")</f>
        <v/>
      </c>
      <c r="L169" s="216" t="str">
        <f>+IFERROR(VLOOKUP($J169,'11 FORMULAS'!$B$51:$D$53,3,0),"")</f>
        <v/>
      </c>
      <c r="M169" s="255" t="s">
        <v>133</v>
      </c>
      <c r="N169" s="256">
        <f>+IFERROR(VLOOKUP($M169,'11 FORMULAS'!$B$54:$C$55,2,0),"")</f>
        <v>0.25</v>
      </c>
      <c r="O169" s="257" t="s">
        <v>145</v>
      </c>
      <c r="P169" s="257" t="s">
        <v>238</v>
      </c>
      <c r="Q169" s="257" t="s">
        <v>136</v>
      </c>
      <c r="R169" s="257" t="s">
        <v>246</v>
      </c>
      <c r="S169" s="216" t="str">
        <f t="shared" si="3"/>
        <v/>
      </c>
      <c r="T169" s="216">
        <f>IF($L169='11 FORMULAS'!$D$51,$C$10-($C$10*$S$10),$C$10)</f>
        <v>0.6</v>
      </c>
      <c r="U169" s="216">
        <f>IF($L169='11 FORMULAS'!$D$53,D169-(D169*S169),D169)</f>
        <v>0</v>
      </c>
      <c r="V169" s="500"/>
      <c r="W169" s="503"/>
      <c r="X169" s="28"/>
    </row>
    <row r="170" spans="1:24" ht="29.55" hidden="1" customHeight="1" thickBot="1" x14ac:dyDescent="0.35">
      <c r="A170" s="469"/>
      <c r="B170" s="473"/>
      <c r="C170" s="462"/>
      <c r="D170" s="465"/>
      <c r="E170" s="254">
        <v>5</v>
      </c>
      <c r="F170" s="241"/>
      <c r="G170" s="163"/>
      <c r="H170" s="163"/>
      <c r="I170" s="212" t="str">
        <f t="shared" si="4"/>
        <v xml:space="preserve">  </v>
      </c>
      <c r="J170" s="292"/>
      <c r="K170" s="216" t="str">
        <f>+IFERROR(VLOOKUP($J170,'11 FORMULAS'!$B$51:$C$53,2,0),"")</f>
        <v/>
      </c>
      <c r="L170" s="216" t="str">
        <f>+IFERROR(VLOOKUP($J170,'11 FORMULAS'!$B$51:$D$53,3,0),"")</f>
        <v/>
      </c>
      <c r="M170" s="255" t="s">
        <v>133</v>
      </c>
      <c r="N170" s="256">
        <f>+IFERROR(VLOOKUP($M170,'11 FORMULAS'!$B$54:$C$55,2,0),"")</f>
        <v>0.25</v>
      </c>
      <c r="O170" s="257" t="s">
        <v>145</v>
      </c>
      <c r="P170" s="257" t="s">
        <v>238</v>
      </c>
      <c r="Q170" s="257" t="s">
        <v>136</v>
      </c>
      <c r="R170" s="257" t="s">
        <v>246</v>
      </c>
      <c r="S170" s="216" t="str">
        <f t="shared" si="3"/>
        <v/>
      </c>
      <c r="T170" s="216">
        <f>IF($L170='11 FORMULAS'!$D$51,$C$10-($C$10*$S$10),$C$10)</f>
        <v>0.6</v>
      </c>
      <c r="U170" s="216">
        <f>IF($L170='11 FORMULAS'!$D$53,D170-(D170*S170),D170)</f>
        <v>0</v>
      </c>
      <c r="V170" s="500"/>
      <c r="W170" s="503"/>
      <c r="X170" s="28"/>
    </row>
    <row r="171" spans="1:24" ht="29.55" hidden="1" customHeight="1" thickBot="1" x14ac:dyDescent="0.35">
      <c r="A171" s="470"/>
      <c r="B171" s="474"/>
      <c r="C171" s="463"/>
      <c r="D171" s="466"/>
      <c r="E171" s="258">
        <v>6</v>
      </c>
      <c r="F171" s="244"/>
      <c r="G171" s="164"/>
      <c r="H171" s="164"/>
      <c r="I171" s="212" t="str">
        <f t="shared" si="4"/>
        <v xml:space="preserve">  </v>
      </c>
      <c r="J171" s="292"/>
      <c r="K171" s="216" t="str">
        <f>+IFERROR(VLOOKUP($J171,'11 FORMULAS'!$B$51:$C$53,2,0),"")</f>
        <v/>
      </c>
      <c r="L171" s="216" t="str">
        <f>+IFERROR(VLOOKUP($J171,'11 FORMULAS'!$B$51:$D$53,3,0),"")</f>
        <v/>
      </c>
      <c r="M171" s="255" t="s">
        <v>133</v>
      </c>
      <c r="N171" s="256">
        <f>+IFERROR(VLOOKUP($M171,'11 FORMULAS'!$B$54:$C$55,2,0),"")</f>
        <v>0.25</v>
      </c>
      <c r="O171" s="257" t="s">
        <v>145</v>
      </c>
      <c r="P171" s="257" t="s">
        <v>238</v>
      </c>
      <c r="Q171" s="257" t="s">
        <v>136</v>
      </c>
      <c r="R171" s="257" t="s">
        <v>246</v>
      </c>
      <c r="S171" s="216" t="str">
        <f t="shared" si="3"/>
        <v/>
      </c>
      <c r="T171" s="216">
        <f>IF($L171='11 FORMULAS'!$D$51,$C$10-($C$10*$S$10),$C$10)</f>
        <v>0.6</v>
      </c>
      <c r="U171" s="216">
        <f>IF($L171='11 FORMULAS'!$D$53,D171-(D171*S171),D171)</f>
        <v>0</v>
      </c>
      <c r="V171" s="501"/>
      <c r="W171" s="504"/>
      <c r="X171" s="28"/>
    </row>
    <row r="172" spans="1:24" ht="29.55" hidden="1" customHeight="1" thickBot="1" x14ac:dyDescent="0.35">
      <c r="A172" s="467" t="str">
        <f>'2 IDENTIFICACIÓN'!A37</f>
        <v>R28</v>
      </c>
      <c r="B172" s="471" t="str">
        <f>+'2 IDENTIFICACIÓN'!J37</f>
        <v xml:space="preserve"> por  debido a </v>
      </c>
      <c r="C172" s="461" t="str">
        <f>+'3 PROBABIL E IMPACTO INHERENTE'!E37</f>
        <v/>
      </c>
      <c r="D172" s="464" t="str">
        <f>+'3 PROBABIL E IMPACTO INHERENTE'!M37</f>
        <v/>
      </c>
      <c r="E172" s="259">
        <v>1</v>
      </c>
      <c r="F172" s="242"/>
      <c r="G172" s="35"/>
      <c r="H172" s="35"/>
      <c r="I172" s="212" t="str">
        <f t="shared" si="4"/>
        <v xml:space="preserve">  </v>
      </c>
      <c r="J172" s="292"/>
      <c r="K172" s="216" t="str">
        <f>+IFERROR(VLOOKUP($J172,'11 FORMULAS'!$B$51:$C$53,2,0),"")</f>
        <v/>
      </c>
      <c r="L172" s="216" t="str">
        <f>+IFERROR(VLOOKUP($J172,'11 FORMULAS'!$B$51:$D$53,3,0),"")</f>
        <v/>
      </c>
      <c r="M172" s="255" t="s">
        <v>133</v>
      </c>
      <c r="N172" s="256">
        <f>+IFERROR(VLOOKUP($M172,'11 FORMULAS'!$B$54:$C$55,2,0),"")</f>
        <v>0.25</v>
      </c>
      <c r="O172" s="257" t="s">
        <v>145</v>
      </c>
      <c r="P172" s="257" t="s">
        <v>238</v>
      </c>
      <c r="Q172" s="257" t="s">
        <v>136</v>
      </c>
      <c r="R172" s="257" t="s">
        <v>246</v>
      </c>
      <c r="S172" s="216" t="str">
        <f t="shared" si="3"/>
        <v/>
      </c>
      <c r="T172" s="216">
        <f>IF($L172='11 FORMULAS'!$D$51,$C$10-($C$10*$S$10),$C$10)</f>
        <v>0.6</v>
      </c>
      <c r="U172" s="216" t="str">
        <f>IF($L172='11 FORMULAS'!$D$53,D172-(D172*S172),D172)</f>
        <v/>
      </c>
      <c r="V172" s="499">
        <f>+IF(T177="","",T177)</f>
        <v>0.6</v>
      </c>
      <c r="W172" s="502">
        <f>+IF(U177="","",U177)</f>
        <v>0</v>
      </c>
      <c r="X172" s="28"/>
    </row>
    <row r="173" spans="1:24" ht="29.55" hidden="1" customHeight="1" thickBot="1" x14ac:dyDescent="0.35">
      <c r="A173" s="468"/>
      <c r="B173" s="472"/>
      <c r="C173" s="475"/>
      <c r="D173" s="476"/>
      <c r="E173" s="254">
        <v>2</v>
      </c>
      <c r="F173" s="240"/>
      <c r="G173" s="237"/>
      <c r="H173" s="237"/>
      <c r="I173" s="212" t="str">
        <f t="shared" si="4"/>
        <v xml:space="preserve">  </v>
      </c>
      <c r="J173" s="292"/>
      <c r="K173" s="216" t="str">
        <f>+IFERROR(VLOOKUP($J173,'11 FORMULAS'!$B$51:$C$53,2,0),"")</f>
        <v/>
      </c>
      <c r="L173" s="216" t="str">
        <f>+IFERROR(VLOOKUP($J173,'11 FORMULAS'!$B$51:$D$53,3,0),"")</f>
        <v/>
      </c>
      <c r="M173" s="255" t="s">
        <v>133</v>
      </c>
      <c r="N173" s="256">
        <f>+IFERROR(VLOOKUP($M173,'11 FORMULAS'!$B$54:$C$55,2,0),"")</f>
        <v>0.25</v>
      </c>
      <c r="O173" s="257" t="s">
        <v>145</v>
      </c>
      <c r="P173" s="257" t="s">
        <v>238</v>
      </c>
      <c r="Q173" s="257" t="s">
        <v>136</v>
      </c>
      <c r="R173" s="257" t="s">
        <v>246</v>
      </c>
      <c r="S173" s="216" t="str">
        <f t="shared" si="3"/>
        <v/>
      </c>
      <c r="T173" s="216">
        <f>IF($L173='11 FORMULAS'!$D$51,$C$10-($C$10*$S$10),$C$10)</f>
        <v>0.6</v>
      </c>
      <c r="U173" s="216">
        <f>IF($L173='11 FORMULAS'!$D$53,D173-(D173*S173),D173)</f>
        <v>0</v>
      </c>
      <c r="V173" s="507"/>
      <c r="W173" s="508"/>
      <c r="X173" s="28"/>
    </row>
    <row r="174" spans="1:24" ht="29.55" hidden="1" customHeight="1" thickBot="1" x14ac:dyDescent="0.35">
      <c r="A174" s="468"/>
      <c r="B174" s="472"/>
      <c r="C174" s="475"/>
      <c r="D174" s="476"/>
      <c r="E174" s="254">
        <v>3</v>
      </c>
      <c r="F174" s="240"/>
      <c r="G174" s="237"/>
      <c r="H174" s="237"/>
      <c r="I174" s="212" t="str">
        <f t="shared" si="4"/>
        <v xml:space="preserve">  </v>
      </c>
      <c r="J174" s="292"/>
      <c r="K174" s="216" t="str">
        <f>+IFERROR(VLOOKUP($J174,'11 FORMULAS'!$B$51:$C$53,2,0),"")</f>
        <v/>
      </c>
      <c r="L174" s="216" t="str">
        <f>+IFERROR(VLOOKUP($J174,'11 FORMULAS'!$B$51:$D$53,3,0),"")</f>
        <v/>
      </c>
      <c r="M174" s="255" t="s">
        <v>133</v>
      </c>
      <c r="N174" s="256">
        <f>+IFERROR(VLOOKUP($M174,'11 FORMULAS'!$B$54:$C$55,2,0),"")</f>
        <v>0.25</v>
      </c>
      <c r="O174" s="257" t="s">
        <v>145</v>
      </c>
      <c r="P174" s="257" t="s">
        <v>238</v>
      </c>
      <c r="Q174" s="257" t="s">
        <v>136</v>
      </c>
      <c r="R174" s="257" t="s">
        <v>246</v>
      </c>
      <c r="S174" s="216" t="str">
        <f t="shared" si="3"/>
        <v/>
      </c>
      <c r="T174" s="216">
        <f>IF($L174='11 FORMULAS'!$D$51,$C$10-($C$10*$S$10),$C$10)</f>
        <v>0.6</v>
      </c>
      <c r="U174" s="216">
        <f>IF($L174='11 FORMULAS'!$D$53,D174-(D174*S174),D174)</f>
        <v>0</v>
      </c>
      <c r="V174" s="507"/>
      <c r="W174" s="508"/>
      <c r="X174" s="28"/>
    </row>
    <row r="175" spans="1:24" ht="29.55" hidden="1" customHeight="1" thickBot="1" x14ac:dyDescent="0.35">
      <c r="A175" s="469"/>
      <c r="B175" s="473"/>
      <c r="C175" s="462"/>
      <c r="D175" s="465"/>
      <c r="E175" s="254">
        <v>4</v>
      </c>
      <c r="F175" s="241"/>
      <c r="G175" s="163"/>
      <c r="H175" s="163"/>
      <c r="I175" s="212" t="str">
        <f t="shared" si="4"/>
        <v xml:space="preserve">  </v>
      </c>
      <c r="J175" s="292"/>
      <c r="K175" s="216" t="str">
        <f>+IFERROR(VLOOKUP($J175,'11 FORMULAS'!$B$51:$C$53,2,0),"")</f>
        <v/>
      </c>
      <c r="L175" s="216" t="str">
        <f>+IFERROR(VLOOKUP($J175,'11 FORMULAS'!$B$51:$D$53,3,0),"")</f>
        <v/>
      </c>
      <c r="M175" s="255" t="s">
        <v>133</v>
      </c>
      <c r="N175" s="256">
        <f>+IFERROR(VLOOKUP($M175,'11 FORMULAS'!$B$54:$C$55,2,0),"")</f>
        <v>0.25</v>
      </c>
      <c r="O175" s="257" t="s">
        <v>145</v>
      </c>
      <c r="P175" s="257" t="s">
        <v>238</v>
      </c>
      <c r="Q175" s="257" t="s">
        <v>136</v>
      </c>
      <c r="R175" s="257" t="s">
        <v>246</v>
      </c>
      <c r="S175" s="216" t="str">
        <f t="shared" si="3"/>
        <v/>
      </c>
      <c r="T175" s="216">
        <f>IF($L175='11 FORMULAS'!$D$51,$C$10-($C$10*$S$10),$C$10)</f>
        <v>0.6</v>
      </c>
      <c r="U175" s="216">
        <f>IF($L175='11 FORMULAS'!$D$53,D175-(D175*S175),D175)</f>
        <v>0</v>
      </c>
      <c r="V175" s="500"/>
      <c r="W175" s="503"/>
      <c r="X175" s="28"/>
    </row>
    <row r="176" spans="1:24" ht="29.55" hidden="1" customHeight="1" thickBot="1" x14ac:dyDescent="0.35">
      <c r="A176" s="469"/>
      <c r="B176" s="473"/>
      <c r="C176" s="462"/>
      <c r="D176" s="465"/>
      <c r="E176" s="254">
        <v>5</v>
      </c>
      <c r="F176" s="241"/>
      <c r="G176" s="163"/>
      <c r="H176" s="163"/>
      <c r="I176" s="212" t="str">
        <f t="shared" si="4"/>
        <v xml:space="preserve">  </v>
      </c>
      <c r="J176" s="292"/>
      <c r="K176" s="216" t="str">
        <f>+IFERROR(VLOOKUP($J176,'11 FORMULAS'!$B$51:$C$53,2,0),"")</f>
        <v/>
      </c>
      <c r="L176" s="216" t="str">
        <f>+IFERROR(VLOOKUP($J176,'11 FORMULAS'!$B$51:$D$53,3,0),"")</f>
        <v/>
      </c>
      <c r="M176" s="255" t="s">
        <v>133</v>
      </c>
      <c r="N176" s="256">
        <f>+IFERROR(VLOOKUP($M176,'11 FORMULAS'!$B$54:$C$55,2,0),"")</f>
        <v>0.25</v>
      </c>
      <c r="O176" s="257" t="s">
        <v>145</v>
      </c>
      <c r="P176" s="257" t="s">
        <v>238</v>
      </c>
      <c r="Q176" s="257" t="s">
        <v>136</v>
      </c>
      <c r="R176" s="257" t="s">
        <v>246</v>
      </c>
      <c r="S176" s="216" t="str">
        <f t="shared" si="3"/>
        <v/>
      </c>
      <c r="T176" s="216">
        <f>IF($L176='11 FORMULAS'!$D$51,$C$10-($C$10*$S$10),$C$10)</f>
        <v>0.6</v>
      </c>
      <c r="U176" s="216">
        <f>IF($L176='11 FORMULAS'!$D$53,D176-(D176*S176),D176)</f>
        <v>0</v>
      </c>
      <c r="V176" s="500"/>
      <c r="W176" s="503"/>
      <c r="X176" s="28"/>
    </row>
    <row r="177" spans="1:27" ht="29.55" hidden="1" customHeight="1" thickBot="1" x14ac:dyDescent="0.35">
      <c r="A177" s="470"/>
      <c r="B177" s="474"/>
      <c r="C177" s="463"/>
      <c r="D177" s="466"/>
      <c r="E177" s="258">
        <v>6</v>
      </c>
      <c r="F177" s="244"/>
      <c r="G177" s="164"/>
      <c r="H177" s="164"/>
      <c r="I177" s="212" t="str">
        <f t="shared" si="4"/>
        <v xml:space="preserve">  </v>
      </c>
      <c r="J177" s="292"/>
      <c r="K177" s="216" t="str">
        <f>+IFERROR(VLOOKUP($J177,'11 FORMULAS'!$B$51:$C$53,2,0),"")</f>
        <v/>
      </c>
      <c r="L177" s="216" t="str">
        <f>+IFERROR(VLOOKUP($J177,'11 FORMULAS'!$B$51:$D$53,3,0),"")</f>
        <v/>
      </c>
      <c r="M177" s="255" t="s">
        <v>133</v>
      </c>
      <c r="N177" s="256">
        <f>+IFERROR(VLOOKUP($M177,'11 FORMULAS'!$B$54:$C$55,2,0),"")</f>
        <v>0.25</v>
      </c>
      <c r="O177" s="257" t="s">
        <v>145</v>
      </c>
      <c r="P177" s="257" t="s">
        <v>238</v>
      </c>
      <c r="Q177" s="257" t="s">
        <v>136</v>
      </c>
      <c r="R177" s="257" t="s">
        <v>246</v>
      </c>
      <c r="S177" s="216" t="str">
        <f t="shared" si="3"/>
        <v/>
      </c>
      <c r="T177" s="216">
        <f>IF($L177='11 FORMULAS'!$D$51,$C$10-($C$10*$S$10),$C$10)</f>
        <v>0.6</v>
      </c>
      <c r="U177" s="216">
        <f>IF($L177='11 FORMULAS'!$D$53,D177-(D177*S177),D177)</f>
        <v>0</v>
      </c>
      <c r="V177" s="501"/>
      <c r="W177" s="504"/>
      <c r="X177" s="28"/>
    </row>
    <row r="178" spans="1:27" ht="29.55" hidden="1" customHeight="1" thickBot="1" x14ac:dyDescent="0.35">
      <c r="A178" s="467" t="str">
        <f>'2 IDENTIFICACIÓN'!A38</f>
        <v>R29</v>
      </c>
      <c r="B178" s="471" t="str">
        <f>+'2 IDENTIFICACIÓN'!J38</f>
        <v xml:space="preserve"> por  debido a </v>
      </c>
      <c r="C178" s="461" t="str">
        <f>+'3 PROBABIL E IMPACTO INHERENTE'!E38</f>
        <v/>
      </c>
      <c r="D178" s="464" t="str">
        <f>+'3 PROBABIL E IMPACTO INHERENTE'!M38</f>
        <v/>
      </c>
      <c r="E178" s="259">
        <v>1</v>
      </c>
      <c r="F178" s="242"/>
      <c r="G178" s="35"/>
      <c r="H178" s="35"/>
      <c r="I178" s="212" t="str">
        <f t="shared" si="4"/>
        <v xml:space="preserve">  </v>
      </c>
      <c r="J178" s="292"/>
      <c r="K178" s="216" t="str">
        <f>+IFERROR(VLOOKUP($J178,'11 FORMULAS'!$B$51:$C$53,2,0),"")</f>
        <v/>
      </c>
      <c r="L178" s="216" t="str">
        <f>+IFERROR(VLOOKUP($J178,'11 FORMULAS'!$B$51:$D$53,3,0),"")</f>
        <v/>
      </c>
      <c r="M178" s="255" t="s">
        <v>133</v>
      </c>
      <c r="N178" s="256">
        <f>+IFERROR(VLOOKUP($M178,'11 FORMULAS'!$B$54:$C$55,2,0),"")</f>
        <v>0.25</v>
      </c>
      <c r="O178" s="257" t="s">
        <v>145</v>
      </c>
      <c r="P178" s="257" t="s">
        <v>238</v>
      </c>
      <c r="Q178" s="257" t="s">
        <v>136</v>
      </c>
      <c r="R178" s="257" t="s">
        <v>246</v>
      </c>
      <c r="S178" s="216" t="str">
        <f t="shared" si="3"/>
        <v/>
      </c>
      <c r="T178" s="216">
        <f>IF($L178='11 FORMULAS'!$D$51,$C$10-($C$10*$S$10),$C$10)</f>
        <v>0.6</v>
      </c>
      <c r="U178" s="216" t="str">
        <f>IF($L178='11 FORMULAS'!$D$53,D178-(D178*S178),D178)</f>
        <v/>
      </c>
      <c r="V178" s="499">
        <f>+IF(T183="","",T183)</f>
        <v>0.6</v>
      </c>
      <c r="W178" s="502">
        <f>+IF(U183="","",U183)</f>
        <v>0</v>
      </c>
      <c r="X178" s="28"/>
    </row>
    <row r="179" spans="1:27" ht="29.55" hidden="1" customHeight="1" thickBot="1" x14ac:dyDescent="0.35">
      <c r="A179" s="468"/>
      <c r="B179" s="472"/>
      <c r="C179" s="475"/>
      <c r="D179" s="476"/>
      <c r="E179" s="254">
        <v>2</v>
      </c>
      <c r="F179" s="240"/>
      <c r="G179" s="237"/>
      <c r="H179" s="237"/>
      <c r="I179" s="212" t="str">
        <f t="shared" si="4"/>
        <v xml:space="preserve">  </v>
      </c>
      <c r="J179" s="292"/>
      <c r="K179" s="216" t="str">
        <f>+IFERROR(VLOOKUP($J179,'11 FORMULAS'!$B$51:$C$53,2,0),"")</f>
        <v/>
      </c>
      <c r="L179" s="216" t="str">
        <f>+IFERROR(VLOOKUP($J179,'11 FORMULAS'!$B$51:$D$53,3,0),"")</f>
        <v/>
      </c>
      <c r="M179" s="255" t="s">
        <v>133</v>
      </c>
      <c r="N179" s="256">
        <f>+IFERROR(VLOOKUP($M179,'11 FORMULAS'!$B$54:$C$55,2,0),"")</f>
        <v>0.25</v>
      </c>
      <c r="O179" s="257" t="s">
        <v>145</v>
      </c>
      <c r="P179" s="257" t="s">
        <v>238</v>
      </c>
      <c r="Q179" s="257" t="s">
        <v>136</v>
      </c>
      <c r="R179" s="257" t="s">
        <v>246</v>
      </c>
      <c r="S179" s="216" t="str">
        <f t="shared" si="3"/>
        <v/>
      </c>
      <c r="T179" s="216">
        <f>IF($L179='11 FORMULAS'!$D$51,$C$10-($C$10*$S$10),$C$10)</f>
        <v>0.6</v>
      </c>
      <c r="U179" s="216">
        <f>IF($L179='11 FORMULAS'!$D$53,D179-(D179*S179),D179)</f>
        <v>0</v>
      </c>
      <c r="V179" s="507"/>
      <c r="W179" s="508"/>
      <c r="X179" s="28"/>
    </row>
    <row r="180" spans="1:27" ht="29.55" hidden="1" customHeight="1" thickBot="1" x14ac:dyDescent="0.35">
      <c r="A180" s="468"/>
      <c r="B180" s="472"/>
      <c r="C180" s="475"/>
      <c r="D180" s="476"/>
      <c r="E180" s="254">
        <v>3</v>
      </c>
      <c r="F180" s="240"/>
      <c r="G180" s="237"/>
      <c r="H180" s="237"/>
      <c r="I180" s="212" t="str">
        <f t="shared" si="4"/>
        <v xml:space="preserve">  </v>
      </c>
      <c r="J180" s="292"/>
      <c r="K180" s="216" t="str">
        <f>+IFERROR(VLOOKUP($J180,'11 FORMULAS'!$B$51:$C$53,2,0),"")</f>
        <v/>
      </c>
      <c r="L180" s="216" t="str">
        <f>+IFERROR(VLOOKUP($J180,'11 FORMULAS'!$B$51:$D$53,3,0),"")</f>
        <v/>
      </c>
      <c r="M180" s="255" t="s">
        <v>133</v>
      </c>
      <c r="N180" s="256">
        <f>+IFERROR(VLOOKUP($M180,'11 FORMULAS'!$B$54:$C$55,2,0),"")</f>
        <v>0.25</v>
      </c>
      <c r="O180" s="257" t="s">
        <v>145</v>
      </c>
      <c r="P180" s="257" t="s">
        <v>238</v>
      </c>
      <c r="Q180" s="257" t="s">
        <v>136</v>
      </c>
      <c r="R180" s="257" t="s">
        <v>246</v>
      </c>
      <c r="S180" s="216" t="str">
        <f t="shared" si="3"/>
        <v/>
      </c>
      <c r="T180" s="216">
        <f>IF($L180='11 FORMULAS'!$D$51,$C$10-($C$10*$S$10),$C$10)</f>
        <v>0.6</v>
      </c>
      <c r="U180" s="216">
        <f>IF($L180='11 FORMULAS'!$D$53,D180-(D180*S180),D180)</f>
        <v>0</v>
      </c>
      <c r="V180" s="507"/>
      <c r="W180" s="508"/>
      <c r="X180" s="28"/>
    </row>
    <row r="181" spans="1:27" ht="29.55" hidden="1" customHeight="1" thickBot="1" x14ac:dyDescent="0.35">
      <c r="A181" s="469"/>
      <c r="B181" s="473"/>
      <c r="C181" s="462"/>
      <c r="D181" s="465"/>
      <c r="E181" s="254">
        <v>4</v>
      </c>
      <c r="F181" s="241"/>
      <c r="G181" s="163"/>
      <c r="H181" s="163"/>
      <c r="I181" s="212" t="str">
        <f t="shared" si="4"/>
        <v xml:space="preserve">  </v>
      </c>
      <c r="J181" s="292"/>
      <c r="K181" s="216" t="str">
        <f>+IFERROR(VLOOKUP($J181,'11 FORMULAS'!$B$51:$C$53,2,0),"")</f>
        <v/>
      </c>
      <c r="L181" s="216" t="str">
        <f>+IFERROR(VLOOKUP($J181,'11 FORMULAS'!$B$51:$D$53,3,0),"")</f>
        <v/>
      </c>
      <c r="M181" s="255" t="s">
        <v>133</v>
      </c>
      <c r="N181" s="256">
        <f>+IFERROR(VLOOKUP($M181,'11 FORMULAS'!$B$54:$C$55,2,0),"")</f>
        <v>0.25</v>
      </c>
      <c r="O181" s="257" t="s">
        <v>145</v>
      </c>
      <c r="P181" s="257" t="s">
        <v>238</v>
      </c>
      <c r="Q181" s="257" t="s">
        <v>136</v>
      </c>
      <c r="R181" s="257" t="s">
        <v>246</v>
      </c>
      <c r="S181" s="216" t="str">
        <f t="shared" si="3"/>
        <v/>
      </c>
      <c r="T181" s="216">
        <f>IF($L181='11 FORMULAS'!$D$51,$C$10-($C$10*$S$10),$C$10)</f>
        <v>0.6</v>
      </c>
      <c r="U181" s="216">
        <f>IF($L181='11 FORMULAS'!$D$53,D181-(D181*S181),D181)</f>
        <v>0</v>
      </c>
      <c r="V181" s="500"/>
      <c r="W181" s="503"/>
      <c r="X181" s="28"/>
    </row>
    <row r="182" spans="1:27" ht="29.55" hidden="1" customHeight="1" thickBot="1" x14ac:dyDescent="0.35">
      <c r="A182" s="469"/>
      <c r="B182" s="473"/>
      <c r="C182" s="462"/>
      <c r="D182" s="465"/>
      <c r="E182" s="254">
        <v>5</v>
      </c>
      <c r="F182" s="241"/>
      <c r="G182" s="163"/>
      <c r="H182" s="163"/>
      <c r="I182" s="212" t="str">
        <f t="shared" si="4"/>
        <v xml:space="preserve">  </v>
      </c>
      <c r="J182" s="292"/>
      <c r="K182" s="216" t="str">
        <f>+IFERROR(VLOOKUP($J182,'11 FORMULAS'!$B$51:$C$53,2,0),"")</f>
        <v/>
      </c>
      <c r="L182" s="216" t="str">
        <f>+IFERROR(VLOOKUP($J182,'11 FORMULAS'!$B$51:$D$53,3,0),"")</f>
        <v/>
      </c>
      <c r="M182" s="255" t="s">
        <v>133</v>
      </c>
      <c r="N182" s="256">
        <f>+IFERROR(VLOOKUP($M182,'11 FORMULAS'!$B$54:$C$55,2,0),"")</f>
        <v>0.25</v>
      </c>
      <c r="O182" s="257" t="s">
        <v>145</v>
      </c>
      <c r="P182" s="257" t="s">
        <v>238</v>
      </c>
      <c r="Q182" s="257" t="s">
        <v>136</v>
      </c>
      <c r="R182" s="257" t="s">
        <v>246</v>
      </c>
      <c r="S182" s="216" t="str">
        <f t="shared" si="3"/>
        <v/>
      </c>
      <c r="T182" s="216">
        <f>IF($L182='11 FORMULAS'!$D$51,$C$10-($C$10*$S$10),$C$10)</f>
        <v>0.6</v>
      </c>
      <c r="U182" s="216">
        <f>IF($L182='11 FORMULAS'!$D$53,D182-(D182*S182),D182)</f>
        <v>0</v>
      </c>
      <c r="V182" s="500"/>
      <c r="W182" s="503"/>
      <c r="X182" s="28"/>
    </row>
    <row r="183" spans="1:27" ht="29.55" hidden="1" customHeight="1" thickBot="1" x14ac:dyDescent="0.35">
      <c r="A183" s="470"/>
      <c r="B183" s="474"/>
      <c r="C183" s="463"/>
      <c r="D183" s="466"/>
      <c r="E183" s="258">
        <v>6</v>
      </c>
      <c r="F183" s="244"/>
      <c r="G183" s="164"/>
      <c r="H183" s="164"/>
      <c r="I183" s="212" t="str">
        <f t="shared" si="4"/>
        <v xml:space="preserve">  </v>
      </c>
      <c r="J183" s="292"/>
      <c r="K183" s="216" t="str">
        <f>+IFERROR(VLOOKUP($J183,'11 FORMULAS'!$B$51:$C$53,2,0),"")</f>
        <v/>
      </c>
      <c r="L183" s="216" t="str">
        <f>+IFERROR(VLOOKUP($J183,'11 FORMULAS'!$B$51:$D$53,3,0),"")</f>
        <v/>
      </c>
      <c r="M183" s="255" t="s">
        <v>133</v>
      </c>
      <c r="N183" s="256">
        <f>+IFERROR(VLOOKUP($M183,'11 FORMULAS'!$B$54:$C$55,2,0),"")</f>
        <v>0.25</v>
      </c>
      <c r="O183" s="257" t="s">
        <v>145</v>
      </c>
      <c r="P183" s="257" t="s">
        <v>238</v>
      </c>
      <c r="Q183" s="257" t="s">
        <v>136</v>
      </c>
      <c r="R183" s="257" t="s">
        <v>246</v>
      </c>
      <c r="S183" s="216" t="str">
        <f t="shared" si="3"/>
        <v/>
      </c>
      <c r="T183" s="216">
        <f>IF($L183='11 FORMULAS'!$D$51,$C$10-($C$10*$S$10),$C$10)</f>
        <v>0.6</v>
      </c>
      <c r="U183" s="216">
        <f>IF($L183='11 FORMULAS'!$D$53,D183-(D183*S183),D183)</f>
        <v>0</v>
      </c>
      <c r="V183" s="501"/>
      <c r="W183" s="504"/>
      <c r="X183" s="28"/>
    </row>
    <row r="184" spans="1:27" ht="29.55" hidden="1" customHeight="1" thickBot="1" x14ac:dyDescent="0.35">
      <c r="A184" s="467" t="str">
        <f>'2 IDENTIFICACIÓN'!A39</f>
        <v>R30</v>
      </c>
      <c r="B184" s="471" t="str">
        <f>+'2 IDENTIFICACIÓN'!J39</f>
        <v xml:space="preserve"> por  debido a </v>
      </c>
      <c r="C184" s="461" t="str">
        <f>+'3 PROBABIL E IMPACTO INHERENTE'!E39</f>
        <v/>
      </c>
      <c r="D184" s="464" t="str">
        <f>+'3 PROBABIL E IMPACTO INHERENTE'!M39</f>
        <v/>
      </c>
      <c r="E184" s="259">
        <v>1</v>
      </c>
      <c r="F184" s="242"/>
      <c r="G184" s="35"/>
      <c r="H184" s="35"/>
      <c r="I184" s="212" t="str">
        <f t="shared" si="2"/>
        <v xml:space="preserve">  </v>
      </c>
      <c r="J184" s="292"/>
      <c r="K184" s="216" t="str">
        <f>+IFERROR(VLOOKUP($J184,'11 FORMULAS'!$B$51:$C$53,2,0),"")</f>
        <v/>
      </c>
      <c r="L184" s="216" t="str">
        <f>+IFERROR(VLOOKUP($J184,'11 FORMULAS'!$B$51:$D$53,3,0),"")</f>
        <v/>
      </c>
      <c r="M184" s="255" t="s">
        <v>133</v>
      </c>
      <c r="N184" s="256">
        <f>+IFERROR(VLOOKUP($M184,'11 FORMULAS'!$B$54:$C$55,2,0),"")</f>
        <v>0.25</v>
      </c>
      <c r="O184" s="257" t="s">
        <v>145</v>
      </c>
      <c r="P184" s="257" t="s">
        <v>238</v>
      </c>
      <c r="Q184" s="257" t="s">
        <v>136</v>
      </c>
      <c r="R184" s="257" t="s">
        <v>246</v>
      </c>
      <c r="S184" s="216" t="str">
        <f t="shared" si="3"/>
        <v/>
      </c>
      <c r="T184" s="216">
        <f>IF($L184='11 FORMULAS'!$D$51,$C$10-($C$10*$S$10),$C$10)</f>
        <v>0.6</v>
      </c>
      <c r="U184" s="216" t="str">
        <f>IF($L184='11 FORMULAS'!$D$53,D184-(D184*S184),D184)</f>
        <v/>
      </c>
      <c r="V184" s="499">
        <f>+IF(T189="","",T189)</f>
        <v>0.6</v>
      </c>
      <c r="W184" s="502">
        <f>+IF(U189="","",U189)</f>
        <v>0</v>
      </c>
      <c r="X184" s="28"/>
      <c r="Y184" s="214"/>
      <c r="Z184" s="215"/>
      <c r="AA184" s="215"/>
    </row>
    <row r="185" spans="1:27" ht="29.55" hidden="1" customHeight="1" thickBot="1" x14ac:dyDescent="0.35">
      <c r="A185" s="468"/>
      <c r="B185" s="472"/>
      <c r="C185" s="475"/>
      <c r="D185" s="476"/>
      <c r="E185" s="254">
        <v>2</v>
      </c>
      <c r="F185" s="240"/>
      <c r="G185" s="237"/>
      <c r="H185" s="237"/>
      <c r="I185" s="212" t="str">
        <f t="shared" si="2"/>
        <v xml:space="preserve">  </v>
      </c>
      <c r="J185" s="292"/>
      <c r="K185" s="216" t="str">
        <f>+IFERROR(VLOOKUP($J185,'11 FORMULAS'!$B$51:$C$53,2,0),"")</f>
        <v/>
      </c>
      <c r="L185" s="216" t="str">
        <f>+IFERROR(VLOOKUP($J185,'11 FORMULAS'!$B$51:$D$53,3,0),"")</f>
        <v/>
      </c>
      <c r="M185" s="255" t="s">
        <v>133</v>
      </c>
      <c r="N185" s="256">
        <f>+IFERROR(VLOOKUP($M185,'11 FORMULAS'!$B$54:$C$55,2,0),"")</f>
        <v>0.25</v>
      </c>
      <c r="O185" s="257" t="s">
        <v>145</v>
      </c>
      <c r="P185" s="257" t="s">
        <v>238</v>
      </c>
      <c r="Q185" s="257" t="s">
        <v>136</v>
      </c>
      <c r="R185" s="257" t="s">
        <v>246</v>
      </c>
      <c r="S185" s="216" t="str">
        <f t="shared" si="3"/>
        <v/>
      </c>
      <c r="T185" s="216">
        <f>IF($L185='11 FORMULAS'!$D$51,$C$10-($C$10*$S$10),$C$10)</f>
        <v>0.6</v>
      </c>
      <c r="U185" s="216">
        <f>IF($L185='11 FORMULAS'!$D$53,D185-(D185*S185),D185)</f>
        <v>0</v>
      </c>
      <c r="V185" s="507"/>
      <c r="W185" s="508"/>
      <c r="X185" s="28"/>
      <c r="Y185" s="214"/>
      <c r="Z185" s="215"/>
      <c r="AA185" s="215"/>
    </row>
    <row r="186" spans="1:27" ht="29.55" hidden="1" customHeight="1" thickBot="1" x14ac:dyDescent="0.35">
      <c r="A186" s="468"/>
      <c r="B186" s="472"/>
      <c r="C186" s="475"/>
      <c r="D186" s="476"/>
      <c r="E186" s="254">
        <v>3</v>
      </c>
      <c r="F186" s="240"/>
      <c r="G186" s="237"/>
      <c r="H186" s="237"/>
      <c r="I186" s="212" t="str">
        <f t="shared" si="2"/>
        <v xml:space="preserve">  </v>
      </c>
      <c r="J186" s="292"/>
      <c r="K186" s="216" t="str">
        <f>+IFERROR(VLOOKUP($J186,'11 FORMULAS'!$B$51:$C$53,2,0),"")</f>
        <v/>
      </c>
      <c r="L186" s="216" t="str">
        <f>+IFERROR(VLOOKUP($J186,'11 FORMULAS'!$B$51:$D$53,3,0),"")</f>
        <v/>
      </c>
      <c r="M186" s="255" t="s">
        <v>144</v>
      </c>
      <c r="N186" s="256">
        <f>+IFERROR(VLOOKUP($M186,'11 FORMULAS'!$B$54:$C$55,2,0),"")</f>
        <v>0.15</v>
      </c>
      <c r="O186" s="257" t="s">
        <v>145</v>
      </c>
      <c r="P186" s="257" t="s">
        <v>238</v>
      </c>
      <c r="Q186" s="257" t="s">
        <v>136</v>
      </c>
      <c r="R186" s="257" t="s">
        <v>246</v>
      </c>
      <c r="S186" s="216" t="str">
        <f t="shared" si="3"/>
        <v/>
      </c>
      <c r="T186" s="216">
        <f>IF($L186='11 FORMULAS'!$D$51,$C$10-($C$10*$S$10),$C$10)</f>
        <v>0.6</v>
      </c>
      <c r="U186" s="216">
        <f>IF($L186='11 FORMULAS'!$D$53,D186-(D186*S186),D186)</f>
        <v>0</v>
      </c>
      <c r="V186" s="507"/>
      <c r="W186" s="508"/>
      <c r="X186" s="28"/>
      <c r="Y186" s="214"/>
      <c r="Z186" s="215"/>
      <c r="AA186" s="215"/>
    </row>
    <row r="187" spans="1:27" ht="29.55" hidden="1" customHeight="1" thickBot="1" x14ac:dyDescent="0.35">
      <c r="A187" s="469"/>
      <c r="B187" s="473"/>
      <c r="C187" s="462"/>
      <c r="D187" s="465"/>
      <c r="E187" s="254">
        <v>4</v>
      </c>
      <c r="F187" s="241"/>
      <c r="G187" s="163"/>
      <c r="H187" s="163"/>
      <c r="I187" s="212" t="str">
        <f t="shared" si="2"/>
        <v xml:space="preserve">  </v>
      </c>
      <c r="J187" s="292"/>
      <c r="K187" s="216" t="str">
        <f>+IFERROR(VLOOKUP($J187,'11 FORMULAS'!$B$51:$C$53,2,0),"")</f>
        <v/>
      </c>
      <c r="L187" s="216" t="str">
        <f>+IFERROR(VLOOKUP($J187,'11 FORMULAS'!$B$51:$D$53,3,0),"")</f>
        <v/>
      </c>
      <c r="M187" s="255" t="s">
        <v>133</v>
      </c>
      <c r="N187" s="256">
        <f>+IFERROR(VLOOKUP($M187,'11 FORMULAS'!$B$54:$C$55,2,0),"")</f>
        <v>0.25</v>
      </c>
      <c r="O187" s="257" t="s">
        <v>145</v>
      </c>
      <c r="P187" s="257" t="s">
        <v>238</v>
      </c>
      <c r="Q187" s="257" t="s">
        <v>136</v>
      </c>
      <c r="R187" s="257" t="s">
        <v>246</v>
      </c>
      <c r="S187" s="216" t="str">
        <f t="shared" si="3"/>
        <v/>
      </c>
      <c r="T187" s="216">
        <f>IF($L187='11 FORMULAS'!$D$51,$C$10-($C$10*$S$10),$C$10)</f>
        <v>0.6</v>
      </c>
      <c r="U187" s="216">
        <f>IF($L187='11 FORMULAS'!$D$53,D187-(D187*S187),D187)</f>
        <v>0</v>
      </c>
      <c r="V187" s="500"/>
      <c r="W187" s="503"/>
      <c r="X187" s="28"/>
      <c r="Y187" s="214"/>
      <c r="Z187" s="215"/>
      <c r="AA187" s="215"/>
    </row>
    <row r="188" spans="1:27" ht="29.55" hidden="1" customHeight="1" thickBot="1" x14ac:dyDescent="0.35">
      <c r="A188" s="469"/>
      <c r="B188" s="473"/>
      <c r="C188" s="462"/>
      <c r="D188" s="465"/>
      <c r="E188" s="254">
        <v>5</v>
      </c>
      <c r="F188" s="241"/>
      <c r="G188" s="163"/>
      <c r="H188" s="163"/>
      <c r="I188" s="212" t="str">
        <f t="shared" si="2"/>
        <v xml:space="preserve">  </v>
      </c>
      <c r="J188" s="292"/>
      <c r="K188" s="216" t="str">
        <f>+IFERROR(VLOOKUP($J188,'11 FORMULAS'!$B$51:$C$53,2,0),"")</f>
        <v/>
      </c>
      <c r="L188" s="216" t="str">
        <f>+IFERROR(VLOOKUP($J188,'11 FORMULAS'!$B$51:$D$53,3,0),"")</f>
        <v/>
      </c>
      <c r="M188" s="255" t="s">
        <v>133</v>
      </c>
      <c r="N188" s="256">
        <f>+IFERROR(VLOOKUP($M188,'11 FORMULAS'!$B$54:$C$55,2,0),"")</f>
        <v>0.25</v>
      </c>
      <c r="O188" s="257" t="s">
        <v>145</v>
      </c>
      <c r="P188" s="257" t="s">
        <v>238</v>
      </c>
      <c r="Q188" s="257" t="s">
        <v>136</v>
      </c>
      <c r="R188" s="257" t="s">
        <v>246</v>
      </c>
      <c r="S188" s="216" t="str">
        <f t="shared" si="3"/>
        <v/>
      </c>
      <c r="T188" s="216">
        <f>IF($L188='11 FORMULAS'!$D$51,$C$10-($C$10*$S$10),$C$10)</f>
        <v>0.6</v>
      </c>
      <c r="U188" s="216">
        <f>IF($L188='11 FORMULAS'!$D$53,D188-(D188*S188),D188)</f>
        <v>0</v>
      </c>
      <c r="V188" s="500"/>
      <c r="W188" s="503"/>
      <c r="X188" s="28"/>
      <c r="Y188" s="214"/>
      <c r="Z188" s="215"/>
      <c r="AA188" s="215"/>
    </row>
    <row r="189" spans="1:27" ht="29.55" hidden="1" customHeight="1" thickBot="1" x14ac:dyDescent="0.35">
      <c r="A189" s="470"/>
      <c r="B189" s="474"/>
      <c r="C189" s="463"/>
      <c r="D189" s="466"/>
      <c r="E189" s="258">
        <v>6</v>
      </c>
      <c r="F189" s="244"/>
      <c r="G189" s="164"/>
      <c r="H189" s="164"/>
      <c r="I189" s="212" t="str">
        <f t="shared" si="2"/>
        <v xml:space="preserve">  </v>
      </c>
      <c r="J189" s="292"/>
      <c r="K189" s="216" t="str">
        <f>+IFERROR(VLOOKUP($J189,'11 FORMULAS'!$B$51:$C$53,2,0),"")</f>
        <v/>
      </c>
      <c r="L189" s="216" t="str">
        <f>+IFERROR(VLOOKUP($J189,'11 FORMULAS'!$B$51:$D$53,3,0),"")</f>
        <v/>
      </c>
      <c r="M189" s="255" t="s">
        <v>133</v>
      </c>
      <c r="N189" s="256">
        <f>+IFERROR(VLOOKUP($M189,'11 FORMULAS'!$B$54:$C$55,2,0),"")</f>
        <v>0.25</v>
      </c>
      <c r="O189" s="257" t="s">
        <v>145</v>
      </c>
      <c r="P189" s="257" t="s">
        <v>238</v>
      </c>
      <c r="Q189" s="257" t="s">
        <v>136</v>
      </c>
      <c r="R189" s="257" t="s">
        <v>246</v>
      </c>
      <c r="S189" s="216" t="str">
        <f t="shared" si="3"/>
        <v/>
      </c>
      <c r="T189" s="216">
        <f>IF($L189='11 FORMULAS'!$D$51,$C$10-($C$10*$S$10),$C$10)</f>
        <v>0.6</v>
      </c>
      <c r="U189" s="216">
        <f>IF($L189='11 FORMULAS'!$D$53,D189-(D189*S189),D189)</f>
        <v>0</v>
      </c>
      <c r="V189" s="501"/>
      <c r="W189" s="504"/>
      <c r="X189" s="28"/>
    </row>
    <row r="190" spans="1:27" ht="14.4" thickBot="1" x14ac:dyDescent="0.35"/>
    <row r="191" spans="1:27" ht="15" thickTop="1" thickBot="1" x14ac:dyDescent="0.35">
      <c r="A191" s="349" t="s">
        <v>376</v>
      </c>
      <c r="B191" s="349"/>
      <c r="C191" s="349"/>
      <c r="D191" s="349"/>
      <c r="E191" s="349"/>
      <c r="F191" s="349"/>
      <c r="G191" s="349"/>
    </row>
    <row r="192" spans="1:27" ht="15" thickTop="1" thickBot="1" x14ac:dyDescent="0.35">
      <c r="A192" s="323" t="s">
        <v>377</v>
      </c>
      <c r="B192" s="349" t="s">
        <v>378</v>
      </c>
      <c r="C192" s="349"/>
      <c r="D192" s="349" t="s">
        <v>379</v>
      </c>
      <c r="E192" s="349"/>
      <c r="F192" s="349" t="s">
        <v>380</v>
      </c>
      <c r="G192" s="349"/>
    </row>
    <row r="193" spans="1:7" ht="115.05" customHeight="1" thickTop="1" thickBot="1" x14ac:dyDescent="0.35">
      <c r="A193" s="324" t="s">
        <v>381</v>
      </c>
      <c r="B193" s="350">
        <v>46163</v>
      </c>
      <c r="C193" s="350"/>
      <c r="D193" s="351" t="s">
        <v>382</v>
      </c>
      <c r="E193" s="351"/>
      <c r="F193" s="352" t="s">
        <v>383</v>
      </c>
      <c r="G193" s="352"/>
    </row>
    <row r="194" spans="1:7" ht="14.4" thickTop="1" x14ac:dyDescent="0.3"/>
  </sheetData>
  <sheetProtection formatCells="0" formatColumns="0" formatRows="0" sort="0" autoFilter="0" pivotTables="0"/>
  <autoFilter ref="A9:X189" xr:uid="{00000000-0009-0000-0000-000005000000}"/>
  <dataConsolidate/>
  <mergeCells count="203">
    <mergeCell ref="V154:V159"/>
    <mergeCell ref="W154:W159"/>
    <mergeCell ref="V160:V165"/>
    <mergeCell ref="W160:W165"/>
    <mergeCell ref="V166:V171"/>
    <mergeCell ref="W166:W171"/>
    <mergeCell ref="V172:V177"/>
    <mergeCell ref="W172:W177"/>
    <mergeCell ref="V178:V183"/>
    <mergeCell ref="W178:W183"/>
    <mergeCell ref="C154:C159"/>
    <mergeCell ref="D154:D159"/>
    <mergeCell ref="C160:C165"/>
    <mergeCell ref="D160:D165"/>
    <mergeCell ref="C166:C171"/>
    <mergeCell ref="D166:D171"/>
    <mergeCell ref="C172:C177"/>
    <mergeCell ref="D172:D177"/>
    <mergeCell ref="C178:C183"/>
    <mergeCell ref="D178:D183"/>
    <mergeCell ref="C124:C129"/>
    <mergeCell ref="D124:D129"/>
    <mergeCell ref="C130:C135"/>
    <mergeCell ref="D130:D135"/>
    <mergeCell ref="C136:C141"/>
    <mergeCell ref="D136:D141"/>
    <mergeCell ref="C142:C147"/>
    <mergeCell ref="D142:D147"/>
    <mergeCell ref="C148:C153"/>
    <mergeCell ref="D148:D153"/>
    <mergeCell ref="A172:A177"/>
    <mergeCell ref="A178:A183"/>
    <mergeCell ref="B130:B135"/>
    <mergeCell ref="B136:B141"/>
    <mergeCell ref="B142:B147"/>
    <mergeCell ref="B148:B153"/>
    <mergeCell ref="B154:B159"/>
    <mergeCell ref="B160:B165"/>
    <mergeCell ref="B166:B171"/>
    <mergeCell ref="B172:B177"/>
    <mergeCell ref="B178:B183"/>
    <mergeCell ref="A124:A129"/>
    <mergeCell ref="B124:B129"/>
    <mergeCell ref="A130:A135"/>
    <mergeCell ref="A136:A141"/>
    <mergeCell ref="A142:A147"/>
    <mergeCell ref="A148:A153"/>
    <mergeCell ref="A154:A159"/>
    <mergeCell ref="A160:A165"/>
    <mergeCell ref="A166:A171"/>
    <mergeCell ref="V76:V81"/>
    <mergeCell ref="W76:W81"/>
    <mergeCell ref="V82:V87"/>
    <mergeCell ref="W82:W87"/>
    <mergeCell ref="V52:V57"/>
    <mergeCell ref="W52:W57"/>
    <mergeCell ref="V64:V69"/>
    <mergeCell ref="W64:W69"/>
    <mergeCell ref="V34:V39"/>
    <mergeCell ref="W34:W39"/>
    <mergeCell ref="V40:V45"/>
    <mergeCell ref="W40:W45"/>
    <mergeCell ref="V46:V51"/>
    <mergeCell ref="W46:W51"/>
    <mergeCell ref="V70:V75"/>
    <mergeCell ref="W70:W75"/>
    <mergeCell ref="V184:V189"/>
    <mergeCell ref="W184:W189"/>
    <mergeCell ref="V106:V111"/>
    <mergeCell ref="W106:W111"/>
    <mergeCell ref="V112:V117"/>
    <mergeCell ref="W112:W117"/>
    <mergeCell ref="V118:V123"/>
    <mergeCell ref="W118:W123"/>
    <mergeCell ref="V88:V93"/>
    <mergeCell ref="W88:W93"/>
    <mergeCell ref="V94:V99"/>
    <mergeCell ref="W94:W99"/>
    <mergeCell ref="V100:V105"/>
    <mergeCell ref="W100:W105"/>
    <mergeCell ref="V124:V129"/>
    <mergeCell ref="W124:W129"/>
    <mergeCell ref="V130:V135"/>
    <mergeCell ref="W130:W135"/>
    <mergeCell ref="V136:V141"/>
    <mergeCell ref="W136:W141"/>
    <mergeCell ref="V142:V147"/>
    <mergeCell ref="W142:W147"/>
    <mergeCell ref="V148:V153"/>
    <mergeCell ref="W148:W153"/>
    <mergeCell ref="V22:V27"/>
    <mergeCell ref="W22:W27"/>
    <mergeCell ref="V28:V33"/>
    <mergeCell ref="W28:W33"/>
    <mergeCell ref="V10:V15"/>
    <mergeCell ref="W10:W15"/>
    <mergeCell ref="V16:V21"/>
    <mergeCell ref="W16:W21"/>
    <mergeCell ref="V58:V63"/>
    <mergeCell ref="W58:W63"/>
    <mergeCell ref="A94:A99"/>
    <mergeCell ref="B94:B99"/>
    <mergeCell ref="C94:C99"/>
    <mergeCell ref="D94:D99"/>
    <mergeCell ref="A100:A105"/>
    <mergeCell ref="B100:B105"/>
    <mergeCell ref="C100:C105"/>
    <mergeCell ref="D100:D105"/>
    <mergeCell ref="A184:A189"/>
    <mergeCell ref="B184:B189"/>
    <mergeCell ref="C184:C189"/>
    <mergeCell ref="D184:D189"/>
    <mergeCell ref="A106:A111"/>
    <mergeCell ref="B106:B111"/>
    <mergeCell ref="C106:C111"/>
    <mergeCell ref="D106:D111"/>
    <mergeCell ref="A112:A117"/>
    <mergeCell ref="B112:B117"/>
    <mergeCell ref="C112:C117"/>
    <mergeCell ref="D112:D117"/>
    <mergeCell ref="A118:A123"/>
    <mergeCell ref="B118:B123"/>
    <mergeCell ref="C118:C123"/>
    <mergeCell ref="D118:D123"/>
    <mergeCell ref="D82:D87"/>
    <mergeCell ref="A88:A93"/>
    <mergeCell ref="B88:B93"/>
    <mergeCell ref="C88:C93"/>
    <mergeCell ref="D88:D93"/>
    <mergeCell ref="A82:A87"/>
    <mergeCell ref="B82:B87"/>
    <mergeCell ref="C82:C87"/>
    <mergeCell ref="A70:A75"/>
    <mergeCell ref="B70:B75"/>
    <mergeCell ref="C70:C75"/>
    <mergeCell ref="D70:D75"/>
    <mergeCell ref="A76:A81"/>
    <mergeCell ref="B76:B81"/>
    <mergeCell ref="C76:C81"/>
    <mergeCell ref="D76:D81"/>
    <mergeCell ref="A58:A63"/>
    <mergeCell ref="B58:B63"/>
    <mergeCell ref="C58:C63"/>
    <mergeCell ref="D58:D63"/>
    <mergeCell ref="A64:A69"/>
    <mergeCell ref="B64:B69"/>
    <mergeCell ref="C64:C69"/>
    <mergeCell ref="D64:D69"/>
    <mergeCell ref="A46:A51"/>
    <mergeCell ref="B46:B51"/>
    <mergeCell ref="C46:C51"/>
    <mergeCell ref="D46:D51"/>
    <mergeCell ref="A52:A57"/>
    <mergeCell ref="B52:B57"/>
    <mergeCell ref="C52:C57"/>
    <mergeCell ref="D52:D57"/>
    <mergeCell ref="B10:B15"/>
    <mergeCell ref="A28:A33"/>
    <mergeCell ref="B28:B33"/>
    <mergeCell ref="C28:C33"/>
    <mergeCell ref="D28:D33"/>
    <mergeCell ref="A16:A21"/>
    <mergeCell ref="B16:B21"/>
    <mergeCell ref="C16:C21"/>
    <mergeCell ref="D16:D21"/>
    <mergeCell ref="A22:A27"/>
    <mergeCell ref="B22:B27"/>
    <mergeCell ref="C22:C27"/>
    <mergeCell ref="D22:D27"/>
    <mergeCell ref="S6:S8"/>
    <mergeCell ref="T6:T8"/>
    <mergeCell ref="U6:U8"/>
    <mergeCell ref="A8:A9"/>
    <mergeCell ref="B8:B9"/>
    <mergeCell ref="E8:E9"/>
    <mergeCell ref="J8:N8"/>
    <mergeCell ref="F8:H8"/>
    <mergeCell ref="O8:R8"/>
    <mergeCell ref="J7:R7"/>
    <mergeCell ref="A191:G191"/>
    <mergeCell ref="B192:C192"/>
    <mergeCell ref="D192:E192"/>
    <mergeCell ref="F192:G192"/>
    <mergeCell ref="B193:C193"/>
    <mergeCell ref="D193:E193"/>
    <mergeCell ref="F193:G193"/>
    <mergeCell ref="A1:A3"/>
    <mergeCell ref="C8:C9"/>
    <mergeCell ref="C10:C15"/>
    <mergeCell ref="D8:D9"/>
    <mergeCell ref="D10:D15"/>
    <mergeCell ref="A4:K4"/>
    <mergeCell ref="B1:I2"/>
    <mergeCell ref="B3:I3"/>
    <mergeCell ref="A40:A45"/>
    <mergeCell ref="B40:B45"/>
    <mergeCell ref="C40:C45"/>
    <mergeCell ref="D40:D45"/>
    <mergeCell ref="A34:A39"/>
    <mergeCell ref="B34:B39"/>
    <mergeCell ref="C34:C39"/>
    <mergeCell ref="D34:D39"/>
    <mergeCell ref="A10:A15"/>
  </mergeCells>
  <phoneticPr fontId="0" type="noConversion"/>
  <conditionalFormatting sqref="C10:D10 V10:W10 C16:D16 V16:W16 C22:D22 V22:W22 C28:D28 V28:W28 C34:D36 V34:W36 C40:D42 V40:W42 C46:D46 V46:W46 C52:D52 V52:W52 C58:D58 V58:W58 C64:D64 V64:W64 C70:D72 V70:W72 C76:D76 V76:W76 C82:D82 V82:W82 C88:D88 V88:W88 C94:D94 V94:W94 C100:D100 V100:W100 C106:D108 V106:W108 C112:D114 V112:W114 C118:D120 V118:W120 C184:D186 V184:W186">
    <cfRule type="cellIs" dxfId="164" priority="372" operator="between">
      <formula>$Z$11</formula>
      <formula>$AA$11</formula>
    </cfRule>
    <cfRule type="cellIs" dxfId="163" priority="371" operator="between">
      <formula>$Z$10</formula>
      <formula>$AA$10</formula>
    </cfRule>
    <cfRule type="cellIs" dxfId="162" priority="370" operator="between">
      <formula>$Z$9</formula>
      <formula>$AA$9</formula>
    </cfRule>
    <cfRule type="cellIs" dxfId="161" priority="369" operator="between">
      <formula>$Z$8</formula>
      <formula>$AA$8</formula>
    </cfRule>
    <cfRule type="cellIs" dxfId="160" priority="373" operator="between">
      <formula>$Z$12</formula>
      <formula>$AA$12</formula>
    </cfRule>
  </conditionalFormatting>
  <conditionalFormatting sqref="C124:D126">
    <cfRule type="cellIs" dxfId="159" priority="99" operator="between">
      <formula>$Z$11</formula>
      <formula>$AA$11</formula>
    </cfRule>
    <cfRule type="cellIs" dxfId="158" priority="100" operator="between">
      <formula>$Z$12</formula>
      <formula>$AA$12</formula>
    </cfRule>
    <cfRule type="cellIs" dxfId="157" priority="98" operator="between">
      <formula>$Z$10</formula>
      <formula>$AA$10</formula>
    </cfRule>
    <cfRule type="cellIs" dxfId="156" priority="97" operator="between">
      <formula>$Z$9</formula>
      <formula>$AA$9</formula>
    </cfRule>
    <cfRule type="cellIs" dxfId="155" priority="96" operator="between">
      <formula>$Z$8</formula>
      <formula>$AA$8</formula>
    </cfRule>
  </conditionalFormatting>
  <conditionalFormatting sqref="C130:D132">
    <cfRule type="cellIs" dxfId="154" priority="93" operator="between">
      <formula>$Z$10</formula>
      <formula>$AA$10</formula>
    </cfRule>
    <cfRule type="cellIs" dxfId="153" priority="95" operator="between">
      <formula>$Z$12</formula>
      <formula>$AA$12</formula>
    </cfRule>
    <cfRule type="cellIs" dxfId="152" priority="94" operator="between">
      <formula>$Z$11</formula>
      <formula>$AA$11</formula>
    </cfRule>
    <cfRule type="cellIs" dxfId="151" priority="92" operator="between">
      <formula>$Z$9</formula>
      <formula>$AA$9</formula>
    </cfRule>
    <cfRule type="cellIs" dxfId="150" priority="91" operator="between">
      <formula>$Z$8</formula>
      <formula>$AA$8</formula>
    </cfRule>
  </conditionalFormatting>
  <conditionalFormatting sqref="C136:D138">
    <cfRule type="cellIs" dxfId="149" priority="90" operator="between">
      <formula>$Z$12</formula>
      <formula>$AA$12</formula>
    </cfRule>
    <cfRule type="cellIs" dxfId="148" priority="89" operator="between">
      <formula>$Z$11</formula>
      <formula>$AA$11</formula>
    </cfRule>
    <cfRule type="cellIs" dxfId="147" priority="88" operator="between">
      <formula>$Z$10</formula>
      <formula>$AA$10</formula>
    </cfRule>
    <cfRule type="cellIs" dxfId="146" priority="87" operator="between">
      <formula>$Z$9</formula>
      <formula>$AA$9</formula>
    </cfRule>
    <cfRule type="cellIs" dxfId="145" priority="86" operator="between">
      <formula>$Z$8</formula>
      <formula>$AA$8</formula>
    </cfRule>
  </conditionalFormatting>
  <conditionalFormatting sqref="C142:D144">
    <cfRule type="cellIs" dxfId="144" priority="81" operator="between">
      <formula>$Z$8</formula>
      <formula>$AA$8</formula>
    </cfRule>
    <cfRule type="cellIs" dxfId="143" priority="85" operator="between">
      <formula>$Z$12</formula>
      <formula>$AA$12</formula>
    </cfRule>
    <cfRule type="cellIs" dxfId="142" priority="84" operator="between">
      <formula>$Z$11</formula>
      <formula>$AA$11</formula>
    </cfRule>
    <cfRule type="cellIs" dxfId="141" priority="83" operator="between">
      <formula>$Z$10</formula>
      <formula>$AA$10</formula>
    </cfRule>
    <cfRule type="cellIs" dxfId="140" priority="82" operator="between">
      <formula>$Z$9</formula>
      <formula>$AA$9</formula>
    </cfRule>
  </conditionalFormatting>
  <conditionalFormatting sqref="C148:D150">
    <cfRule type="cellIs" dxfId="139" priority="80" operator="between">
      <formula>$Z$12</formula>
      <formula>$AA$12</formula>
    </cfRule>
    <cfRule type="cellIs" dxfId="138" priority="79" operator="between">
      <formula>$Z$11</formula>
      <formula>$AA$11</formula>
    </cfRule>
    <cfRule type="cellIs" dxfId="137" priority="78" operator="between">
      <formula>$Z$10</formula>
      <formula>$AA$10</formula>
    </cfRule>
    <cfRule type="cellIs" dxfId="136" priority="77" operator="between">
      <formula>$Z$9</formula>
      <formula>$AA$9</formula>
    </cfRule>
    <cfRule type="cellIs" dxfId="135" priority="76" operator="between">
      <formula>$Z$8</formula>
      <formula>$AA$8</formula>
    </cfRule>
  </conditionalFormatting>
  <conditionalFormatting sqref="C154:D156">
    <cfRule type="cellIs" dxfId="134" priority="75" operator="between">
      <formula>$Z$12</formula>
      <formula>$AA$12</formula>
    </cfRule>
    <cfRule type="cellIs" dxfId="133" priority="74" operator="between">
      <formula>$Z$11</formula>
      <formula>$AA$11</formula>
    </cfRule>
    <cfRule type="cellIs" dxfId="132" priority="73" operator="between">
      <formula>$Z$10</formula>
      <formula>$AA$10</formula>
    </cfRule>
    <cfRule type="cellIs" dxfId="131" priority="72" operator="between">
      <formula>$Z$9</formula>
      <formula>$AA$9</formula>
    </cfRule>
    <cfRule type="cellIs" dxfId="130" priority="71" operator="between">
      <formula>$Z$8</formula>
      <formula>$AA$8</formula>
    </cfRule>
  </conditionalFormatting>
  <conditionalFormatting sqref="C160:D162">
    <cfRule type="cellIs" dxfId="129" priority="70" operator="between">
      <formula>$Z$12</formula>
      <formula>$AA$12</formula>
    </cfRule>
    <cfRule type="cellIs" dxfId="128" priority="69" operator="between">
      <formula>$Z$11</formula>
      <formula>$AA$11</formula>
    </cfRule>
    <cfRule type="cellIs" dxfId="127" priority="68" operator="between">
      <formula>$Z$10</formula>
      <formula>$AA$10</formula>
    </cfRule>
    <cfRule type="cellIs" dxfId="126" priority="67" operator="between">
      <formula>$Z$9</formula>
      <formula>$AA$9</formula>
    </cfRule>
    <cfRule type="cellIs" dxfId="125" priority="66" operator="between">
      <formula>$Z$8</formula>
      <formula>$AA$8</formula>
    </cfRule>
  </conditionalFormatting>
  <conditionalFormatting sqref="C166:D168">
    <cfRule type="cellIs" dxfId="124" priority="65" operator="between">
      <formula>$Z$12</formula>
      <formula>$AA$12</formula>
    </cfRule>
    <cfRule type="cellIs" dxfId="123" priority="64" operator="between">
      <formula>$Z$11</formula>
      <formula>$AA$11</formula>
    </cfRule>
    <cfRule type="cellIs" dxfId="122" priority="63" operator="between">
      <formula>$Z$10</formula>
      <formula>$AA$10</formula>
    </cfRule>
    <cfRule type="cellIs" dxfId="121" priority="62" operator="between">
      <formula>$Z$9</formula>
      <formula>$AA$9</formula>
    </cfRule>
    <cfRule type="cellIs" dxfId="120" priority="61" operator="between">
      <formula>$Z$8</formula>
      <formula>$AA$8</formula>
    </cfRule>
  </conditionalFormatting>
  <conditionalFormatting sqref="C172:D174">
    <cfRule type="cellIs" dxfId="119" priority="60" operator="between">
      <formula>$Z$12</formula>
      <formula>$AA$12</formula>
    </cfRule>
    <cfRule type="cellIs" dxfId="118" priority="59" operator="between">
      <formula>$Z$11</formula>
      <formula>$AA$11</formula>
    </cfRule>
    <cfRule type="cellIs" dxfId="117" priority="58" operator="between">
      <formula>$Z$10</formula>
      <formula>$AA$10</formula>
    </cfRule>
    <cfRule type="cellIs" dxfId="116" priority="57" operator="between">
      <formula>$Z$9</formula>
      <formula>$AA$9</formula>
    </cfRule>
    <cfRule type="cellIs" dxfId="115" priority="56" operator="between">
      <formula>$Z$8</formula>
      <formula>$AA$8</formula>
    </cfRule>
  </conditionalFormatting>
  <conditionalFormatting sqref="C178:D180">
    <cfRule type="cellIs" dxfId="114" priority="51" operator="between">
      <formula>$Z$8</formula>
      <formula>$AA$8</formula>
    </cfRule>
    <cfRule type="cellIs" dxfId="113" priority="52" operator="between">
      <formula>$Z$9</formula>
      <formula>$AA$9</formula>
    </cfRule>
    <cfRule type="cellIs" dxfId="112" priority="53" operator="between">
      <formula>$Z$10</formula>
      <formula>$AA$10</formula>
    </cfRule>
    <cfRule type="cellIs" dxfId="111" priority="54" operator="between">
      <formula>$Z$11</formula>
      <formula>$AA$11</formula>
    </cfRule>
    <cfRule type="cellIs" dxfId="110" priority="55" operator="between">
      <formula>$Z$12</formula>
      <formula>$AA$12</formula>
    </cfRule>
  </conditionalFormatting>
  <conditionalFormatting sqref="V124:W126">
    <cfRule type="cellIs" dxfId="109" priority="50" operator="between">
      <formula>$Z$12</formula>
      <formula>$AA$12</formula>
    </cfRule>
    <cfRule type="cellIs" dxfId="108" priority="49" operator="between">
      <formula>$Z$11</formula>
      <formula>$AA$11</formula>
    </cfRule>
    <cfRule type="cellIs" dxfId="107" priority="48" operator="between">
      <formula>$Z$10</formula>
      <formula>$AA$10</formula>
    </cfRule>
    <cfRule type="cellIs" dxfId="106" priority="47" operator="between">
      <formula>$Z$9</formula>
      <formula>$AA$9</formula>
    </cfRule>
    <cfRule type="cellIs" dxfId="105" priority="46" operator="between">
      <formula>$Z$8</formula>
      <formula>$AA$8</formula>
    </cfRule>
  </conditionalFormatting>
  <conditionalFormatting sqref="V130:W132">
    <cfRule type="cellIs" dxfId="104" priority="45" operator="between">
      <formula>$Z$12</formula>
      <formula>$AA$12</formula>
    </cfRule>
    <cfRule type="cellIs" dxfId="103" priority="44" operator="between">
      <formula>$Z$11</formula>
      <formula>$AA$11</formula>
    </cfRule>
    <cfRule type="cellIs" dxfId="102" priority="43" operator="between">
      <formula>$Z$10</formula>
      <formula>$AA$10</formula>
    </cfRule>
    <cfRule type="cellIs" dxfId="101" priority="42" operator="between">
      <formula>$Z$9</formula>
      <formula>$AA$9</formula>
    </cfRule>
    <cfRule type="cellIs" dxfId="100" priority="41" operator="between">
      <formula>$Z$8</formula>
      <formula>$AA$8</formula>
    </cfRule>
  </conditionalFormatting>
  <conditionalFormatting sqref="V136:W138">
    <cfRule type="cellIs" dxfId="99" priority="40" operator="between">
      <formula>$Z$12</formula>
      <formula>$AA$12</formula>
    </cfRule>
    <cfRule type="cellIs" dxfId="98" priority="39" operator="between">
      <formula>$Z$11</formula>
      <formula>$AA$11</formula>
    </cfRule>
    <cfRule type="cellIs" dxfId="97" priority="38" operator="between">
      <formula>$Z$10</formula>
      <formula>$AA$10</formula>
    </cfRule>
    <cfRule type="cellIs" dxfId="96" priority="37" operator="between">
      <formula>$Z$9</formula>
      <formula>$AA$9</formula>
    </cfRule>
    <cfRule type="cellIs" dxfId="95" priority="36" operator="between">
      <formula>$Z$8</formula>
      <formula>$AA$8</formula>
    </cfRule>
  </conditionalFormatting>
  <conditionalFormatting sqref="V142:W144">
    <cfRule type="cellIs" dxfId="94" priority="35" operator="between">
      <formula>$Z$12</formula>
      <formula>$AA$12</formula>
    </cfRule>
    <cfRule type="cellIs" dxfId="93" priority="34" operator="between">
      <formula>$Z$11</formula>
      <formula>$AA$11</formula>
    </cfRule>
    <cfRule type="cellIs" dxfId="92" priority="33" operator="between">
      <formula>$Z$10</formula>
      <formula>$AA$10</formula>
    </cfRule>
    <cfRule type="cellIs" dxfId="91" priority="32" operator="between">
      <formula>$Z$9</formula>
      <formula>$AA$9</formula>
    </cfRule>
    <cfRule type="cellIs" dxfId="90" priority="31" operator="between">
      <formula>$Z$8</formula>
      <formula>$AA$8</formula>
    </cfRule>
  </conditionalFormatting>
  <conditionalFormatting sqref="V148:W150">
    <cfRule type="cellIs" dxfId="89" priority="30" operator="between">
      <formula>$Z$12</formula>
      <formula>$AA$12</formula>
    </cfRule>
    <cfRule type="cellIs" dxfId="88" priority="29" operator="between">
      <formula>$Z$11</formula>
      <formula>$AA$11</formula>
    </cfRule>
    <cfRule type="cellIs" dxfId="87" priority="28" operator="between">
      <formula>$Z$10</formula>
      <formula>$AA$10</formula>
    </cfRule>
    <cfRule type="cellIs" dxfId="86" priority="27" operator="between">
      <formula>$Z$9</formula>
      <formula>$AA$9</formula>
    </cfRule>
    <cfRule type="cellIs" dxfId="85" priority="26" operator="between">
      <formula>$Z$8</formula>
      <formula>$AA$8</formula>
    </cfRule>
  </conditionalFormatting>
  <conditionalFormatting sqref="V154:W156">
    <cfRule type="cellIs" dxfId="84" priority="25" operator="between">
      <formula>$Z$12</formula>
      <formula>$AA$12</formula>
    </cfRule>
    <cfRule type="cellIs" dxfId="83" priority="24" operator="between">
      <formula>$Z$11</formula>
      <formula>$AA$11</formula>
    </cfRule>
    <cfRule type="cellIs" dxfId="82" priority="23" operator="between">
      <formula>$Z$10</formula>
      <formula>$AA$10</formula>
    </cfRule>
    <cfRule type="cellIs" dxfId="81" priority="22" operator="between">
      <formula>$Z$9</formula>
      <formula>$AA$9</formula>
    </cfRule>
    <cfRule type="cellIs" dxfId="80" priority="21" operator="between">
      <formula>$Z$8</formula>
      <formula>$AA$8</formula>
    </cfRule>
  </conditionalFormatting>
  <conditionalFormatting sqref="V160:W162">
    <cfRule type="cellIs" dxfId="79" priority="20" operator="between">
      <formula>$Z$12</formula>
      <formula>$AA$12</formula>
    </cfRule>
    <cfRule type="cellIs" dxfId="78" priority="19" operator="between">
      <formula>$Z$11</formula>
      <formula>$AA$11</formula>
    </cfRule>
    <cfRule type="cellIs" dxfId="77" priority="18" operator="between">
      <formula>$Z$10</formula>
      <formula>$AA$10</formula>
    </cfRule>
    <cfRule type="cellIs" dxfId="76" priority="17" operator="between">
      <formula>$Z$9</formula>
      <formula>$AA$9</formula>
    </cfRule>
    <cfRule type="cellIs" dxfId="75" priority="16" operator="between">
      <formula>$Z$8</formula>
      <formula>$AA$8</formula>
    </cfRule>
  </conditionalFormatting>
  <conditionalFormatting sqref="V166:W168">
    <cfRule type="cellIs" dxfId="74" priority="15" operator="between">
      <formula>$Z$12</formula>
      <formula>$AA$12</formula>
    </cfRule>
    <cfRule type="cellIs" dxfId="73" priority="14" operator="between">
      <formula>$Z$11</formula>
      <formula>$AA$11</formula>
    </cfRule>
    <cfRule type="cellIs" dxfId="72" priority="12" operator="between">
      <formula>$Z$9</formula>
      <formula>$AA$9</formula>
    </cfRule>
    <cfRule type="cellIs" dxfId="71" priority="11" operator="between">
      <formula>$Z$8</formula>
      <formula>$AA$8</formula>
    </cfRule>
    <cfRule type="cellIs" dxfId="70" priority="13" operator="between">
      <formula>$Z$10</formula>
      <formula>$AA$10</formula>
    </cfRule>
  </conditionalFormatting>
  <conditionalFormatting sqref="V172:W174">
    <cfRule type="cellIs" dxfId="69" priority="10" operator="between">
      <formula>$Z$12</formula>
      <formula>$AA$12</formula>
    </cfRule>
    <cfRule type="cellIs" dxfId="68" priority="9" operator="between">
      <formula>$Z$11</formula>
      <formula>$AA$11</formula>
    </cfRule>
    <cfRule type="cellIs" dxfId="67" priority="8" operator="between">
      <formula>$Z$10</formula>
      <formula>$AA$10</formula>
    </cfRule>
    <cfRule type="cellIs" dxfId="66" priority="6" operator="between">
      <formula>$Z$8</formula>
      <formula>$AA$8</formula>
    </cfRule>
    <cfRule type="cellIs" dxfId="65" priority="7" operator="between">
      <formula>$Z$9</formula>
      <formula>$AA$9</formula>
    </cfRule>
  </conditionalFormatting>
  <conditionalFormatting sqref="V178:W180">
    <cfRule type="cellIs" dxfId="64" priority="1" operator="between">
      <formula>$Z$8</formula>
      <formula>$AA$8</formula>
    </cfRule>
    <cfRule type="cellIs" dxfId="63" priority="5" operator="between">
      <formula>$Z$12</formula>
      <formula>$AA$12</formula>
    </cfRule>
    <cfRule type="cellIs" dxfId="62" priority="4" operator="between">
      <formula>$Z$11</formula>
      <formula>$AA$11</formula>
    </cfRule>
    <cfRule type="cellIs" dxfId="61" priority="3" operator="between">
      <formula>$Z$10</formula>
      <formula>$AA$10</formula>
    </cfRule>
    <cfRule type="cellIs" dxfId="60" priority="2" operator="between">
      <formula>$Z$9</formula>
      <formula>$AA$9</formula>
    </cfRule>
  </conditionalFormatting>
  <printOptions horizontalCentered="1" verticalCentered="1"/>
  <pageMargins left="0.23622047244094491" right="0.23622047244094491" top="0.74803149606299213" bottom="0.74803149606299213" header="0.31496062992125984" footer="0.31496062992125984"/>
  <pageSetup scale="31" orientation="landscape" r:id="rId1"/>
  <headerFooter alignWithMargins="0"/>
  <rowBreaks count="2" manualBreakCount="2">
    <brk id="39" max="16383" man="1"/>
    <brk id="77" max="26" man="1"/>
  </rowBreaks>
  <colBreaks count="1" manualBreakCount="1">
    <brk id="9" max="92" man="1"/>
  </colBreaks>
  <drawing r:id="rId2"/>
  <extLst>
    <ext xmlns:x14="http://schemas.microsoft.com/office/spreadsheetml/2009/9/main" uri="{CCE6A557-97BC-4b89-ADB6-D9C93CAAB3DF}">
      <x14:dataValidations xmlns:xm="http://schemas.microsoft.com/office/excel/2006/main" xWindow="712" yWindow="776" count="6">
        <x14:dataValidation type="list" allowBlank="1" showInputMessage="1" showErrorMessage="1" xr:uid="{00000000-0002-0000-0500-000000000000}">
          <x14:formula1>
            <xm:f>'11 FORMULAS'!$B$51:$B$53</xm:f>
          </x14:formula1>
          <xm:sqref>J10:J189</xm:sqref>
        </x14:dataValidation>
        <x14:dataValidation type="list" allowBlank="1" showInputMessage="1" showErrorMessage="1" xr:uid="{00000000-0002-0000-0500-000001000000}">
          <x14:formula1>
            <xm:f>'11 FORMULAS'!$B$54:$B$55</xm:f>
          </x14:formula1>
          <xm:sqref>M10:M189</xm:sqref>
        </x14:dataValidation>
        <x14:dataValidation type="list" allowBlank="1" showInputMessage="1" showErrorMessage="1" xr:uid="{00000000-0002-0000-0500-000002000000}">
          <x14:formula1>
            <xm:f>'11 FORMULAS'!$B$60:$B$62</xm:f>
          </x14:formula1>
          <xm:sqref>O10:O189</xm:sqref>
        </x14:dataValidation>
        <x14:dataValidation type="list" allowBlank="1" showInputMessage="1" showErrorMessage="1" xr:uid="{00000000-0002-0000-0500-000003000000}">
          <x14:formula1>
            <xm:f>'11 FORMULAS'!$B$70:$B$71</xm:f>
          </x14:formula1>
          <xm:sqref>Q10:Q189</xm:sqref>
        </x14:dataValidation>
        <x14:dataValidation type="list" allowBlank="1" showInputMessage="1" showErrorMessage="1" xr:uid="{00000000-0002-0000-0500-000004000000}">
          <x14:formula1>
            <xm:f>'11 FORMULAS'!$B$72:$B$74</xm:f>
          </x14:formula1>
          <xm:sqref>R10:R189</xm:sqref>
        </x14:dataValidation>
        <x14:dataValidation type="list" allowBlank="1" showInputMessage="1" showErrorMessage="1" xr:uid="{00000000-0002-0000-0500-000005000000}">
          <x14:formula1>
            <xm:f>'11 FORMULAS'!$B$63:$B$69</xm:f>
          </x14:formula1>
          <xm:sqref>P10:P189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W74"/>
  <sheetViews>
    <sheetView topLeftCell="A38" zoomScale="70" zoomScaleNormal="70" workbookViewId="0">
      <selection activeCell="D53" sqref="D53"/>
    </sheetView>
  </sheetViews>
  <sheetFormatPr baseColWidth="10" defaultColWidth="10.77734375" defaultRowHeight="13.2" x14ac:dyDescent="0.25"/>
  <cols>
    <col min="1" max="1" width="35.44140625" style="102" customWidth="1"/>
    <col min="2" max="2" width="47.21875" style="102" customWidth="1"/>
    <col min="3" max="3" width="42.44140625" style="102" customWidth="1"/>
    <col min="4" max="4" width="34.44140625" style="102" customWidth="1"/>
    <col min="5" max="5" width="27.21875" style="102" customWidth="1"/>
    <col min="6" max="6" width="45.44140625" style="102" customWidth="1"/>
    <col min="7" max="7" width="22.21875" style="102" customWidth="1"/>
    <col min="8" max="8" width="20.77734375" style="102" customWidth="1"/>
    <col min="9" max="9" width="46.21875" style="102" customWidth="1"/>
    <col min="10" max="10" width="10.77734375" style="102"/>
    <col min="11" max="11" width="20.77734375" style="102" customWidth="1"/>
    <col min="12" max="12" width="14.44140625" style="102" customWidth="1"/>
    <col min="13" max="14" width="21" style="102" customWidth="1"/>
    <col min="15" max="16" width="10.77734375" style="102"/>
    <col min="17" max="17" width="14.77734375" style="102" customWidth="1"/>
    <col min="18" max="18" width="10.77734375" style="102"/>
    <col min="19" max="19" width="16.44140625" style="102" customWidth="1"/>
    <col min="20" max="20" width="10.77734375" style="102"/>
    <col min="21" max="21" width="30.21875" style="102" customWidth="1"/>
    <col min="22" max="16384" width="10.77734375" style="102"/>
  </cols>
  <sheetData>
    <row r="1" spans="1:23" ht="25.5" customHeight="1" x14ac:dyDescent="0.25">
      <c r="A1" s="516" t="s">
        <v>116</v>
      </c>
      <c r="B1" s="516"/>
      <c r="E1" s="515" t="s">
        <v>117</v>
      </c>
      <c r="F1" s="515"/>
      <c r="G1" s="515"/>
      <c r="H1" s="515"/>
    </row>
    <row r="2" spans="1:23" ht="49.05" customHeight="1" x14ac:dyDescent="0.25">
      <c r="B2" s="113" t="s">
        <v>84</v>
      </c>
      <c r="C2" s="113"/>
      <c r="E2" s="514" t="s">
        <v>118</v>
      </c>
      <c r="F2" s="514"/>
      <c r="G2" s="514"/>
      <c r="H2" s="514"/>
      <c r="I2" s="514"/>
      <c r="K2" s="514" t="s">
        <v>119</v>
      </c>
      <c r="L2" s="514"/>
      <c r="M2" s="514"/>
      <c r="N2" s="514"/>
      <c r="P2" s="514" t="s">
        <v>50</v>
      </c>
      <c r="Q2" s="514"/>
      <c r="S2" s="103" t="s">
        <v>68</v>
      </c>
      <c r="U2" s="103" t="s">
        <v>120</v>
      </c>
      <c r="W2" s="53" t="s">
        <v>72</v>
      </c>
    </row>
    <row r="3" spans="1:23" ht="28.2" thickBot="1" x14ac:dyDescent="0.3">
      <c r="A3" s="104" t="s">
        <v>121</v>
      </c>
      <c r="B3" s="113" t="s">
        <v>121</v>
      </c>
      <c r="C3" s="113" t="s">
        <v>84</v>
      </c>
      <c r="E3" s="105" t="s">
        <v>46</v>
      </c>
      <c r="F3" s="105" t="s">
        <v>48</v>
      </c>
      <c r="H3" s="105" t="s">
        <v>51</v>
      </c>
      <c r="I3" s="105" t="s">
        <v>53</v>
      </c>
      <c r="K3" s="103" t="s">
        <v>122</v>
      </c>
      <c r="L3" s="103" t="s">
        <v>123</v>
      </c>
      <c r="M3" s="103" t="s">
        <v>124</v>
      </c>
      <c r="N3" s="103" t="s">
        <v>125</v>
      </c>
      <c r="P3" s="109" t="s">
        <v>46</v>
      </c>
      <c r="Q3" s="109" t="s">
        <v>126</v>
      </c>
      <c r="S3" s="104" t="s">
        <v>127</v>
      </c>
      <c r="U3" s="11" t="s">
        <v>128</v>
      </c>
      <c r="W3" s="36" t="s">
        <v>129</v>
      </c>
    </row>
    <row r="4" spans="1:23" ht="39.6" x14ac:dyDescent="0.25">
      <c r="A4" s="112" t="s">
        <v>130</v>
      </c>
      <c r="B4" s="115" t="s">
        <v>130</v>
      </c>
      <c r="C4" s="126" t="s">
        <v>131</v>
      </c>
      <c r="E4" s="104" t="s">
        <v>132</v>
      </c>
      <c r="F4" s="106">
        <v>0.25</v>
      </c>
      <c r="H4" s="104" t="s">
        <v>133</v>
      </c>
      <c r="I4" s="106">
        <v>0.25</v>
      </c>
      <c r="K4" s="220" t="s">
        <v>134</v>
      </c>
      <c r="L4" s="104" t="s">
        <v>135</v>
      </c>
      <c r="M4" s="104" t="s">
        <v>136</v>
      </c>
      <c r="N4" s="104" t="s">
        <v>137</v>
      </c>
      <c r="P4" s="104" t="s">
        <v>132</v>
      </c>
      <c r="Q4" s="143" t="s">
        <v>138</v>
      </c>
      <c r="S4" s="104" t="s">
        <v>139</v>
      </c>
      <c r="U4" s="11" t="s">
        <v>140</v>
      </c>
      <c r="W4" s="36" t="s">
        <v>141</v>
      </c>
    </row>
    <row r="5" spans="1:23" ht="79.8" thickBot="1" x14ac:dyDescent="0.3">
      <c r="A5" s="112" t="s">
        <v>142</v>
      </c>
      <c r="B5" s="119"/>
      <c r="C5" s="127"/>
      <c r="E5" s="104" t="s">
        <v>143</v>
      </c>
      <c r="F5" s="106">
        <v>0.15</v>
      </c>
      <c r="H5" s="104" t="s">
        <v>144</v>
      </c>
      <c r="I5" s="106">
        <v>0.15</v>
      </c>
      <c r="K5" s="220" t="s">
        <v>145</v>
      </c>
      <c r="L5" s="104" t="s">
        <v>146</v>
      </c>
      <c r="M5" s="104" t="s">
        <v>147</v>
      </c>
      <c r="N5" s="104" t="s">
        <v>148</v>
      </c>
      <c r="P5" s="104" t="s">
        <v>143</v>
      </c>
      <c r="Q5" s="143" t="s">
        <v>138</v>
      </c>
      <c r="S5" s="104" t="s">
        <v>149</v>
      </c>
      <c r="U5" s="11" t="s">
        <v>150</v>
      </c>
      <c r="W5" s="36" t="s">
        <v>151</v>
      </c>
    </row>
    <row r="6" spans="1:23" ht="27.6" x14ac:dyDescent="0.25">
      <c r="A6" s="112" t="s">
        <v>152</v>
      </c>
      <c r="B6" s="121" t="s">
        <v>142</v>
      </c>
      <c r="C6" s="128" t="s">
        <v>153</v>
      </c>
      <c r="E6" s="104" t="s">
        <v>154</v>
      </c>
      <c r="F6" s="106">
        <v>0.1</v>
      </c>
      <c r="H6" s="104"/>
      <c r="I6" s="104"/>
      <c r="K6" s="220" t="s">
        <v>155</v>
      </c>
      <c r="L6" s="104"/>
      <c r="M6" s="104"/>
      <c r="N6" s="104" t="s">
        <v>156</v>
      </c>
      <c r="P6" s="104" t="s">
        <v>154</v>
      </c>
      <c r="Q6" s="143" t="s">
        <v>157</v>
      </c>
      <c r="S6" s="104" t="s">
        <v>158</v>
      </c>
      <c r="U6" s="11" t="s">
        <v>159</v>
      </c>
      <c r="W6" s="104"/>
    </row>
    <row r="7" spans="1:23" ht="13.8" thickBot="1" x14ac:dyDescent="0.3">
      <c r="A7" s="112" t="s">
        <v>160</v>
      </c>
      <c r="B7" s="119"/>
      <c r="C7" s="127"/>
      <c r="E7" s="104"/>
      <c r="F7" s="106"/>
      <c r="P7" s="107"/>
      <c r="S7" s="104" t="s">
        <v>161</v>
      </c>
    </row>
    <row r="8" spans="1:23" x14ac:dyDescent="0.25">
      <c r="A8" s="112" t="s">
        <v>162</v>
      </c>
      <c r="B8" s="121" t="s">
        <v>152</v>
      </c>
      <c r="C8" s="128" t="s">
        <v>163</v>
      </c>
      <c r="S8" s="104"/>
    </row>
    <row r="9" spans="1:23" ht="27" thickBot="1" x14ac:dyDescent="0.3">
      <c r="A9" s="112" t="s">
        <v>164</v>
      </c>
      <c r="B9" s="123"/>
      <c r="C9" s="127"/>
    </row>
    <row r="10" spans="1:23" x14ac:dyDescent="0.25">
      <c r="A10" s="112" t="s">
        <v>165</v>
      </c>
      <c r="B10" s="121" t="s">
        <v>160</v>
      </c>
      <c r="C10" s="128" t="s">
        <v>166</v>
      </c>
    </row>
    <row r="11" spans="1:23" ht="14.25" customHeight="1" thickBot="1" x14ac:dyDescent="0.3">
      <c r="A11" s="114"/>
      <c r="B11" s="119"/>
      <c r="C11" s="127"/>
    </row>
    <row r="12" spans="1:23" ht="14.25" customHeight="1" x14ac:dyDescent="0.25">
      <c r="B12" s="121" t="s">
        <v>162</v>
      </c>
      <c r="C12" s="122" t="s">
        <v>131</v>
      </c>
    </row>
    <row r="13" spans="1:23" ht="14.25" customHeight="1" x14ac:dyDescent="0.25">
      <c r="A13" s="218" t="s">
        <v>89</v>
      </c>
      <c r="B13" s="118"/>
      <c r="C13" s="117" t="s">
        <v>153</v>
      </c>
    </row>
    <row r="14" spans="1:23" ht="14.25" customHeight="1" x14ac:dyDescent="0.25">
      <c r="A14" s="219" t="s">
        <v>167</v>
      </c>
      <c r="B14" s="116"/>
      <c r="C14" s="117" t="s">
        <v>163</v>
      </c>
    </row>
    <row r="15" spans="1:23" ht="14.25" customHeight="1" x14ac:dyDescent="0.25">
      <c r="A15" s="219" t="s">
        <v>96</v>
      </c>
      <c r="B15" s="116"/>
      <c r="C15" s="117" t="s">
        <v>166</v>
      </c>
    </row>
    <row r="16" spans="1:23" ht="14.25" customHeight="1" x14ac:dyDescent="0.25">
      <c r="A16" s="219" t="s">
        <v>168</v>
      </c>
      <c r="B16" s="116"/>
      <c r="C16" s="117" t="s">
        <v>169</v>
      </c>
    </row>
    <row r="17" spans="1:5" ht="14.25" customHeight="1" thickBot="1" x14ac:dyDescent="0.3">
      <c r="A17" s="219" t="s">
        <v>170</v>
      </c>
      <c r="B17" s="119"/>
      <c r="C17" s="120"/>
    </row>
    <row r="18" spans="1:5" x14ac:dyDescent="0.25">
      <c r="A18" s="219" t="s">
        <v>171</v>
      </c>
      <c r="B18" s="121" t="s">
        <v>164</v>
      </c>
      <c r="C18" s="122" t="s">
        <v>131</v>
      </c>
    </row>
    <row r="19" spans="1:5" ht="14.25" customHeight="1" x14ac:dyDescent="0.25">
      <c r="B19" s="116"/>
      <c r="C19" s="117" t="s">
        <v>153</v>
      </c>
    </row>
    <row r="20" spans="1:5" ht="14.25" customHeight="1" x14ac:dyDescent="0.25">
      <c r="B20" s="116"/>
      <c r="C20" s="117" t="s">
        <v>163</v>
      </c>
    </row>
    <row r="21" spans="1:5" ht="14.25" customHeight="1" x14ac:dyDescent="0.25">
      <c r="B21" s="116"/>
      <c r="C21" s="117" t="s">
        <v>166</v>
      </c>
    </row>
    <row r="22" spans="1:5" ht="14.25" customHeight="1" x14ac:dyDescent="0.25">
      <c r="B22" s="116"/>
      <c r="C22" s="117" t="s">
        <v>169</v>
      </c>
    </row>
    <row r="23" spans="1:5" ht="14.25" customHeight="1" thickBot="1" x14ac:dyDescent="0.3">
      <c r="B23" s="123"/>
      <c r="C23" s="124"/>
    </row>
    <row r="24" spans="1:5" ht="14.25" customHeight="1" x14ac:dyDescent="0.25">
      <c r="B24" s="121" t="s">
        <v>165</v>
      </c>
      <c r="C24" s="122" t="s">
        <v>169</v>
      </c>
    </row>
    <row r="25" spans="1:5" ht="14.25" customHeight="1" x14ac:dyDescent="0.25">
      <c r="B25" s="116"/>
      <c r="C25" s="117" t="s">
        <v>153</v>
      </c>
    </row>
    <row r="26" spans="1:5" ht="14.25" customHeight="1" thickBot="1" x14ac:dyDescent="0.3">
      <c r="B26" s="119"/>
      <c r="C26" s="120"/>
    </row>
    <row r="30" spans="1:5" x14ac:dyDescent="0.25">
      <c r="A30" s="218"/>
      <c r="B30" s="218"/>
      <c r="C30" s="218"/>
      <c r="D30" s="218"/>
      <c r="E30" s="218"/>
    </row>
    <row r="31" spans="1:5" x14ac:dyDescent="0.25">
      <c r="A31" s="102" t="s">
        <v>167</v>
      </c>
      <c r="B31" s="102" t="s">
        <v>96</v>
      </c>
      <c r="C31" s="102" t="s">
        <v>172</v>
      </c>
      <c r="D31" s="102" t="s">
        <v>173</v>
      </c>
      <c r="E31" s="102" t="s">
        <v>174</v>
      </c>
    </row>
    <row r="32" spans="1:5" ht="26.4" x14ac:dyDescent="0.25">
      <c r="A32" s="227" t="s">
        <v>175</v>
      </c>
      <c r="B32" s="102" t="s">
        <v>176</v>
      </c>
      <c r="C32" s="102" t="s">
        <v>177</v>
      </c>
      <c r="D32" s="102" t="s">
        <v>178</v>
      </c>
      <c r="E32" s="102" t="s">
        <v>178</v>
      </c>
    </row>
    <row r="33" spans="1:9" ht="26.4" x14ac:dyDescent="0.25">
      <c r="A33" s="227" t="s">
        <v>179</v>
      </c>
      <c r="B33" s="102" t="s">
        <v>97</v>
      </c>
      <c r="C33" s="102" t="s">
        <v>180</v>
      </c>
      <c r="D33" s="102" t="s">
        <v>181</v>
      </c>
      <c r="E33" s="102" t="s">
        <v>181</v>
      </c>
    </row>
    <row r="34" spans="1:9" ht="26.4" x14ac:dyDescent="0.25">
      <c r="A34" s="227" t="s">
        <v>182</v>
      </c>
      <c r="B34" s="102" t="s">
        <v>183</v>
      </c>
      <c r="C34" s="102" t="s">
        <v>184</v>
      </c>
      <c r="D34" s="102" t="s">
        <v>185</v>
      </c>
      <c r="E34" s="102" t="s">
        <v>185</v>
      </c>
    </row>
    <row r="35" spans="1:9" ht="26.4" x14ac:dyDescent="0.25">
      <c r="B35" s="102" t="s">
        <v>186</v>
      </c>
    </row>
    <row r="37" spans="1:9" x14ac:dyDescent="0.25">
      <c r="H37" s="102" t="s">
        <v>85</v>
      </c>
      <c r="I37" s="102" t="s">
        <v>187</v>
      </c>
    </row>
    <row r="38" spans="1:9" ht="105.6" x14ac:dyDescent="0.25">
      <c r="A38" s="233" t="s">
        <v>188</v>
      </c>
      <c r="B38" s="233" t="s">
        <v>94</v>
      </c>
      <c r="C38" s="233" t="s">
        <v>163</v>
      </c>
      <c r="D38" s="233" t="s">
        <v>189</v>
      </c>
      <c r="E38" s="233" t="s">
        <v>169</v>
      </c>
      <c r="F38" s="233" t="s">
        <v>190</v>
      </c>
      <c r="H38" s="102" t="s">
        <v>188</v>
      </c>
      <c r="I38" s="102" t="s">
        <v>191</v>
      </c>
    </row>
    <row r="39" spans="1:9" ht="66" x14ac:dyDescent="0.25">
      <c r="A39" s="229" t="s">
        <v>192</v>
      </c>
      <c r="B39" s="230" t="s">
        <v>193</v>
      </c>
      <c r="C39" s="230" t="s">
        <v>194</v>
      </c>
      <c r="D39" s="229" t="s">
        <v>195</v>
      </c>
      <c r="E39" s="229" t="s">
        <v>196</v>
      </c>
      <c r="F39" s="231" t="s">
        <v>197</v>
      </c>
      <c r="H39" s="102" t="s">
        <v>94</v>
      </c>
      <c r="I39" s="102" t="s">
        <v>198</v>
      </c>
    </row>
    <row r="40" spans="1:9" ht="39.6" x14ac:dyDescent="0.25">
      <c r="A40" s="229" t="s">
        <v>199</v>
      </c>
      <c r="B40" s="230" t="s">
        <v>95</v>
      </c>
      <c r="C40" s="230" t="s">
        <v>200</v>
      </c>
      <c r="D40" s="232" t="s">
        <v>201</v>
      </c>
      <c r="E40" s="232" t="s">
        <v>202</v>
      </c>
      <c r="F40" s="229" t="s">
        <v>203</v>
      </c>
      <c r="H40" s="102" t="s">
        <v>163</v>
      </c>
      <c r="I40" s="102" t="s">
        <v>204</v>
      </c>
    </row>
    <row r="41" spans="1:9" ht="26.4" x14ac:dyDescent="0.25">
      <c r="A41" s="229" t="s">
        <v>205</v>
      </c>
      <c r="B41" s="230" t="s">
        <v>206</v>
      </c>
      <c r="C41" s="230" t="s">
        <v>207</v>
      </c>
      <c r="D41" s="232" t="s">
        <v>208</v>
      </c>
      <c r="E41" s="232" t="s">
        <v>209</v>
      </c>
      <c r="F41" s="232" t="s">
        <v>210</v>
      </c>
      <c r="H41" s="102" t="s">
        <v>189</v>
      </c>
      <c r="I41" s="102" t="s">
        <v>211</v>
      </c>
    </row>
    <row r="42" spans="1:9" ht="27.6" x14ac:dyDescent="0.25">
      <c r="A42" s="229" t="s">
        <v>212</v>
      </c>
      <c r="B42" s="230" t="s">
        <v>213</v>
      </c>
      <c r="C42" s="230" t="s">
        <v>214</v>
      </c>
      <c r="D42" s="232" t="s">
        <v>215</v>
      </c>
      <c r="E42" s="232" t="s">
        <v>216</v>
      </c>
      <c r="F42" s="232" t="s">
        <v>217</v>
      </c>
      <c r="H42" s="102" t="s">
        <v>169</v>
      </c>
      <c r="I42" s="102" t="s">
        <v>218</v>
      </c>
    </row>
    <row r="43" spans="1:9" ht="26.4" x14ac:dyDescent="0.25">
      <c r="A43" s="229" t="s">
        <v>219</v>
      </c>
      <c r="B43" s="228"/>
      <c r="C43" s="228"/>
      <c r="D43" s="232" t="s">
        <v>220</v>
      </c>
      <c r="E43" s="228"/>
      <c r="F43" s="228"/>
      <c r="H43" s="102" t="s">
        <v>190</v>
      </c>
      <c r="I43" s="102" t="s">
        <v>221</v>
      </c>
    </row>
    <row r="44" spans="1:9" ht="27.6" x14ac:dyDescent="0.25">
      <c r="A44" s="229" t="s">
        <v>222</v>
      </c>
      <c r="B44" s="228"/>
      <c r="C44" s="228"/>
      <c r="D44" s="228"/>
      <c r="E44" s="228"/>
      <c r="F44" s="228"/>
    </row>
    <row r="45" spans="1:9" ht="41.4" x14ac:dyDescent="0.25">
      <c r="A45" s="229" t="s">
        <v>223</v>
      </c>
      <c r="B45" s="228"/>
      <c r="C45" s="228"/>
      <c r="D45" s="228"/>
      <c r="E45" s="228"/>
      <c r="F45" s="228"/>
    </row>
    <row r="46" spans="1:9" ht="27.6" x14ac:dyDescent="0.25">
      <c r="A46" s="229" t="s">
        <v>224</v>
      </c>
      <c r="B46" s="228"/>
      <c r="C46" s="228"/>
      <c r="D46" s="228"/>
      <c r="E46" s="228"/>
      <c r="F46" s="228"/>
    </row>
    <row r="47" spans="1:9" ht="27.6" x14ac:dyDescent="0.25">
      <c r="A47" s="229" t="s">
        <v>225</v>
      </c>
      <c r="B47" s="228"/>
      <c r="C47" s="228"/>
      <c r="D47" s="228"/>
      <c r="E47" s="228"/>
      <c r="F47" s="228"/>
    </row>
    <row r="50" spans="1:4" x14ac:dyDescent="0.25">
      <c r="A50" s="509" t="s">
        <v>226</v>
      </c>
      <c r="B50" s="510"/>
      <c r="C50" s="235" t="s">
        <v>227</v>
      </c>
      <c r="D50" s="235" t="s">
        <v>228</v>
      </c>
    </row>
    <row r="51" spans="1:4" ht="13.8" x14ac:dyDescent="0.25">
      <c r="A51" s="517" t="s">
        <v>229</v>
      </c>
      <c r="B51" s="234" t="s">
        <v>132</v>
      </c>
      <c r="C51" s="236">
        <v>0.25</v>
      </c>
      <c r="D51" s="236" t="s">
        <v>138</v>
      </c>
    </row>
    <row r="52" spans="1:4" ht="13.8" x14ac:dyDescent="0.25">
      <c r="A52" s="518"/>
      <c r="B52" s="234" t="s">
        <v>143</v>
      </c>
      <c r="C52" s="236">
        <v>0.15</v>
      </c>
      <c r="D52" s="236" t="s">
        <v>138</v>
      </c>
    </row>
    <row r="53" spans="1:4" ht="13.8" x14ac:dyDescent="0.25">
      <c r="A53" s="519"/>
      <c r="B53" s="234" t="s">
        <v>154</v>
      </c>
      <c r="C53" s="236">
        <v>0.1</v>
      </c>
      <c r="D53" s="236" t="s">
        <v>157</v>
      </c>
    </row>
    <row r="54" spans="1:4" ht="13.8" x14ac:dyDescent="0.25">
      <c r="A54" s="234" t="s">
        <v>230</v>
      </c>
      <c r="B54" s="234" t="s">
        <v>133</v>
      </c>
      <c r="C54" s="236">
        <v>0.25</v>
      </c>
    </row>
    <row r="55" spans="1:4" ht="23.4" x14ac:dyDescent="0.25">
      <c r="A55" s="234" t="s">
        <v>231</v>
      </c>
      <c r="B55" s="234" t="s">
        <v>144</v>
      </c>
      <c r="C55" s="236">
        <v>0.15</v>
      </c>
    </row>
    <row r="58" spans="1:4" ht="14.4" x14ac:dyDescent="0.3">
      <c r="A58" t="s">
        <v>232</v>
      </c>
      <c r="B58"/>
      <c r="C58"/>
    </row>
    <row r="59" spans="1:4" x14ac:dyDescent="0.25">
      <c r="A59" s="509" t="s">
        <v>226</v>
      </c>
      <c r="B59" s="510"/>
      <c r="C59" s="239" t="s">
        <v>187</v>
      </c>
    </row>
    <row r="60" spans="1:4" ht="80.55" customHeight="1" x14ac:dyDescent="0.25">
      <c r="A60" s="511" t="s">
        <v>122</v>
      </c>
      <c r="B60" s="229" t="s">
        <v>134</v>
      </c>
      <c r="C60" s="229" t="s">
        <v>233</v>
      </c>
    </row>
    <row r="61" spans="1:4" ht="34.5" customHeight="1" x14ac:dyDescent="0.25">
      <c r="A61" s="512"/>
      <c r="B61" s="229" t="s">
        <v>145</v>
      </c>
      <c r="C61" s="229" t="s">
        <v>234</v>
      </c>
    </row>
    <row r="62" spans="1:4" ht="34.5" customHeight="1" x14ac:dyDescent="0.25">
      <c r="A62" s="513"/>
      <c r="B62" s="229" t="s">
        <v>155</v>
      </c>
      <c r="C62" s="229" t="s">
        <v>235</v>
      </c>
    </row>
    <row r="63" spans="1:4" ht="12.75" customHeight="1" x14ac:dyDescent="0.25">
      <c r="A63" s="229" t="s">
        <v>123</v>
      </c>
      <c r="B63" s="229" t="s">
        <v>236</v>
      </c>
      <c r="C63" s="229" t="s">
        <v>237</v>
      </c>
    </row>
    <row r="64" spans="1:4" ht="13.8" x14ac:dyDescent="0.25">
      <c r="A64" s="229"/>
      <c r="B64" s="229" t="s">
        <v>238</v>
      </c>
      <c r="C64" s="229"/>
    </row>
    <row r="65" spans="1:3" ht="13.8" x14ac:dyDescent="0.25">
      <c r="A65" s="229"/>
      <c r="B65" s="229" t="s">
        <v>239</v>
      </c>
      <c r="C65" s="229"/>
    </row>
    <row r="66" spans="1:3" ht="13.8" x14ac:dyDescent="0.25">
      <c r="A66" s="229"/>
      <c r="B66" s="229" t="s">
        <v>240</v>
      </c>
      <c r="C66" s="229"/>
    </row>
    <row r="67" spans="1:3" ht="13.8" x14ac:dyDescent="0.25">
      <c r="A67" s="229"/>
      <c r="B67" s="229" t="s">
        <v>370</v>
      </c>
      <c r="C67" s="229"/>
    </row>
    <row r="68" spans="1:3" ht="13.8" x14ac:dyDescent="0.25">
      <c r="A68" s="229"/>
      <c r="B68" s="229" t="s">
        <v>241</v>
      </c>
      <c r="C68" s="229"/>
    </row>
    <row r="69" spans="1:3" ht="13.8" x14ac:dyDescent="0.25">
      <c r="A69" s="229"/>
      <c r="B69" s="229" t="s">
        <v>371</v>
      </c>
      <c r="C69" s="229"/>
    </row>
    <row r="70" spans="1:3" ht="12.75" customHeight="1" x14ac:dyDescent="0.25">
      <c r="A70" s="229" t="s">
        <v>242</v>
      </c>
      <c r="B70" s="229" t="s">
        <v>136</v>
      </c>
      <c r="C70" s="229" t="s">
        <v>243</v>
      </c>
    </row>
    <row r="71" spans="1:3" ht="13.8" x14ac:dyDescent="0.25">
      <c r="A71" s="229"/>
      <c r="B71" s="229" t="s">
        <v>147</v>
      </c>
      <c r="C71" s="229"/>
    </row>
    <row r="72" spans="1:3" ht="25.2" x14ac:dyDescent="0.25">
      <c r="A72" s="229" t="s">
        <v>244</v>
      </c>
      <c r="B72" s="229" t="s">
        <v>137</v>
      </c>
      <c r="C72" s="229" t="s">
        <v>245</v>
      </c>
    </row>
    <row r="73" spans="1:3" ht="69" customHeight="1" x14ac:dyDescent="0.25">
      <c r="A73" s="229"/>
      <c r="B73" s="229" t="s">
        <v>246</v>
      </c>
      <c r="C73" s="229" t="s">
        <v>247</v>
      </c>
    </row>
    <row r="74" spans="1:3" ht="34.5" customHeight="1" x14ac:dyDescent="0.25">
      <c r="A74" s="229"/>
      <c r="B74" s="229" t="s">
        <v>156</v>
      </c>
      <c r="C74" s="229" t="s">
        <v>248</v>
      </c>
    </row>
  </sheetData>
  <sheetProtection formatCells="0" formatColumns="0" formatRows="0"/>
  <mergeCells count="9">
    <mergeCell ref="A59:B59"/>
    <mergeCell ref="A60:A62"/>
    <mergeCell ref="E2:I2"/>
    <mergeCell ref="P2:Q2"/>
    <mergeCell ref="E1:H1"/>
    <mergeCell ref="A1:B1"/>
    <mergeCell ref="K2:N2"/>
    <mergeCell ref="A50:B50"/>
    <mergeCell ref="A51:A53"/>
  </mergeCells>
  <pageMargins left="0.7" right="0.7" top="0.75" bottom="0.75" header="0.3" footer="0.3"/>
  <pageSetup orientation="portrait" r:id="rId1"/>
  <tableParts count="3">
    <tablePart r:id="rId2"/>
    <tablePart r:id="rId3"/>
    <tablePart r:id="rId4"/>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JH49"/>
  <sheetViews>
    <sheetView showGridLines="0" topLeftCell="A10" zoomScale="85" zoomScaleNormal="85" workbookViewId="0">
      <selection activeCell="B3" sqref="B3:I3"/>
    </sheetView>
  </sheetViews>
  <sheetFormatPr baseColWidth="10" defaultColWidth="0" defaultRowHeight="13.2" zeroHeight="1" x14ac:dyDescent="0.3"/>
  <cols>
    <col min="1" max="1" width="11.44140625" style="51" customWidth="1"/>
    <col min="2" max="2" width="36.5546875" style="51" customWidth="1"/>
    <col min="3" max="3" width="13.44140625" style="51" customWidth="1"/>
    <col min="4" max="4" width="13" style="51" customWidth="1"/>
    <col min="5" max="5" width="16.44140625" style="51" customWidth="1"/>
    <col min="6" max="6" width="13.44140625" style="51" customWidth="1"/>
    <col min="7" max="7" width="29.77734375" style="51" bestFit="1" customWidth="1"/>
    <col min="8" max="8" width="10.21875" style="51" bestFit="1" customWidth="1"/>
    <col min="9" max="9" width="11.5546875" style="51" customWidth="1"/>
    <col min="10" max="10" width="29" style="51" bestFit="1" customWidth="1"/>
    <col min="11" max="11" width="15.44140625" style="51" customWidth="1"/>
    <col min="12" max="15" width="12.44140625" style="51" customWidth="1"/>
    <col min="16" max="16" width="3.77734375" style="51" customWidth="1"/>
    <col min="17" max="17" width="4.77734375" style="51" customWidth="1"/>
    <col min="18" max="18" width="5.77734375" style="51" bestFit="1" customWidth="1"/>
    <col min="19" max="24" width="14" style="51" customWidth="1"/>
    <col min="25" max="25" width="11.44140625" style="51" customWidth="1"/>
    <col min="26" max="29" width="11.44140625" style="51" hidden="1" customWidth="1"/>
    <col min="30" max="30" width="5.44140625" style="51" hidden="1" customWidth="1"/>
    <col min="31" max="31" width="26.77734375" style="51" hidden="1" customWidth="1"/>
    <col min="32" max="36" width="22.77734375" style="51" hidden="1" customWidth="1"/>
    <col min="37" max="37" width="23.44140625" style="51" hidden="1" customWidth="1"/>
    <col min="38" max="265" width="11.44140625" style="51" hidden="1" customWidth="1"/>
    <col min="266" max="266" width="12.44140625" style="51" hidden="1" customWidth="1"/>
    <col min="267" max="267" width="47" style="51" hidden="1" customWidth="1"/>
    <col min="268" max="268" width="35" style="51" hidden="1" customWidth="1"/>
    <col min="269" max="16384" width="14.44140625" style="51" hidden="1"/>
  </cols>
  <sheetData>
    <row r="1" spans="1:38" s="4" customFormat="1" ht="19.95" customHeight="1" thickTop="1" x14ac:dyDescent="0.3">
      <c r="A1" s="372"/>
      <c r="B1" s="353" t="s">
        <v>374</v>
      </c>
      <c r="C1" s="354"/>
      <c r="D1" s="354"/>
      <c r="E1" s="354"/>
      <c r="F1" s="354"/>
      <c r="G1" s="354"/>
      <c r="H1" s="354"/>
      <c r="I1" s="355"/>
      <c r="J1" s="315" t="s">
        <v>372</v>
      </c>
      <c r="K1" s="316"/>
      <c r="L1" s="262"/>
    </row>
    <row r="2" spans="1:38" s="4" customFormat="1" ht="19.95" customHeight="1" x14ac:dyDescent="0.3">
      <c r="A2" s="373"/>
      <c r="B2" s="356"/>
      <c r="C2" s="357"/>
      <c r="D2" s="357"/>
      <c r="E2" s="357"/>
      <c r="F2" s="357"/>
      <c r="G2" s="357"/>
      <c r="H2" s="357"/>
      <c r="I2" s="358"/>
      <c r="J2" s="317" t="s">
        <v>375</v>
      </c>
      <c r="K2" s="318"/>
      <c r="L2" s="262"/>
    </row>
    <row r="3" spans="1:38" s="3" customFormat="1" ht="16.2" thickBot="1" x14ac:dyDescent="0.3">
      <c r="A3" s="374"/>
      <c r="B3" s="359" t="s">
        <v>358</v>
      </c>
      <c r="C3" s="360"/>
      <c r="D3" s="360"/>
      <c r="E3" s="360"/>
      <c r="F3" s="360"/>
      <c r="G3" s="360"/>
      <c r="H3" s="360"/>
      <c r="I3" s="361"/>
      <c r="J3" s="319" t="s">
        <v>373</v>
      </c>
      <c r="K3" s="320"/>
      <c r="L3" s="263"/>
    </row>
    <row r="4" spans="1:38" s="3" customFormat="1" ht="16.95" customHeight="1" thickTop="1" x14ac:dyDescent="0.25">
      <c r="A4" s="363"/>
      <c r="B4" s="364"/>
      <c r="C4" s="364"/>
      <c r="D4" s="364"/>
      <c r="E4" s="364"/>
      <c r="F4" s="364"/>
      <c r="G4" s="364"/>
      <c r="H4" s="364"/>
      <c r="I4" s="364"/>
      <c r="J4" s="364"/>
      <c r="K4" s="365"/>
    </row>
    <row r="5" spans="1:38" s="28" customFormat="1" ht="27" customHeight="1" x14ac:dyDescent="0.3">
      <c r="A5" s="108" t="s">
        <v>80</v>
      </c>
      <c r="B5" s="274" t="str">
        <f>'2 IDENTIFICACIÓN'!B5</f>
        <v>Alcaldia de Bucaramaga</v>
      </c>
      <c r="C5" s="296"/>
      <c r="D5" s="296"/>
      <c r="E5" s="293"/>
      <c r="F5" s="253" t="s">
        <v>81</v>
      </c>
      <c r="G5" s="274" t="str">
        <f>'2 IDENTIFICACIÓN'!G5</f>
        <v>Gestión de la Salud Pública</v>
      </c>
      <c r="H5" s="293"/>
      <c r="I5" s="253" t="s">
        <v>352</v>
      </c>
      <c r="J5" s="291">
        <f>'2 IDENTIFICACIÓN'!J5</f>
        <v>2026</v>
      </c>
      <c r="K5" s="297"/>
    </row>
    <row r="6" spans="1:38" s="28" customFormat="1" ht="14.4" thickBot="1" x14ac:dyDescent="0.3">
      <c r="A6" s="265"/>
      <c r="B6" s="7"/>
      <c r="C6" s="7"/>
      <c r="D6" s="7"/>
      <c r="E6" s="7"/>
      <c r="F6" s="265"/>
      <c r="G6" s="169"/>
      <c r="H6" s="169"/>
      <c r="I6" s="169"/>
      <c r="J6" s="169"/>
      <c r="K6" s="169"/>
      <c r="S6" s="298"/>
      <c r="T6" s="298"/>
      <c r="U6" s="298"/>
    </row>
    <row r="7" spans="1:38" s="298" customFormat="1" ht="13.8" thickBot="1" x14ac:dyDescent="0.3">
      <c r="D7" s="39"/>
      <c r="E7" s="294"/>
      <c r="F7" s="39"/>
      <c r="I7" s="456" t="s">
        <v>319</v>
      </c>
      <c r="J7" s="457"/>
      <c r="K7" s="457"/>
      <c r="L7" s="457"/>
      <c r="M7" s="457"/>
      <c r="N7" s="457"/>
      <c r="O7" s="458"/>
      <c r="R7" s="299"/>
      <c r="S7" s="300"/>
      <c r="T7" s="452" t="s">
        <v>157</v>
      </c>
      <c r="U7" s="452"/>
      <c r="V7" s="452"/>
      <c r="W7" s="452"/>
      <c r="X7" s="453"/>
      <c r="AF7" s="38"/>
      <c r="AG7" s="38"/>
      <c r="AH7" s="38"/>
      <c r="AI7" s="38"/>
      <c r="AJ7" s="38"/>
    </row>
    <row r="8" spans="1:38" x14ac:dyDescent="0.3">
      <c r="A8" s="43"/>
      <c r="B8" s="43"/>
      <c r="C8" s="43"/>
      <c r="D8" s="43"/>
      <c r="E8" s="449" t="s">
        <v>320</v>
      </c>
      <c r="F8" s="449"/>
      <c r="G8" s="449"/>
      <c r="H8" s="43"/>
      <c r="I8" s="301"/>
      <c r="J8" s="302"/>
      <c r="K8" s="452" t="s">
        <v>157</v>
      </c>
      <c r="L8" s="452"/>
      <c r="M8" s="452"/>
      <c r="N8" s="452"/>
      <c r="O8" s="453"/>
      <c r="P8" s="43"/>
      <c r="R8" s="303"/>
      <c r="T8" s="48">
        <v>0.2</v>
      </c>
      <c r="U8" s="48">
        <v>0.4</v>
      </c>
      <c r="V8" s="48">
        <v>0.6</v>
      </c>
      <c r="W8" s="48">
        <v>0.8</v>
      </c>
      <c r="X8" s="49">
        <v>1</v>
      </c>
      <c r="Y8" s="304"/>
      <c r="Z8" s="304"/>
      <c r="AA8" s="304"/>
      <c r="AB8" s="304"/>
      <c r="AC8" s="304"/>
      <c r="AD8" s="304"/>
      <c r="AE8" s="304"/>
    </row>
    <row r="9" spans="1:38" ht="40.049999999999997" customHeight="1" x14ac:dyDescent="0.25">
      <c r="A9" s="53" t="s">
        <v>254</v>
      </c>
      <c r="B9" s="53" t="s">
        <v>296</v>
      </c>
      <c r="C9" s="53" t="s">
        <v>321</v>
      </c>
      <c r="D9" s="53" t="s">
        <v>321</v>
      </c>
      <c r="E9" s="53" t="s">
        <v>138</v>
      </c>
      <c r="F9" s="53" t="s">
        <v>157</v>
      </c>
      <c r="G9" s="53" t="s">
        <v>322</v>
      </c>
      <c r="H9" s="43"/>
      <c r="I9" s="303"/>
      <c r="J9" s="53"/>
      <c r="K9" s="56" t="s">
        <v>271</v>
      </c>
      <c r="L9" s="56" t="s">
        <v>275</v>
      </c>
      <c r="M9" s="56" t="s">
        <v>279</v>
      </c>
      <c r="N9" s="56" t="s">
        <v>284</v>
      </c>
      <c r="O9" s="57" t="s">
        <v>289</v>
      </c>
      <c r="P9" s="43"/>
      <c r="R9" s="303"/>
      <c r="S9" s="260"/>
      <c r="T9" s="59" t="s">
        <v>271</v>
      </c>
      <c r="U9" s="59" t="s">
        <v>275</v>
      </c>
      <c r="V9" s="59" t="s">
        <v>279</v>
      </c>
      <c r="W9" s="59" t="s">
        <v>284</v>
      </c>
      <c r="X9" s="60" t="s">
        <v>289</v>
      </c>
      <c r="AA9" s="304"/>
      <c r="AB9" s="304"/>
      <c r="AC9" s="305"/>
      <c r="AD9" s="305"/>
      <c r="AE9" s="305"/>
      <c r="AF9" s="305"/>
      <c r="AG9" s="305"/>
      <c r="AH9" s="305"/>
      <c r="AI9" s="305"/>
      <c r="AJ9" s="305"/>
      <c r="AK9" s="305"/>
      <c r="AL9" s="305"/>
    </row>
    <row r="10" spans="1:38" ht="93" customHeight="1" x14ac:dyDescent="0.25">
      <c r="A10" s="62" t="str">
        <f>'2 IDENTIFICACIÓN'!A10</f>
        <v>R1</v>
      </c>
      <c r="B10" s="260" t="str">
        <f>+'2 IDENTIFICACIÓN'!J10</f>
        <v>Posibilidad de afectación económica y reputacional por  sanciones de entes de control, disminución de recursos por parte del Ministerio de Salud y Protección Social,  debido a la  baja gestión en el cumplimiento de los planes de acción en razón a los trámites previos de los procesos contractuales y ejecución.</v>
      </c>
      <c r="C10" s="89">
        <f>+'5 VALORACIÓN DEL CONTROL'!T15</f>
        <v>0.6</v>
      </c>
      <c r="D10" s="64">
        <f>+'5 VALORACIÓN DEL CONTROL'!U15</f>
        <v>0.8</v>
      </c>
      <c r="E10" s="64" t="str">
        <f>+IF(C10=0,"",IF(C10&lt;=$R$14,$S$14,IF(C10&lt;=$R$13,$S$13,IF(C10&lt;=$R$12,$S$12,IF(C10&lt;=$R$11,$S$11,IF(C10&lt;=$R$10,$S$10,""))))))</f>
        <v>Media</v>
      </c>
      <c r="F10" s="64" t="str">
        <f>+IF(D10=0,"",IF(D10&lt;=$T$8,$T$9,IF(D10&lt;=$U$8,$U$9,IF(D10&lt;=$V$8,$V$9,IF(D10&lt;=$W$8,$W$9,IF(D10&lt;=$X$8,$X$9,""))))))</f>
        <v>Mayor</v>
      </c>
      <c r="G10" s="260" t="str">
        <f>+IF(E10=$S$10,IF(F10=$T$9,$T$10,IF(F10=$U$9,$U$10,IF(F10=$V$9,$V$10,IF(F10=$W$9,$W$10,IF(F10=$X$9,$X$10))))),IF(E10=$S$11,IF(F10=$T$9,$T$11,IF(F10=$U$9,$U$11,IF(F10=$V$9,$V$11,IF(F10=$W$9,$W$11,IF(F10=$X$9,$X$11))))),IF(E10=$S$12,IF(F10=$T$9,$T$12,IF(F10=$U$9,$U$12,IF(F10=$V$9,$V$12,IF(F10=$W$9,$W$12,IF(F10=$X$9,$X$12))))),IF(E10=$S$13,IF(F10=$T$9,$T$13,IF(F10=$U$9,$U$13,IF(F10=$V$9,$V$13,IF(F10=$W$9,$W$13,IF(F10=$X$9,$X$13))))),IF(E10=$S$14,IF(F10=$T$9,$T$14,IF(F10=$U$9,$U$14,IF(F10=$V$9,$V$14,IF(F10=$W$9,$W$14,IF(F10=$X$9,$X$14))))),"")))))</f>
        <v>Alto</v>
      </c>
      <c r="I10" s="454" t="s">
        <v>138</v>
      </c>
      <c r="J10" s="56" t="s">
        <v>287</v>
      </c>
      <c r="K10" s="66" t="str">
        <f>+IF(AND(E10=$S$10,F10=$T$9),A10,"")&amp;" "&amp;IF(AND(E11=$S$10,F11=$T$9),A11,"")&amp;" "&amp;IF(AND(E12=$S$10,F12=$T$9),A12,"")&amp;" "&amp;IF(AND(E13=$S$10,F13=$T$9),A13,"")&amp;" "&amp;IF(AND(E14=$S$10,F14=$T$9),A14,"")&amp;" "&amp;IF(AND(E15=$S$10,F15=$T$9),A15,"")&amp;" "&amp;IF(AND(E16=$S$10,F16=$T$9),A16,"")&amp;" "&amp;IF(AND(E17=$S$10,F17=$T$9),A17,"")&amp;" "&amp;IF(AND(E18=$S$10,F18=$T$9),A18,"")&amp;" "&amp;IF(AND(E19=$S$10,F19=$T$9),A19,"")&amp;" "&amp;IF(AND(E20=$S$10,F20=$T$9),A20,"")&amp;" "&amp;IF(AND(E21=$S$10,F21=$T$9),A21,"")&amp;" "&amp;IF(AND(E22=$S$10,F22=$T$9),A22,"")&amp;" "&amp;IF(AND(E23=$S$10,F23=$T$9),A23,"")&amp;" "&amp;IF(AND(E24=$S$10,F24=$T$9),A24,"")&amp;" "&amp;IF(AND(E25=$S$10,F25=$T$9),A25,"")&amp;" "&amp;IF(AND(E26=$S$10,F26=$T$9),A26,"")&amp;" "&amp;IF(AND(E27=$S$10,F27=$T$9),A27,"")&amp;" "&amp;IF(AND(E28=$S$10,F28=$T$9),A28,"")&amp;" "&amp;IF(AND(E39=$S$10,F39=$T$9),A39,"")</f>
        <v xml:space="preserve">                   </v>
      </c>
      <c r="L10" s="66" t="str">
        <f>+IF(AND(E10=$S$10,F10=$U$9),A10,"")&amp;" "&amp;IF(AND(E11=$S$10,F11=$U$9),A11,"")&amp;" "&amp;IF(AND(E12=$S$10,F12=$U$9),A12,"")&amp;" "&amp;IF(AND(E13=$S$10,F13=$U$9),A13,"")&amp;" "&amp;IF(AND(E14=$S$10,F14=$U$9),A14,"")&amp;" "&amp;IF(AND(E15=$S$10,F15=$U$9),A15,"")&amp;" "&amp;IF(AND(E16=$S$10,F16=$U$9),A16,"")&amp;" "&amp;IF(AND(E17=$S$10,F17=$U$9),A17,"")&amp;" "&amp;IF(AND(E18=$S$10,F18=$U$9),A18,"")&amp;" "&amp;IF(AND(E19=$S$10,F19=$U$9),A19,"")&amp;" "&amp;IF(AND(E20=$S$10,F20=$U$9),A20,"")&amp;" "&amp;IF(AND(E21=$S$10,F21=$U$9),A21,"")&amp;" "&amp;IF(AND(E22=$S$10,F22=$U$9),A22,"")&amp;" "&amp;IF(AND(E23=$S$10,F23=$U$9),A23,"")&amp;" "&amp;IF(AND(E24=$S$10,F24=$U$9),A24,"")&amp;" "&amp;IF(AND(E25=$S$10,F25=$U$9),A25,"")&amp;" "&amp;IF(AND(E26=$S$10,F26=$U$9),A26,"")&amp;" "&amp;IF(AND(E27=$S$10,F27=$U$9),A27,"")&amp;" "&amp;IF(AND(E28=$S$10,F28=$U$9),A28,"")&amp;" "&amp;IF(AND(E39=$S$10,F39=$U$9),A39,"")</f>
        <v xml:space="preserve">                   </v>
      </c>
      <c r="M10" s="66" t="str">
        <f>+IF(AND(E10=$S$10,F10=$V$9),A10,"")&amp;" "&amp;IF(AND(E11=$S$10,F11=$V$9),A11,"")&amp;" "&amp;IF(AND(E12=$S$10,F12=$V$9),A12,"")&amp;" "&amp;IF(AND(E13=$S$10,F13=$V$9),A13,"")&amp;" "&amp;IF(AND(E14=$S$10,F14=$V$9),A14,"")&amp;" "&amp;IF(AND(E15=$S$10,F15=$V$9),A15,"")&amp;" "&amp;IF(AND(E16=$S$10,F16=$V$9),A16,"")&amp;" "&amp;IF(AND(E17=$S$10,F17=$V$9),A17,"")&amp;" "&amp;IF(AND(E18=$S$10,F18=$V$9),A18,"")&amp;" "&amp;IF(AND(E19=$S$10,F19=$V$9),A19,"")&amp;" "&amp;IF(AND(E20=$S$10,F20=$V$9),A20,"")&amp;" "&amp;IF(AND(E21=$S$10,F21=$V$9),A21,"")&amp;" "&amp;IF(AND(E22=$S$10,F22=$V$9),A22,"")&amp;" "&amp;IF(AND(E23=$S$10,F23=$V$9),A23,"")&amp;" "&amp;IF(AND(E24=$S$10,F24=$V$9),A24,"")&amp;" "&amp;IF(AND(E25=$S$10,F25=$V$9),A25,"")&amp;" "&amp;IF(AND(E26=$S$10,F26=$V$9),A26,"")&amp;" "&amp;IF(AND(E27=$S$10,F27=$V$9),A27,"")&amp;" "&amp;IF(AND(E28=$S$10,F28=$V$9),A28,"")&amp;" "&amp;IF(AND(E39=$S$10,F39=$V$9),A39,"")</f>
        <v xml:space="preserve">                   </v>
      </c>
      <c r="N10" s="66" t="str">
        <f>+IF(AND(E10=$S$10,F10=$W$9),A10,"")&amp;" "&amp;IF(AND(E11=$S$10,F11=$W$9),A11,"")&amp;" "&amp;IF(AND(E12=$S$10,F12=$W$9),A12,"")&amp;" "&amp;IF(AND(E13=$S$10,F13=$W$9),A13,"")&amp;" "&amp;IF(AND(E14=$S$10,F14=$W$9),A14,"")&amp;" "&amp;IF(AND(E15=$S$10,F15=$W$9),A15,"")&amp;" "&amp;IF(AND(E16=$S$10,F16=$W$9),A16,"")&amp;" "&amp;IF(AND(E17=$S$10,F17=$W$9),A17,"")&amp;" "&amp;IF(AND(E18=$S$10,F18=$W$9),A18,"")&amp;" "&amp;IF(AND(E19=$S$10,F19=$W$9),A19,"")&amp;" "&amp;IF(AND(E20=$S$10,F20=$W$9),A20,"")&amp;" "&amp;IF(AND(E21=$S$10,F21=$W$9),A21,"")&amp;" "&amp;IF(AND(E22=$S$10,F22=$W$9),A22,"")&amp;" "&amp;IF(AND(E23=$S$10,F23=$W$9),A23,"")&amp;" "&amp;IF(AND(E24=$S$10,F24=$W$9),A24,"")&amp;" "&amp;IF(AND(E25=$S$10,F25=$W$9),A25,"")&amp;" "&amp;IF(AND(E26=$S$10,F26=$W$9),A26,"")&amp;" "&amp;IF(AND(E27=$S$10,F27=$W$9),A27,"")&amp;" "&amp;IF(AND(E28=$S$10,F28=$W$9),A28,"")&amp;" "&amp;IF(AND(E39=$S$10,F39=$W$9),A39,"")</f>
        <v xml:space="preserve">                   </v>
      </c>
      <c r="O10" s="67" t="str">
        <f>+IF(AND(E10=$S$10,F10=$X$9),A10,"")&amp;" "&amp;IF(AND(E11=$S$10,F11=$X$9),A11,"")&amp;" "&amp;IF(AND(E12=$S$10,F12=$X$9),A12,"")&amp;" "&amp;IF(AND(E13=$S$10,F13=$X$9),A13,"")&amp;" "&amp;IF(AND(E14=$S$10,F14=$X$9),A14,"")&amp;" "&amp;IF(AND(E15=$S$10,F15=$X$9),A15,"")&amp;" "&amp;IF(AND(E16=$S$10,F16=$X$9),A16,"")&amp;" "&amp;IF(AND(E17=$S$10,F17=$X$9),A17,"")&amp;" "&amp;IF(AND(E18=$S$10,F18=$X$9),A18,"")&amp;" "&amp;IF(AND(E19=$S$10,F19=$X$9),A19,"")&amp;" "&amp;IF(AND(E20=$S$10,F20=$X$9),A20,"")&amp;" "&amp;IF(AND(E21=$S$10,F21=$X$9),A21,"")&amp;" "&amp;IF(AND(E22=$S$10,F22=$X$9),A22,"")&amp;" "&amp;IF(AND(E23=$S$10,F23=$X$9),A23,"")&amp;" "&amp;IF(AND(E24=$S$10,F24=$X$9),A24,"")&amp;" "&amp;IF(AND(E25=$S$10,F25=$X$9),A25,"")&amp;" "&amp;IF(AND(E26=$S$10,F26=$X$9),A26,"")&amp;" "&amp;IF(AND(E27=$S$10,F27=$X$9),A27,"")&amp;" "&amp;IF(AND(E28=$S$10,F28=$X$9),A28,"")&amp;" "&amp;IF(AND(E39=$S$10,F39=$X$9),A39,"")</f>
        <v xml:space="preserve">                   </v>
      </c>
      <c r="Q10" s="520" t="s">
        <v>138</v>
      </c>
      <c r="R10" s="68">
        <v>1</v>
      </c>
      <c r="S10" s="59" t="s">
        <v>287</v>
      </c>
      <c r="T10" s="66" t="s">
        <v>297</v>
      </c>
      <c r="U10" s="66" t="s">
        <v>297</v>
      </c>
      <c r="V10" s="66" t="s">
        <v>297</v>
      </c>
      <c r="W10" s="66" t="s">
        <v>297</v>
      </c>
      <c r="X10" s="67" t="s">
        <v>298</v>
      </c>
      <c r="AA10" s="304"/>
      <c r="AB10" s="304"/>
      <c r="AC10" s="305"/>
      <c r="AD10" s="305"/>
      <c r="AE10" s="305"/>
      <c r="AF10" s="69"/>
      <c r="AG10" s="69"/>
      <c r="AH10" s="69"/>
      <c r="AI10" s="69"/>
      <c r="AJ10" s="69"/>
      <c r="AK10" s="305"/>
      <c r="AL10" s="305"/>
    </row>
    <row r="11" spans="1:38" ht="93" customHeight="1" x14ac:dyDescent="0.25">
      <c r="A11" s="62" t="str">
        <f>'2 IDENTIFICACIÓN'!A11</f>
        <v>R2</v>
      </c>
      <c r="B11" s="260" t="str">
        <f>+'2 IDENTIFICACIÓN'!J11</f>
        <v>Posibilidad de pérdida reputacional por  corrupción en el manejo de recursos del Régimen Subsidiado, debido a  direccionamiento o destinación indebida de dichos recursos en beneficio de personas o entidades que no cumplen los requisitos establecidos.</v>
      </c>
      <c r="C11" s="89">
        <f>+'5 VALORACIÓN DEL CONTROL'!T21</f>
        <v>0.6</v>
      </c>
      <c r="D11" s="64">
        <f>+'5 VALORACIÓN DEL CONTROL'!U21</f>
        <v>1</v>
      </c>
      <c r="E11" s="64" t="str">
        <f t="shared" ref="E11:E39" si="0">+IF(C11=0,"",IF(C11&lt;=$R$14,$S$14,IF(C11&lt;=$R$13,$S$13,IF(C11&lt;=$R$12,$S$12,IF(C11&lt;=$R$11,$S$11,IF(C11&lt;=$R$10,$S$10,""))))))</f>
        <v>Media</v>
      </c>
      <c r="F11" s="64" t="str">
        <f t="shared" ref="F11:F39" si="1">+IF(D11=0,"",IF(D11&lt;=$T$8,$T$9,IF(D11&lt;=$U$8,$U$9,IF(D11&lt;=$V$8,$V$9,IF(D11&lt;=$W$8,$W$9,IF(D11&lt;=$X$8,$X$9,""))))))</f>
        <v>Catastrófico</v>
      </c>
      <c r="G11" s="260" t="str">
        <f>+IF(E11=$S$10,IF(F11=$T$9,$T$10,IF(F11=$U$9,$U$10,IF(F11=$V$9,$V$10,IF(F11=$W$9,$W$10,IF(F11=$X$9,$X$10))))),IF(E11=$S$11,IF(F11=$T$9,$T$11,IF(F11=$U$9,$U$11,IF(F11=$V$9,$V$11,IF(F11=$W$9,$W$11,IF(F11=$X$9,$X$11))))),IF(E11=$S$12,IF(F11=$T$9,$T$12,IF(F11=$U$9,$U$12,IF(F11=$V$9,$V$12,IF(F11=$W$9,$W$12,IF(F11=$X$9,$X$12))))),IF(E11=$S$13,IF(F11=$T$9,$T$13,IF(F11=$U$9,$U$13,IF(F11=$V$9,$V$13,IF(F11=$W$9,$W$13,IF(F11=$X$9,$X$13))))),IF(E11=$S$14,IF(F11=$T$9,$T$14,IF(F11=$U$9,$U$14,IF(F11=$V$9,$V$14,IF(F11=$W$9,$W$14,IF(F11=$X$9,$X$14))))),"")))))</f>
        <v>Extremo</v>
      </c>
      <c r="I11" s="454"/>
      <c r="J11" s="56" t="s">
        <v>282</v>
      </c>
      <c r="K11" s="70" t="str">
        <f>+IF(AND(E10=$S$11,F10=$T$9),A10,"")&amp;" "&amp;IF(AND(E11=$S$11,F11=$T$9),A11,"")&amp;" "&amp;IF(AND(E12=$S$11,F12=$T$9),A12,"")&amp;" "&amp;IF(AND(E13=$S$11,F13=$T$9),A13,"")&amp;" "&amp;IF(AND(E14=$S$11,F14=$T$9),A14,"")&amp;" "&amp;IF(AND(E15=$S$11,F15=$T$9),A15,"")&amp;" "&amp;IF(AND(E16=$S$11,F16=$T$9),A16,"")&amp;" "&amp;IF(AND(E17=$S$11,F17=$T$9),A17,"")&amp;" "&amp;IF(AND(E18=$S$11,F18=$T$9),A18,"")&amp;" "&amp;IF(AND(E19=$S$11,F19=$T$9),A19,"")&amp;" "&amp;IF(AND(E20=$S$11,F20=$T$9),A20,"")&amp;" "&amp;IF(AND(E21=$S$11,F21=$T$9),A21,"")&amp;" "&amp;IF(AND(E22=$S$11,F22=$T$9),A22,"")&amp;" "&amp;IF(AND(E23=$S$11,F23=$T$9),A23,"")&amp;" "&amp;IF(AND(E24=$S$11,F24=$T$9),A24,"")&amp;" "&amp;IF(AND(E25=$S$11,F25=$T$9),A25,"")&amp;" "&amp;IF(AND(E26=$S$11,F26=$T$9),A26,"")&amp;" "&amp;IF(AND(E27=$S$11,F27=$T$9),A27,"")&amp;" "&amp;IF(AND(E28=$S$11,F28=$T$9),A28,"")&amp;" "&amp;IF(AND(E39=$S$11,F39=$T$9),A39,"")</f>
        <v xml:space="preserve">                   </v>
      </c>
      <c r="L11" s="70" t="str">
        <f>+IF(AND(E10=$S$11,F10=$U$9),A10,"")&amp;" "&amp;IF(AND(E11=$S$11,F11=$U$9),A11,"")&amp;" "&amp;IF(AND(E12=$S$11,F12=$U$9),A12,"")&amp;" "&amp;IF(AND(E13=$S$11,F13=$U$9),A13,"")&amp;" "&amp;IF(AND(E14=$S$11,F14=$U$9),A14,"")&amp;" "&amp;IF(AND(E15=$S$11,F15=$U$9),A15,"")&amp;" "&amp;IF(AND(E16=$S$11,F16=$U$9),A16,"")&amp;" "&amp;IF(AND(E17=$S$11,F17=$U$9),A17,"")&amp;" "&amp;IF(AND(E18=$S$11,F18=$U$9),A18,"")&amp;" "&amp;IF(AND(E19=$S$11,F19=$U$9),A19,"")&amp;" "&amp;IF(AND(E20=$S$11,F20=$U$9),A20,"")&amp;" "&amp;IF(AND(E21=$S$11,F21=$U$9),A21,"")&amp;" "&amp;IF(AND(E22=$S$11,F22=$U$9),A22,"")&amp;" "&amp;IF(AND(E23=$S$11,F23=$U$9),A23,"")&amp;" "&amp;IF(AND(E24=$S$11,F24=$U$9),A24,"")&amp;" "&amp;IF(AND(E25=$S$11,F25=$U$9),A25,"")&amp;" "&amp;IF(AND(E26=$S$11,F26=$U$9),A26,"")&amp;" "&amp;IF(AND(E27=$S$11,F27=$U$9),A27,"")&amp;" "&amp;IF(AND(E28=$S$11,F28=$U$9),A28,"")&amp;" "&amp;IF(AND(E39=$S$11,F39=$U$9),A39,"")</f>
        <v xml:space="preserve">                   </v>
      </c>
      <c r="M11" s="66" t="str">
        <f>+IF(AND(E10=$S$11,F10=$V$9),A10,"")&amp;" "&amp;IF(AND(E11=$S$11,F11=$V$9),A11,"")&amp;" "&amp;IF(AND(E12=$S$11,F12=$V$9),A12,"")&amp;" "&amp;IF(AND(E13=$S$11,F13=$V$9),A13,"")&amp;" "&amp;IF(AND(E14=$S$11,F14=$V$9),A14,"")&amp;" "&amp;IF(AND(E15=$S$11,F15=$V$9),A15,"")&amp;" "&amp;IF(AND(E16=$S$11,F16=$V$9),A16,"")&amp;" "&amp;IF(AND(E17=$S$11,F17=$V$9),A17,"")&amp;" "&amp;IF(AND(E18=$S$11,F18=$V$9),A18,"")&amp;" "&amp;IF(AND(E19=$S$11,F19=$V$9),A19,"")&amp;" "&amp;IF(AND(E20=$S$11,F20=$V$9),A20,"")&amp;" "&amp;IF(AND(E21=$S$11,F21=$V$9),A21,"")&amp;" "&amp;IF(AND(E22=$S$11,F22=$V$9),A22,"")&amp;" "&amp;IF(AND(E23=$S$11,F23=$V$9),A23,"")&amp;" "&amp;IF(AND(E24=$S$11,F24=$V$9),A24,"")&amp;" "&amp;IF(AND(E25=$S$11,F25=$V$9),A25,"")&amp;" "&amp;IF(AND(E26=$S$11,F26=$V$9),A26,"")&amp;" "&amp;IF(AND(E27=$S$11,F27=$V$9),A27,"")&amp;" "&amp;IF(AND(E28=$S$11,F28=$V$9),A28,"")&amp;" "&amp;IF(AND(E39=$S$11,F39=$V$9),A39,"")</f>
        <v xml:space="preserve">                   </v>
      </c>
      <c r="N11" s="66" t="str">
        <f>+IF(AND(E10=$S$11,F10=$W$9),A10,"")&amp;" "&amp;IF(AND(E11=$S$11,F11=$W$9),A11,"")&amp;" "&amp;IF(AND(E12=$S$11,F12=$W$9),A12,"")&amp;" "&amp;IF(AND(E13=$S$11,F13=$W$9),A13,"")&amp;" "&amp;IF(AND(E14=$S$11,F14=$W$9),A14,"")&amp;" "&amp;IF(AND(E15=$S$11,F15=$W$9),A15,"")&amp;" "&amp;IF(AND(E16=$S$11,F16=$W$9),A16,"")&amp;" "&amp;IF(AND(E17=$S$11,F17=$W$9),A17,"")&amp;" "&amp;IF(AND(E18=$S$11,F18=$W$9),A18,"")&amp;" "&amp;IF(AND(E19=$S$11,F19=$W$9),A19,"")&amp;" "&amp;IF(AND(E20=$S$11,F20=$W$9),A20,"")&amp;" "&amp;IF(AND(E21=$S$11,F21=$W$9),A21,"")&amp;" "&amp;IF(AND(E22=$S$11,F22=$W$9),A22,"")&amp;" "&amp;IF(AND(E23=$S$11,F23=$W$9),A23,"")&amp;" "&amp;IF(AND(E24=$S$11,F24=$W$9),A24,"")&amp;" "&amp;IF(AND(E25=$S$11,F25=$W$9),A25,"")&amp;" "&amp;IF(AND(E26=$S$11,F26=$W$9),A26,"")&amp;" "&amp;IF(AND(E27=$S$11,F27=$W$9),A27,"")&amp;" "&amp;IF(AND(E28=$S$11,F28=$W$9),A28,"")&amp;" "&amp;IF(AND(E39=$S$11,F39=$W$9),A39,"")</f>
        <v xml:space="preserve">                   </v>
      </c>
      <c r="O11" s="67" t="str">
        <f>+IF(AND(E10=$S$11,F10=$X$9),A10,"")&amp;" "&amp;IF(AND(E11=$S$11,F11=$X$9),A11,"")&amp;" "&amp;IF(AND(E12=$S$11,F12=$X$9),A12,"")&amp;" "&amp;IF(AND(E13=$S$11,F13=$X$9),A13,"")&amp;" "&amp;IF(AND(E14=$S$11,F14=$X$9),A14,"")&amp;" "&amp;IF(AND(E15=$S$11,F15=$X$9),A15,"")&amp;" "&amp;IF(AND(E16=$S$11,F16=$X$9),A16,"")&amp;" "&amp;IF(AND(E17=$S$11,F17=$X$9),A17,"")&amp;" "&amp;IF(AND(E18=$S$11,F18=$X$9),A18,"")&amp;" "&amp;IF(AND(E19=$S$11,F19=$X$9),A19,"")&amp;" "&amp;IF(AND(E20=$S$11,F20=$X$9),A20,"")&amp;" "&amp;IF(AND(E21=$S$11,F21=$X$9),A21,"")&amp;" "&amp;IF(AND(E22=$S$11,F22=$X$9),A22,"")&amp;" "&amp;IF(AND(E23=$S$11,F23=$X$9),A23,"")&amp;" "&amp;IF(AND(E24=$S$11,F24=$X$9),A24,"")&amp;" "&amp;IF(AND(E25=$S$11,F25=$X$9),A25,"")&amp;" "&amp;IF(AND(E26=$S$11,F26=$X$9),A26,"")&amp;" "&amp;IF(AND(E27=$S$11,F27=$X$9),A27,"")&amp;" "&amp;IF(AND(E28=$S$11,F28=$X$9),A28,"")&amp;" "&amp;IF(AND(E39=$S$11,F39=$X$9),A39,"")</f>
        <v xml:space="preserve">                   </v>
      </c>
      <c r="Q11" s="520"/>
      <c r="R11" s="68">
        <v>0.8</v>
      </c>
      <c r="S11" s="59" t="s">
        <v>282</v>
      </c>
      <c r="T11" s="70" t="s">
        <v>279</v>
      </c>
      <c r="U11" s="70" t="s">
        <v>279</v>
      </c>
      <c r="V11" s="66" t="s">
        <v>297</v>
      </c>
      <c r="W11" s="66" t="s">
        <v>297</v>
      </c>
      <c r="X11" s="67" t="s">
        <v>298</v>
      </c>
      <c r="AA11" s="304"/>
      <c r="AB11" s="304"/>
      <c r="AC11" s="305"/>
      <c r="AD11" s="306"/>
      <c r="AE11" s="72"/>
      <c r="AF11" s="69"/>
      <c r="AG11" s="69"/>
      <c r="AH11" s="69"/>
      <c r="AI11" s="69"/>
      <c r="AJ11" s="69"/>
      <c r="AK11" s="305"/>
      <c r="AL11" s="305"/>
    </row>
    <row r="12" spans="1:38" ht="93" customHeight="1" x14ac:dyDescent="0.25">
      <c r="A12" s="62" t="str">
        <f>'2 IDENTIFICACIÓN'!A12</f>
        <v>R3</v>
      </c>
      <c r="B12" s="260" t="str">
        <f>+'2 IDENTIFICACIÓN'!J12</f>
        <v>Posibilidad de afectación reputacional por  deficiencias en la calidad de los procesos, debido a  la desactualización de la documentación del sistema del Gestión de Calidad</v>
      </c>
      <c r="C12" s="89">
        <f>+'5 VALORACIÓN DEL CONTROL'!T27</f>
        <v>0.6</v>
      </c>
      <c r="D12" s="64">
        <f>+'5 VALORACIÓN DEL CONTROL'!U27</f>
        <v>0.6</v>
      </c>
      <c r="E12" s="64" t="str">
        <f t="shared" si="0"/>
        <v>Media</v>
      </c>
      <c r="F12" s="64" t="str">
        <f t="shared" si="1"/>
        <v>Moderado</v>
      </c>
      <c r="G12" s="260" t="str">
        <f>+IF(E12=$S$10,IF(F12=$T$9,$T$10,IF(F12=$U$9,$U$10,IF(F12=$V$9,$V$10,IF(F12=$W$9,$W$10,IF(F12=$X$9,$X$10))))),IF(E12=$S$11,IF(F12=$T$9,$T$11,IF(F12=$U$9,$U$11,IF(F12=$V$9,$V$11,IF(F12=$W$9,$W$11,IF(F12=$X$9,$X$11))))),IF(E12=$S$12,IF(F12=$T$9,$T$12,IF(F12=$U$9,$U$12,IF(F12=$V$9,$V$12,IF(F12=$W$9,$W$12,IF(F12=$X$9,$X$12))))),IF(E12=$S$13,IF(F12=$T$9,$T$13,IF(F12=$U$9,$U$13,IF(F12=$V$9,$V$13,IF(F12=$W$9,$W$13,IF(F12=$X$9,$X$13))))),IF(E12=$S$14,IF(F12=$T$9,$T$14,IF(F12=$U$9,$U$14,IF(F12=$V$9,$V$14,IF(F12=$W$9,$W$14,IF(F12=$X$9,$X$14))))),"")))))</f>
        <v>Moderado</v>
      </c>
      <c r="I12" s="454"/>
      <c r="J12" s="56" t="s">
        <v>277</v>
      </c>
      <c r="K12" s="70" t="str">
        <f>+IF(AND(E10=$S$12,F10=$T$9),A10,"")&amp;" "&amp;IF(AND(E11=$S$12,F11=$T$9),A11,"")&amp;" "&amp;IF(AND(E12=$S$12,F12=$T$9),A12,"")&amp;" "&amp;IF(AND(E13=$S$12,F13=$T$9),A13,"")&amp;" "&amp;IF(AND(E14=$S$12,F14=$T$9),A14,"")&amp;" "&amp;IF(AND(E15=$S$12,F15=$T$9),A15,"")&amp;" "&amp;IF(AND(E16=$S$12,F16=$T$9),A16,"")&amp;" "&amp;IF(AND(E17=$S$12,F17=$T$9),A17,"")&amp;" "&amp;IF(AND(E18=$S$12,F18=$T$9),A18,"")&amp;" "&amp;IF(AND(E19=$S$12,F19=$T$9),A19,"")&amp;" "&amp;IF(AND(E20=$S$12,F20=$T$9),A20,"")&amp;" "&amp;IF(AND(E21=$S$12,F21=$T$9),A21,"")&amp;" "&amp;IF(AND(E22=$S$12,F22=$T$9),A22,"")&amp;" "&amp;IF(AND(E23=$S$12,F23=$T$9),A23,"")&amp;" "&amp;IF(AND(E24=$S$12,F24=$T$9),A24,"")&amp;" "&amp;IF(AND(E25=$S$12,F25=$T$9),A25,"")&amp;" "&amp;IF(AND(E26=$S$12,F26=$T$9),A26,"")&amp;" "&amp;IF(AND(E27=$S$12,F27=$T$9),A27,"")&amp;" "&amp;IF(AND(E28=$S$12,F28=$T$9),A28,"")&amp;" "&amp;IF(AND(E39=$S$12,F39=$T$9),A39,"")</f>
        <v xml:space="preserve">                   </v>
      </c>
      <c r="L12" s="70" t="str">
        <f>+IF(AND(E10=$S$12,F10=$U$9),A10,"")&amp;" "&amp;IF(AND(E11=$S$12,F11=$U$9),A11,"")&amp;" "&amp;IF(AND(E12=$S$12,F12=$U$9),A12,"")&amp;" "&amp;IF(AND(E13=$S$12,F13=$U$9),A13,"")&amp;" "&amp;IF(AND(E14=$S$12,F14=$U$9),A14,"")&amp;" "&amp;IF(AND(E15=$S$12,F15=$U$9),A15,"")&amp;" "&amp;IF(AND(E16=$S$12,F16=$U$9),A16,"")&amp;" "&amp;IF(AND(E17=$S$12,F17=$U$9),A17,"")&amp;" "&amp;IF(AND(E18=$S$12,F18=$U$9),A18,"")&amp;" "&amp;IF(AND(E19=$S$12,F19=$U$9),A19,"")&amp;" "&amp;IF(AND(E20=$S$12,F20=$U$9),A20,"")&amp;" "&amp;IF(AND(E21=$S$12,F21=$U$9),A21,"")&amp;" "&amp;IF(AND(E22=$S$12,F22=$U$9),A22,"")&amp;" "&amp;IF(AND(E23=$S$12,F23=$U$9),A23,"")&amp;" "&amp;IF(AND(E24=$S$12,F24=$U$9),A24,"")&amp;" "&amp;IF(AND(E25=$S$12,F25=$U$9),A25,"")&amp;" "&amp;IF(AND(E26=$S$12,F26=$U$9),A26,"")&amp;" "&amp;IF(AND(E27=$S$12,F27=$U$9),A27,"")&amp;" "&amp;IF(AND(E28=$S$12,F28=$U$9),A28,"")&amp;" "&amp;IF(AND(E39=$S$12,F39=$U$9),A39,"")</f>
        <v xml:space="preserve">   R4     R9           </v>
      </c>
      <c r="M12" s="70" t="str">
        <f>+IF(AND(E10=$S$12,F10=$V$9),A10,"")&amp;" "&amp;IF(AND(E11=$S$12,F11=$V$9),A11,"")&amp;" "&amp;IF(AND(E12=$S$12,F12=$V$9),A12,"")&amp;" "&amp;IF(AND(E13=$S$12,F13=$V$9),A13,"")&amp;" "&amp;IF(AND(E14=$S$12,F14=$V$9),A14,"")&amp;" "&amp;IF(AND(E15=$S$12,F15=$V$9),A15,"")&amp;" "&amp;IF(AND(E16=$S$12,F16=$V$9),A16,"")&amp;" "&amp;IF(AND(E17=$S$12,F17=$V$9),A17,"")&amp;" "&amp;IF(AND(E18=$S$12,F18=$V$9),A18,"")&amp;" "&amp;IF(AND(E19=$S$12,F19=$V$9),A19,"")&amp;" "&amp;IF(AND(E20=$S$12,F20=$V$9),A20,"")&amp;" "&amp;IF(AND(E21=$S$12,F21=$V$9),A21,"")&amp;" "&amp;IF(AND(E22=$S$12,F22=$V$9),A22,"")&amp;" "&amp;IF(AND(E23=$S$12,F23=$V$9),A23,"")&amp;" "&amp;IF(AND(E24=$S$12,F24=$V$9),A24,"")&amp;" "&amp;IF(AND(E25=$S$12,F25=$V$9),A25,"")&amp;" "&amp;IF(AND(E26=$S$12,F26=$V$9),A26,"")&amp;" "&amp;IF(AND(E27=$S$12,F27=$V$9),A27,"")&amp;" "&amp;IF(AND(E28=$S$12,F28=$V$9),A28,"")&amp;" "&amp;IF(AND(E39=$S$12,F39=$V$9),A39,"")</f>
        <v xml:space="preserve">  R3     R8            </v>
      </c>
      <c r="N12" s="66" t="str">
        <f>+IF(AND(E10=$S$12,F10=$W$9),A10,"")&amp;" "&amp;IF(AND(E11=$S$12,F11=$W$9),A11,"")&amp;" "&amp;IF(AND(E12=$S$12,F12=$W$9),A12,"")&amp;" "&amp;IF(AND(E13=$S$12,F13=$W$9),A13,"")&amp;" "&amp;IF(AND(E14=$S$12,F14=$W$9),A14,"")&amp;" "&amp;IF(AND(E15=$S$12,F15=$W$9),A15,"")&amp;" "&amp;IF(AND(E16=$S$12,F16=$W$9),A16,"")&amp;" "&amp;IF(AND(E17=$S$12,F17=$W$9),A17,"")&amp;" "&amp;IF(AND(E18=$S$12,F18=$W$9),A18,"")&amp;" "&amp;IF(AND(E19=$S$12,F19=$W$9),A19,"")&amp;" "&amp;IF(AND(E20=$S$12,F20=$W$9),A20,"")&amp;" "&amp;IF(AND(E21=$S$12,F21=$W$9),A21,"")&amp;" "&amp;IF(AND(E22=$S$12,F22=$W$9),A22,"")&amp;" "&amp;IF(AND(E23=$S$12,F23=$W$9),A23,"")&amp;" "&amp;IF(AND(E24=$S$12,F24=$W$9),A24,"")&amp;" "&amp;IF(AND(E25=$S$12,F25=$W$9),A25,"")&amp;" "&amp;IF(AND(E26=$S$12,F26=$W$9),A26,"")&amp;" "&amp;IF(AND(E27=$S$12,F27=$W$9),A27,"")&amp;" "&amp;IF(AND(E28=$S$12,F28=$W$9),A28,"")&amp;" "&amp;IF(AND(E39=$S$12,F39=$W$9),A39,"")</f>
        <v xml:space="preserve">R1    R5       R12 R13       </v>
      </c>
      <c r="O12" s="67" t="str">
        <f>+IF(AND(E10=$S$12,F10=$X$9),A10,"")&amp;" "&amp;IF(AND(E11=$S$12,F11=$X$9),A11,"")&amp;" "&amp;IF(AND(E12=$S$12,F12=$X$9),A12,"")&amp;" "&amp;IF(AND(E13=$S$12,F13=$X$9),A13,"")&amp;" "&amp;IF(AND(E14=$S$12,F14=$X$9),A14,"")&amp;" "&amp;IF(AND(E15=$S$12,F15=$X$9),A15,"")&amp;" "&amp;IF(AND(E16=$S$12,F16=$X$9),A16,"")&amp;" "&amp;IF(AND(E17=$S$12,F17=$X$9),A17,"")&amp;" "&amp;IF(AND(E18=$S$12,F18=$X$9),A18,"")&amp;" "&amp;IF(AND(E19=$S$12,F19=$X$9),A19,"")&amp;" "&amp;IF(AND(E20=$S$12,F20=$X$9),A20,"")&amp;" "&amp;IF(AND(E21=$S$12,F21=$X$9),A21,"")&amp;" "&amp;IF(AND(E22=$S$12,F22=$X$9),A22,"")&amp;" "&amp;IF(AND(E23=$S$12,F23=$X$9),A23,"")&amp;" "&amp;IF(AND(E24=$S$12,F24=$X$9),A24,"")&amp;" "&amp;IF(AND(E25=$S$12,F25=$X$9),A25,"")&amp;" "&amp;IF(AND(E26=$S$12,F26=$X$9),A26,"")&amp;" "&amp;IF(AND(E27=$S$12,F27=$X$9),A27,"")&amp;" "&amp;IF(AND(E28=$S$12,F28=$X$9),A28,"")&amp;" "&amp;IF(AND(E39=$S$12,F39=$X$9),A39,"")</f>
        <v xml:space="preserve"> R2    R6 R7   R10 R11         </v>
      </c>
      <c r="Q12" s="520"/>
      <c r="R12" s="68">
        <v>0.6</v>
      </c>
      <c r="S12" s="59" t="s">
        <v>277</v>
      </c>
      <c r="T12" s="70" t="s">
        <v>279</v>
      </c>
      <c r="U12" s="70" t="s">
        <v>279</v>
      </c>
      <c r="V12" s="70" t="s">
        <v>279</v>
      </c>
      <c r="W12" s="66" t="s">
        <v>297</v>
      </c>
      <c r="X12" s="67" t="s">
        <v>298</v>
      </c>
      <c r="AA12" s="304"/>
      <c r="AB12" s="304"/>
      <c r="AC12" s="305"/>
      <c r="AD12" s="306"/>
      <c r="AE12" s="72"/>
      <c r="AF12" s="69"/>
      <c r="AG12" s="69"/>
      <c r="AH12" s="69"/>
      <c r="AI12" s="69"/>
      <c r="AJ12" s="73"/>
      <c r="AK12" s="305"/>
      <c r="AL12" s="305"/>
    </row>
    <row r="13" spans="1:38" ht="93" customHeight="1" x14ac:dyDescent="0.25">
      <c r="A13" s="62" t="str">
        <f>'2 IDENTIFICACIÓN'!A13</f>
        <v>R4</v>
      </c>
      <c r="B13" s="260" t="str">
        <f>+'2 IDENTIFICACIÓN'!J13</f>
        <v>Posibilidad de afectación reputacional por posibles investigaciones y sanciones disciplinarias por entes de control,  debido a  incumplimiento de la Ley 594 del 2000 en los documentos generados por la Secretaría de Planeación</v>
      </c>
      <c r="C13" s="89">
        <f>+'5 VALORACIÓN DEL CONTROL'!T33</f>
        <v>0.6</v>
      </c>
      <c r="D13" s="64">
        <f>+'5 VALORACIÓN DEL CONTROL'!U33</f>
        <v>0.4</v>
      </c>
      <c r="E13" s="64" t="str">
        <f t="shared" si="0"/>
        <v>Media</v>
      </c>
      <c r="F13" s="64" t="str">
        <f t="shared" si="1"/>
        <v>Menor</v>
      </c>
      <c r="G13" s="260" t="str">
        <f t="shared" ref="G13:G39" si="2">+IF(E13=$S$10,IF(F13=$T$9,$T$10,IF(F13=$U$9,$U$10,IF(F13=$V$9,$V$10,IF(F13=$W$9,$W$10,IF(F13=$X$9,$X$10))))),IF(E13=$S$11,IF(F13=$T$9,$T$11,IF(F13=$U$9,$U$11,IF(F13=$V$9,$V$11,IF(F13=$W$9,$W$11,IF(F13=$X$9,$X$11))))),IF(E13=$S$12,IF(F13=$T$9,$T$12,IF(F13=$U$9,$U$12,IF(F13=$V$9,$V$12,IF(F13=$W$9,$W$12,IF(F13=$X$9,$X$12))))),IF(E13=$S$13,IF(F13=$T$9,$T$13,IF(F13=$U$9,$U$13,IF(F13=$V$9,$V$13,IF(F13=$W$9,$W$13,IF(F13=$X$9,$X$13))))),IF(E13=$S$14,IF(F13=$T$9,$T$14,IF(F13=$U$9,$U$14,IF(F13=$V$9,$V$14,IF(F13=$W$9,$W$14,IF(F13=$X$9,$X$14))))),"")))))</f>
        <v>Moderado</v>
      </c>
      <c r="I13" s="454"/>
      <c r="J13" s="56" t="s">
        <v>273</v>
      </c>
      <c r="K13" s="74" t="str">
        <f>+IF(AND(E10=$S$13,F10=$T$9),A10,"")&amp;" "&amp;IF(AND(E11=$S$13,F11=$T$9),A11,"")&amp;" "&amp;IF(AND(E12=$S$13,F12=$T$9),A12,"")&amp;" "&amp;IF(AND(E13=$S$13,F13=$T$9),A13,"")&amp;" "&amp;IF(AND(E14=$S$13,F14=$T$9),A14,"")&amp;" "&amp;IF(AND(E15=$S$13,F15=$T$9),A15,"")&amp;" "&amp;IF(AND(E16=$S$13,F16=$T$9),A16,"")&amp;" "&amp;IF(AND(E17=$S$13,F17=$T$9),A17,"")&amp;" "&amp;IF(AND(E18=$S$13,F18=$T$9),A18,"")&amp;" "&amp;IF(AND(E19=$S$13,F19=$T$9),A19,"")&amp;" "&amp;IF(AND(E20=$S$13,F20=$T$9),A20,"")&amp;" "&amp;IF(AND(E21=$S$13,F21=$T$9),A21,"")&amp;" "&amp;IF(AND(E22=$S$13,F22=$T$9),A22,"")&amp;" "&amp;IF(AND(E23=$S$13,F23=$T$9),A23,"")&amp;" "&amp;IF(AND(E24=$S$13,F24=$T$9),A24,"")&amp;" "&amp;IF(AND(E25=$S$13,F25=$T$9),A25,"")&amp;" "&amp;IF(AND(E26=$S$13,F26=$T$9),A26,"")&amp;" "&amp;IF(AND(E27=$S$13,F27=$T$9),A27,"")&amp;" "&amp;IF(AND(E28=$S$13,F28=$T$9),A28,"")&amp;" "&amp;IF(AND(E39=$S$13,F39=$T$9),A39,"")</f>
        <v xml:space="preserve">                   </v>
      </c>
      <c r="L13" s="70" t="str">
        <f>+IF(AND(E10=$S$13,F10=$U$9),A10,"")&amp;" "&amp;IF(AND(E11=$S$13,F11=$U$9),A11,"")&amp;" "&amp;IF(AND(E12=$S$13,F12=$U$9),A12,"")&amp;" "&amp;IF(AND(E13=$S$13,F13=$U$9),A13,"")&amp;" "&amp;IF(AND(E14=$S$13,F14=$U$9),A14,"")&amp;" "&amp;IF(AND(E15=$S$13,F15=$U$9),A15,"")&amp;" "&amp;IF(AND(E16=$S$13,F16=$U$9),A16,"")&amp;" "&amp;IF(AND(E17=$S$13,F17=$U$9),A17,"")&amp;" "&amp;IF(AND(E18=$S$13,F18=$U$9),A18,"")&amp;" "&amp;IF(AND(E19=$S$13,F19=$U$9),A19,"")&amp;" "&amp;IF(AND(E20=$S$13,F20=$U$9),A20,"")&amp;" "&amp;IF(AND(E21=$S$13,F21=$U$9),A21,"")&amp;" "&amp;IF(AND(E22=$S$13,F22=$U$9),A22,"")&amp;" "&amp;IF(AND(E23=$S$13,F23=$U$9),A23,"")&amp;" "&amp;IF(AND(E24=$S$13,F24=$U$9),A24,"")&amp;" "&amp;IF(AND(E25=$S$13,F25=$U$9),A25,"")&amp;" "&amp;IF(AND(E26=$S$13,F26=$U$9),A26,"")&amp;" "&amp;IF(AND(E27=$S$13,F27=$U$9),A27,"")&amp;" "&amp;IF(AND(E28=$S$13,F28=$U$9),A28,"")&amp;" "&amp;IF(AND(E39=$S$13,F39=$U$9),A39,"")</f>
        <v xml:space="preserve">                   </v>
      </c>
      <c r="M13" s="70" t="str">
        <f>+IF(AND(E10=$S$13,F10=$V$9),A10,"")&amp;" "&amp;IF(AND(E11=$S$13,F11=$V$9),A11,"")&amp;" "&amp;IF(AND(E12=$S$13,F12=$V$9),A12,"")&amp;" "&amp;IF(AND(E13=$S$13,F13=$V$9),A13,"")&amp;" "&amp;IF(AND(E14=$S$13,F14=$V$9),A14,"")&amp;" "&amp;IF(AND(E15=$S$13,F15=$V$9),A15,"")&amp;" "&amp;IF(AND(E16=$S$13,F16=$V$9),A16,"")&amp;" "&amp;IF(AND(E17=$S$13,F17=$V$9),A17,"")&amp;" "&amp;IF(AND(E18=$S$13,F18=$V$9),A18,"")&amp;" "&amp;IF(AND(E19=$S$13,F19=$V$9),A19,"")&amp;" "&amp;IF(AND(E20=$S$13,F20=$V$9),A20,"")&amp;" "&amp;IF(AND(E21=$S$13,F21=$V$9),A21,"")&amp;" "&amp;IF(AND(E22=$S$13,F22=$V$9),A22,"")&amp;" "&amp;IF(AND(E23=$S$13,F23=$V$9),A23,"")&amp;" "&amp;IF(AND(E24=$S$13,F24=$V$9),A24,"")&amp;" "&amp;IF(AND(E25=$S$13,F25=$V$9),A25,"")&amp;" "&amp;IF(AND(E26=$S$13,F26=$V$9),A26,"")&amp;" "&amp;IF(AND(E27=$S$13,F27=$V$9),A27,"")&amp;" "&amp;IF(AND(E28=$S$13,F28=$V$9),A28,"")&amp;" "&amp;IF(AND(E39=$S$13,F39=$V$9),A39,"")</f>
        <v xml:space="preserve">                   </v>
      </c>
      <c r="N13" s="66" t="str">
        <f>+IF(AND(E10=$S$13,F10=$W$9),A10,"")&amp;" "&amp;IF(AND(E11=$S$13,F11=$W$9),A11,"")&amp;" "&amp;IF(AND(E12=$S$13,F12=$W$9),A12,"")&amp;" "&amp;IF(AND(E13=$S$13,F13=$W$9),A13,"")&amp;" "&amp;IF(AND(E14=$S$13,F14=$W$9),A14,"")&amp;" "&amp;IF(AND(E15=$S$13,F15=$W$9),A15,"")&amp;" "&amp;IF(AND(E16=$S$13,F16=$W$9),A16,"")&amp;" "&amp;IF(AND(E17=$S$13,F17=$W$9),A17,"")&amp;" "&amp;IF(AND(E18=$S$13,F18=$W$9),A18,"")&amp;" "&amp;IF(AND(E19=$S$13,F19=$W$9),A19,"")&amp;" "&amp;IF(AND(E20=$S$13,F20=$W$9),A20,"")&amp;" "&amp;IF(AND(E21=$S$13,F21=$W$9),A21,"")&amp;" "&amp;IF(AND(E22=$S$13,F22=$W$9),A22,"")&amp;" "&amp;IF(AND(E23=$S$13,F23=$W$9),A23,"")&amp;" "&amp;IF(AND(E24=$S$13,F24=$W$9),A24,"")&amp;" "&amp;IF(AND(E25=$S$13,F25=$W$9),A25,"")&amp;" "&amp;IF(AND(E26=$S$13,F26=$W$9),A26,"")&amp;" "&amp;IF(AND(E27=$S$13,F27=$W$9),A27,"")&amp;" "&amp;IF(AND(E28=$S$13,F28=$W$9),A28,"")&amp;" "&amp;IF(AND(E39=$S$13,F39=$W$9),A39,"")</f>
        <v xml:space="preserve">                   </v>
      </c>
      <c r="O13" s="67" t="str">
        <f>+IF(AND(E10=$S$13,F10=$X$9),A10,"")&amp;" "&amp;IF(AND(E11=$S$13,F11=$X$9),A11,"")&amp;" "&amp;IF(AND(E12=$S$13,F12=$X$9),A12,"")&amp;" "&amp;IF(AND(E13=$S$13,F13=$X$9),A13,"")&amp;" "&amp;IF(AND(E14=$S$13,F14=$X$9),A14,"")&amp;" "&amp;IF(AND(E15=$S$13,F15=$X$9),A15,"")&amp;" "&amp;IF(AND(E16=$S$13,F16=$X$9),A16,"")&amp;" "&amp;IF(AND(E17=$S$13,F17=$X$9),A17,"")&amp;" "&amp;IF(AND(E18=$S$13,F18=$X$9),A18,"")&amp;" "&amp;IF(AND(E19=$S$13,F19=$X$9),A19,"")&amp;" "&amp;IF(AND(E20=$S$13,F20=$X$9),A20,"")&amp;" "&amp;IF(AND(E21=$S$13,F21=$X$9),A21,"")&amp;" "&amp;IF(AND(E22=$S$13,F22=$X$9),A22,"")&amp;" "&amp;IF(AND(E23=$S$13,F23=$X$9),A23,"")&amp;" "&amp;IF(AND(E24=$S$13,F24=$X$9),A24,"")&amp;" "&amp;IF(AND(E25=$S$13,F25=$X$9),A25,"")&amp;" "&amp;IF(AND(E26=$S$13,F26=$X$9),A26,"")&amp;" "&amp;IF(AND(E27=$S$13,F27=$X$9),A27,"")&amp;" "&amp;IF(AND(E28=$S$13,F28=$X$9),A28,"")&amp;" "&amp;IF(AND(E39=$S$13,F39=$X$9),A39,"")</f>
        <v xml:space="preserve">                   </v>
      </c>
      <c r="Q13" s="520"/>
      <c r="R13" s="68">
        <v>0.4</v>
      </c>
      <c r="S13" s="59" t="s">
        <v>273</v>
      </c>
      <c r="T13" s="74" t="s">
        <v>299</v>
      </c>
      <c r="U13" s="70" t="s">
        <v>279</v>
      </c>
      <c r="V13" s="70" t="s">
        <v>279</v>
      </c>
      <c r="W13" s="66" t="s">
        <v>297</v>
      </c>
      <c r="X13" s="67" t="s">
        <v>298</v>
      </c>
      <c r="AA13" s="304"/>
      <c r="AB13" s="304"/>
      <c r="AC13" s="305"/>
      <c r="AD13" s="306"/>
      <c r="AE13" s="72"/>
      <c r="AF13" s="69"/>
      <c r="AG13" s="69"/>
      <c r="AH13" s="69"/>
      <c r="AI13" s="73"/>
      <c r="AJ13" s="69"/>
      <c r="AK13" s="305"/>
      <c r="AL13" s="305"/>
    </row>
    <row r="14" spans="1:38" ht="93" customHeight="1" thickBot="1" x14ac:dyDescent="0.3">
      <c r="A14" s="62" t="str">
        <f>'2 IDENTIFICACIÓN'!A14</f>
        <v>R5</v>
      </c>
      <c r="B14" s="260" t="str">
        <f>+'2 IDENTIFICACIÓN'!J14</f>
        <v>Posibilidad de afectación reputacional por  investigaciones y sanciones disciplinarias por entes de control, debido a  la interrupción en la prestación de los servicios a cargo de la Secretaría de Salud y Ambiente.</v>
      </c>
      <c r="C14" s="89">
        <f>+'5 VALORACIÓN DEL CONTROL'!T39</f>
        <v>0.6</v>
      </c>
      <c r="D14" s="64">
        <f>+'5 VALORACIÓN DEL CONTROL'!U39</f>
        <v>0.8</v>
      </c>
      <c r="E14" s="64" t="str">
        <f t="shared" si="0"/>
        <v>Media</v>
      </c>
      <c r="F14" s="64" t="str">
        <f t="shared" si="1"/>
        <v>Mayor</v>
      </c>
      <c r="G14" s="260" t="str">
        <f t="shared" si="2"/>
        <v>Alto</v>
      </c>
      <c r="I14" s="455"/>
      <c r="J14" s="75" t="s">
        <v>269</v>
      </c>
      <c r="K14" s="76" t="str">
        <f>+IF(AND(E10=$S$14,F10=$T$9),A10,"")&amp;" "&amp;IF(AND(E11=$S$14,F11=$T$9),A11,"")&amp;" "&amp;IF(AND(E12=$S$14,F12=$T$9),A12,"")&amp;" "&amp;IF(AND(E13=$S$14,F13=$T$9),A13,"")&amp;" "&amp;IF(AND(E14=$S$14,F14=$T$9),A14,"")&amp;" "&amp;IF(AND(E15=$S$14,F15=$T$9),A15,"")&amp;" "&amp;IF(AND(E16=$S$14,F16=$T$9),A16,"")&amp;" "&amp;IF(AND(E17=$S$14,F17=$T$9),A17,"")&amp;" "&amp;IF(AND(E18=$S$14,F18=$T$9),A18,"")&amp;" "&amp;IF(AND(E19=$S$14,F19=$T$9),A19,"")&amp;" "&amp;IF(AND(E20=$S$14,F20=$T$9),A20,"")&amp;" "&amp;IF(AND(E21=$S$14,F21=$T$9),A21,"")&amp;" "&amp;IF(AND(E22=$S$14,F22=$T$9),A22,"")&amp;" "&amp;IF(AND(E23=$S$14,F23=$T$9),A23,"")&amp;" "&amp;IF(AND(E24=$S$14,F24=$T$9),A24,"")&amp;" "&amp;IF(AND(E25=$S$14,F25=$T$9),A25,"")&amp;" "&amp;IF(AND(E26=$S$14,F26=$T$9),A26,"")&amp;" "&amp;IF(AND(E27=$S$14,F27=$T$9),A27,"")&amp;" "&amp;IF(AND(E28=$S$14,F28=$T$9),A28,"")&amp;" "&amp;IF(AND(E39=$S$14,F39=$T$9),A39,"")</f>
        <v xml:space="preserve">                   </v>
      </c>
      <c r="L14" s="76" t="str">
        <f>+IF(AND(E10=$S$14,F10=$U$9),A10,"")&amp;" "&amp;IF(AND(E11=$S$14,F11=$U$9),A11,"")&amp;" "&amp;IF(AND(E12=$S$14,F12=$U$9),A12,"")&amp;" "&amp;IF(AND(E13=$S$14,F13=$U$9),A13,"")&amp;" "&amp;IF(AND(E14=$S$14,F14=$U$9),A14,"")&amp;" "&amp;IF(AND(E15=$S$14,F15=$U$9),A15,"")&amp;" "&amp;IF(AND(E16=$S$14,F16=$U$9),A16,"")&amp;" "&amp;IF(AND(E17=$S$14,F17=$U$9),A17,"")&amp;" "&amp;IF(AND(E18=$S$14,F18=$U$9),A18,"")&amp;" "&amp;IF(AND(E19=$S$14,F19=$U$9),A19,"")&amp;" "&amp;IF(AND(E20=$S$14,F20=$U$9),A20,"")&amp;" "&amp;IF(AND(E21=$S$14,F21=$U$9),A21,"")&amp;" "&amp;IF(AND(E22=$S$14,F22=$U$9),A22,"")&amp;" "&amp;IF(AND(E23=$S$14,F23=$U$9),A23,"")&amp;" "&amp;IF(AND(E24=$S$14,F24=$U$9),A24,"")&amp;" "&amp;IF(AND(E25=$S$14,F25=$U$9),A25,"")&amp;" "&amp;IF(AND(E26=$S$14,F26=$U$9),A26,"")&amp;" "&amp;IF(AND(E27=$S$14,F27=$U$9),A27,"")&amp;" "&amp;IF(AND(E28=$S$14,F28=$U$9),A28,"")&amp;" "&amp;IF(AND(E39=$S$14,F39=$U$9),A39,"")</f>
        <v xml:space="preserve">                   </v>
      </c>
      <c r="M14" s="77" t="str">
        <f>+IF(AND(E10=$S$14,F10=$V$9),A10,"")&amp;" "&amp;IF(AND(E11=$S$14,F11=$V$9),A11,"")&amp;" "&amp;IF(AND(E12=$S$14,F12=$V$9),A12,"")&amp;" "&amp;IF(AND(E13=$S$14,F13=$V$9),A13,"")&amp;" "&amp;IF(AND(E14=$S$14,F14=$V$9),A14,"")&amp;" "&amp;IF(AND(E15=$S$14,F15=$V$9),A15,"")&amp;" "&amp;IF(AND(E16=$S$14,F16=$V$9),A16,"")&amp;" "&amp;IF(AND(E17=$S$14,F17=$V$9),A17,"")&amp;" "&amp;IF(AND(E18=$S$14,F18=$V$9),A18,"")&amp;" "&amp;IF(AND(E19=$S$14,F19=$V$9),A19,"")&amp;" "&amp;IF(AND(E20=$S$14,F20=$V$9),A20,"")&amp;" "&amp;IF(AND(E21=$S$14,F21=$V$9),A21,"")&amp;" "&amp;IF(AND(E22=$S$14,F22=$V$9),A22,"")&amp;" "&amp;IF(AND(E23=$S$14,F23=$V$9),A23,"")&amp;" "&amp;IF(AND(E24=$S$14,F24=$V$9),A24,"")&amp;" "&amp;IF(AND(E25=$S$14,F25=$V$9),A25,"")&amp;" "&amp;IF(AND(E26=$S$14,F26=$V$9),A26,"")&amp;" "&amp;IF(AND(E27=$S$14,F27=$V$9),A27,"")&amp;" "&amp;IF(AND(E28=$S$14,F28=$V$9),A28,"")&amp;" "&amp;IF(AND(E39=$S$14,F39=$V$9),A39,"")</f>
        <v xml:space="preserve">                   </v>
      </c>
      <c r="N14" s="78" t="str">
        <f>+IF(AND(E10=$S$14,F10=$W$9),A10,"")&amp;" "&amp;IF(AND(E11=$S$14,F11=$W$9),A11,"")&amp;" "&amp;IF(AND(E12=$S$14,F12=$W$9),A12,"")&amp;" "&amp;IF(AND(E13=$S$14,F13=$W$9),A13,"")&amp;" "&amp;IF(AND(E14=$S$14,F14=$W$9),A14,"")&amp;" "&amp;IF(AND(E15=$S$14,F15=$W$9),A15,"")&amp;" "&amp;IF(AND(E16=$S$14,F16=$W$9),A16,"")&amp;" "&amp;IF(AND(E17=$S$14,F17=$W$9),A17,"")&amp;" "&amp;IF(AND(E18=$S$14,F18=$W$9),A18,"")&amp;" "&amp;IF(AND(E19=$S$14,F19=$W$9),A19,"")&amp;" "&amp;IF(AND(E20=$S$14,F20=$W$9),A20,"")&amp;" "&amp;IF(AND(E21=$S$14,F21=$W$9),A21,"")&amp;" "&amp;IF(AND(E22=$S$14,F22=$W$9),A22,"")&amp;" "&amp;IF(AND(E23=$S$14,F23=$W$9),A23,"")&amp;" "&amp;IF(AND(E24=$S$14,F24=$W$9),A24,"")&amp;" "&amp;IF(AND(E25=$S$14,F25=$W$9),A25,"")&amp;" "&amp;IF(AND(E26=$S$14,F26=$W$9),A26,"")&amp;" "&amp;IF(AND(E27=$S$14,F27=$W$9),A27,"")&amp;" "&amp;IF(AND(E28=$S$14,F28=$W$9),A28,"")&amp;" "&amp;IF(AND(E39=$S$14,F39=$W$9),A39,"")</f>
        <v xml:space="preserve">                   </v>
      </c>
      <c r="O14" s="79" t="str">
        <f>+IF(AND(E10=$S$14,F10=$X$9),A10,"")&amp;" "&amp;IF(AND(E11=$S$14,F11=$X$9),A11,"")&amp;" "&amp;IF(AND(E12=$S$14,F12=$X$9),A12,"")&amp;" "&amp;IF(AND(E13=$S$14,F13=$X$9),A13,"")&amp;" "&amp;IF(AND(E14=$S$14,F14=$X$9),A14,"")&amp;" "&amp;IF(AND(E15=$S$14,F15=$X$9),A15,"")&amp;" "&amp;IF(AND(E16=$S$14,F16=$X$9),A16,"")&amp;" "&amp;IF(AND(E17=$S$14,F17=$X$9),A17,"")&amp;" "&amp;IF(AND(E18=$S$14,F18=$X$9),A18,"")&amp;" "&amp;IF(AND(E19=$S$14,F19=$X$9),A19,"")&amp;" "&amp;IF(AND(E20=$S$14,F20=$X$9),A20,"")&amp;" "&amp;IF(AND(E21=$S$14,F21=$X$9),A21,"")&amp;" "&amp;IF(AND(E22=$S$14,F22=$X$9),A22,"")&amp;" "&amp;IF(AND(E23=$S$14,F23=$X$9),A23,"")&amp;" "&amp;IF(AND(E24=$S$14,F24=$X$9),A24,"")&amp;" "&amp;IF(AND(E25=$S$14,F25=$X$9),A25,"")&amp;" "&amp;IF(AND(E26=$S$14,F26=$X$9),A26,"")&amp;" "&amp;IF(AND(E27=$S$14,F27=$X$9),A27,"")&amp;" "&amp;IF(AND(E28=$S$14,F28=$X$9),A28,"")&amp;" "&amp;IF(AND(E39=$S$14,F39=$X$9),A39,"")</f>
        <v xml:space="preserve">                   </v>
      </c>
      <c r="Q14" s="520"/>
      <c r="R14" s="80">
        <v>0.2</v>
      </c>
      <c r="S14" s="81" t="s">
        <v>269</v>
      </c>
      <c r="T14" s="76" t="s">
        <v>299</v>
      </c>
      <c r="U14" s="76" t="s">
        <v>299</v>
      </c>
      <c r="V14" s="77" t="s">
        <v>279</v>
      </c>
      <c r="W14" s="78" t="s">
        <v>297</v>
      </c>
      <c r="X14" s="79" t="s">
        <v>298</v>
      </c>
      <c r="AA14" s="304"/>
      <c r="AB14" s="304"/>
      <c r="AC14" s="305"/>
      <c r="AD14" s="306"/>
      <c r="AE14" s="72"/>
      <c r="AF14" s="69"/>
      <c r="AG14" s="69"/>
      <c r="AH14" s="69"/>
      <c r="AI14" s="69"/>
      <c r="AJ14" s="69"/>
      <c r="AK14" s="305"/>
      <c r="AL14" s="305"/>
    </row>
    <row r="15" spans="1:38" ht="93" customHeight="1" x14ac:dyDescent="0.25">
      <c r="A15" s="62" t="str">
        <f>'2 IDENTIFICACIÓN'!A15</f>
        <v>R6</v>
      </c>
      <c r="B15" s="260" t="str">
        <f>+'2 IDENTIFICACIÓN'!J15</f>
        <v>Posibilidad de afectación reputacional por   debilidades en la publicación y actualización de la información obligatoria en la página web institucional, debido a incumplimiento de los lineamientos establecidos en la Ley 1712 de 2014 y la Resolución 1519 de 2020 del MINTIC.</v>
      </c>
      <c r="C15" s="89">
        <f>+'5 VALORACIÓN DEL CONTROL'!T45</f>
        <v>0.6</v>
      </c>
      <c r="D15" s="64">
        <f>+'5 VALORACIÓN DEL CONTROL'!U45</f>
        <v>1</v>
      </c>
      <c r="E15" s="64" t="str">
        <f t="shared" si="0"/>
        <v>Media</v>
      </c>
      <c r="F15" s="64" t="str">
        <f t="shared" si="1"/>
        <v>Catastrófico</v>
      </c>
      <c r="G15" s="260" t="str">
        <f t="shared" si="2"/>
        <v>Extremo</v>
      </c>
      <c r="AA15" s="304"/>
      <c r="AB15" s="304"/>
      <c r="AC15" s="305"/>
      <c r="AD15" s="306"/>
      <c r="AE15" s="72"/>
      <c r="AF15" s="69"/>
      <c r="AG15" s="69"/>
      <c r="AH15" s="69"/>
      <c r="AI15" s="69"/>
      <c r="AJ15" s="69"/>
      <c r="AK15" s="305"/>
      <c r="AL15" s="305"/>
    </row>
    <row r="16" spans="1:38" ht="93" customHeight="1" x14ac:dyDescent="0.25">
      <c r="A16" s="62" t="str">
        <f>'2 IDENTIFICACIÓN'!A16</f>
        <v>R7</v>
      </c>
      <c r="B16" s="260" t="str">
        <f>+'2 IDENTIFICACIÓN'!J16</f>
        <v>Posibilidad de afectación económica y reputacional por investigaciones y sanciones disciplinarias por entes de control,  debido a la falta de seguimiento al cumplimiento de metas del Plan de Desarrollo Municipal programadas para la vigencia.</v>
      </c>
      <c r="C16" s="89">
        <f>+'5 VALORACIÓN DEL CONTROL'!T51</f>
        <v>0.6</v>
      </c>
      <c r="D16" s="64">
        <f>+'5 VALORACIÓN DEL CONTROL'!U51</f>
        <v>1</v>
      </c>
      <c r="E16" s="64" t="str">
        <f t="shared" si="0"/>
        <v>Media</v>
      </c>
      <c r="F16" s="64" t="str">
        <f t="shared" si="1"/>
        <v>Catastrófico</v>
      </c>
      <c r="G16" s="260" t="str">
        <f t="shared" si="2"/>
        <v>Extremo</v>
      </c>
      <c r="T16" s="53" t="s">
        <v>300</v>
      </c>
      <c r="V16" s="304"/>
      <c r="W16" s="304"/>
      <c r="X16" s="304"/>
      <c r="Y16" s="304"/>
      <c r="Z16" s="304"/>
      <c r="AA16" s="304"/>
      <c r="AB16" s="304"/>
      <c r="AC16" s="305"/>
      <c r="AD16" s="306"/>
      <c r="AE16" s="305"/>
      <c r="AF16" s="72"/>
      <c r="AG16" s="72"/>
      <c r="AH16" s="72"/>
      <c r="AI16" s="72"/>
      <c r="AJ16" s="72"/>
      <c r="AK16" s="305"/>
      <c r="AL16" s="305"/>
    </row>
    <row r="17" spans="1:38" ht="93" customHeight="1" x14ac:dyDescent="0.25">
      <c r="A17" s="62" t="str">
        <f>'2 IDENTIFICACIÓN'!A17</f>
        <v>R8</v>
      </c>
      <c r="B17" s="260" t="str">
        <f>+'2 IDENTIFICACIÓN'!J17</f>
        <v>Posibilidad de afectación económica y reputacional por  incumplimiento de las acciones establecidas en los planes de mejoramiento derivados de auditorías internas y externas,  debido a debilidades en el seguimiento y cumplimiento de los tiempos definidos para su ejecución.</v>
      </c>
      <c r="C17" s="89">
        <f>+'5 VALORACIÓN DEL CONTROL'!T57</f>
        <v>0.6</v>
      </c>
      <c r="D17" s="64">
        <f>+'5 VALORACIÓN DEL CONTROL'!U57</f>
        <v>0.6</v>
      </c>
      <c r="E17" s="64" t="str">
        <f t="shared" si="0"/>
        <v>Media</v>
      </c>
      <c r="F17" s="64" t="str">
        <f t="shared" si="1"/>
        <v>Moderado</v>
      </c>
      <c r="G17" s="260" t="str">
        <f t="shared" si="2"/>
        <v>Moderado</v>
      </c>
      <c r="T17" s="83" t="s">
        <v>298</v>
      </c>
      <c r="V17" s="304"/>
      <c r="W17" s="304"/>
      <c r="X17" s="304"/>
      <c r="Y17" s="304"/>
      <c r="Z17" s="304"/>
      <c r="AA17" s="304"/>
      <c r="AB17" s="304"/>
      <c r="AC17" s="305"/>
      <c r="AD17" s="305"/>
      <c r="AE17" s="305"/>
      <c r="AF17" s="69"/>
      <c r="AG17" s="69"/>
      <c r="AH17" s="69"/>
      <c r="AI17" s="69"/>
      <c r="AJ17" s="69"/>
      <c r="AK17" s="305"/>
      <c r="AL17" s="305"/>
    </row>
    <row r="18" spans="1:38" ht="93" customHeight="1" x14ac:dyDescent="0.25">
      <c r="A18" s="62" t="str">
        <f>'2 IDENTIFICACIÓN'!A18</f>
        <v>R9</v>
      </c>
      <c r="B18" s="260" t="str">
        <f>+'2 IDENTIFICACIÓN'!J18</f>
        <v>Posibilidad de afectación reputacional por  debilidades en la planeación, gestión y ejecución de las obligaciones contractuales por parte de las unidades gestoras,  debido a  deficiencias en la supervisión y ejecución oportuna de los procesos contractuales producto de la constitución de reservas presupuestales.</v>
      </c>
      <c r="C18" s="89">
        <f>+'5 VALORACIÓN DEL CONTROL'!T63</f>
        <v>0.6</v>
      </c>
      <c r="D18" s="64">
        <f>+'5 VALORACIÓN DEL CONTROL'!U63</f>
        <v>0.4</v>
      </c>
      <c r="E18" s="64" t="str">
        <f t="shared" si="0"/>
        <v>Media</v>
      </c>
      <c r="F18" s="64" t="str">
        <f t="shared" si="1"/>
        <v>Menor</v>
      </c>
      <c r="G18" s="260" t="str">
        <f t="shared" si="2"/>
        <v>Moderado</v>
      </c>
      <c r="T18" s="66" t="s">
        <v>297</v>
      </c>
      <c r="U18" s="304"/>
      <c r="V18" s="304"/>
      <c r="W18" s="304"/>
      <c r="X18" s="304"/>
      <c r="Y18" s="304"/>
      <c r="Z18" s="304"/>
      <c r="AA18" s="304"/>
      <c r="AB18" s="304"/>
      <c r="AC18" s="305"/>
      <c r="AD18" s="305"/>
      <c r="AE18" s="305"/>
      <c r="AF18" s="69"/>
      <c r="AG18" s="69"/>
      <c r="AH18" s="69"/>
      <c r="AI18" s="69"/>
      <c r="AJ18" s="69"/>
      <c r="AK18" s="305"/>
      <c r="AL18" s="305"/>
    </row>
    <row r="19" spans="1:38" ht="93" customHeight="1" x14ac:dyDescent="0.25">
      <c r="A19" s="62" t="str">
        <f>'2 IDENTIFICACIÓN'!A19</f>
        <v>R10</v>
      </c>
      <c r="B19" s="260" t="str">
        <f>+'2 IDENTIFICACIÓN'!J19</f>
        <v>Posibilidad  de efecto dañoso sobre bienes de uso fiscal por pérdida, extravío, hurto o faltantes en inventario de bienes muebles de la entidad, debido a deficiencias en la actualización, verificación y control del inventario de bienes muebles.</v>
      </c>
      <c r="C19" s="89">
        <f>+'5 VALORACIÓN DEL CONTROL'!T69</f>
        <v>0.6</v>
      </c>
      <c r="D19" s="64">
        <f>+'5 VALORACIÓN DEL CONTROL'!U69</f>
        <v>1</v>
      </c>
      <c r="E19" s="64" t="str">
        <f t="shared" si="0"/>
        <v>Media</v>
      </c>
      <c r="F19" s="64" t="str">
        <f t="shared" si="1"/>
        <v>Catastrófico</v>
      </c>
      <c r="G19" s="260" t="str">
        <f t="shared" si="2"/>
        <v>Extremo</v>
      </c>
      <c r="S19" s="307"/>
      <c r="T19" s="70" t="s">
        <v>279</v>
      </c>
      <c r="U19" s="307"/>
      <c r="V19" s="307"/>
      <c r="W19" s="307"/>
      <c r="X19" s="307"/>
      <c r="Y19" s="307"/>
      <c r="Z19" s="307"/>
      <c r="AA19" s="307"/>
      <c r="AB19" s="307"/>
      <c r="AC19" s="305"/>
      <c r="AD19" s="305"/>
      <c r="AE19" s="308"/>
      <c r="AF19" s="308"/>
      <c r="AG19" s="308"/>
      <c r="AH19" s="308"/>
      <c r="AI19" s="308"/>
      <c r="AJ19" s="308"/>
      <c r="AK19" s="305"/>
      <c r="AL19" s="305"/>
    </row>
    <row r="20" spans="1:38" ht="93" customHeight="1" x14ac:dyDescent="0.25">
      <c r="A20" s="62" t="str">
        <f>'2 IDENTIFICACIÓN'!A20</f>
        <v>R11</v>
      </c>
      <c r="B20" s="260" t="str">
        <f>+'2 IDENTIFICACIÓN'!J20</f>
        <v>Posibilidad  de efecto dañoso sobre el recurso público por  la ejecución de un alcance inferior al contratado con pago total del valor del contrato, debido a  la deficiencias en el ejercicio de las funciones de supervisión e interventoría de los contratos de la entidad.</v>
      </c>
      <c r="C20" s="89">
        <f>+'5 VALORACIÓN DEL CONTROL'!T75</f>
        <v>0.6</v>
      </c>
      <c r="D20" s="64">
        <f>+'5 VALORACIÓN DEL CONTROL'!U75</f>
        <v>1</v>
      </c>
      <c r="E20" s="64" t="str">
        <f t="shared" si="0"/>
        <v>Media</v>
      </c>
      <c r="F20" s="64" t="str">
        <f t="shared" si="1"/>
        <v>Catastrófico</v>
      </c>
      <c r="G20" s="260" t="str">
        <f t="shared" si="2"/>
        <v>Extremo</v>
      </c>
      <c r="S20" s="307"/>
      <c r="T20" s="74" t="s">
        <v>299</v>
      </c>
      <c r="AA20" s="307"/>
      <c r="AB20" s="307"/>
      <c r="AC20" s="305"/>
      <c r="AD20" s="305"/>
      <c r="AE20" s="305"/>
      <c r="AF20" s="69"/>
      <c r="AG20" s="69"/>
      <c r="AH20" s="69"/>
      <c r="AI20" s="69"/>
      <c r="AJ20" s="69"/>
      <c r="AK20" s="305"/>
      <c r="AL20" s="305"/>
    </row>
    <row r="21" spans="1:38" ht="93" customHeight="1" x14ac:dyDescent="0.25">
      <c r="A21" s="62" t="str">
        <f>'2 IDENTIFICACIÓN'!A21</f>
        <v>R12</v>
      </c>
      <c r="B21" s="260" t="str">
        <f>+'2 IDENTIFICACIÓN'!J21</f>
        <v>Posibilidad  de efecto dañoso sobre el recurso público por  pago de sanciones e intereses moratorios,  debido a los trámite inoportuno de los requerimientos de los entes de control y vigilancia conforme a sus lineamientos y términos legales.</v>
      </c>
      <c r="C21" s="89">
        <f>+'5 VALORACIÓN DEL CONTROL'!T81</f>
        <v>0.6</v>
      </c>
      <c r="D21" s="64">
        <f>+'5 VALORACIÓN DEL CONTROL'!U81</f>
        <v>0.8</v>
      </c>
      <c r="E21" s="64" t="str">
        <f t="shared" si="0"/>
        <v>Media</v>
      </c>
      <c r="F21" s="64" t="str">
        <f t="shared" si="1"/>
        <v>Mayor</v>
      </c>
      <c r="G21" s="260" t="str">
        <f t="shared" si="2"/>
        <v>Alto</v>
      </c>
      <c r="Q21" s="309"/>
      <c r="R21" s="309"/>
      <c r="S21" s="307"/>
      <c r="AA21" s="307"/>
      <c r="AB21" s="307"/>
      <c r="AC21" s="305"/>
      <c r="AD21" s="305"/>
      <c r="AE21" s="305"/>
      <c r="AF21" s="69"/>
      <c r="AG21" s="69"/>
      <c r="AH21" s="69"/>
      <c r="AI21" s="69"/>
      <c r="AJ21" s="69"/>
      <c r="AK21" s="305"/>
      <c r="AL21" s="305"/>
    </row>
    <row r="22" spans="1:38" ht="93" customHeight="1" x14ac:dyDescent="0.25">
      <c r="A22" s="62" t="str">
        <f>'2 IDENTIFICACIÓN'!A22</f>
        <v>R13</v>
      </c>
      <c r="B22" s="260" t="str">
        <f>+'2 IDENTIFICACIÓN'!J22</f>
        <v>Posibilidad  de efecto dañoso sobre el recurso público por   la inadecuada e inoportuna ejecución de convenios celebrados por la Secretaría de Salud y Ambiente,  debido a la debilidades en el ejercicio de la supervisión de dichos convenios.</v>
      </c>
      <c r="C22" s="89">
        <f>+'5 VALORACIÓN DEL CONTROL'!T87</f>
        <v>0.6</v>
      </c>
      <c r="D22" s="64">
        <f>+'5 VALORACIÓN DEL CONTROL'!U87</f>
        <v>0.8</v>
      </c>
      <c r="E22" s="64" t="str">
        <f t="shared" si="0"/>
        <v>Media</v>
      </c>
      <c r="F22" s="64" t="str">
        <f t="shared" si="1"/>
        <v>Mayor</v>
      </c>
      <c r="G22" s="260" t="str">
        <f t="shared" si="2"/>
        <v>Alto</v>
      </c>
      <c r="Q22" s="309"/>
      <c r="R22" s="309"/>
      <c r="S22" s="310"/>
      <c r="AA22" s="307"/>
      <c r="AB22" s="307"/>
      <c r="AC22" s="305"/>
      <c r="AD22" s="69"/>
      <c r="AE22" s="69"/>
      <c r="AF22" s="69"/>
      <c r="AG22" s="69"/>
      <c r="AH22" s="69"/>
      <c r="AI22" s="69"/>
      <c r="AJ22" s="69"/>
      <c r="AK22" s="305"/>
      <c r="AL22" s="305"/>
    </row>
    <row r="23" spans="1:38" ht="93" customHeight="1" x14ac:dyDescent="0.25">
      <c r="A23" s="62">
        <f>'2 IDENTIFICACIÓN'!A23</f>
        <v>0</v>
      </c>
      <c r="B23" s="260" t="str">
        <f>+'2 IDENTIFICACIÓN'!J23</f>
        <v xml:space="preserve"> por  debido a </v>
      </c>
      <c r="C23" s="89">
        <f>+'5 VALORACIÓN DEL CONTROL'!T93</f>
        <v>0.6</v>
      </c>
      <c r="D23" s="64" t="str">
        <f>+'5 VALORACIÓN DEL CONTROL'!U93</f>
        <v/>
      </c>
      <c r="E23" s="64" t="str">
        <f t="shared" si="0"/>
        <v>Media</v>
      </c>
      <c r="F23" s="64" t="str">
        <f t="shared" si="1"/>
        <v/>
      </c>
      <c r="G23" s="260" t="b">
        <f t="shared" si="2"/>
        <v>0</v>
      </c>
      <c r="Q23" s="309"/>
      <c r="R23" s="309"/>
      <c r="AC23" s="305"/>
      <c r="AD23" s="311"/>
      <c r="AE23" s="311"/>
      <c r="AF23" s="311"/>
      <c r="AG23" s="311"/>
      <c r="AH23" s="311"/>
      <c r="AI23" s="311"/>
      <c r="AJ23" s="69"/>
      <c r="AK23" s="305"/>
      <c r="AL23" s="305"/>
    </row>
    <row r="24" spans="1:38" ht="93" customHeight="1" x14ac:dyDescent="0.25">
      <c r="A24" s="62" t="str">
        <f>'2 IDENTIFICACIÓN'!A24</f>
        <v>R15</v>
      </c>
      <c r="B24" s="260" t="str">
        <f>+'2 IDENTIFICACIÓN'!J24</f>
        <v xml:space="preserve"> por  debido a </v>
      </c>
      <c r="C24" s="89">
        <f>+'5 VALORACIÓN DEL CONTROL'!T99</f>
        <v>0.6</v>
      </c>
      <c r="D24" s="64">
        <f>+'5 VALORACIÓN DEL CONTROL'!U99</f>
        <v>0</v>
      </c>
      <c r="E24" s="64" t="str">
        <f t="shared" si="0"/>
        <v>Media</v>
      </c>
      <c r="F24" s="64" t="str">
        <f t="shared" si="1"/>
        <v/>
      </c>
      <c r="G24" s="260" t="b">
        <f t="shared" si="2"/>
        <v>0</v>
      </c>
      <c r="Q24" s="309"/>
      <c r="R24" s="309"/>
      <c r="AC24" s="305"/>
      <c r="AD24" s="69"/>
      <c r="AE24" s="69"/>
      <c r="AF24" s="69"/>
      <c r="AG24" s="69"/>
      <c r="AH24" s="69"/>
      <c r="AI24" s="69"/>
      <c r="AJ24" s="69"/>
      <c r="AK24" s="305"/>
      <c r="AL24" s="305"/>
    </row>
    <row r="25" spans="1:38" ht="93" customHeight="1" x14ac:dyDescent="0.25">
      <c r="A25" s="62" t="str">
        <f>'2 IDENTIFICACIÓN'!A25</f>
        <v>R16</v>
      </c>
      <c r="B25" s="260" t="str">
        <f>+'2 IDENTIFICACIÓN'!J25</f>
        <v xml:space="preserve"> por  debido a </v>
      </c>
      <c r="C25" s="89">
        <f>+'5 VALORACIÓN DEL CONTROL'!T105</f>
        <v>0.6</v>
      </c>
      <c r="D25" s="64">
        <f>+'5 VALORACIÓN DEL CONTROL'!U105</f>
        <v>0</v>
      </c>
      <c r="E25" s="64" t="str">
        <f t="shared" si="0"/>
        <v>Media</v>
      </c>
      <c r="F25" s="64" t="str">
        <f t="shared" si="1"/>
        <v/>
      </c>
      <c r="G25" s="260" t="b">
        <f t="shared" si="2"/>
        <v>0</v>
      </c>
      <c r="AC25" s="305"/>
      <c r="AD25" s="69"/>
      <c r="AE25" s="69"/>
      <c r="AF25" s="69"/>
      <c r="AG25" s="69"/>
      <c r="AH25" s="69"/>
      <c r="AI25" s="69"/>
      <c r="AJ25" s="69"/>
      <c r="AK25" s="305"/>
      <c r="AL25" s="305"/>
    </row>
    <row r="26" spans="1:38" ht="93" customHeight="1" x14ac:dyDescent="0.3">
      <c r="A26" s="62" t="str">
        <f>'2 IDENTIFICACIÓN'!A26</f>
        <v>R17</v>
      </c>
      <c r="B26" s="260" t="str">
        <f>+'2 IDENTIFICACIÓN'!J26</f>
        <v xml:space="preserve"> por  debido a </v>
      </c>
      <c r="C26" s="89">
        <f>+'5 VALORACIÓN DEL CONTROL'!T111</f>
        <v>0.6</v>
      </c>
      <c r="D26" s="64">
        <f>+'5 VALORACIÓN DEL CONTROL'!U111</f>
        <v>0</v>
      </c>
      <c r="E26" s="64" t="str">
        <f t="shared" si="0"/>
        <v>Media</v>
      </c>
      <c r="F26" s="64" t="str">
        <f t="shared" si="1"/>
        <v/>
      </c>
      <c r="G26" s="260" t="b">
        <f t="shared" si="2"/>
        <v>0</v>
      </c>
    </row>
    <row r="27" spans="1:38" ht="93" customHeight="1" x14ac:dyDescent="0.3">
      <c r="A27" s="62" t="str">
        <f>'2 IDENTIFICACIÓN'!A27</f>
        <v>R18</v>
      </c>
      <c r="B27" s="260" t="str">
        <f>+'2 IDENTIFICACIÓN'!J27</f>
        <v xml:space="preserve"> por  debido a </v>
      </c>
      <c r="C27" s="89">
        <f>+'5 VALORACIÓN DEL CONTROL'!T117</f>
        <v>0.6</v>
      </c>
      <c r="D27" s="64">
        <f>+'5 VALORACIÓN DEL CONTROL'!U117</f>
        <v>0</v>
      </c>
      <c r="E27" s="64" t="str">
        <f t="shared" si="0"/>
        <v>Media</v>
      </c>
      <c r="F27" s="64" t="str">
        <f t="shared" si="1"/>
        <v/>
      </c>
      <c r="G27" s="260" t="b">
        <f t="shared" si="2"/>
        <v>0</v>
      </c>
    </row>
    <row r="28" spans="1:38" ht="93" customHeight="1" x14ac:dyDescent="0.3">
      <c r="A28" s="62" t="str">
        <f>'2 IDENTIFICACIÓN'!A28</f>
        <v>R19</v>
      </c>
      <c r="B28" s="260" t="str">
        <f>+'2 IDENTIFICACIÓN'!J28</f>
        <v xml:space="preserve"> por  debido a </v>
      </c>
      <c r="C28" s="89">
        <f>+'5 VALORACIÓN DEL CONTROL'!T123</f>
        <v>0.6</v>
      </c>
      <c r="D28" s="64">
        <f>+'5 VALORACIÓN DEL CONTROL'!U123</f>
        <v>0</v>
      </c>
      <c r="E28" s="64" t="str">
        <f t="shared" si="0"/>
        <v>Media</v>
      </c>
      <c r="F28" s="64" t="str">
        <f t="shared" si="1"/>
        <v/>
      </c>
      <c r="G28" s="260" t="b">
        <f t="shared" si="2"/>
        <v>0</v>
      </c>
    </row>
    <row r="29" spans="1:38" ht="93" customHeight="1" x14ac:dyDescent="0.3">
      <c r="A29" s="62" t="str">
        <f>'2 IDENTIFICACIÓN'!A29</f>
        <v>R20</v>
      </c>
      <c r="B29" s="260" t="str">
        <f>+'2 IDENTIFICACIÓN'!J29</f>
        <v xml:space="preserve"> por  debido a </v>
      </c>
      <c r="C29" s="89">
        <f>+'5 VALORACIÓN DEL CONTROL'!T129</f>
        <v>0.6</v>
      </c>
      <c r="D29" s="64">
        <f>+'5 VALORACIÓN DEL CONTROL'!U129</f>
        <v>0</v>
      </c>
      <c r="E29" s="64" t="str">
        <f t="shared" si="0"/>
        <v>Media</v>
      </c>
      <c r="F29" s="64" t="str">
        <f t="shared" si="1"/>
        <v/>
      </c>
      <c r="G29" s="260" t="b">
        <f t="shared" si="2"/>
        <v>0</v>
      </c>
    </row>
    <row r="30" spans="1:38" ht="93" customHeight="1" x14ac:dyDescent="0.3">
      <c r="A30" s="62" t="str">
        <f>'2 IDENTIFICACIÓN'!A30</f>
        <v>R21</v>
      </c>
      <c r="B30" s="260" t="str">
        <f>+'2 IDENTIFICACIÓN'!J30</f>
        <v xml:space="preserve"> por  debido a </v>
      </c>
      <c r="C30" s="89">
        <f>+'5 VALORACIÓN DEL CONTROL'!T135</f>
        <v>0.6</v>
      </c>
      <c r="D30" s="64">
        <f>+'5 VALORACIÓN DEL CONTROL'!U135</f>
        <v>0</v>
      </c>
      <c r="E30" s="64" t="str">
        <f t="shared" si="0"/>
        <v>Media</v>
      </c>
      <c r="F30" s="64" t="str">
        <f t="shared" si="1"/>
        <v/>
      </c>
      <c r="G30" s="260" t="b">
        <f t="shared" si="2"/>
        <v>0</v>
      </c>
    </row>
    <row r="31" spans="1:38" ht="93" customHeight="1" x14ac:dyDescent="0.3">
      <c r="A31" s="62" t="str">
        <f>'2 IDENTIFICACIÓN'!A31</f>
        <v>R22</v>
      </c>
      <c r="B31" s="260" t="str">
        <f>+'2 IDENTIFICACIÓN'!J31</f>
        <v xml:space="preserve"> por  debido a </v>
      </c>
      <c r="C31" s="89">
        <f>+'5 VALORACIÓN DEL CONTROL'!T141</f>
        <v>0.6</v>
      </c>
      <c r="D31" s="64">
        <f>+'5 VALORACIÓN DEL CONTROL'!U141</f>
        <v>0</v>
      </c>
      <c r="E31" s="64" t="str">
        <f t="shared" si="0"/>
        <v>Media</v>
      </c>
      <c r="F31" s="64" t="str">
        <f t="shared" si="1"/>
        <v/>
      </c>
      <c r="G31" s="260" t="b">
        <f t="shared" si="2"/>
        <v>0</v>
      </c>
    </row>
    <row r="32" spans="1:38" ht="93" customHeight="1" x14ac:dyDescent="0.3">
      <c r="A32" s="62" t="str">
        <f>'2 IDENTIFICACIÓN'!A32</f>
        <v>R23</v>
      </c>
      <c r="B32" s="260" t="str">
        <f>+'2 IDENTIFICACIÓN'!J32</f>
        <v xml:space="preserve"> por  debido a </v>
      </c>
      <c r="C32" s="89">
        <f>+'5 VALORACIÓN DEL CONTROL'!T147</f>
        <v>0.6</v>
      </c>
      <c r="D32" s="64">
        <f>+'5 VALORACIÓN DEL CONTROL'!U147</f>
        <v>0</v>
      </c>
      <c r="E32" s="64" t="str">
        <f t="shared" si="0"/>
        <v>Media</v>
      </c>
      <c r="F32" s="64" t="str">
        <f t="shared" si="1"/>
        <v/>
      </c>
      <c r="G32" s="260" t="b">
        <f t="shared" si="2"/>
        <v>0</v>
      </c>
    </row>
    <row r="33" spans="1:7" ht="93" customHeight="1" x14ac:dyDescent="0.3">
      <c r="A33" s="62" t="str">
        <f>'2 IDENTIFICACIÓN'!A33</f>
        <v>R24</v>
      </c>
      <c r="B33" s="260" t="str">
        <f>+'2 IDENTIFICACIÓN'!J33</f>
        <v xml:space="preserve"> por  debido a </v>
      </c>
      <c r="C33" s="89">
        <f>+'5 VALORACIÓN DEL CONTROL'!T153</f>
        <v>0.6</v>
      </c>
      <c r="D33" s="64">
        <f>+'5 VALORACIÓN DEL CONTROL'!U153</f>
        <v>0</v>
      </c>
      <c r="E33" s="64" t="str">
        <f t="shared" si="0"/>
        <v>Media</v>
      </c>
      <c r="F33" s="64" t="str">
        <f t="shared" si="1"/>
        <v/>
      </c>
      <c r="G33" s="260" t="b">
        <f t="shared" si="2"/>
        <v>0</v>
      </c>
    </row>
    <row r="34" spans="1:7" ht="93" customHeight="1" x14ac:dyDescent="0.3">
      <c r="A34" s="62" t="str">
        <f>'2 IDENTIFICACIÓN'!A34</f>
        <v>R25</v>
      </c>
      <c r="B34" s="260" t="str">
        <f>+'2 IDENTIFICACIÓN'!J34</f>
        <v xml:space="preserve"> por  debido a </v>
      </c>
      <c r="C34" s="89">
        <f>+'5 VALORACIÓN DEL CONTROL'!T159</f>
        <v>0.6</v>
      </c>
      <c r="D34" s="64">
        <f>+'5 VALORACIÓN DEL CONTROL'!U159</f>
        <v>0</v>
      </c>
      <c r="E34" s="64" t="str">
        <f t="shared" si="0"/>
        <v>Media</v>
      </c>
      <c r="F34" s="64" t="str">
        <f t="shared" si="1"/>
        <v/>
      </c>
      <c r="G34" s="260" t="b">
        <f t="shared" si="2"/>
        <v>0</v>
      </c>
    </row>
    <row r="35" spans="1:7" ht="93" customHeight="1" x14ac:dyDescent="0.3">
      <c r="A35" s="62" t="str">
        <f>'2 IDENTIFICACIÓN'!A35</f>
        <v>R26</v>
      </c>
      <c r="B35" s="260" t="str">
        <f>+'2 IDENTIFICACIÓN'!J35</f>
        <v xml:space="preserve"> por  debido a </v>
      </c>
      <c r="C35" s="89">
        <f>+'5 VALORACIÓN DEL CONTROL'!T165</f>
        <v>0.6</v>
      </c>
      <c r="D35" s="64">
        <f>+'5 VALORACIÓN DEL CONTROL'!U165</f>
        <v>0</v>
      </c>
      <c r="E35" s="64" t="str">
        <f t="shared" si="0"/>
        <v>Media</v>
      </c>
      <c r="F35" s="64" t="str">
        <f t="shared" si="1"/>
        <v/>
      </c>
      <c r="G35" s="260" t="b">
        <f t="shared" si="2"/>
        <v>0</v>
      </c>
    </row>
    <row r="36" spans="1:7" ht="93" customHeight="1" x14ac:dyDescent="0.3">
      <c r="A36" s="62" t="str">
        <f>'2 IDENTIFICACIÓN'!A36</f>
        <v>R27</v>
      </c>
      <c r="B36" s="260" t="str">
        <f>+'2 IDENTIFICACIÓN'!J36</f>
        <v xml:space="preserve"> por  debido a </v>
      </c>
      <c r="C36" s="89">
        <f>+'5 VALORACIÓN DEL CONTROL'!T171</f>
        <v>0.6</v>
      </c>
      <c r="D36" s="64">
        <f>+'5 VALORACIÓN DEL CONTROL'!U171</f>
        <v>0</v>
      </c>
      <c r="E36" s="64" t="str">
        <f t="shared" si="0"/>
        <v>Media</v>
      </c>
      <c r="F36" s="64" t="str">
        <f t="shared" si="1"/>
        <v/>
      </c>
      <c r="G36" s="260" t="b">
        <f t="shared" si="2"/>
        <v>0</v>
      </c>
    </row>
    <row r="37" spans="1:7" ht="93" customHeight="1" x14ac:dyDescent="0.3">
      <c r="A37" s="62" t="str">
        <f>'2 IDENTIFICACIÓN'!A37</f>
        <v>R28</v>
      </c>
      <c r="B37" s="260" t="str">
        <f>+'2 IDENTIFICACIÓN'!J37</f>
        <v xml:space="preserve"> por  debido a </v>
      </c>
      <c r="C37" s="89">
        <f>+'5 VALORACIÓN DEL CONTROL'!T177</f>
        <v>0.6</v>
      </c>
      <c r="D37" s="64">
        <f>+'5 VALORACIÓN DEL CONTROL'!U177</f>
        <v>0</v>
      </c>
      <c r="E37" s="64" t="str">
        <f t="shared" si="0"/>
        <v>Media</v>
      </c>
      <c r="F37" s="64" t="str">
        <f t="shared" si="1"/>
        <v/>
      </c>
      <c r="G37" s="260" t="b">
        <f t="shared" si="2"/>
        <v>0</v>
      </c>
    </row>
    <row r="38" spans="1:7" ht="93" customHeight="1" x14ac:dyDescent="0.3">
      <c r="A38" s="62" t="str">
        <f>'2 IDENTIFICACIÓN'!A38</f>
        <v>R29</v>
      </c>
      <c r="B38" s="260" t="str">
        <f>+'2 IDENTIFICACIÓN'!J38</f>
        <v xml:space="preserve"> por  debido a </v>
      </c>
      <c r="C38" s="89">
        <f>+'5 VALORACIÓN DEL CONTROL'!T183</f>
        <v>0.6</v>
      </c>
      <c r="D38" s="64">
        <f>+'5 VALORACIÓN DEL CONTROL'!U183</f>
        <v>0</v>
      </c>
      <c r="E38" s="64" t="str">
        <f t="shared" si="0"/>
        <v>Media</v>
      </c>
      <c r="F38" s="64" t="str">
        <f t="shared" si="1"/>
        <v/>
      </c>
      <c r="G38" s="260" t="b">
        <f t="shared" si="2"/>
        <v>0</v>
      </c>
    </row>
    <row r="39" spans="1:7" ht="93" customHeight="1" x14ac:dyDescent="0.3">
      <c r="A39" s="62" t="str">
        <f>'2 IDENTIFICACIÓN'!A39</f>
        <v>R30</v>
      </c>
      <c r="B39" s="260" t="str">
        <f>+'2 IDENTIFICACIÓN'!J39</f>
        <v xml:space="preserve"> por  debido a </v>
      </c>
      <c r="C39" s="89">
        <f>+'5 VALORACIÓN DEL CONTROL'!T189</f>
        <v>0.6</v>
      </c>
      <c r="D39" s="64">
        <f>+'5 VALORACIÓN DEL CONTROL'!U189</f>
        <v>0</v>
      </c>
      <c r="E39" s="64" t="str">
        <f t="shared" si="0"/>
        <v>Media</v>
      </c>
      <c r="F39" s="64" t="str">
        <f t="shared" si="1"/>
        <v/>
      </c>
      <c r="G39" s="260" t="b">
        <f t="shared" si="2"/>
        <v>0</v>
      </c>
    </row>
    <row r="40" spans="1:7" ht="13.8" thickBot="1" x14ac:dyDescent="0.35">
      <c r="C40" s="145"/>
      <c r="D40" s="146"/>
      <c r="E40" s="146"/>
      <c r="F40" s="146"/>
    </row>
    <row r="41" spans="1:7" ht="14.4" thickTop="1" thickBot="1" x14ac:dyDescent="0.35">
      <c r="A41" s="349" t="s">
        <v>376</v>
      </c>
      <c r="B41" s="349"/>
      <c r="C41" s="349"/>
      <c r="D41" s="349"/>
      <c r="E41" s="349"/>
      <c r="F41" s="349"/>
      <c r="G41" s="349"/>
    </row>
    <row r="42" spans="1:7" ht="14.4" thickTop="1" thickBot="1" x14ac:dyDescent="0.35">
      <c r="A42" s="323" t="s">
        <v>377</v>
      </c>
      <c r="B42" s="349" t="s">
        <v>378</v>
      </c>
      <c r="C42" s="349"/>
      <c r="D42" s="349" t="s">
        <v>379</v>
      </c>
      <c r="E42" s="349"/>
      <c r="F42" s="349" t="s">
        <v>380</v>
      </c>
      <c r="G42" s="349"/>
    </row>
    <row r="43" spans="1:7" ht="78.45" customHeight="1" thickTop="1" thickBot="1" x14ac:dyDescent="0.35">
      <c r="A43" s="324" t="s">
        <v>381</v>
      </c>
      <c r="B43" s="350">
        <v>46163</v>
      </c>
      <c r="C43" s="350"/>
      <c r="D43" s="351" t="s">
        <v>382</v>
      </c>
      <c r="E43" s="351"/>
      <c r="F43" s="352" t="s">
        <v>383</v>
      </c>
      <c r="G43" s="352"/>
    </row>
    <row r="44" spans="1:7" ht="39" hidden="1" customHeight="1" x14ac:dyDescent="0.3"/>
    <row r="45" spans="1:7" ht="19.5" hidden="1" customHeight="1" x14ac:dyDescent="0.3"/>
    <row r="46" spans="1:7" ht="19.5" hidden="1" customHeight="1" x14ac:dyDescent="0.3"/>
    <row r="47" spans="1:7" ht="19.5" hidden="1" customHeight="1" x14ac:dyDescent="0.3"/>
    <row r="48" spans="1:7" ht="19.5" hidden="1" customHeight="1" x14ac:dyDescent="0.3"/>
    <row r="49" ht="19.5" hidden="1" customHeight="1" x14ac:dyDescent="0.3"/>
  </sheetData>
  <sheetProtection formatCells="0" formatColumns="0" formatRows="0" sort="0" autoFilter="0" pivotTables="0"/>
  <dataConsolidate/>
  <mergeCells count="17">
    <mergeCell ref="T7:X7"/>
    <mergeCell ref="E8:G8"/>
    <mergeCell ref="K8:O8"/>
    <mergeCell ref="I10:I14"/>
    <mergeCell ref="Q10:Q14"/>
    <mergeCell ref="I7:O7"/>
    <mergeCell ref="A41:G41"/>
    <mergeCell ref="A4:K4"/>
    <mergeCell ref="A1:A3"/>
    <mergeCell ref="B1:I2"/>
    <mergeCell ref="B3:I3"/>
    <mergeCell ref="B43:C43"/>
    <mergeCell ref="D43:E43"/>
    <mergeCell ref="F43:G43"/>
    <mergeCell ref="B42:C42"/>
    <mergeCell ref="D42:E42"/>
    <mergeCell ref="F42:G42"/>
  </mergeCells>
  <conditionalFormatting sqref="D10:E40">
    <cfRule type="cellIs" dxfId="59" priority="1" operator="equal">
      <formula>$S$14</formula>
    </cfRule>
    <cfRule type="cellIs" dxfId="58" priority="2" operator="equal">
      <formula>$S$13</formula>
    </cfRule>
    <cfRule type="cellIs" dxfId="57" priority="3" operator="equal">
      <formula>$S$12</formula>
    </cfRule>
    <cfRule type="cellIs" dxfId="56" priority="4" operator="equal">
      <formula>$S$11</formula>
    </cfRule>
    <cfRule type="cellIs" dxfId="55" priority="5" operator="equal">
      <formula>$S$10</formula>
    </cfRule>
  </conditionalFormatting>
  <conditionalFormatting sqref="F10:F40">
    <cfRule type="cellIs" dxfId="54" priority="6" operator="equal">
      <formula>$T$9</formula>
    </cfRule>
    <cfRule type="cellIs" dxfId="53" priority="7" operator="equal">
      <formula>$U$9</formula>
    </cfRule>
    <cfRule type="cellIs" dxfId="52" priority="8" operator="equal">
      <formula>$V$9</formula>
    </cfRule>
    <cfRule type="cellIs" dxfId="51" priority="9" operator="equal">
      <formula>$W$9</formula>
    </cfRule>
    <cfRule type="cellIs" dxfId="50" priority="10" operator="equal">
      <formula>$X$9</formula>
    </cfRule>
  </conditionalFormatting>
  <conditionalFormatting sqref="G10:G40">
    <cfRule type="cellIs" dxfId="49" priority="16" operator="equal">
      <formula>$T$17</formula>
    </cfRule>
    <cfRule type="cellIs" dxfId="48" priority="17" operator="equal">
      <formula>$T$18</formula>
    </cfRule>
    <cfRule type="cellIs" dxfId="47" priority="18" operator="equal">
      <formula>$T$19</formula>
    </cfRule>
    <cfRule type="cellIs" dxfId="46" priority="19" operator="equal">
      <formula>$T$20</formula>
    </cfRule>
  </conditionalFormatting>
  <dataValidations disablePrompts="1" count="3">
    <dataValidation allowBlank="1" showInputMessage="1" showErrorMessage="1" prompt="Es la materialización del riesgo y las consecuencias de su aparición. Su escala es: 5 bajo impacto, 10 medio, 20 alto impacto._x000a_" sqref="JD9:JJ9" xr:uid="{00000000-0002-0000-0600-000000000000}"/>
    <dataValidation allowBlank="1" showInputMessage="1" showErrorMessage="1" prompt="La probabilidad se encuentra determinada por una escala de 1 a 3, siendo 1 la menor probabilidad de ocurrencia del riesgo y 3 la mayor probabilidad de  ocurrencia." sqref="JC9" xr:uid="{00000000-0002-0000-0600-000001000000}"/>
    <dataValidation type="list" allowBlank="1" showInputMessage="1" showErrorMessage="1" sqref="JD10:JJ17" xr:uid="{00000000-0002-0000-0600-000002000000}">
      <formula1>#REF!</formula1>
    </dataValidation>
  </dataValidations>
  <printOptions horizontalCentered="1" verticalCentered="1"/>
  <pageMargins left="0.31496062992125984" right="0.27559055118110237" top="0.23622047244094491" bottom="0.15748031496062992" header="0" footer="0"/>
  <pageSetup paperSize="5" scale="65" orientation="landscape"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JH72"/>
  <sheetViews>
    <sheetView showGridLines="0" zoomScale="59" zoomScaleNormal="70" workbookViewId="0">
      <selection activeCell="B3" sqref="B3:I3"/>
    </sheetView>
  </sheetViews>
  <sheetFormatPr baseColWidth="10" defaultColWidth="0" defaultRowHeight="13.2" zeroHeight="1" x14ac:dyDescent="0.3"/>
  <cols>
    <col min="1" max="1" width="11.44140625" style="46" customWidth="1"/>
    <col min="2" max="2" width="30.77734375" style="51" bestFit="1" customWidth="1"/>
    <col min="3" max="4" width="15.44140625" style="51" customWidth="1"/>
    <col min="5" max="6" width="15.44140625" style="90" customWidth="1"/>
    <col min="7" max="7" width="29" style="51" bestFit="1" customWidth="1"/>
    <col min="8" max="8" width="3.77734375" style="51" customWidth="1"/>
    <col min="9" max="9" width="11.21875" style="51" bestFit="1" customWidth="1"/>
    <col min="10" max="10" width="30.6640625" style="51" bestFit="1" customWidth="1"/>
    <col min="11" max="11" width="19.21875" style="51" customWidth="1"/>
    <col min="12" max="15" width="12.44140625" style="51" customWidth="1"/>
    <col min="16" max="16" width="3.77734375" style="51" customWidth="1"/>
    <col min="17" max="17" width="4.77734375" style="46" hidden="1" customWidth="1"/>
    <col min="18" max="18" width="6.21875" style="46" hidden="1" customWidth="1"/>
    <col min="19" max="24" width="14" style="46" hidden="1" customWidth="1"/>
    <col min="25" max="29" width="11.44140625" style="46" customWidth="1"/>
    <col min="30" max="30" width="5.44140625" style="46" bestFit="1" customWidth="1"/>
    <col min="31" max="31" width="26.77734375" style="46" customWidth="1"/>
    <col min="32" max="32" width="22.77734375" style="51" customWidth="1"/>
    <col min="33" max="36" width="22.77734375" style="51" hidden="1" customWidth="1"/>
    <col min="37" max="37" width="23.44140625" style="46" hidden="1" customWidth="1"/>
    <col min="38" max="265" width="11.44140625" style="46" hidden="1" customWidth="1"/>
    <col min="266" max="266" width="12.44140625" style="46" hidden="1" customWidth="1"/>
    <col min="267" max="267" width="47" style="46" hidden="1" customWidth="1"/>
    <col min="268" max="268" width="35" style="46" hidden="1" customWidth="1"/>
    <col min="269" max="16384" width="14.44140625" style="46" hidden="1"/>
  </cols>
  <sheetData>
    <row r="1" spans="1:38" s="4" customFormat="1" ht="19.95" customHeight="1" thickTop="1" x14ac:dyDescent="0.3">
      <c r="A1" s="372"/>
      <c r="B1" s="353" t="s">
        <v>374</v>
      </c>
      <c r="C1" s="354"/>
      <c r="D1" s="354"/>
      <c r="E1" s="354"/>
      <c r="F1" s="354"/>
      <c r="G1" s="354"/>
      <c r="H1" s="354"/>
      <c r="I1" s="355"/>
      <c r="J1" s="315" t="s">
        <v>372</v>
      </c>
      <c r="K1" s="316"/>
      <c r="L1" s="262"/>
    </row>
    <row r="2" spans="1:38" s="4" customFormat="1" ht="19.95" customHeight="1" x14ac:dyDescent="0.3">
      <c r="A2" s="373"/>
      <c r="B2" s="356"/>
      <c r="C2" s="357"/>
      <c r="D2" s="357"/>
      <c r="E2" s="357"/>
      <c r="F2" s="357"/>
      <c r="G2" s="357"/>
      <c r="H2" s="357"/>
      <c r="I2" s="358"/>
      <c r="J2" s="317" t="s">
        <v>375</v>
      </c>
      <c r="K2" s="318"/>
      <c r="L2" s="262"/>
    </row>
    <row r="3" spans="1:38" s="3" customFormat="1" ht="16.2" thickBot="1" x14ac:dyDescent="0.3">
      <c r="A3" s="374"/>
      <c r="B3" s="359" t="s">
        <v>358</v>
      </c>
      <c r="C3" s="360"/>
      <c r="D3" s="360"/>
      <c r="E3" s="360"/>
      <c r="F3" s="360"/>
      <c r="G3" s="360"/>
      <c r="H3" s="360"/>
      <c r="I3" s="361"/>
      <c r="J3" s="319" t="s">
        <v>373</v>
      </c>
      <c r="K3" s="320"/>
      <c r="L3" s="263"/>
    </row>
    <row r="4" spans="1:38" s="3" customFormat="1" ht="16.95" customHeight="1" thickTop="1" x14ac:dyDescent="0.25">
      <c r="A4" s="363"/>
      <c r="B4" s="364"/>
      <c r="C4" s="364"/>
      <c r="D4" s="364"/>
      <c r="E4" s="364"/>
      <c r="F4" s="364"/>
      <c r="G4" s="364"/>
      <c r="H4" s="364"/>
      <c r="I4" s="364"/>
      <c r="J4" s="364"/>
      <c r="K4" s="365"/>
    </row>
    <row r="5" spans="1:38" s="4" customFormat="1" ht="27" customHeight="1" x14ac:dyDescent="0.3">
      <c r="A5" s="12" t="s">
        <v>80</v>
      </c>
      <c r="B5" s="268" t="str">
        <f>'2 IDENTIFICACIÓN'!B5</f>
        <v>Alcaldia de Bucaramaga</v>
      </c>
      <c r="C5" s="269"/>
      <c r="D5" s="269"/>
      <c r="E5" s="270"/>
      <c r="F5" s="253" t="s">
        <v>81</v>
      </c>
      <c r="G5" s="268" t="str">
        <f>'2 IDENTIFICACIÓN'!G5</f>
        <v>Gestión de la Salud Pública</v>
      </c>
      <c r="H5" s="270"/>
      <c r="I5" s="253" t="s">
        <v>352</v>
      </c>
      <c r="J5" s="271">
        <f>'2 IDENTIFICACIÓN'!J5</f>
        <v>2026</v>
      </c>
      <c r="K5" s="272"/>
    </row>
    <row r="6" spans="1:38" s="4" customFormat="1" ht="14.4" thickBot="1" x14ac:dyDescent="0.3">
      <c r="A6" s="166"/>
      <c r="B6" s="264"/>
      <c r="C6" s="264"/>
      <c r="D6" s="264"/>
      <c r="E6" s="264"/>
      <c r="F6" s="265"/>
      <c r="G6" s="266"/>
      <c r="H6" s="266"/>
      <c r="I6" s="266"/>
      <c r="J6" s="266"/>
      <c r="K6" s="266"/>
      <c r="S6" s="37"/>
      <c r="T6" s="37"/>
      <c r="U6" s="37"/>
    </row>
    <row r="7" spans="1:38" s="37" customFormat="1" ht="13.8" thickBot="1" x14ac:dyDescent="0.3">
      <c r="A7" s="521" t="s">
        <v>293</v>
      </c>
      <c r="B7" s="522"/>
      <c r="C7" s="522"/>
      <c r="D7" s="522"/>
      <c r="E7" s="522"/>
      <c r="F7" s="522"/>
      <c r="G7" s="523"/>
      <c r="I7" s="521" t="s">
        <v>319</v>
      </c>
      <c r="J7" s="522"/>
      <c r="K7" s="522"/>
      <c r="L7" s="522"/>
      <c r="M7" s="522"/>
      <c r="N7" s="522"/>
      <c r="O7" s="523"/>
      <c r="R7" s="41"/>
      <c r="S7" s="42"/>
      <c r="T7" s="452" t="s">
        <v>157</v>
      </c>
      <c r="U7" s="452"/>
      <c r="V7" s="452"/>
      <c r="W7" s="452"/>
      <c r="X7" s="453"/>
      <c r="AF7" s="38"/>
      <c r="AG7" s="38"/>
      <c r="AH7" s="38"/>
      <c r="AI7" s="38"/>
      <c r="AJ7" s="38"/>
    </row>
    <row r="8" spans="1:38" x14ac:dyDescent="0.3">
      <c r="A8" s="44"/>
      <c r="B8" s="45"/>
      <c r="C8" s="452" t="s">
        <v>157</v>
      </c>
      <c r="D8" s="452"/>
      <c r="E8" s="452"/>
      <c r="F8" s="452"/>
      <c r="G8" s="453"/>
      <c r="H8" s="43"/>
      <c r="I8" s="44"/>
      <c r="J8" s="45"/>
      <c r="K8" s="452" t="s">
        <v>157</v>
      </c>
      <c r="L8" s="452"/>
      <c r="M8" s="452"/>
      <c r="N8" s="452"/>
      <c r="O8" s="453"/>
      <c r="P8" s="43"/>
      <c r="R8" s="47"/>
      <c r="T8" s="48">
        <v>0.2</v>
      </c>
      <c r="U8" s="48">
        <v>0.4</v>
      </c>
      <c r="V8" s="48">
        <v>0.6</v>
      </c>
      <c r="W8" s="48">
        <v>0.8</v>
      </c>
      <c r="X8" s="49">
        <v>1</v>
      </c>
      <c r="Y8" s="50"/>
      <c r="Z8" s="50"/>
      <c r="AA8" s="50"/>
      <c r="AB8" s="50"/>
      <c r="AC8" s="50"/>
      <c r="AD8" s="50"/>
      <c r="AE8" s="50"/>
    </row>
    <row r="9" spans="1:38" x14ac:dyDescent="0.25">
      <c r="A9" s="47"/>
      <c r="B9" s="55"/>
      <c r="C9" s="56" t="s">
        <v>271</v>
      </c>
      <c r="D9" s="56" t="s">
        <v>275</v>
      </c>
      <c r="E9" s="56" t="s">
        <v>279</v>
      </c>
      <c r="F9" s="56" t="s">
        <v>284</v>
      </c>
      <c r="G9" s="57" t="s">
        <v>289</v>
      </c>
      <c r="H9" s="43"/>
      <c r="I9" s="47"/>
      <c r="J9" s="55"/>
      <c r="K9" s="56" t="s">
        <v>271</v>
      </c>
      <c r="L9" s="56" t="s">
        <v>275</v>
      </c>
      <c r="M9" s="56" t="s">
        <v>279</v>
      </c>
      <c r="N9" s="56" t="s">
        <v>284</v>
      </c>
      <c r="O9" s="57" t="s">
        <v>289</v>
      </c>
      <c r="P9" s="43"/>
      <c r="R9" s="47"/>
      <c r="S9" s="58"/>
      <c r="T9" s="59" t="s">
        <v>271</v>
      </c>
      <c r="U9" s="59" t="s">
        <v>275</v>
      </c>
      <c r="V9" s="59" t="s">
        <v>279</v>
      </c>
      <c r="W9" s="59" t="s">
        <v>284</v>
      </c>
      <c r="X9" s="60" t="s">
        <v>289</v>
      </c>
      <c r="AA9" s="50"/>
      <c r="AB9" s="50"/>
      <c r="AC9" s="61"/>
      <c r="AD9" s="61"/>
      <c r="AE9" s="61"/>
      <c r="AF9" s="61"/>
      <c r="AG9" s="61"/>
      <c r="AH9" s="61"/>
      <c r="AI9" s="61"/>
      <c r="AJ9" s="61"/>
      <c r="AK9" s="61"/>
      <c r="AL9" s="61"/>
    </row>
    <row r="10" spans="1:38" ht="55.5" customHeight="1" x14ac:dyDescent="0.25">
      <c r="A10" s="454" t="s">
        <v>138</v>
      </c>
      <c r="B10" s="56" t="s">
        <v>287</v>
      </c>
      <c r="C10" s="66" t="str">
        <f>+'4 MAPA CALOR INHERENTE'!I10</f>
        <v xml:space="preserve">                   </v>
      </c>
      <c r="D10" s="66" t="str">
        <f>+'4 MAPA CALOR INHERENTE'!J10</f>
        <v xml:space="preserve">                   </v>
      </c>
      <c r="E10" s="66" t="str">
        <f>+'4 MAPA CALOR INHERENTE'!K10</f>
        <v xml:space="preserve">                   </v>
      </c>
      <c r="F10" s="66" t="str">
        <f>+'4 MAPA CALOR INHERENTE'!L10</f>
        <v xml:space="preserve">                   </v>
      </c>
      <c r="G10" s="67" t="str">
        <f>+'4 MAPA CALOR INHERENTE'!M10</f>
        <v xml:space="preserve">                   </v>
      </c>
      <c r="H10" s="65"/>
      <c r="I10" s="454" t="s">
        <v>138</v>
      </c>
      <c r="J10" s="56" t="s">
        <v>287</v>
      </c>
      <c r="K10" s="66" t="str">
        <f>+'6 MAPA CALOR RESIDUAL'!K10</f>
        <v xml:space="preserve">                   </v>
      </c>
      <c r="L10" s="66" t="str">
        <f>+'6 MAPA CALOR RESIDUAL'!L10</f>
        <v xml:space="preserve">                   </v>
      </c>
      <c r="M10" s="66" t="str">
        <f>+'6 MAPA CALOR RESIDUAL'!M10</f>
        <v xml:space="preserve">                   </v>
      </c>
      <c r="N10" s="66" t="str">
        <f>+'6 MAPA CALOR RESIDUAL'!N10</f>
        <v xml:space="preserve">                   </v>
      </c>
      <c r="O10" s="67" t="str">
        <f>+'6 MAPA CALOR RESIDUAL'!O10</f>
        <v xml:space="preserve">                   </v>
      </c>
      <c r="P10" s="65"/>
      <c r="Q10" s="520" t="s">
        <v>138</v>
      </c>
      <c r="R10" s="68">
        <v>1</v>
      </c>
      <c r="S10" s="59" t="s">
        <v>287</v>
      </c>
      <c r="T10" s="66" t="s">
        <v>297</v>
      </c>
      <c r="U10" s="66" t="s">
        <v>297</v>
      </c>
      <c r="V10" s="66" t="s">
        <v>297</v>
      </c>
      <c r="W10" s="66" t="s">
        <v>297</v>
      </c>
      <c r="X10" s="67" t="s">
        <v>298</v>
      </c>
      <c r="AA10" s="50"/>
      <c r="AB10" s="50"/>
      <c r="AC10" s="61"/>
      <c r="AD10" s="61"/>
      <c r="AE10" s="61"/>
      <c r="AF10" s="69"/>
      <c r="AG10" s="69"/>
      <c r="AH10" s="69"/>
      <c r="AI10" s="69"/>
      <c r="AJ10" s="69"/>
      <c r="AK10" s="61"/>
      <c r="AL10" s="61"/>
    </row>
    <row r="11" spans="1:38" ht="55.5" customHeight="1" x14ac:dyDescent="0.25">
      <c r="A11" s="454"/>
      <c r="B11" s="56" t="s">
        <v>282</v>
      </c>
      <c r="C11" s="70" t="str">
        <f>+'4 MAPA CALOR INHERENTE'!I11</f>
        <v xml:space="preserve">                   </v>
      </c>
      <c r="D11" s="70" t="str">
        <f>+'4 MAPA CALOR INHERENTE'!J11</f>
        <v xml:space="preserve">                   </v>
      </c>
      <c r="E11" s="66" t="str">
        <f>+'4 MAPA CALOR INHERENTE'!K11</f>
        <v xml:space="preserve">                   </v>
      </c>
      <c r="F11" s="66" t="str">
        <f>+'4 MAPA CALOR INHERENTE'!L11</f>
        <v xml:space="preserve">                   </v>
      </c>
      <c r="G11" s="67" t="str">
        <f>+'4 MAPA CALOR INHERENTE'!M11</f>
        <v xml:space="preserve">                   </v>
      </c>
      <c r="H11" s="65"/>
      <c r="I11" s="454"/>
      <c r="J11" s="56" t="s">
        <v>282</v>
      </c>
      <c r="K11" s="70" t="str">
        <f>+'6 MAPA CALOR RESIDUAL'!K11</f>
        <v xml:space="preserve">                   </v>
      </c>
      <c r="L11" s="70" t="str">
        <f>+'6 MAPA CALOR RESIDUAL'!L11</f>
        <v xml:space="preserve">                   </v>
      </c>
      <c r="M11" s="66" t="str">
        <f>+'6 MAPA CALOR RESIDUAL'!M11</f>
        <v xml:space="preserve">                   </v>
      </c>
      <c r="N11" s="66" t="str">
        <f>+'6 MAPA CALOR RESIDUAL'!N11</f>
        <v xml:space="preserve">                   </v>
      </c>
      <c r="O11" s="67" t="str">
        <f>+'6 MAPA CALOR RESIDUAL'!O11</f>
        <v xml:space="preserve">                   </v>
      </c>
      <c r="P11" s="65"/>
      <c r="Q11" s="520"/>
      <c r="R11" s="68">
        <v>0.8</v>
      </c>
      <c r="S11" s="59" t="s">
        <v>282</v>
      </c>
      <c r="T11" s="70" t="s">
        <v>279</v>
      </c>
      <c r="U11" s="70" t="s">
        <v>279</v>
      </c>
      <c r="V11" s="66" t="s">
        <v>297</v>
      </c>
      <c r="W11" s="66" t="s">
        <v>297</v>
      </c>
      <c r="X11" s="67" t="s">
        <v>298</v>
      </c>
      <c r="AA11" s="50"/>
      <c r="AB11" s="50"/>
      <c r="AC11" s="61"/>
      <c r="AD11" s="71"/>
      <c r="AE11" s="72"/>
      <c r="AF11" s="69"/>
      <c r="AG11" s="69"/>
      <c r="AH11" s="69"/>
      <c r="AI11" s="69"/>
      <c r="AJ11" s="69"/>
      <c r="AK11" s="61"/>
      <c r="AL11" s="61"/>
    </row>
    <row r="12" spans="1:38" ht="55.5" customHeight="1" x14ac:dyDescent="0.25">
      <c r="A12" s="454"/>
      <c r="B12" s="56" t="s">
        <v>277</v>
      </c>
      <c r="C12" s="70" t="str">
        <f>+'4 MAPA CALOR INHERENTE'!I12</f>
        <v xml:space="preserve">                   </v>
      </c>
      <c r="D12" s="70" t="str">
        <f>+'4 MAPA CALOR INHERENTE'!J12</f>
        <v xml:space="preserve">   R4     R9           </v>
      </c>
      <c r="E12" s="70" t="str">
        <f>+'4 MAPA CALOR INHERENTE'!K12</f>
        <v xml:space="preserve">  R3     R8            </v>
      </c>
      <c r="F12" s="66" t="str">
        <f>+'4 MAPA CALOR INHERENTE'!L12</f>
        <v xml:space="preserve">R1    R5               </v>
      </c>
      <c r="G12" s="67" t="str">
        <f>+'4 MAPA CALOR INHERENTE'!M12</f>
        <v xml:space="preserve">     R6 R7   R10          </v>
      </c>
      <c r="H12" s="65"/>
      <c r="I12" s="454"/>
      <c r="J12" s="56" t="s">
        <v>277</v>
      </c>
      <c r="K12" s="70" t="str">
        <f>+'6 MAPA CALOR RESIDUAL'!K12</f>
        <v xml:space="preserve">                   </v>
      </c>
      <c r="L12" s="70" t="str">
        <f>+'6 MAPA CALOR RESIDUAL'!L12</f>
        <v xml:space="preserve">   R4     R9           </v>
      </c>
      <c r="M12" s="70" t="str">
        <f>+'6 MAPA CALOR RESIDUAL'!M12</f>
        <v xml:space="preserve">  R3     R8            </v>
      </c>
      <c r="N12" s="66" t="str">
        <f>+'6 MAPA CALOR RESIDUAL'!N12</f>
        <v xml:space="preserve">R1    R5       R12 R13       </v>
      </c>
      <c r="O12" s="67" t="str">
        <f>+'6 MAPA CALOR RESIDUAL'!O12</f>
        <v xml:space="preserve"> R2    R6 R7   R10 R11         </v>
      </c>
      <c r="P12" s="65"/>
      <c r="Q12" s="520"/>
      <c r="R12" s="68">
        <v>0.6</v>
      </c>
      <c r="S12" s="59" t="s">
        <v>277</v>
      </c>
      <c r="T12" s="70" t="s">
        <v>279</v>
      </c>
      <c r="U12" s="70" t="s">
        <v>279</v>
      </c>
      <c r="V12" s="70" t="s">
        <v>279</v>
      </c>
      <c r="W12" s="66" t="s">
        <v>297</v>
      </c>
      <c r="X12" s="67" t="s">
        <v>298</v>
      </c>
      <c r="AA12" s="50"/>
      <c r="AB12" s="50"/>
      <c r="AC12" s="61"/>
      <c r="AD12" s="71"/>
      <c r="AE12" s="72"/>
      <c r="AF12" s="69"/>
      <c r="AG12" s="69"/>
      <c r="AH12" s="69"/>
      <c r="AI12" s="69"/>
      <c r="AJ12" s="73"/>
      <c r="AK12" s="61"/>
      <c r="AL12" s="61"/>
    </row>
    <row r="13" spans="1:38" ht="55.5" customHeight="1" x14ac:dyDescent="0.25">
      <c r="A13" s="454"/>
      <c r="B13" s="56" t="s">
        <v>273</v>
      </c>
      <c r="C13" s="74" t="str">
        <f>+'4 MAPA CALOR INHERENTE'!I13</f>
        <v xml:space="preserve">                   </v>
      </c>
      <c r="D13" s="70" t="str">
        <f>+'4 MAPA CALOR INHERENTE'!J13</f>
        <v xml:space="preserve">                   </v>
      </c>
      <c r="E13" s="70" t="str">
        <f>+'4 MAPA CALOR INHERENTE'!K13</f>
        <v xml:space="preserve">                   </v>
      </c>
      <c r="F13" s="66" t="str">
        <f>+'4 MAPA CALOR INHERENTE'!L13</f>
        <v xml:space="preserve">           R12 R13       </v>
      </c>
      <c r="G13" s="67" t="str">
        <f>+'4 MAPA CALOR INHERENTE'!M13</f>
        <v xml:space="preserve"> R2         R11         </v>
      </c>
      <c r="H13" s="65"/>
      <c r="I13" s="454"/>
      <c r="J13" s="56" t="s">
        <v>273</v>
      </c>
      <c r="K13" s="74" t="str">
        <f>+'6 MAPA CALOR RESIDUAL'!K13</f>
        <v xml:space="preserve">                   </v>
      </c>
      <c r="L13" s="70" t="str">
        <f>+'6 MAPA CALOR RESIDUAL'!L13</f>
        <v xml:space="preserve">                   </v>
      </c>
      <c r="M13" s="70" t="str">
        <f>+'6 MAPA CALOR RESIDUAL'!M13</f>
        <v xml:space="preserve">                   </v>
      </c>
      <c r="N13" s="66" t="str">
        <f>+'6 MAPA CALOR RESIDUAL'!N13</f>
        <v xml:space="preserve">                   </v>
      </c>
      <c r="O13" s="67" t="str">
        <f>+'6 MAPA CALOR RESIDUAL'!O13</f>
        <v xml:space="preserve">                   </v>
      </c>
      <c r="P13" s="65"/>
      <c r="Q13" s="520"/>
      <c r="R13" s="68">
        <v>0.4</v>
      </c>
      <c r="S13" s="59" t="s">
        <v>273</v>
      </c>
      <c r="T13" s="74" t="s">
        <v>299</v>
      </c>
      <c r="U13" s="70" t="s">
        <v>279</v>
      </c>
      <c r="V13" s="70" t="s">
        <v>279</v>
      </c>
      <c r="W13" s="66" t="s">
        <v>297</v>
      </c>
      <c r="X13" s="67" t="s">
        <v>298</v>
      </c>
      <c r="AA13" s="50"/>
      <c r="AB13" s="50"/>
      <c r="AC13" s="61"/>
      <c r="AD13" s="71"/>
      <c r="AE13" s="72"/>
      <c r="AF13" s="69"/>
      <c r="AG13" s="69"/>
      <c r="AH13" s="69"/>
      <c r="AI13" s="73"/>
      <c r="AJ13" s="69"/>
      <c r="AK13" s="61"/>
      <c r="AL13" s="61"/>
    </row>
    <row r="14" spans="1:38" ht="55.5" customHeight="1" thickBot="1" x14ac:dyDescent="0.3">
      <c r="A14" s="455"/>
      <c r="B14" s="75" t="s">
        <v>269</v>
      </c>
      <c r="C14" s="76" t="str">
        <f>+'4 MAPA CALOR INHERENTE'!I14</f>
        <v xml:space="preserve">                   </v>
      </c>
      <c r="D14" s="76" t="str">
        <f>+'4 MAPA CALOR INHERENTE'!J14</f>
        <v xml:space="preserve">                   </v>
      </c>
      <c r="E14" s="77" t="str">
        <f>+'4 MAPA CALOR INHERENTE'!K14</f>
        <v xml:space="preserve">                   </v>
      </c>
      <c r="F14" s="78" t="str">
        <f>+'4 MAPA CALOR INHERENTE'!L14</f>
        <v xml:space="preserve">                   </v>
      </c>
      <c r="G14" s="79" t="str">
        <f>+'4 MAPA CALOR INHERENTE'!M14</f>
        <v xml:space="preserve">                   </v>
      </c>
      <c r="H14" s="65"/>
      <c r="I14" s="455"/>
      <c r="J14" s="75" t="s">
        <v>269</v>
      </c>
      <c r="K14" s="76" t="str">
        <f>+'6 MAPA CALOR RESIDUAL'!K14</f>
        <v xml:space="preserve">                   </v>
      </c>
      <c r="L14" s="76" t="str">
        <f>+'6 MAPA CALOR RESIDUAL'!L14</f>
        <v xml:space="preserve">                   </v>
      </c>
      <c r="M14" s="77" t="str">
        <f>+'6 MAPA CALOR RESIDUAL'!M14</f>
        <v xml:space="preserve">                   </v>
      </c>
      <c r="N14" s="78" t="str">
        <f>+'6 MAPA CALOR RESIDUAL'!N14</f>
        <v xml:space="preserve">                   </v>
      </c>
      <c r="O14" s="79" t="str">
        <f>+'6 MAPA CALOR RESIDUAL'!O14</f>
        <v xml:space="preserve">                   </v>
      </c>
      <c r="P14" s="65"/>
      <c r="Q14" s="520"/>
      <c r="R14" s="80">
        <v>0.2</v>
      </c>
      <c r="S14" s="81" t="s">
        <v>269</v>
      </c>
      <c r="T14" s="76" t="s">
        <v>299</v>
      </c>
      <c r="U14" s="76" t="s">
        <v>299</v>
      </c>
      <c r="V14" s="77" t="s">
        <v>279</v>
      </c>
      <c r="W14" s="78" t="s">
        <v>297</v>
      </c>
      <c r="X14" s="79" t="s">
        <v>298</v>
      </c>
      <c r="AA14" s="50"/>
      <c r="AB14" s="50"/>
      <c r="AC14" s="61"/>
      <c r="AD14" s="71"/>
      <c r="AE14" s="72"/>
      <c r="AF14" s="69"/>
      <c r="AG14" s="69"/>
      <c r="AH14" s="69"/>
      <c r="AI14" s="82"/>
      <c r="AJ14" s="69"/>
      <c r="AK14" s="61"/>
      <c r="AL14" s="61"/>
    </row>
    <row r="15" spans="1:38" x14ac:dyDescent="0.25">
      <c r="A15" s="51"/>
      <c r="B15" s="65"/>
      <c r="C15" s="145"/>
      <c r="D15" s="146"/>
      <c r="E15" s="147"/>
      <c r="F15" s="147"/>
      <c r="G15" s="65"/>
      <c r="H15" s="65"/>
      <c r="I15" s="65"/>
      <c r="J15" s="65"/>
      <c r="K15" s="65"/>
      <c r="L15" s="65"/>
      <c r="M15" s="65"/>
      <c r="N15" s="65"/>
      <c r="O15" s="65"/>
      <c r="P15" s="65"/>
      <c r="AA15" s="50"/>
      <c r="AB15" s="50"/>
      <c r="AC15" s="61"/>
      <c r="AD15" s="71"/>
      <c r="AE15" s="72"/>
      <c r="AF15" s="69"/>
      <c r="AG15" s="69"/>
      <c r="AH15" s="69"/>
      <c r="AI15" s="69"/>
      <c r="AJ15" s="69"/>
      <c r="AK15" s="61"/>
      <c r="AL15" s="61"/>
    </row>
    <row r="16" spans="1:38" ht="26.4" x14ac:dyDescent="0.25">
      <c r="A16" s="51"/>
      <c r="B16" s="65"/>
      <c r="C16" s="145"/>
      <c r="D16" s="146"/>
      <c r="E16" s="147"/>
      <c r="F16" s="147"/>
      <c r="G16" s="65"/>
      <c r="H16" s="65"/>
      <c r="I16" s="65"/>
      <c r="J16" s="65"/>
      <c r="K16" s="65"/>
      <c r="L16" s="65"/>
      <c r="M16" s="65"/>
      <c r="N16" s="65"/>
      <c r="O16" s="65"/>
      <c r="P16" s="65"/>
      <c r="T16" s="53" t="s">
        <v>300</v>
      </c>
      <c r="V16" s="50"/>
      <c r="W16" s="50"/>
      <c r="X16" s="50"/>
      <c r="Y16" s="50"/>
      <c r="Z16" s="50"/>
      <c r="AA16" s="50"/>
      <c r="AB16" s="50"/>
      <c r="AC16" s="61"/>
      <c r="AD16" s="71"/>
      <c r="AE16" s="61"/>
      <c r="AF16" s="72"/>
      <c r="AG16" s="72"/>
      <c r="AH16" s="72"/>
      <c r="AI16" s="72"/>
      <c r="AJ16" s="72"/>
      <c r="AK16" s="61"/>
      <c r="AL16" s="61"/>
    </row>
    <row r="17" spans="1:38" x14ac:dyDescent="0.25">
      <c r="A17" s="51"/>
      <c r="B17" s="65"/>
      <c r="C17" s="145"/>
      <c r="D17" s="146"/>
      <c r="E17" s="147"/>
      <c r="F17" s="147"/>
      <c r="G17" s="65"/>
      <c r="H17" s="65"/>
      <c r="I17" s="65"/>
      <c r="J17" s="65"/>
      <c r="K17" s="65"/>
      <c r="L17" s="65"/>
      <c r="M17" s="65"/>
      <c r="N17" s="65"/>
      <c r="O17" s="65"/>
      <c r="P17" s="65"/>
      <c r="T17" s="83" t="s">
        <v>298</v>
      </c>
      <c r="V17" s="50"/>
      <c r="W17" s="50"/>
      <c r="X17" s="50"/>
      <c r="Y17" s="50"/>
      <c r="Z17" s="50"/>
      <c r="AA17" s="50"/>
      <c r="AB17" s="50"/>
      <c r="AC17" s="61"/>
      <c r="AD17" s="61"/>
      <c r="AE17" s="61"/>
      <c r="AF17" s="69"/>
      <c r="AG17" s="69"/>
      <c r="AH17" s="69"/>
      <c r="AI17" s="69"/>
      <c r="AJ17" s="69"/>
      <c r="AK17" s="61"/>
      <c r="AL17" s="61"/>
    </row>
    <row r="18" spans="1:38" x14ac:dyDescent="0.25">
      <c r="A18" s="51"/>
      <c r="B18" s="65"/>
      <c r="C18" s="145"/>
      <c r="D18" s="146"/>
      <c r="E18" s="147"/>
      <c r="F18" s="147"/>
      <c r="G18" s="65"/>
      <c r="H18" s="65"/>
      <c r="I18" s="65"/>
      <c r="J18" s="65"/>
      <c r="K18" s="65"/>
      <c r="L18" s="65"/>
      <c r="M18" s="65"/>
      <c r="N18" s="65"/>
      <c r="O18" s="65"/>
      <c r="P18" s="65"/>
      <c r="T18" s="66" t="s">
        <v>297</v>
      </c>
      <c r="U18" s="50"/>
      <c r="V18" s="50"/>
      <c r="W18" s="50"/>
      <c r="X18" s="50"/>
      <c r="Y18" s="50"/>
      <c r="Z18" s="50"/>
      <c r="AA18" s="50"/>
      <c r="AB18" s="50"/>
      <c r="AC18" s="61"/>
      <c r="AD18" s="61"/>
      <c r="AE18" s="61"/>
      <c r="AF18" s="69"/>
      <c r="AG18" s="69"/>
      <c r="AH18" s="69"/>
      <c r="AI18" s="69"/>
      <c r="AJ18" s="69"/>
      <c r="AK18" s="61"/>
      <c r="AL18" s="61"/>
    </row>
    <row r="19" spans="1:38" x14ac:dyDescent="0.25">
      <c r="A19" s="51"/>
      <c r="B19" s="65"/>
      <c r="C19" s="145"/>
      <c r="D19" s="146"/>
      <c r="E19" s="147"/>
      <c r="F19" s="147"/>
      <c r="G19" s="65"/>
      <c r="H19" s="65"/>
      <c r="I19" s="65"/>
      <c r="J19" s="65"/>
      <c r="K19" s="65"/>
      <c r="L19" s="65"/>
      <c r="M19" s="65"/>
      <c r="N19" s="65"/>
      <c r="O19" s="65"/>
      <c r="P19" s="65"/>
      <c r="S19" s="84"/>
      <c r="T19" s="70" t="s">
        <v>279</v>
      </c>
      <c r="U19" s="84"/>
      <c r="V19" s="84"/>
      <c r="W19" s="84"/>
      <c r="X19" s="84"/>
      <c r="Y19" s="84"/>
      <c r="Z19" s="84"/>
      <c r="AA19" s="84"/>
      <c r="AB19" s="84"/>
      <c r="AC19" s="61"/>
      <c r="AD19" s="61"/>
      <c r="AE19" s="85"/>
      <c r="AF19" s="85"/>
      <c r="AG19" s="85"/>
      <c r="AH19" s="85"/>
      <c r="AI19" s="85"/>
      <c r="AJ19" s="85"/>
      <c r="AK19" s="61"/>
      <c r="AL19" s="61"/>
    </row>
    <row r="20" spans="1:38" x14ac:dyDescent="0.25">
      <c r="A20" s="51"/>
      <c r="B20" s="65"/>
      <c r="C20" s="145"/>
      <c r="D20" s="146"/>
      <c r="E20" s="147"/>
      <c r="F20" s="147"/>
      <c r="G20" s="65"/>
      <c r="H20" s="65"/>
      <c r="I20" s="65"/>
      <c r="J20" s="65"/>
      <c r="K20" s="65"/>
      <c r="L20" s="65"/>
      <c r="M20" s="65"/>
      <c r="N20" s="65"/>
      <c r="O20" s="65"/>
      <c r="P20" s="65"/>
      <c r="S20" s="84"/>
      <c r="T20" s="74" t="s">
        <v>299</v>
      </c>
      <c r="AA20" s="84"/>
      <c r="AB20" s="84"/>
      <c r="AC20" s="61"/>
      <c r="AD20" s="61"/>
      <c r="AE20" s="61"/>
      <c r="AF20" s="69"/>
      <c r="AG20" s="69"/>
      <c r="AH20" s="69"/>
      <c r="AI20" s="69"/>
      <c r="AJ20" s="69"/>
      <c r="AK20" s="61"/>
      <c r="AL20" s="61"/>
    </row>
    <row r="21" spans="1:38" x14ac:dyDescent="0.25">
      <c r="A21" s="51"/>
      <c r="B21" s="65"/>
      <c r="C21" s="145"/>
      <c r="D21" s="146"/>
      <c r="E21" s="147"/>
      <c r="F21" s="147"/>
      <c r="G21" s="65"/>
      <c r="H21" s="65"/>
      <c r="I21" s="65"/>
      <c r="J21" s="65"/>
      <c r="K21" s="65"/>
      <c r="L21" s="65"/>
      <c r="M21" s="65"/>
      <c r="N21" s="65"/>
      <c r="O21" s="65"/>
      <c r="P21" s="65"/>
      <c r="Q21" s="86"/>
      <c r="R21" s="86"/>
      <c r="S21" s="84"/>
      <c r="AA21" s="84"/>
      <c r="AB21" s="84"/>
      <c r="AC21" s="61"/>
      <c r="AD21" s="61"/>
      <c r="AE21" s="61"/>
      <c r="AF21" s="69"/>
      <c r="AG21" s="69"/>
      <c r="AH21" s="69"/>
      <c r="AI21" s="69"/>
      <c r="AJ21" s="69"/>
      <c r="AK21" s="61"/>
      <c r="AL21" s="61"/>
    </row>
    <row r="22" spans="1:38" x14ac:dyDescent="0.25">
      <c r="A22" s="51"/>
      <c r="B22" s="65"/>
      <c r="C22" s="145"/>
      <c r="D22" s="146"/>
      <c r="E22" s="147"/>
      <c r="F22" s="147"/>
      <c r="G22" s="65"/>
      <c r="H22" s="65"/>
      <c r="I22" s="65"/>
      <c r="J22" s="65"/>
      <c r="K22" s="65"/>
      <c r="L22" s="65"/>
      <c r="M22" s="65"/>
      <c r="N22" s="65"/>
      <c r="O22" s="65"/>
      <c r="P22" s="65"/>
      <c r="Q22" s="86"/>
      <c r="R22" s="86"/>
      <c r="S22" s="87"/>
      <c r="AA22" s="84"/>
      <c r="AB22" s="84"/>
      <c r="AC22" s="61"/>
      <c r="AD22" s="82"/>
      <c r="AE22" s="82"/>
      <c r="AF22" s="82"/>
      <c r="AG22" s="82"/>
      <c r="AH22" s="82"/>
      <c r="AI22" s="82"/>
      <c r="AJ22" s="69"/>
      <c r="AK22" s="61"/>
      <c r="AL22" s="61"/>
    </row>
    <row r="23" spans="1:38" x14ac:dyDescent="0.25">
      <c r="A23" s="51"/>
      <c r="B23" s="65"/>
      <c r="C23" s="145"/>
      <c r="D23" s="146"/>
      <c r="E23" s="147"/>
      <c r="F23" s="147"/>
      <c r="G23" s="65"/>
      <c r="H23" s="65"/>
      <c r="I23" s="65"/>
      <c r="J23" s="65"/>
      <c r="K23" s="65"/>
      <c r="L23" s="65"/>
      <c r="M23" s="65"/>
      <c r="N23" s="65"/>
      <c r="O23" s="65"/>
      <c r="P23" s="65"/>
      <c r="Q23" s="86"/>
      <c r="R23" s="86"/>
      <c r="AC23" s="61"/>
      <c r="AD23" s="88"/>
      <c r="AE23" s="88"/>
      <c r="AF23" s="88"/>
      <c r="AG23" s="88"/>
      <c r="AH23" s="88"/>
      <c r="AI23" s="88"/>
      <c r="AJ23" s="69"/>
      <c r="AK23" s="61"/>
      <c r="AL23" s="61"/>
    </row>
    <row r="24" spans="1:38" x14ac:dyDescent="0.25">
      <c r="A24" s="51"/>
      <c r="B24" s="65"/>
      <c r="C24" s="145"/>
      <c r="D24" s="146"/>
      <c r="E24" s="147"/>
      <c r="F24" s="147"/>
      <c r="G24" s="65"/>
      <c r="H24" s="65"/>
      <c r="I24" s="65"/>
      <c r="J24" s="65"/>
      <c r="K24" s="65"/>
      <c r="L24" s="65"/>
      <c r="M24" s="65"/>
      <c r="N24" s="65"/>
      <c r="O24" s="65"/>
      <c r="P24" s="65"/>
      <c r="Q24" s="86"/>
      <c r="R24" s="86"/>
      <c r="AC24" s="61"/>
      <c r="AD24" s="82"/>
      <c r="AE24" s="82"/>
      <c r="AF24" s="82"/>
      <c r="AG24" s="82"/>
      <c r="AH24" s="82"/>
      <c r="AI24" s="82"/>
      <c r="AJ24" s="69"/>
      <c r="AK24" s="61"/>
      <c r="AL24" s="61"/>
    </row>
    <row r="25" spans="1:38" x14ac:dyDescent="0.25">
      <c r="A25" s="51"/>
      <c r="B25" s="65"/>
      <c r="C25" s="145"/>
      <c r="D25" s="146"/>
      <c r="E25" s="147"/>
      <c r="F25" s="147"/>
      <c r="G25" s="65"/>
      <c r="H25" s="65"/>
      <c r="I25" s="65"/>
      <c r="J25" s="65"/>
      <c r="K25" s="65"/>
      <c r="L25" s="65"/>
      <c r="M25" s="65"/>
      <c r="N25" s="65"/>
      <c r="O25" s="65"/>
      <c r="P25" s="65"/>
      <c r="AC25" s="61"/>
      <c r="AD25" s="82"/>
      <c r="AE25" s="82"/>
      <c r="AF25" s="82"/>
      <c r="AG25" s="82"/>
      <c r="AH25" s="82"/>
      <c r="AI25" s="82"/>
      <c r="AJ25" s="69"/>
      <c r="AK25" s="61"/>
      <c r="AL25" s="61"/>
    </row>
    <row r="26" spans="1:38" x14ac:dyDescent="0.3">
      <c r="A26" s="51"/>
      <c r="B26" s="65"/>
      <c r="C26" s="145"/>
      <c r="D26" s="146"/>
      <c r="E26" s="147"/>
      <c r="F26" s="147"/>
      <c r="G26" s="65"/>
      <c r="H26" s="65"/>
      <c r="I26" s="65"/>
      <c r="J26" s="65"/>
      <c r="K26" s="65"/>
      <c r="L26" s="65"/>
      <c r="M26" s="65"/>
      <c r="N26" s="65"/>
      <c r="O26" s="65"/>
      <c r="P26" s="65"/>
    </row>
    <row r="27" spans="1:38" x14ac:dyDescent="0.3">
      <c r="A27" s="51"/>
      <c r="B27" s="65"/>
      <c r="C27" s="145"/>
      <c r="D27" s="146"/>
      <c r="E27" s="147"/>
      <c r="F27" s="147"/>
      <c r="G27" s="65"/>
      <c r="H27" s="65"/>
      <c r="I27" s="65"/>
      <c r="J27" s="65"/>
      <c r="K27" s="65"/>
      <c r="L27" s="65"/>
      <c r="M27" s="65"/>
      <c r="N27" s="65"/>
      <c r="O27" s="65"/>
      <c r="P27" s="65"/>
    </row>
    <row r="28" spans="1:38" x14ac:dyDescent="0.3">
      <c r="A28" s="51"/>
      <c r="B28" s="65"/>
      <c r="C28" s="145"/>
      <c r="D28" s="146"/>
      <c r="E28" s="147"/>
      <c r="F28" s="147"/>
      <c r="G28" s="65"/>
      <c r="H28" s="65"/>
      <c r="I28" s="65"/>
      <c r="J28" s="65"/>
      <c r="K28" s="65"/>
      <c r="L28" s="65"/>
      <c r="M28" s="65"/>
      <c r="N28" s="65"/>
      <c r="O28" s="65"/>
      <c r="P28" s="65"/>
    </row>
    <row r="29" spans="1:38" x14ac:dyDescent="0.3">
      <c r="A29" s="51"/>
      <c r="B29" s="65"/>
      <c r="C29" s="145"/>
      <c r="D29" s="146"/>
      <c r="E29" s="147"/>
      <c r="F29" s="147"/>
      <c r="G29" s="65"/>
      <c r="H29" s="65"/>
      <c r="I29" s="65"/>
      <c r="J29" s="65"/>
      <c r="K29" s="65"/>
      <c r="L29" s="65"/>
      <c r="M29" s="65"/>
      <c r="N29" s="65"/>
      <c r="O29" s="65"/>
      <c r="P29" s="65"/>
    </row>
    <row r="30" spans="1:38" ht="14.55" customHeight="1" x14ac:dyDescent="0.3">
      <c r="B30" s="46"/>
      <c r="D30" s="46"/>
      <c r="G30" s="46"/>
      <c r="H30" s="46"/>
      <c r="I30" s="46"/>
      <c r="J30" s="46"/>
      <c r="K30" s="46"/>
      <c r="L30" s="46"/>
      <c r="M30" s="46"/>
      <c r="N30" s="46"/>
      <c r="O30" s="46"/>
      <c r="P30" s="46"/>
      <c r="AA30" s="51"/>
      <c r="AB30" s="51"/>
      <c r="AC30" s="51"/>
      <c r="AD30" s="51"/>
      <c r="AE30" s="51"/>
      <c r="AF30" s="46"/>
      <c r="AG30" s="46"/>
      <c r="AH30" s="46"/>
      <c r="AI30" s="46"/>
      <c r="AJ30" s="46"/>
    </row>
    <row r="31" spans="1:38" ht="39" customHeight="1" x14ac:dyDescent="0.3">
      <c r="B31" s="46"/>
      <c r="D31" s="46"/>
      <c r="G31" s="46"/>
      <c r="H31" s="46"/>
      <c r="I31" s="46"/>
      <c r="J31" s="46"/>
      <c r="K31" s="46"/>
      <c r="L31" s="46"/>
      <c r="M31" s="46"/>
      <c r="N31" s="46"/>
      <c r="O31" s="46"/>
      <c r="P31" s="46"/>
      <c r="AA31" s="51"/>
      <c r="AB31" s="51"/>
      <c r="AC31" s="51"/>
      <c r="AD31" s="51"/>
      <c r="AE31" s="51"/>
      <c r="AF31" s="46"/>
      <c r="AG31" s="46"/>
      <c r="AH31" s="46"/>
      <c r="AI31" s="46"/>
      <c r="AJ31" s="46"/>
    </row>
    <row r="32" spans="1:38" ht="19.5" customHeight="1" x14ac:dyDescent="0.3">
      <c r="B32" s="46"/>
      <c r="D32" s="46"/>
      <c r="G32" s="46"/>
      <c r="H32" s="46"/>
      <c r="I32" s="46"/>
      <c r="J32" s="46"/>
      <c r="K32" s="46"/>
      <c r="L32" s="46"/>
      <c r="M32" s="46"/>
      <c r="N32" s="46"/>
      <c r="O32" s="46"/>
      <c r="P32" s="46"/>
      <c r="AA32" s="51"/>
      <c r="AB32" s="51"/>
      <c r="AC32" s="51"/>
      <c r="AD32" s="51"/>
      <c r="AE32" s="51"/>
      <c r="AF32" s="46"/>
      <c r="AG32" s="46"/>
      <c r="AH32" s="46"/>
      <c r="AI32" s="46"/>
      <c r="AJ32" s="46"/>
    </row>
    <row r="33" spans="2:36" ht="19.5" customHeight="1" x14ac:dyDescent="0.3">
      <c r="B33" s="46"/>
      <c r="D33" s="46"/>
      <c r="G33" s="46"/>
      <c r="H33" s="46"/>
      <c r="I33" s="46"/>
      <c r="J33" s="46"/>
      <c r="K33" s="46"/>
      <c r="L33" s="46"/>
      <c r="M33" s="46"/>
      <c r="N33" s="46"/>
      <c r="O33" s="46"/>
      <c r="P33" s="46"/>
      <c r="AA33" s="51"/>
      <c r="AB33" s="51"/>
      <c r="AC33" s="51"/>
      <c r="AD33" s="51"/>
      <c r="AE33" s="51"/>
      <c r="AF33" s="46"/>
      <c r="AG33" s="46"/>
      <c r="AH33" s="46"/>
      <c r="AI33" s="46"/>
      <c r="AJ33" s="46"/>
    </row>
    <row r="34" spans="2:36" ht="19.5" customHeight="1" x14ac:dyDescent="0.3">
      <c r="B34" s="46"/>
      <c r="D34" s="46"/>
      <c r="G34" s="46"/>
      <c r="H34" s="46"/>
      <c r="I34" s="46"/>
      <c r="J34" s="46"/>
      <c r="K34" s="46"/>
      <c r="L34" s="46"/>
      <c r="M34" s="46"/>
      <c r="N34" s="46"/>
      <c r="O34" s="46"/>
      <c r="P34" s="46"/>
      <c r="AA34" s="51"/>
      <c r="AB34" s="51"/>
      <c r="AC34" s="51"/>
      <c r="AD34" s="51"/>
      <c r="AE34" s="51"/>
      <c r="AF34" s="46"/>
      <c r="AG34" s="46"/>
      <c r="AH34" s="46"/>
      <c r="AI34" s="46"/>
      <c r="AJ34" s="46"/>
    </row>
    <row r="35" spans="2:36" ht="19.5" customHeight="1" x14ac:dyDescent="0.3">
      <c r="B35" s="46"/>
      <c r="D35" s="46"/>
      <c r="G35" s="46"/>
      <c r="H35" s="46"/>
      <c r="I35" s="46"/>
      <c r="J35" s="46"/>
      <c r="K35" s="46"/>
      <c r="L35" s="46"/>
      <c r="M35" s="46"/>
      <c r="N35" s="46"/>
      <c r="O35" s="46"/>
      <c r="P35" s="46"/>
      <c r="AA35" s="51"/>
      <c r="AB35" s="51"/>
      <c r="AC35" s="51"/>
      <c r="AD35" s="51"/>
      <c r="AE35" s="51"/>
      <c r="AF35" s="46"/>
      <c r="AG35" s="46"/>
      <c r="AH35" s="46"/>
      <c r="AI35" s="46"/>
      <c r="AJ35" s="46"/>
    </row>
    <row r="36" spans="2:36" ht="19.5" customHeight="1" x14ac:dyDescent="0.3">
      <c r="B36" s="46"/>
      <c r="D36" s="46"/>
      <c r="G36" s="46"/>
      <c r="H36" s="46"/>
      <c r="I36" s="46"/>
      <c r="J36" s="46"/>
      <c r="K36" s="46"/>
      <c r="L36" s="46"/>
      <c r="M36" s="46"/>
      <c r="N36" s="46"/>
      <c r="O36" s="46"/>
      <c r="P36" s="46"/>
      <c r="AA36" s="51"/>
      <c r="AB36" s="51"/>
      <c r="AC36" s="51"/>
      <c r="AD36" s="51"/>
      <c r="AE36" s="51"/>
      <c r="AF36" s="46"/>
      <c r="AG36" s="46"/>
      <c r="AH36" s="46"/>
      <c r="AI36" s="46"/>
      <c r="AJ36" s="46"/>
    </row>
    <row r="37" spans="2:36" x14ac:dyDescent="0.3"/>
    <row r="38" spans="2:36" x14ac:dyDescent="0.3"/>
    <row r="39" spans="2:36" x14ac:dyDescent="0.3"/>
    <row r="40" spans="2:36" x14ac:dyDescent="0.3"/>
    <row r="41" spans="2:36" x14ac:dyDescent="0.3"/>
    <row r="42" spans="2:36" x14ac:dyDescent="0.3"/>
    <row r="43" spans="2:36" x14ac:dyDescent="0.3"/>
    <row r="44" spans="2:36" x14ac:dyDescent="0.3"/>
    <row r="45" spans="2:36" x14ac:dyDescent="0.3"/>
    <row r="46" spans="2:36" x14ac:dyDescent="0.3"/>
    <row r="47" spans="2:36" x14ac:dyDescent="0.3"/>
    <row r="48" spans="2:36" x14ac:dyDescent="0.3"/>
    <row r="49" x14ac:dyDescent="0.3"/>
    <row r="50" x14ac:dyDescent="0.3"/>
    <row r="51" x14ac:dyDescent="0.3"/>
    <row r="52" x14ac:dyDescent="0.3"/>
    <row r="53" x14ac:dyDescent="0.3"/>
    <row r="54" x14ac:dyDescent="0.3"/>
    <row r="55" x14ac:dyDescent="0.3"/>
    <row r="56" x14ac:dyDescent="0.3"/>
    <row r="57" x14ac:dyDescent="0.3"/>
    <row r="58" x14ac:dyDescent="0.3"/>
    <row r="59" x14ac:dyDescent="0.3"/>
    <row r="60" x14ac:dyDescent="0.3"/>
    <row r="61" x14ac:dyDescent="0.3"/>
    <row r="62" x14ac:dyDescent="0.3"/>
    <row r="63" x14ac:dyDescent="0.3"/>
    <row r="64" x14ac:dyDescent="0.3"/>
    <row r="65" spans="1:7" x14ac:dyDescent="0.3"/>
    <row r="66" spans="1:7" x14ac:dyDescent="0.3"/>
    <row r="67" spans="1:7" x14ac:dyDescent="0.3"/>
    <row r="68" spans="1:7" x14ac:dyDescent="0.3"/>
    <row r="69" spans="1:7" ht="13.8" thickBot="1" x14ac:dyDescent="0.35"/>
    <row r="70" spans="1:7" ht="14.4" thickTop="1" thickBot="1" x14ac:dyDescent="0.35">
      <c r="A70" s="349" t="s">
        <v>376</v>
      </c>
      <c r="B70" s="349"/>
      <c r="C70" s="349"/>
      <c r="D70" s="349"/>
      <c r="E70" s="349"/>
      <c r="F70" s="349"/>
      <c r="G70" s="349"/>
    </row>
    <row r="71" spans="1:7" ht="14.4" thickTop="1" thickBot="1" x14ac:dyDescent="0.35">
      <c r="A71" s="323" t="s">
        <v>377</v>
      </c>
      <c r="B71" s="349" t="s">
        <v>378</v>
      </c>
      <c r="C71" s="349"/>
      <c r="D71" s="349" t="s">
        <v>379</v>
      </c>
      <c r="E71" s="349"/>
      <c r="F71" s="349" t="s">
        <v>380</v>
      </c>
      <c r="G71" s="349"/>
    </row>
    <row r="72" spans="1:7" ht="59.55" customHeight="1" thickTop="1" thickBot="1" x14ac:dyDescent="0.35">
      <c r="A72" s="324" t="s">
        <v>381</v>
      </c>
      <c r="B72" s="350">
        <v>46163</v>
      </c>
      <c r="C72" s="350"/>
      <c r="D72" s="351" t="s">
        <v>382</v>
      </c>
      <c r="E72" s="351"/>
      <c r="F72" s="352" t="s">
        <v>383</v>
      </c>
      <c r="G72" s="352"/>
    </row>
  </sheetData>
  <sheetProtection formatCells="0" formatColumns="0" formatRows="0" sort="0" autoFilter="0" pivotTables="0"/>
  <dataConsolidate/>
  <mergeCells count="19">
    <mergeCell ref="A1:A3"/>
    <mergeCell ref="B1:I2"/>
    <mergeCell ref="B3:I3"/>
    <mergeCell ref="T7:X7"/>
    <mergeCell ref="K8:O8"/>
    <mergeCell ref="A4:K4"/>
    <mergeCell ref="I10:I14"/>
    <mergeCell ref="Q10:Q14"/>
    <mergeCell ref="A7:G7"/>
    <mergeCell ref="C8:G8"/>
    <mergeCell ref="A10:A14"/>
    <mergeCell ref="I7:O7"/>
    <mergeCell ref="A70:G70"/>
    <mergeCell ref="B71:C71"/>
    <mergeCell ref="D71:E71"/>
    <mergeCell ref="F71:G71"/>
    <mergeCell ref="B72:C72"/>
    <mergeCell ref="D72:E72"/>
    <mergeCell ref="F72:G72"/>
  </mergeCells>
  <conditionalFormatting sqref="D15:E29">
    <cfRule type="cellIs" dxfId="45" priority="1" operator="equal">
      <formula>$S$14</formula>
    </cfRule>
    <cfRule type="cellIs" dxfId="44" priority="2" operator="equal">
      <formula>$S$13</formula>
    </cfRule>
    <cfRule type="cellIs" dxfId="43" priority="3" operator="equal">
      <formula>$S$12</formula>
    </cfRule>
    <cfRule type="cellIs" dxfId="42" priority="4" operator="equal">
      <formula>$S$11</formula>
    </cfRule>
    <cfRule type="cellIs" dxfId="41" priority="5" operator="equal">
      <formula>$S$10</formula>
    </cfRule>
  </conditionalFormatting>
  <conditionalFormatting sqref="F15:F29">
    <cfRule type="cellIs" dxfId="40" priority="6" operator="equal">
      <formula>$T$9</formula>
    </cfRule>
    <cfRule type="cellIs" dxfId="39" priority="7" operator="equal">
      <formula>$U$9</formula>
    </cfRule>
    <cfRule type="cellIs" dxfId="38" priority="8" operator="equal">
      <formula>$V$9</formula>
    </cfRule>
    <cfRule type="cellIs" dxfId="37" priority="9" operator="equal">
      <formula>$W$9</formula>
    </cfRule>
    <cfRule type="cellIs" dxfId="36" priority="10" operator="equal">
      <formula>$X$9</formula>
    </cfRule>
  </conditionalFormatting>
  <conditionalFormatting sqref="G15:G29">
    <cfRule type="cellIs" dxfId="35" priority="16" operator="equal">
      <formula>$T$17</formula>
    </cfRule>
    <cfRule type="cellIs" dxfId="34" priority="17" operator="equal">
      <formula>$T$18</formula>
    </cfRule>
    <cfRule type="cellIs" dxfId="33" priority="18" operator="equal">
      <formula>$T$19</formula>
    </cfRule>
    <cfRule type="cellIs" dxfId="32" priority="19" operator="equal">
      <formula>$T$20</formula>
    </cfRule>
  </conditionalFormatting>
  <dataValidations count="3">
    <dataValidation type="list" allowBlank="1" showInputMessage="1" showErrorMessage="1" sqref="JD10:JJ17" xr:uid="{00000000-0002-0000-0700-000000000000}">
      <formula1>#REF!</formula1>
    </dataValidation>
    <dataValidation allowBlank="1" showInputMessage="1" showErrorMessage="1" prompt="La probabilidad se encuentra determinada por una escala de 1 a 3, siendo 1 la menor probabilidad de ocurrencia del riesgo y 3 la mayor probabilidad de  ocurrencia." sqref="JC9" xr:uid="{00000000-0002-0000-0700-000001000000}"/>
    <dataValidation allowBlank="1" showInputMessage="1" showErrorMessage="1" prompt="Es la materialización del riesgo y las consecuencias de su aparición. Su escala es: 5 bajo impacto, 10 medio, 20 alto impacto._x000a_" sqref="JD9:JJ9" xr:uid="{00000000-0002-0000-0700-000002000000}"/>
  </dataValidations>
  <printOptions horizontalCentered="1" verticalCentered="1"/>
  <pageMargins left="0.23622047244094491" right="0.23622047244094491" top="0.74803149606299213" bottom="0.74803149606299213" header="0.31496062992125984" footer="0.31496062992125984"/>
  <pageSetup scale="65" orientation="landscape" r:id="rId1"/>
  <headerFooter alignWithMargins="0"/>
  <colBreaks count="1" manualBreakCount="1">
    <brk id="16" max="1048575"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JV50"/>
  <sheetViews>
    <sheetView showGridLines="0" topLeftCell="A15" zoomScale="85" zoomScaleNormal="85" workbookViewId="0">
      <pane xSplit="2" topLeftCell="Q1" activePane="topRight" state="frozen"/>
      <selection activeCell="A7" sqref="A7"/>
      <selection pane="topRight" activeCell="S19" sqref="S19"/>
    </sheetView>
  </sheetViews>
  <sheetFormatPr baseColWidth="10" defaultColWidth="0" defaultRowHeight="13.2" x14ac:dyDescent="0.3"/>
  <cols>
    <col min="1" max="1" width="11.44140625" style="51" customWidth="1"/>
    <col min="2" max="2" width="35.77734375" style="51" customWidth="1"/>
    <col min="3" max="4" width="14.21875" style="51" customWidth="1"/>
    <col min="5" max="5" width="16.44140625" style="51" customWidth="1"/>
    <col min="6" max="6" width="16.77734375" style="51" customWidth="1"/>
    <col min="7" max="7" width="29" style="51" bestFit="1" customWidth="1"/>
    <col min="8" max="8" width="15.44140625" style="51" customWidth="1"/>
    <col min="9" max="9" width="13" style="51" customWidth="1"/>
    <col min="10" max="10" width="30" style="51" bestFit="1" customWidth="1"/>
    <col min="11" max="11" width="13.77734375" style="51" customWidth="1"/>
    <col min="12" max="12" width="12.44140625" style="51" customWidth="1"/>
    <col min="13" max="13" width="16.77734375" style="51" customWidth="1"/>
    <col min="14" max="14" width="15.44140625" style="51" customWidth="1"/>
    <col min="15" max="16" width="16.44140625" style="51" customWidth="1"/>
    <col min="17" max="17" width="48.5546875" style="51" customWidth="1"/>
    <col min="18" max="18" width="51.88671875" style="51" customWidth="1"/>
    <col min="19" max="19" width="35.5546875" style="51" customWidth="1"/>
    <col min="20" max="20" width="20.77734375" style="51" customWidth="1"/>
    <col min="21" max="21" width="12.109375" style="92" customWidth="1"/>
    <col min="22" max="22" width="11.77734375" style="92" bestFit="1" customWidth="1"/>
    <col min="23" max="24" width="15.44140625" style="51" customWidth="1"/>
    <col min="25" max="25" width="4.77734375" style="51" customWidth="1"/>
    <col min="26" max="26" width="5.44140625" style="51" bestFit="1" customWidth="1"/>
    <col min="27" max="28" width="14" style="51" customWidth="1"/>
    <col min="29" max="29" width="18.44140625" style="51" customWidth="1"/>
    <col min="30" max="30" width="19.44140625" style="51" customWidth="1"/>
    <col min="31" max="31" width="14" style="51" customWidth="1"/>
    <col min="32" max="32" width="17" style="51" bestFit="1" customWidth="1"/>
    <col min="33" max="33" width="11.44140625" style="51" customWidth="1"/>
    <col min="34" max="37" width="11.44140625" style="51" hidden="1" customWidth="1"/>
    <col min="38" max="38" width="5.44140625" style="51" hidden="1" customWidth="1"/>
    <col min="39" max="39" width="26.77734375" style="51" hidden="1" customWidth="1"/>
    <col min="40" max="44" width="22.77734375" style="51" hidden="1" customWidth="1"/>
    <col min="45" max="45" width="23.44140625" style="51" hidden="1" customWidth="1"/>
    <col min="46" max="273" width="11.44140625" style="51" hidden="1" customWidth="1"/>
    <col min="274" max="274" width="12.44140625" style="51" hidden="1" customWidth="1"/>
    <col min="275" max="275" width="47" style="51" hidden="1" customWidth="1"/>
    <col min="276" max="276" width="35" style="51" hidden="1" customWidth="1"/>
    <col min="277" max="279" width="11.44140625" style="51" hidden="1" customWidth="1"/>
    <col min="280" max="280" width="12.44140625" style="51" hidden="1" customWidth="1"/>
    <col min="281" max="281" width="47" style="51" hidden="1" customWidth="1"/>
    <col min="282" max="282" width="35" style="51" hidden="1" customWidth="1"/>
    <col min="283" max="16384" width="14.44140625" style="51" hidden="1"/>
  </cols>
  <sheetData>
    <row r="1" spans="1:46" s="4" customFormat="1" ht="19.95" customHeight="1" thickTop="1" x14ac:dyDescent="0.3">
      <c r="A1" s="372"/>
      <c r="B1" s="353" t="s">
        <v>374</v>
      </c>
      <c r="C1" s="354"/>
      <c r="D1" s="354"/>
      <c r="E1" s="354"/>
      <c r="F1" s="354"/>
      <c r="G1" s="354"/>
      <c r="H1" s="354"/>
      <c r="I1" s="355"/>
      <c r="J1" s="315" t="s">
        <v>372</v>
      </c>
      <c r="K1" s="316"/>
      <c r="L1" s="262"/>
    </row>
    <row r="2" spans="1:46" s="4" customFormat="1" ht="19.95" customHeight="1" x14ac:dyDescent="0.3">
      <c r="A2" s="373"/>
      <c r="B2" s="356"/>
      <c r="C2" s="357"/>
      <c r="D2" s="357"/>
      <c r="E2" s="357"/>
      <c r="F2" s="357"/>
      <c r="G2" s="357"/>
      <c r="H2" s="357"/>
      <c r="I2" s="358"/>
      <c r="J2" s="317" t="s">
        <v>375</v>
      </c>
      <c r="K2" s="318"/>
      <c r="L2" s="262"/>
    </row>
    <row r="3" spans="1:46" s="3" customFormat="1" ht="16.2" thickBot="1" x14ac:dyDescent="0.3">
      <c r="A3" s="374"/>
      <c r="B3" s="359" t="s">
        <v>358</v>
      </c>
      <c r="C3" s="360"/>
      <c r="D3" s="360"/>
      <c r="E3" s="360"/>
      <c r="F3" s="360"/>
      <c r="G3" s="360"/>
      <c r="H3" s="360"/>
      <c r="I3" s="361"/>
      <c r="J3" s="319" t="s">
        <v>373</v>
      </c>
      <c r="K3" s="320"/>
      <c r="L3" s="263"/>
    </row>
    <row r="4" spans="1:46" s="3" customFormat="1" ht="16.95" customHeight="1" thickTop="1" x14ac:dyDescent="0.25">
      <c r="A4" s="363"/>
      <c r="B4" s="364"/>
      <c r="C4" s="364"/>
      <c r="D4" s="364"/>
      <c r="E4" s="364"/>
      <c r="F4" s="364"/>
      <c r="G4" s="364"/>
      <c r="H4" s="364"/>
      <c r="I4" s="364"/>
      <c r="J4" s="364"/>
      <c r="K4" s="365"/>
    </row>
    <row r="5" spans="1:46" s="28" customFormat="1" ht="27" customHeight="1" x14ac:dyDescent="0.3">
      <c r="A5" s="108" t="s">
        <v>80</v>
      </c>
      <c r="B5" s="295" t="str">
        <f>'2 IDENTIFICACIÓN'!B5</f>
        <v>Alcaldia de Bucaramaga</v>
      </c>
      <c r="C5" s="296"/>
      <c r="D5" s="296"/>
      <c r="E5" s="293"/>
      <c r="F5" s="253" t="s">
        <v>81</v>
      </c>
      <c r="G5" s="295" t="str">
        <f>'2 IDENTIFICACIÓN'!G5</f>
        <v>Gestión de la Salud Pública</v>
      </c>
      <c r="H5" s="293"/>
      <c r="I5" s="253" t="s">
        <v>352</v>
      </c>
      <c r="J5" s="291">
        <f>'2 IDENTIFICACIÓN'!J5</f>
        <v>2026</v>
      </c>
      <c r="K5" s="297"/>
    </row>
    <row r="6" spans="1:46" s="28" customFormat="1" ht="13.8" x14ac:dyDescent="0.25">
      <c r="A6" s="265"/>
      <c r="B6" s="7"/>
      <c r="C6" s="7"/>
      <c r="D6" s="7"/>
      <c r="E6" s="7"/>
      <c r="F6" s="265"/>
      <c r="G6" s="169"/>
      <c r="H6" s="169"/>
      <c r="I6" s="169"/>
      <c r="J6" s="169"/>
      <c r="K6" s="169"/>
      <c r="T6" s="298"/>
      <c r="U6" s="298"/>
      <c r="V6" s="298"/>
    </row>
    <row r="7" spans="1:46" ht="14.55" customHeight="1" x14ac:dyDescent="0.3">
      <c r="A7" s="43"/>
      <c r="B7" s="43"/>
      <c r="C7" s="43"/>
      <c r="D7" s="43"/>
      <c r="E7" s="449" t="s">
        <v>294</v>
      </c>
      <c r="F7" s="449"/>
      <c r="G7" s="449"/>
      <c r="H7" s="43"/>
      <c r="I7" s="43"/>
      <c r="J7" s="449" t="s">
        <v>320</v>
      </c>
      <c r="K7" s="449"/>
      <c r="L7" s="449"/>
      <c r="M7" s="43"/>
      <c r="N7" s="43"/>
      <c r="O7" s="43"/>
      <c r="P7" s="43"/>
      <c r="Q7" s="449" t="s">
        <v>323</v>
      </c>
      <c r="R7" s="449"/>
      <c r="S7" s="449"/>
      <c r="T7" s="449"/>
      <c r="U7" s="449"/>
      <c r="V7" s="449"/>
      <c r="W7" s="43"/>
      <c r="X7" s="43"/>
      <c r="Z7" s="303"/>
      <c r="AB7" s="48">
        <v>0.2</v>
      </c>
      <c r="AC7" s="48">
        <v>0.4</v>
      </c>
      <c r="AD7" s="48">
        <v>0.6</v>
      </c>
      <c r="AE7" s="48">
        <v>0.8</v>
      </c>
      <c r="AF7" s="49">
        <v>1</v>
      </c>
      <c r="AG7" s="304"/>
      <c r="AH7" s="304"/>
      <c r="AI7" s="304"/>
      <c r="AJ7" s="304"/>
      <c r="AK7" s="304"/>
      <c r="AL7" s="304"/>
      <c r="AM7" s="304"/>
    </row>
    <row r="8" spans="1:46" ht="39.6" x14ac:dyDescent="0.25">
      <c r="A8" s="53" t="s">
        <v>295</v>
      </c>
      <c r="B8" s="53" t="s">
        <v>296</v>
      </c>
      <c r="C8" s="53" t="s">
        <v>324</v>
      </c>
      <c r="D8" s="53" t="s">
        <v>325</v>
      </c>
      <c r="E8" s="53" t="s">
        <v>252</v>
      </c>
      <c r="F8" s="53" t="s">
        <v>253</v>
      </c>
      <c r="G8" s="54" t="s">
        <v>66</v>
      </c>
      <c r="H8" s="53" t="s">
        <v>326</v>
      </c>
      <c r="I8" s="53" t="s">
        <v>327</v>
      </c>
      <c r="J8" s="53" t="s">
        <v>252</v>
      </c>
      <c r="K8" s="53" t="s">
        <v>253</v>
      </c>
      <c r="L8" s="53" t="s">
        <v>66</v>
      </c>
      <c r="M8" s="53" t="s">
        <v>70</v>
      </c>
      <c r="N8" s="53" t="s">
        <v>68</v>
      </c>
      <c r="O8" s="53" t="s">
        <v>350</v>
      </c>
      <c r="P8" s="53" t="s">
        <v>328</v>
      </c>
      <c r="Q8" s="53" t="s">
        <v>44</v>
      </c>
      <c r="R8" s="53" t="s">
        <v>329</v>
      </c>
      <c r="S8" s="53" t="s">
        <v>353</v>
      </c>
      <c r="T8" s="53" t="s">
        <v>330</v>
      </c>
      <c r="U8" s="91" t="s">
        <v>331</v>
      </c>
      <c r="V8" s="91" t="s">
        <v>332</v>
      </c>
      <c r="W8" s="43"/>
      <c r="X8" s="43"/>
      <c r="Z8" s="303"/>
      <c r="AA8" s="260"/>
      <c r="AB8" s="59" t="s">
        <v>271</v>
      </c>
      <c r="AC8" s="59" t="s">
        <v>275</v>
      </c>
      <c r="AD8" s="59" t="s">
        <v>279</v>
      </c>
      <c r="AE8" s="59" t="s">
        <v>284</v>
      </c>
      <c r="AF8" s="60" t="s">
        <v>289</v>
      </c>
      <c r="AI8" s="304"/>
      <c r="AJ8" s="304"/>
      <c r="AK8" s="305"/>
      <c r="AL8" s="305"/>
      <c r="AM8" s="305"/>
      <c r="AN8" s="305"/>
      <c r="AO8" s="305"/>
      <c r="AP8" s="305"/>
      <c r="AQ8" s="305"/>
      <c r="AR8" s="305"/>
      <c r="AS8" s="305"/>
      <c r="AT8" s="305"/>
    </row>
    <row r="9" spans="1:46" ht="114.6" customHeight="1" x14ac:dyDescent="0.25">
      <c r="A9" s="62" t="str">
        <f>'2 IDENTIFICACIÓN'!A10</f>
        <v>R1</v>
      </c>
      <c r="B9" s="260" t="str">
        <f>+'2 IDENTIFICACIÓN'!J10</f>
        <v>Posibilidad de afectación económica y reputacional por  sanciones de entes de control, disminución de recursos por parte del Ministerio de Salud y Protección Social,  debido a la  baja gestión en el cumplimiento de los planes de acción en razón a los trámites previos de los procesos contractuales y ejecución.</v>
      </c>
      <c r="C9" s="89">
        <f>+'3 PROBABIL E IMPACTO INHERENTE'!E10</f>
        <v>0.6</v>
      </c>
      <c r="D9" s="89">
        <f>+'3 PROBABIL E IMPACTO INHERENTE'!M10</f>
        <v>0.8</v>
      </c>
      <c r="E9" s="64" t="str">
        <f>+'4 MAPA CALOR INHERENTE'!C10</f>
        <v>Media</v>
      </c>
      <c r="F9" s="64" t="str">
        <f>+'4 MAPA CALOR INHERENTE'!D10</f>
        <v>Mayor</v>
      </c>
      <c r="G9" s="260" t="str">
        <f>+'4 MAPA CALOR INHERENTE'!E10</f>
        <v>Alto</v>
      </c>
      <c r="H9" s="89">
        <f>+'6 MAPA CALOR RESIDUAL'!C10</f>
        <v>0.6</v>
      </c>
      <c r="I9" s="64">
        <f>+'6 MAPA CALOR RESIDUAL'!D10</f>
        <v>0.8</v>
      </c>
      <c r="J9" s="64" t="str">
        <f>+'6 MAPA CALOR RESIDUAL'!E10</f>
        <v>Media</v>
      </c>
      <c r="K9" s="64" t="str">
        <f>+'6 MAPA CALOR RESIDUAL'!F10</f>
        <v>Mayor</v>
      </c>
      <c r="L9" s="260" t="str">
        <f>+'6 MAPA CALOR RESIDUAL'!G10</f>
        <v>Alto</v>
      </c>
      <c r="M9" s="260" t="str">
        <f t="shared" ref="M9:M43" si="0">+IF($N9="","",IF($N9=$AC$20,$AD$20,IF($N9=$AC$23,$AD$23)))</f>
        <v>Requiere Plan de Acción</v>
      </c>
      <c r="N9" s="260" t="str">
        <f t="shared" ref="N9:N32" si="1">+IF(L9="","",IF(OR(L9=$AB$20,L9=$AB$21,L9=$AB$22),$AC$20,IF(L9=$AB$23,$AC$23)))</f>
        <v>Reducir_mitigar_Transferir_Evitar</v>
      </c>
      <c r="O9" s="261" t="s">
        <v>333</v>
      </c>
      <c r="P9" s="260" t="str">
        <f t="shared" ref="P9:P43" si="2">+IF($M9="","",IF($M9=$AD$23,$AC$23,$O9))</f>
        <v>Reducir_Mitigar</v>
      </c>
      <c r="Q9" s="312" t="str">
        <f>'5 VALORACIÓN DEL CONTROL'!I10</f>
        <v>La Secretaria de Salud y Ambiente y su equipo de planeación, presupuesto y contratación, verifica mensualmente el avance del proceso de contratación, a través del plan de acción.</v>
      </c>
      <c r="R9" s="334" t="s">
        <v>452</v>
      </c>
      <c r="S9" s="261" t="s">
        <v>453</v>
      </c>
      <c r="T9" s="334" t="s">
        <v>454</v>
      </c>
      <c r="U9" s="335">
        <v>46143</v>
      </c>
      <c r="V9" s="335">
        <v>46371</v>
      </c>
      <c r="Y9" s="524" t="s">
        <v>138</v>
      </c>
      <c r="Z9" s="68">
        <v>1</v>
      </c>
      <c r="AA9" s="59" t="s">
        <v>287</v>
      </c>
      <c r="AB9" s="66" t="s">
        <v>297</v>
      </c>
      <c r="AC9" s="66" t="s">
        <v>297</v>
      </c>
      <c r="AD9" s="66" t="s">
        <v>297</v>
      </c>
      <c r="AE9" s="66" t="s">
        <v>297</v>
      </c>
      <c r="AF9" s="67" t="s">
        <v>298</v>
      </c>
      <c r="AI9" s="304"/>
      <c r="AJ9" s="304"/>
      <c r="AK9" s="305"/>
      <c r="AL9" s="305"/>
      <c r="AM9" s="305"/>
      <c r="AN9" s="69"/>
      <c r="AO9" s="69"/>
      <c r="AP9" s="69"/>
      <c r="AQ9" s="69"/>
      <c r="AR9" s="69"/>
      <c r="AS9" s="305"/>
      <c r="AT9" s="305"/>
    </row>
    <row r="10" spans="1:46" ht="114.6" customHeight="1" x14ac:dyDescent="0.25">
      <c r="A10" s="62" t="str">
        <f>'2 IDENTIFICACIÓN'!A11</f>
        <v>R2</v>
      </c>
      <c r="B10" s="260" t="str">
        <f>+'2 IDENTIFICACIÓN'!J11</f>
        <v>Posibilidad de pérdida reputacional por  corrupción en el manejo de recursos del Régimen Subsidiado, debido a  direccionamiento o destinación indebida de dichos recursos en beneficio de personas o entidades que no cumplen los requisitos establecidos.</v>
      </c>
      <c r="C10" s="89">
        <f>+'3 PROBABIL E IMPACTO INHERENTE'!E11</f>
        <v>0.4</v>
      </c>
      <c r="D10" s="89">
        <f>+'3 PROBABIL E IMPACTO INHERENTE'!M11</f>
        <v>1</v>
      </c>
      <c r="E10" s="64" t="str">
        <f>+'4 MAPA CALOR INHERENTE'!C11</f>
        <v>Baja</v>
      </c>
      <c r="F10" s="64" t="str">
        <f>+'4 MAPA CALOR INHERENTE'!D11</f>
        <v>Catastrófico</v>
      </c>
      <c r="G10" s="260" t="str">
        <f>+'4 MAPA CALOR INHERENTE'!E11</f>
        <v>Extremo</v>
      </c>
      <c r="H10" s="89">
        <f>+'5 VALORACIÓN DEL CONTROL'!T21</f>
        <v>0.6</v>
      </c>
      <c r="I10" s="64">
        <f>+'5 VALORACIÓN DEL CONTROL'!U21</f>
        <v>1</v>
      </c>
      <c r="J10" s="64" t="str">
        <f t="shared" ref="J10:J32" si="3">+IF(H10=0,"",IF(H10&lt;=$Z$16,$AA$16,IF(H10&lt;=$Z$13,$AA$13,IF(H10&lt;=$Z$11,$AA$11,IF(H10&lt;=$Z$10,$AA$10,IF(H10&lt;=$Z$9,$AA$9,""))))))</f>
        <v>Media</v>
      </c>
      <c r="K10" s="64" t="str">
        <f t="shared" ref="K10:K32" si="4">+IF(I10=0,"",IF(I10&lt;=$AB$7,$AB$8,IF(I10&lt;=$AC$7,$AC$8,IF(I10&lt;=$AD$7,$AD$8,IF(I10&lt;=$AE$7,$AE$8,IF(I10&lt;=$AF$7,$AF$8,""))))))</f>
        <v>Catastrófico</v>
      </c>
      <c r="L10" s="260" t="str">
        <f t="shared" ref="L10:L32" si="5">+IF(J10=$AA$9,IF(K10=$AB$8,$AB$9,IF(K10=$AC$8,$AC$9,IF(K10=$AD$8,$AD$9,IF(K10=$AE$8,$AE$9,IF(K10=$AF$8,$AF$9))))),IF(J10=$AA$10,IF(K10=$AB$8,$AB$10,IF(K10=$AC$8,$AC$10,IF(K10=$AD$8,$AD$10,IF(K10=$AE$8,$AE$10,IF(K10=$AF$8,$AF$10))))),IF(J10=$AA$11,IF(K10=$AB$8,$AB$11,IF(K10=$AC$8,$AC$11,IF(K10=$AD$8,$AD$11,IF(K10=$AE$8,$AE$11,IF(K10=$AF$8,$AF$11))))),IF(J10=$AA$13,IF(K10=$AB$8,$AB$13,IF(K10=$AC$8,$AC$13,IF(K10=$AD$8,$AD$13,IF(K10=$AE$8,$AE$13,IF(K10=$AF$8,$AF$13))))),IF(J10=$AA$16,IF(K10=$AB$8,$AB$16,IF(K10=$AC$8,$AC$16,IF(K10=$AD$8,$AD$16,IF(K10=$AE$8,$AE$16,IF(K10=$AF$8,$AF$16))))),"")))))</f>
        <v>Extremo</v>
      </c>
      <c r="M10" s="260" t="str">
        <f t="shared" si="0"/>
        <v>Requiere Plan de Acción</v>
      </c>
      <c r="N10" s="260" t="str">
        <f t="shared" si="1"/>
        <v>Reducir_mitigar_Transferir_Evitar</v>
      </c>
      <c r="O10" s="261" t="s">
        <v>333</v>
      </c>
      <c r="P10" s="260" t="str">
        <f t="shared" si="2"/>
        <v>Reducir_Mitigar</v>
      </c>
      <c r="Q10" s="312" t="str">
        <f>'5 VALORACIÓN DEL CONTROL'!I16</f>
        <v>El profesional de aseguramiento   verifica, el cumplimiento del procedimiento de cruce de bases de datos de la LMA (Liquidación Mensual de Afiliados),  a través de la plataforma y el cargue de información, para prevenir la destinación indebida de recursos del Régimen Subsidiado</v>
      </c>
      <c r="R10" s="334" t="s">
        <v>455</v>
      </c>
      <c r="S10" s="261" t="s">
        <v>456</v>
      </c>
      <c r="T10" s="334" t="s">
        <v>457</v>
      </c>
      <c r="U10" s="335">
        <v>46023</v>
      </c>
      <c r="V10" s="335">
        <v>46371</v>
      </c>
      <c r="Y10" s="525"/>
      <c r="Z10" s="68">
        <v>0.8</v>
      </c>
      <c r="AA10" s="59" t="s">
        <v>282</v>
      </c>
      <c r="AB10" s="70" t="s">
        <v>279</v>
      </c>
      <c r="AC10" s="70" t="s">
        <v>279</v>
      </c>
      <c r="AD10" s="66" t="s">
        <v>297</v>
      </c>
      <c r="AE10" s="66" t="s">
        <v>297</v>
      </c>
      <c r="AF10" s="67" t="s">
        <v>298</v>
      </c>
      <c r="AI10" s="304"/>
      <c r="AJ10" s="304"/>
      <c r="AK10" s="305"/>
      <c r="AL10" s="306"/>
      <c r="AM10" s="72"/>
      <c r="AN10" s="69"/>
      <c r="AO10" s="69"/>
      <c r="AP10" s="69"/>
      <c r="AQ10" s="69"/>
      <c r="AR10" s="69"/>
      <c r="AS10" s="305"/>
      <c r="AT10" s="305"/>
    </row>
    <row r="11" spans="1:46" ht="114.6" customHeight="1" x14ac:dyDescent="0.25">
      <c r="A11" s="534" t="str">
        <f>'2 IDENTIFICACIÓN'!A12</f>
        <v>R3</v>
      </c>
      <c r="B11" s="528" t="str">
        <f>+'2 IDENTIFICACIÓN'!J12</f>
        <v>Posibilidad de afectación reputacional por  deficiencias en la calidad de los procesos, debido a  la desactualización de la documentación del sistema del Gestión de Calidad</v>
      </c>
      <c r="C11" s="538">
        <f>+'3 PROBABIL E IMPACTO INHERENTE'!E12</f>
        <v>0.6</v>
      </c>
      <c r="D11" s="538">
        <f>+'3 PROBABIL E IMPACTO INHERENTE'!M12</f>
        <v>0.6</v>
      </c>
      <c r="E11" s="527" t="str">
        <f>+'4 MAPA CALOR INHERENTE'!C12</f>
        <v>Media</v>
      </c>
      <c r="F11" s="527" t="str">
        <f>+'4 MAPA CALOR INHERENTE'!D12</f>
        <v>Moderado</v>
      </c>
      <c r="G11" s="528" t="str">
        <f>+'4 MAPA CALOR INHERENTE'!E12</f>
        <v>Moderado</v>
      </c>
      <c r="H11" s="538">
        <f>+'5 VALORACIÓN DEL CONTROL'!T27</f>
        <v>0.6</v>
      </c>
      <c r="I11" s="527">
        <f>+'5 VALORACIÓN DEL CONTROL'!U27</f>
        <v>0.6</v>
      </c>
      <c r="J11" s="527" t="str">
        <f t="shared" si="3"/>
        <v>Media</v>
      </c>
      <c r="K11" s="527" t="str">
        <f t="shared" si="4"/>
        <v>Moderado</v>
      </c>
      <c r="L11" s="528" t="str">
        <f>+IF(J11=$AA$9,IF(K11=$AB$8,$AB$9,IF(K11=$AC$8,$AC$9,IF(K11=$AD$8,$AD$9,IF(K11=$AE$8,$AE$9,IF(K11=$AF$8,$AF$9))))),IF(J11=$AA$10,IF(K11=$AB$8,$AB$10,IF(K11=$AC$8,$AC$10,IF(K11=$AD$8,$AD$10,IF(K11=$AE$8,$AE$10,IF(K11=$AF$8,$AF$10))))),IF(J11=$AA$11,IF(K11=$AB$8,$AB$11,IF(K11=$AC$8,$AC$11,IF(K11=$AD$8,$AD$11,IF(K11=$AE$8,$AE$11,IF(K11=$AF$8,$AF$11))))),IF(J11=$AA$13,IF(K11=$AB$8,$AB$13,IF(K11=$AC$8,$AC$13,IF(K11=$AD$8,$AD$13,IF(K11=$AE$8,$AE$13,IF(K11=$AF$8,$AF$13))))),IF(J11=$AA$16,IF(K11=$AB$8,$AB$16,IF(K11=$AC$8,$AC$16,IF(K11=$AD$8,$AD$16,IF(K11=$AE$8,$AE$16,IF(K11=$AF$8,$AF$16))))),"")))))</f>
        <v>Moderado</v>
      </c>
      <c r="M11" s="528" t="str">
        <f t="shared" si="0"/>
        <v>Requiere Plan de Acción</v>
      </c>
      <c r="N11" s="528" t="str">
        <f t="shared" si="1"/>
        <v>Reducir_mitigar_Transferir_Evitar</v>
      </c>
      <c r="O11" s="530" t="s">
        <v>333</v>
      </c>
      <c r="P11" s="528" t="str">
        <f t="shared" si="2"/>
        <v>Reducir_Mitigar</v>
      </c>
      <c r="Q11" s="532" t="str">
        <f>'5 VALORACIÓN DEL CONTROL'!I22</f>
        <v>La Subsecretaría de Salud verifica y realiza seguimiento a la actualización de la documentación del Sistema Integrado de Gestión de Calidad, mediante la revisión de los procedimientos y acciones correctivas aprobadas, de manera periódica o cuando se presenten novedades en el proceso.</v>
      </c>
      <c r="R11" s="334" t="s">
        <v>458</v>
      </c>
      <c r="S11" s="261" t="s">
        <v>459</v>
      </c>
      <c r="T11" s="334" t="s">
        <v>460</v>
      </c>
      <c r="U11" s="335">
        <v>46143</v>
      </c>
      <c r="V11" s="335">
        <v>46203</v>
      </c>
      <c r="Y11" s="525"/>
      <c r="Z11" s="68">
        <v>0.6</v>
      </c>
      <c r="AA11" s="59" t="s">
        <v>277</v>
      </c>
      <c r="AB11" s="70" t="s">
        <v>279</v>
      </c>
      <c r="AC11" s="70" t="s">
        <v>279</v>
      </c>
      <c r="AD11" s="70" t="s">
        <v>279</v>
      </c>
      <c r="AE11" s="66" t="s">
        <v>297</v>
      </c>
      <c r="AF11" s="67" t="s">
        <v>298</v>
      </c>
      <c r="AI11" s="304"/>
      <c r="AJ11" s="304"/>
      <c r="AK11" s="305"/>
      <c r="AL11" s="306"/>
      <c r="AM11" s="72"/>
      <c r="AN11" s="69"/>
      <c r="AO11" s="69"/>
      <c r="AP11" s="69"/>
      <c r="AQ11" s="69"/>
      <c r="AR11" s="73"/>
      <c r="AS11" s="305"/>
      <c r="AT11" s="305"/>
    </row>
    <row r="12" spans="1:46" ht="114.6" customHeight="1" x14ac:dyDescent="0.25">
      <c r="A12" s="536"/>
      <c r="B12" s="529"/>
      <c r="C12" s="540"/>
      <c r="D12" s="540"/>
      <c r="E12" s="475"/>
      <c r="F12" s="475"/>
      <c r="G12" s="529"/>
      <c r="H12" s="540"/>
      <c r="I12" s="475"/>
      <c r="J12" s="475"/>
      <c r="K12" s="475"/>
      <c r="L12" s="529"/>
      <c r="M12" s="529"/>
      <c r="N12" s="529"/>
      <c r="O12" s="531"/>
      <c r="P12" s="529"/>
      <c r="Q12" s="533"/>
      <c r="R12" s="334" t="s">
        <v>461</v>
      </c>
      <c r="S12" s="261" t="s">
        <v>462</v>
      </c>
      <c r="T12" s="334" t="s">
        <v>460</v>
      </c>
      <c r="U12" s="335">
        <v>46204</v>
      </c>
      <c r="V12" s="335">
        <v>46371</v>
      </c>
      <c r="Y12" s="525"/>
      <c r="Z12" s="68"/>
      <c r="AA12" s="59"/>
      <c r="AB12" s="70"/>
      <c r="AC12" s="70"/>
      <c r="AD12" s="70"/>
      <c r="AE12" s="66"/>
      <c r="AF12" s="67"/>
      <c r="AI12" s="304"/>
      <c r="AJ12" s="304"/>
      <c r="AK12" s="305"/>
      <c r="AL12" s="306"/>
      <c r="AM12" s="72"/>
      <c r="AN12" s="69"/>
      <c r="AO12" s="69"/>
      <c r="AP12" s="69"/>
      <c r="AQ12" s="69"/>
      <c r="AR12" s="73"/>
      <c r="AS12" s="305"/>
      <c r="AT12" s="305"/>
    </row>
    <row r="13" spans="1:46" ht="114.6" customHeight="1" x14ac:dyDescent="0.25">
      <c r="A13" s="534" t="str">
        <f>'2 IDENTIFICACIÓN'!A13</f>
        <v>R4</v>
      </c>
      <c r="B13" s="528" t="str">
        <f>+'2 IDENTIFICACIÓN'!J13</f>
        <v>Posibilidad de afectación reputacional por posibles investigaciones y sanciones disciplinarias por entes de control,  debido a  incumplimiento de la Ley 594 del 2000 en los documentos generados por la Secretaría de Planeación</v>
      </c>
      <c r="C13" s="538">
        <f>+'3 PROBABIL E IMPACTO INHERENTE'!E13</f>
        <v>0.6</v>
      </c>
      <c r="D13" s="538">
        <f>+'3 PROBABIL E IMPACTO INHERENTE'!M13</f>
        <v>0.4</v>
      </c>
      <c r="E13" s="527" t="str">
        <f>+'4 MAPA CALOR INHERENTE'!C13</f>
        <v>Media</v>
      </c>
      <c r="F13" s="527" t="str">
        <f>+'4 MAPA CALOR INHERENTE'!D13</f>
        <v>Menor</v>
      </c>
      <c r="G13" s="528" t="str">
        <f>+'4 MAPA CALOR INHERENTE'!E13</f>
        <v>Moderado</v>
      </c>
      <c r="H13" s="538">
        <f>+'5 VALORACIÓN DEL CONTROL'!T33</f>
        <v>0.6</v>
      </c>
      <c r="I13" s="527">
        <f>+'5 VALORACIÓN DEL CONTROL'!U33</f>
        <v>0.4</v>
      </c>
      <c r="J13" s="527" t="str">
        <f t="shared" si="3"/>
        <v>Media</v>
      </c>
      <c r="K13" s="527" t="str">
        <f t="shared" si="4"/>
        <v>Menor</v>
      </c>
      <c r="L13" s="528" t="str">
        <f t="shared" si="5"/>
        <v>Moderado</v>
      </c>
      <c r="M13" s="528" t="str">
        <f t="shared" si="0"/>
        <v>Requiere Plan de Acción</v>
      </c>
      <c r="N13" s="528" t="str">
        <f t="shared" si="1"/>
        <v>Reducir_mitigar_Transferir_Evitar</v>
      </c>
      <c r="O13" s="530" t="s">
        <v>333</v>
      </c>
      <c r="P13" s="528" t="str">
        <f t="shared" si="2"/>
        <v>Reducir_Mitigar</v>
      </c>
      <c r="Q13" s="532" t="str">
        <f>'5 VALORACIÓN DEL CONTROL'!I28</f>
        <v>El Área de Archivo de la Secretaría de Salud y Ambiente, aplica los lineamientos y procedimientos establecidos para la organización, inventario, conservación y transferencias documentales, de conformidad con las Tablas de Retención Documental, Tablas de Valoración Documental y las directrices emitidas por el Archivo General de la Nación.</v>
      </c>
      <c r="R13" s="334" t="s">
        <v>463</v>
      </c>
      <c r="S13" s="334" t="s">
        <v>464</v>
      </c>
      <c r="T13" s="334" t="s">
        <v>465</v>
      </c>
      <c r="U13" s="335">
        <v>46023</v>
      </c>
      <c r="V13" s="335">
        <v>46233</v>
      </c>
      <c r="Y13" s="525"/>
      <c r="Z13" s="68">
        <v>0.4</v>
      </c>
      <c r="AA13" s="59" t="s">
        <v>273</v>
      </c>
      <c r="AB13" s="74" t="s">
        <v>299</v>
      </c>
      <c r="AC13" s="70" t="s">
        <v>279</v>
      </c>
      <c r="AD13" s="70" t="s">
        <v>279</v>
      </c>
      <c r="AE13" s="66" t="s">
        <v>297</v>
      </c>
      <c r="AF13" s="67" t="s">
        <v>298</v>
      </c>
      <c r="AI13" s="304"/>
      <c r="AJ13" s="304"/>
      <c r="AK13" s="305"/>
      <c r="AL13" s="306"/>
      <c r="AM13" s="72"/>
      <c r="AN13" s="69"/>
      <c r="AO13" s="69"/>
      <c r="AP13" s="69"/>
      <c r="AQ13" s="73"/>
      <c r="AR13" s="69"/>
      <c r="AS13" s="305"/>
      <c r="AT13" s="305"/>
    </row>
    <row r="14" spans="1:46" ht="114.6" customHeight="1" x14ac:dyDescent="0.25">
      <c r="A14" s="535"/>
      <c r="B14" s="537"/>
      <c r="C14" s="539"/>
      <c r="D14" s="539"/>
      <c r="E14" s="496"/>
      <c r="F14" s="496"/>
      <c r="G14" s="537"/>
      <c r="H14" s="539"/>
      <c r="I14" s="496"/>
      <c r="J14" s="496"/>
      <c r="K14" s="496"/>
      <c r="L14" s="537"/>
      <c r="M14" s="537"/>
      <c r="N14" s="537"/>
      <c r="O14" s="541"/>
      <c r="P14" s="537"/>
      <c r="Q14" s="542"/>
      <c r="R14" s="334" t="s">
        <v>466</v>
      </c>
      <c r="S14" s="334" t="s">
        <v>467</v>
      </c>
      <c r="T14" s="334" t="s">
        <v>465</v>
      </c>
      <c r="U14" s="335">
        <v>46023</v>
      </c>
      <c r="V14" s="335">
        <v>46371</v>
      </c>
      <c r="Y14" s="525"/>
      <c r="Z14" s="336"/>
      <c r="AA14" s="337"/>
      <c r="AB14" s="338"/>
      <c r="AC14" s="339"/>
      <c r="AD14" s="339"/>
      <c r="AE14" s="340"/>
      <c r="AF14" s="341"/>
      <c r="AI14" s="304"/>
      <c r="AJ14" s="304"/>
      <c r="AK14" s="305"/>
      <c r="AL14" s="306"/>
      <c r="AM14" s="72"/>
      <c r="AN14" s="69"/>
      <c r="AO14" s="69"/>
      <c r="AP14" s="69"/>
      <c r="AQ14" s="73"/>
      <c r="AR14" s="69"/>
      <c r="AS14" s="305"/>
      <c r="AT14" s="305"/>
    </row>
    <row r="15" spans="1:46" ht="114.6" customHeight="1" x14ac:dyDescent="0.25">
      <c r="A15" s="536"/>
      <c r="B15" s="529"/>
      <c r="C15" s="540"/>
      <c r="D15" s="540"/>
      <c r="E15" s="475"/>
      <c r="F15" s="475"/>
      <c r="G15" s="529"/>
      <c r="H15" s="540"/>
      <c r="I15" s="475"/>
      <c r="J15" s="475"/>
      <c r="K15" s="475"/>
      <c r="L15" s="529"/>
      <c r="M15" s="529"/>
      <c r="N15" s="529"/>
      <c r="O15" s="531"/>
      <c r="P15" s="529"/>
      <c r="Q15" s="533"/>
      <c r="R15" s="334" t="s">
        <v>468</v>
      </c>
      <c r="S15" s="334" t="s">
        <v>469</v>
      </c>
      <c r="T15" s="334" t="s">
        <v>465</v>
      </c>
      <c r="U15" s="335">
        <v>46023</v>
      </c>
      <c r="V15" s="335">
        <v>46371</v>
      </c>
      <c r="Y15" s="525"/>
      <c r="Z15" s="336"/>
      <c r="AA15" s="337"/>
      <c r="AB15" s="338"/>
      <c r="AC15" s="339"/>
      <c r="AD15" s="339"/>
      <c r="AE15" s="340"/>
      <c r="AF15" s="341"/>
      <c r="AI15" s="304"/>
      <c r="AJ15" s="304"/>
      <c r="AK15" s="305"/>
      <c r="AL15" s="306"/>
      <c r="AM15" s="72"/>
      <c r="AN15" s="69"/>
      <c r="AO15" s="69"/>
      <c r="AP15" s="69"/>
      <c r="AQ15" s="73"/>
      <c r="AR15" s="69"/>
      <c r="AS15" s="305"/>
      <c r="AT15" s="305"/>
    </row>
    <row r="16" spans="1:46" ht="53.4" thickBot="1" x14ac:dyDescent="0.3">
      <c r="A16" s="534" t="str">
        <f>'2 IDENTIFICACIÓN'!A14</f>
        <v>R5</v>
      </c>
      <c r="B16" s="528" t="str">
        <f>+'2 IDENTIFICACIÓN'!J14</f>
        <v>Posibilidad de afectación reputacional por  investigaciones y sanciones disciplinarias por entes de control, debido a  la interrupción en la prestación de los servicios a cargo de la Secretaría de Salud y Ambiente.</v>
      </c>
      <c r="C16" s="538">
        <f>+'3 PROBABIL E IMPACTO INHERENTE'!E14</f>
        <v>0.6</v>
      </c>
      <c r="D16" s="538">
        <f>+'3 PROBABIL E IMPACTO INHERENTE'!M14</f>
        <v>0.8</v>
      </c>
      <c r="E16" s="527" t="str">
        <f>+'4 MAPA CALOR INHERENTE'!C14</f>
        <v>Media</v>
      </c>
      <c r="F16" s="527" t="str">
        <f>+'4 MAPA CALOR INHERENTE'!D14</f>
        <v>Mayor</v>
      </c>
      <c r="G16" s="528" t="str">
        <f>+'4 MAPA CALOR INHERENTE'!E14</f>
        <v>Alto</v>
      </c>
      <c r="H16" s="538">
        <f>+'5 VALORACIÓN DEL CONTROL'!T39</f>
        <v>0.6</v>
      </c>
      <c r="I16" s="527">
        <f>+'5 VALORACIÓN DEL CONTROL'!U39</f>
        <v>0.8</v>
      </c>
      <c r="J16" s="527" t="str">
        <f t="shared" si="3"/>
        <v>Media</v>
      </c>
      <c r="K16" s="527" t="str">
        <f t="shared" si="4"/>
        <v>Mayor</v>
      </c>
      <c r="L16" s="528" t="str">
        <f t="shared" si="5"/>
        <v>Alto</v>
      </c>
      <c r="M16" s="528" t="str">
        <f t="shared" si="0"/>
        <v>Requiere Plan de Acción</v>
      </c>
      <c r="N16" s="528" t="str">
        <f t="shared" si="1"/>
        <v>Reducir_mitigar_Transferir_Evitar</v>
      </c>
      <c r="O16" s="530" t="s">
        <v>333</v>
      </c>
      <c r="P16" s="528" t="str">
        <f t="shared" si="2"/>
        <v>Reducir_Mitigar</v>
      </c>
      <c r="Q16" s="532" t="str">
        <f>'5 VALORACIÓN DEL CONTROL'!I34</f>
        <v>La secretaria de Salud y Ambiente y su equipo de  presupuesto y contratación, identifican y gestionan las vigencias futuras de los programas y servicios que no pueden ser interrumpidos,  para garantizar su continuidad.</v>
      </c>
      <c r="R16" s="334" t="s">
        <v>470</v>
      </c>
      <c r="S16" s="261" t="s">
        <v>471</v>
      </c>
      <c r="T16" s="334" t="s">
        <v>426</v>
      </c>
      <c r="U16" s="335">
        <v>46143</v>
      </c>
      <c r="V16" s="335">
        <v>46264</v>
      </c>
      <c r="Y16" s="526"/>
      <c r="Z16" s="80">
        <v>0.2</v>
      </c>
      <c r="AA16" s="81" t="s">
        <v>269</v>
      </c>
      <c r="AB16" s="76" t="s">
        <v>299</v>
      </c>
      <c r="AC16" s="76" t="s">
        <v>299</v>
      </c>
      <c r="AD16" s="77" t="s">
        <v>279</v>
      </c>
      <c r="AE16" s="78" t="s">
        <v>297</v>
      </c>
      <c r="AF16" s="79" t="s">
        <v>298</v>
      </c>
      <c r="AI16" s="304"/>
      <c r="AJ16" s="304"/>
      <c r="AK16" s="305"/>
      <c r="AL16" s="306"/>
      <c r="AM16" s="72"/>
      <c r="AN16" s="69"/>
      <c r="AO16" s="69"/>
      <c r="AP16" s="69"/>
      <c r="AQ16" s="69"/>
      <c r="AR16" s="69"/>
      <c r="AS16" s="305"/>
      <c r="AT16" s="305"/>
    </row>
    <row r="17" spans="1:46" ht="52.8" x14ac:dyDescent="0.25">
      <c r="A17" s="536"/>
      <c r="B17" s="529"/>
      <c r="C17" s="540"/>
      <c r="D17" s="540"/>
      <c r="E17" s="475"/>
      <c r="F17" s="475"/>
      <c r="G17" s="529"/>
      <c r="H17" s="540"/>
      <c r="I17" s="475"/>
      <c r="J17" s="475"/>
      <c r="K17" s="475"/>
      <c r="L17" s="529"/>
      <c r="M17" s="529"/>
      <c r="N17" s="529"/>
      <c r="O17" s="531"/>
      <c r="P17" s="529"/>
      <c r="Q17" s="533"/>
      <c r="R17" s="334" t="s">
        <v>472</v>
      </c>
      <c r="S17" s="261" t="s">
        <v>473</v>
      </c>
      <c r="T17" s="334" t="s">
        <v>426</v>
      </c>
      <c r="U17" s="335">
        <v>46266</v>
      </c>
      <c r="V17" s="335">
        <v>46325</v>
      </c>
      <c r="Y17" s="342"/>
      <c r="Z17" s="145"/>
      <c r="AA17" s="343"/>
      <c r="AB17" s="344"/>
      <c r="AC17" s="344"/>
      <c r="AD17" s="345"/>
      <c r="AE17" s="346"/>
      <c r="AF17" s="347"/>
      <c r="AI17" s="304"/>
      <c r="AJ17" s="304"/>
      <c r="AK17" s="305"/>
      <c r="AL17" s="306"/>
      <c r="AM17" s="72"/>
      <c r="AN17" s="69"/>
      <c r="AO17" s="69"/>
      <c r="AP17" s="69"/>
      <c r="AQ17" s="69"/>
      <c r="AR17" s="69"/>
      <c r="AS17" s="305"/>
      <c r="AT17" s="305"/>
    </row>
    <row r="18" spans="1:46" ht="114.6" customHeight="1" x14ac:dyDescent="0.25">
      <c r="A18" s="62" t="str">
        <f>'2 IDENTIFICACIÓN'!A15</f>
        <v>R6</v>
      </c>
      <c r="B18" s="260" t="str">
        <f>+'2 IDENTIFICACIÓN'!J15</f>
        <v>Posibilidad de afectación reputacional por   debilidades en la publicación y actualización de la información obligatoria en la página web institucional, debido a incumplimiento de los lineamientos establecidos en la Ley 1712 de 2014 y la Resolución 1519 de 2020 del MINTIC.</v>
      </c>
      <c r="C18" s="89">
        <f>+'3 PROBABIL E IMPACTO INHERENTE'!E15</f>
        <v>0.6</v>
      </c>
      <c r="D18" s="89">
        <f>+'3 PROBABIL E IMPACTO INHERENTE'!M15</f>
        <v>1</v>
      </c>
      <c r="E18" s="64" t="str">
        <f>+'4 MAPA CALOR INHERENTE'!C15</f>
        <v>Media</v>
      </c>
      <c r="F18" s="64" t="str">
        <f>+'4 MAPA CALOR INHERENTE'!D15</f>
        <v>Catastrófico</v>
      </c>
      <c r="G18" s="260" t="str">
        <f>+'4 MAPA CALOR INHERENTE'!E15</f>
        <v>Extremo</v>
      </c>
      <c r="H18" s="89">
        <f>+'5 VALORACIÓN DEL CONTROL'!T45</f>
        <v>0.6</v>
      </c>
      <c r="I18" s="64">
        <f>+'5 VALORACIÓN DEL CONTROL'!U45</f>
        <v>1</v>
      </c>
      <c r="J18" s="64" t="str">
        <f t="shared" si="3"/>
        <v>Media</v>
      </c>
      <c r="K18" s="64" t="str">
        <f t="shared" si="4"/>
        <v>Catastrófico</v>
      </c>
      <c r="L18" s="260" t="str">
        <f t="shared" si="5"/>
        <v>Extremo</v>
      </c>
      <c r="M18" s="260" t="str">
        <f t="shared" si="0"/>
        <v>Requiere Plan de Acción</v>
      </c>
      <c r="N18" s="260" t="str">
        <f t="shared" si="1"/>
        <v>Reducir_mitigar_Transferir_Evitar</v>
      </c>
      <c r="O18" s="261" t="s">
        <v>333</v>
      </c>
      <c r="P18" s="260" t="str">
        <f t="shared" si="2"/>
        <v>Reducir_Mitigar</v>
      </c>
      <c r="Q18" s="312" t="str">
        <f>'5 VALORACIÓN DEL CONTROL'!I40</f>
        <v>El profesional asignado por el líder del proceso revisa la información sujeta a publicación, de acuerdo con lo establecido en la Resolución 1519 de 2020  y sus anexos, y verifica su publicación y actualización en la página web institucional</v>
      </c>
      <c r="R18" s="334" t="s">
        <v>474</v>
      </c>
      <c r="S18" s="334" t="s">
        <v>475</v>
      </c>
      <c r="T18" s="334" t="s">
        <v>476</v>
      </c>
      <c r="U18" s="335">
        <v>46023</v>
      </c>
      <c r="V18" s="335">
        <v>46371</v>
      </c>
      <c r="AI18" s="304"/>
      <c r="AJ18" s="304"/>
      <c r="AK18" s="305"/>
      <c r="AL18" s="306"/>
      <c r="AM18" s="72"/>
      <c r="AN18" s="69"/>
      <c r="AO18" s="69"/>
      <c r="AP18" s="69"/>
      <c r="AQ18" s="69"/>
      <c r="AR18" s="69"/>
      <c r="AS18" s="305"/>
      <c r="AT18" s="305"/>
    </row>
    <row r="19" spans="1:46" ht="114.6" customHeight="1" x14ac:dyDescent="0.25">
      <c r="A19" s="62" t="str">
        <f>'2 IDENTIFICACIÓN'!A16</f>
        <v>R7</v>
      </c>
      <c r="B19" s="260" t="str">
        <f>+'2 IDENTIFICACIÓN'!J16</f>
        <v>Posibilidad de afectación económica y reputacional por investigaciones y sanciones disciplinarias por entes de control,  debido a la falta de seguimiento al cumplimiento de metas del Plan de Desarrollo Municipal programadas para la vigencia.</v>
      </c>
      <c r="C19" s="89">
        <f>+'3 PROBABIL E IMPACTO INHERENTE'!E16</f>
        <v>0.6</v>
      </c>
      <c r="D19" s="89">
        <f>+'3 PROBABIL E IMPACTO INHERENTE'!M16</f>
        <v>1</v>
      </c>
      <c r="E19" s="64" t="str">
        <f>+'4 MAPA CALOR INHERENTE'!C16</f>
        <v>Media</v>
      </c>
      <c r="F19" s="64" t="str">
        <f>+'4 MAPA CALOR INHERENTE'!D16</f>
        <v>Catastrófico</v>
      </c>
      <c r="G19" s="260" t="str">
        <f>+'4 MAPA CALOR INHERENTE'!E16</f>
        <v>Extremo</v>
      </c>
      <c r="H19" s="89">
        <f>+'5 VALORACIÓN DEL CONTROL'!T51</f>
        <v>0.6</v>
      </c>
      <c r="I19" s="64">
        <f>+'5 VALORACIÓN DEL CONTROL'!U51</f>
        <v>1</v>
      </c>
      <c r="J19" s="64" t="str">
        <f t="shared" si="3"/>
        <v>Media</v>
      </c>
      <c r="K19" s="64" t="str">
        <f t="shared" si="4"/>
        <v>Catastrófico</v>
      </c>
      <c r="L19" s="260" t="str">
        <f t="shared" si="5"/>
        <v>Extremo</v>
      </c>
      <c r="M19" s="260" t="str">
        <f t="shared" si="0"/>
        <v>Requiere Plan de Acción</v>
      </c>
      <c r="N19" s="260" t="str">
        <f t="shared" si="1"/>
        <v>Reducir_mitigar_Transferir_Evitar</v>
      </c>
      <c r="O19" s="261" t="s">
        <v>333</v>
      </c>
      <c r="P19" s="260" t="str">
        <f t="shared" si="2"/>
        <v>Reducir_Mitigar</v>
      </c>
      <c r="Q19" s="312" t="str">
        <f>'5 VALORACIÓN DEL CONTROL'!I46</f>
        <v xml:space="preserve">La Secretaría de Salud y Ambiente, verifica el avance en el cumplimiento físico de las metas y la ejecución de los recursos financieros del Plan de Desarrollo Municipal 2026-2027,  mediante seguimiento periódico, con el fin de gestionar oportunamente la apropiación de recursos y la solicitud de vigencias futuras que garanticen el cumplimiento de las metas programadas para la vigencia.	</v>
      </c>
      <c r="R19" s="334" t="s">
        <v>477</v>
      </c>
      <c r="S19" s="261" t="s">
        <v>499</v>
      </c>
      <c r="T19" s="334" t="s">
        <v>478</v>
      </c>
      <c r="U19" s="335">
        <v>46174</v>
      </c>
      <c r="V19" s="335">
        <v>46021</v>
      </c>
      <c r="AB19" s="53" t="s">
        <v>300</v>
      </c>
      <c r="AC19" s="53" t="s">
        <v>68</v>
      </c>
      <c r="AD19" s="53" t="s">
        <v>70</v>
      </c>
      <c r="AF19" s="260" t="s">
        <v>334</v>
      </c>
      <c r="AG19" s="304"/>
      <c r="AH19" s="304"/>
      <c r="AI19" s="304"/>
      <c r="AJ19" s="304"/>
      <c r="AK19" s="305"/>
      <c r="AL19" s="306"/>
      <c r="AM19" s="305"/>
      <c r="AN19" s="72"/>
      <c r="AO19" s="72"/>
      <c r="AP19" s="72"/>
      <c r="AQ19" s="72"/>
      <c r="AR19" s="72"/>
      <c r="AS19" s="305"/>
      <c r="AT19" s="305"/>
    </row>
    <row r="20" spans="1:46" ht="114.6" customHeight="1" x14ac:dyDescent="0.25">
      <c r="A20" s="62" t="str">
        <f>'2 IDENTIFICACIÓN'!A17</f>
        <v>R8</v>
      </c>
      <c r="B20" s="260" t="str">
        <f>+'2 IDENTIFICACIÓN'!J17</f>
        <v>Posibilidad de afectación económica y reputacional por  incumplimiento de las acciones establecidas en los planes de mejoramiento derivados de auditorías internas y externas,  debido a debilidades en el seguimiento y cumplimiento de los tiempos definidos para su ejecución.</v>
      </c>
      <c r="C20" s="89">
        <f>+'3 PROBABIL E IMPACTO INHERENTE'!E17</f>
        <v>0.6</v>
      </c>
      <c r="D20" s="89">
        <f>+'3 PROBABIL E IMPACTO INHERENTE'!M17</f>
        <v>0.6</v>
      </c>
      <c r="E20" s="64" t="str">
        <f>+'4 MAPA CALOR INHERENTE'!C17</f>
        <v>Media</v>
      </c>
      <c r="F20" s="64" t="str">
        <f>+'4 MAPA CALOR INHERENTE'!D17</f>
        <v>Moderado</v>
      </c>
      <c r="G20" s="260" t="str">
        <f>+'4 MAPA CALOR INHERENTE'!E17</f>
        <v>Moderado</v>
      </c>
      <c r="H20" s="89">
        <f>+'5 VALORACIÓN DEL CONTROL'!T57</f>
        <v>0.6</v>
      </c>
      <c r="I20" s="64">
        <f>+'5 VALORACIÓN DEL CONTROL'!U57</f>
        <v>0.6</v>
      </c>
      <c r="J20" s="64" t="str">
        <f t="shared" si="3"/>
        <v>Media</v>
      </c>
      <c r="K20" s="64" t="str">
        <f t="shared" si="4"/>
        <v>Moderado</v>
      </c>
      <c r="L20" s="260" t="str">
        <f t="shared" si="5"/>
        <v>Moderado</v>
      </c>
      <c r="M20" s="260" t="str">
        <f t="shared" si="0"/>
        <v>Requiere Plan de Acción</v>
      </c>
      <c r="N20" s="260" t="str">
        <f t="shared" si="1"/>
        <v>Reducir_mitigar_Transferir_Evitar</v>
      </c>
      <c r="O20" s="261" t="s">
        <v>333</v>
      </c>
      <c r="P20" s="260" t="str">
        <f t="shared" si="2"/>
        <v>Reducir_Mitigar</v>
      </c>
      <c r="Q20" s="312" t="str">
        <f>'5 VALORACIÓN DEL CONTROL'!I52</f>
        <v>La profesional encargada revisa las acciones correctivas establecidas y plasmadas en los Planes de Mejoramiento de auditorías internas y externas suscritos, a través de seguimientos con los responsables de su cumplimiento</v>
      </c>
      <c r="R20" s="334" t="s">
        <v>480</v>
      </c>
      <c r="S20" s="261" t="s">
        <v>481</v>
      </c>
      <c r="T20" s="334" t="s">
        <v>479</v>
      </c>
      <c r="U20" s="335">
        <v>46174</v>
      </c>
      <c r="V20" s="335">
        <v>46371</v>
      </c>
      <c r="AB20" s="83" t="s">
        <v>298</v>
      </c>
      <c r="AC20" s="260" t="s">
        <v>334</v>
      </c>
      <c r="AD20" s="260" t="s">
        <v>335</v>
      </c>
      <c r="AE20" s="304"/>
      <c r="AF20" s="314" t="s">
        <v>333</v>
      </c>
      <c r="AI20" s="304"/>
      <c r="AJ20" s="304"/>
      <c r="AK20" s="305"/>
      <c r="AL20" s="305"/>
      <c r="AM20" s="305"/>
      <c r="AN20" s="69"/>
      <c r="AO20" s="69"/>
      <c r="AP20" s="69"/>
      <c r="AQ20" s="69"/>
      <c r="AR20" s="69"/>
      <c r="AS20" s="305"/>
      <c r="AT20" s="305"/>
    </row>
    <row r="21" spans="1:46" ht="114.6" customHeight="1" x14ac:dyDescent="0.25">
      <c r="A21" s="62" t="str">
        <f>'2 IDENTIFICACIÓN'!A18</f>
        <v>R9</v>
      </c>
      <c r="B21" s="260" t="str">
        <f>+'2 IDENTIFICACIÓN'!J18</f>
        <v>Posibilidad de afectación reputacional por  debilidades en la planeación, gestión y ejecución de las obligaciones contractuales por parte de las unidades gestoras,  debido a  deficiencias en la supervisión y ejecución oportuna de los procesos contractuales producto de la constitución de reservas presupuestales.</v>
      </c>
      <c r="C21" s="89">
        <f>+'3 PROBABIL E IMPACTO INHERENTE'!E18</f>
        <v>0.6</v>
      </c>
      <c r="D21" s="89">
        <f>+'3 PROBABIL E IMPACTO INHERENTE'!M18</f>
        <v>0.4</v>
      </c>
      <c r="E21" s="64" t="str">
        <f>+'4 MAPA CALOR INHERENTE'!C18</f>
        <v>Media</v>
      </c>
      <c r="F21" s="64" t="str">
        <f>+'4 MAPA CALOR INHERENTE'!D18</f>
        <v>Menor</v>
      </c>
      <c r="G21" s="260" t="str">
        <f>+'4 MAPA CALOR INHERENTE'!E18</f>
        <v>Moderado</v>
      </c>
      <c r="H21" s="89">
        <f>+'5 VALORACIÓN DEL CONTROL'!T63</f>
        <v>0.6</v>
      </c>
      <c r="I21" s="64">
        <f>+'5 VALORACIÓN DEL CONTROL'!U63</f>
        <v>0.4</v>
      </c>
      <c r="J21" s="64" t="str">
        <f t="shared" si="3"/>
        <v>Media</v>
      </c>
      <c r="K21" s="64" t="str">
        <f t="shared" si="4"/>
        <v>Menor</v>
      </c>
      <c r="L21" s="260" t="str">
        <f t="shared" si="5"/>
        <v>Moderado</v>
      </c>
      <c r="M21" s="260" t="str">
        <f t="shared" si="0"/>
        <v>Requiere Plan de Acción</v>
      </c>
      <c r="N21" s="260" t="str">
        <f t="shared" si="1"/>
        <v>Reducir_mitigar_Transferir_Evitar</v>
      </c>
      <c r="O21" s="261" t="s">
        <v>333</v>
      </c>
      <c r="P21" s="260" t="str">
        <f t="shared" si="2"/>
        <v>Reducir_Mitigar</v>
      </c>
      <c r="Q21" s="312" t="str">
        <f>'5 VALORACIÓN DEL CONTROL'!I58</f>
        <v>La Secretaria de Salud y Ambiente, los supervisores, el profesional líder de contratación y el profesional encargado de presupuesto, verifican y realizan seguimiento a la ejecución contractual y presupuestal de las obligaciones adquiridas por la dependencia, mediante la revisión de saldos pendientes y reportes financieros, con el fin de prevenir la constitución de reservas presupuestales, de manera trimestral o cuando se presenten novedades en el proceso.</v>
      </c>
      <c r="R21" s="261" t="s">
        <v>482</v>
      </c>
      <c r="S21" s="261" t="s">
        <v>483</v>
      </c>
      <c r="T21" s="334" t="s">
        <v>484</v>
      </c>
      <c r="U21" s="335">
        <v>46174</v>
      </c>
      <c r="V21" s="335">
        <v>46371</v>
      </c>
      <c r="AB21" s="66" t="s">
        <v>297</v>
      </c>
      <c r="AC21" s="260" t="s">
        <v>334</v>
      </c>
      <c r="AD21" s="260" t="s">
        <v>335</v>
      </c>
      <c r="AE21" s="304"/>
      <c r="AF21" s="314" t="s">
        <v>336</v>
      </c>
      <c r="AG21" s="304"/>
      <c r="AH21" s="304"/>
      <c r="AI21" s="304"/>
      <c r="AJ21" s="304"/>
      <c r="AK21" s="305"/>
      <c r="AL21" s="305"/>
      <c r="AM21" s="305"/>
      <c r="AN21" s="69"/>
      <c r="AO21" s="69"/>
      <c r="AP21" s="69"/>
      <c r="AQ21" s="69"/>
      <c r="AR21" s="69"/>
      <c r="AS21" s="305"/>
      <c r="AT21" s="305"/>
    </row>
    <row r="22" spans="1:46" ht="114.6" customHeight="1" x14ac:dyDescent="0.25">
      <c r="A22" s="62" t="str">
        <f>'2 IDENTIFICACIÓN'!A19</f>
        <v>R10</v>
      </c>
      <c r="B22" s="260" t="str">
        <f>+'2 IDENTIFICACIÓN'!J19</f>
        <v>Posibilidad  de efecto dañoso sobre bienes de uso fiscal por pérdida, extravío, hurto o faltantes en inventario de bienes muebles de la entidad, debido a deficiencias en la actualización, verificación y control del inventario de bienes muebles.</v>
      </c>
      <c r="C22" s="89">
        <f>+'3 PROBABIL E IMPACTO INHERENTE'!E19</f>
        <v>0.6</v>
      </c>
      <c r="D22" s="89">
        <f>+'3 PROBABIL E IMPACTO INHERENTE'!M19</f>
        <v>1</v>
      </c>
      <c r="E22" s="64" t="str">
        <f>+'4 MAPA CALOR INHERENTE'!C19</f>
        <v>Media</v>
      </c>
      <c r="F22" s="64" t="str">
        <f>+'4 MAPA CALOR INHERENTE'!D19</f>
        <v>Catastrófico</v>
      </c>
      <c r="G22" s="260" t="str">
        <f>+'4 MAPA CALOR INHERENTE'!E19</f>
        <v>Extremo</v>
      </c>
      <c r="H22" s="89">
        <f>+'5 VALORACIÓN DEL CONTROL'!T69</f>
        <v>0.6</v>
      </c>
      <c r="I22" s="64">
        <f>+'5 VALORACIÓN DEL CONTROL'!U69</f>
        <v>1</v>
      </c>
      <c r="J22" s="64" t="str">
        <f t="shared" si="3"/>
        <v>Media</v>
      </c>
      <c r="K22" s="64" t="str">
        <f t="shared" si="4"/>
        <v>Catastrófico</v>
      </c>
      <c r="L22" s="260" t="str">
        <f t="shared" si="5"/>
        <v>Extremo</v>
      </c>
      <c r="M22" s="260" t="str">
        <f t="shared" si="0"/>
        <v>Requiere Plan de Acción</v>
      </c>
      <c r="N22" s="260" t="str">
        <f t="shared" si="1"/>
        <v>Reducir_mitigar_Transferir_Evitar</v>
      </c>
      <c r="O22" s="261" t="s">
        <v>333</v>
      </c>
      <c r="P22" s="260" t="str">
        <f t="shared" si="2"/>
        <v>Reducir_Mitigar</v>
      </c>
      <c r="Q22" s="312" t="str">
        <f>'5 VALORACIÓN DEL CONTROL'!I64</f>
        <v>El servidor público   verifica el inventario de bienes muebles asignados a su cargo,  de acuerdo con el formato ESTADO ACTUAL DEL INVENTARIO RESUMIDO DEL SERVIDOR PÚBLICO F-INV-8500-238,37-015 reportado por el área de Inventarios.</v>
      </c>
      <c r="R22" s="261" t="s">
        <v>485</v>
      </c>
      <c r="S22" s="261" t="s">
        <v>486</v>
      </c>
      <c r="T22" s="334" t="s">
        <v>487</v>
      </c>
      <c r="U22" s="335">
        <v>46143</v>
      </c>
      <c r="V22" s="335">
        <v>46371</v>
      </c>
      <c r="AA22" s="307"/>
      <c r="AB22" s="70" t="s">
        <v>279</v>
      </c>
      <c r="AC22" s="260" t="s">
        <v>334</v>
      </c>
      <c r="AD22" s="260" t="s">
        <v>335</v>
      </c>
      <c r="AE22" s="307"/>
      <c r="AF22" s="314" t="s">
        <v>161</v>
      </c>
      <c r="AG22" s="307"/>
      <c r="AH22" s="307"/>
      <c r="AI22" s="307"/>
      <c r="AJ22" s="307"/>
      <c r="AK22" s="305"/>
      <c r="AL22" s="305"/>
      <c r="AM22" s="308"/>
      <c r="AN22" s="308"/>
      <c r="AO22" s="308"/>
      <c r="AP22" s="308"/>
      <c r="AQ22" s="308"/>
      <c r="AR22" s="308"/>
      <c r="AS22" s="305"/>
      <c r="AT22" s="305"/>
    </row>
    <row r="23" spans="1:46" ht="67.8" customHeight="1" x14ac:dyDescent="0.25">
      <c r="A23" s="534" t="str">
        <f>'2 IDENTIFICACIÓN'!A20</f>
        <v>R11</v>
      </c>
      <c r="B23" s="528" t="str">
        <f>+'2 IDENTIFICACIÓN'!J20</f>
        <v>Posibilidad  de efecto dañoso sobre el recurso público por  la ejecución de un alcance inferior al contratado con pago total del valor del contrato, debido a  la deficiencias en el ejercicio de las funciones de supervisión e interventoría de los contratos de la entidad.</v>
      </c>
      <c r="C23" s="538">
        <f>+'3 PROBABIL E IMPACTO INHERENTE'!E20</f>
        <v>0.4</v>
      </c>
      <c r="D23" s="538">
        <f>+'3 PROBABIL E IMPACTO INHERENTE'!M20</f>
        <v>1</v>
      </c>
      <c r="E23" s="527" t="str">
        <f>+'4 MAPA CALOR INHERENTE'!C20</f>
        <v>Baja</v>
      </c>
      <c r="F23" s="527" t="str">
        <f>+'4 MAPA CALOR INHERENTE'!D20</f>
        <v>Catastrófico</v>
      </c>
      <c r="G23" s="528" t="str">
        <f>+'4 MAPA CALOR INHERENTE'!E20</f>
        <v>Extremo</v>
      </c>
      <c r="H23" s="538">
        <f>+'5 VALORACIÓN DEL CONTROL'!T75</f>
        <v>0.6</v>
      </c>
      <c r="I23" s="527">
        <f>+'5 VALORACIÓN DEL CONTROL'!U75</f>
        <v>1</v>
      </c>
      <c r="J23" s="527" t="str">
        <f t="shared" si="3"/>
        <v>Media</v>
      </c>
      <c r="K23" s="527" t="str">
        <f t="shared" si="4"/>
        <v>Catastrófico</v>
      </c>
      <c r="L23" s="528" t="str">
        <f t="shared" si="5"/>
        <v>Extremo</v>
      </c>
      <c r="M23" s="528" t="str">
        <f t="shared" si="0"/>
        <v>Requiere Plan de Acción</v>
      </c>
      <c r="N23" s="528" t="str">
        <f t="shared" si="1"/>
        <v>Reducir_mitigar_Transferir_Evitar</v>
      </c>
      <c r="O23" s="530" t="s">
        <v>333</v>
      </c>
      <c r="P23" s="528" t="str">
        <f t="shared" si="2"/>
        <v>Reducir_Mitigar</v>
      </c>
      <c r="Q23" s="532" t="str">
        <f>'5 VALORACIÓN DEL CONTROL'!I70</f>
        <v>El supervisor designado verifica la ejecución contractual de los contratos suscritos por la Secretaría de Salud, mediante la revisión del cumplimiento de las obligaciones pactadas, las especificaciones técnicas y las normas vigentes en las etapas precontractual, contractual y postcontractual, de manera semestral o cuando se presenten novedades en la ejecución.</v>
      </c>
      <c r="R23" s="334" t="s">
        <v>489</v>
      </c>
      <c r="S23" s="261" t="s">
        <v>490</v>
      </c>
      <c r="T23" s="334" t="s">
        <v>491</v>
      </c>
      <c r="U23" s="348">
        <v>46082</v>
      </c>
      <c r="V23" s="348">
        <v>46371</v>
      </c>
      <c r="AA23" s="307"/>
      <c r="AB23" s="74" t="s">
        <v>299</v>
      </c>
      <c r="AC23" s="260" t="s">
        <v>158</v>
      </c>
      <c r="AD23" s="260" t="s">
        <v>337</v>
      </c>
      <c r="AI23" s="307"/>
      <c r="AJ23" s="307"/>
      <c r="AK23" s="305"/>
      <c r="AL23" s="305"/>
      <c r="AM23" s="305"/>
      <c r="AN23" s="69"/>
      <c r="AO23" s="69"/>
      <c r="AP23" s="69"/>
      <c r="AQ23" s="69"/>
      <c r="AR23" s="69"/>
      <c r="AS23" s="305"/>
      <c r="AT23" s="305"/>
    </row>
    <row r="24" spans="1:46" ht="80.400000000000006" customHeight="1" x14ac:dyDescent="0.25">
      <c r="A24" s="536"/>
      <c r="B24" s="529"/>
      <c r="C24" s="540"/>
      <c r="D24" s="540"/>
      <c r="E24" s="475"/>
      <c r="F24" s="475"/>
      <c r="G24" s="529"/>
      <c r="H24" s="540"/>
      <c r="I24" s="475"/>
      <c r="J24" s="475"/>
      <c r="K24" s="475"/>
      <c r="L24" s="529"/>
      <c r="M24" s="529"/>
      <c r="N24" s="529"/>
      <c r="O24" s="531"/>
      <c r="P24" s="529"/>
      <c r="Q24" s="533"/>
      <c r="R24" s="334" t="s">
        <v>492</v>
      </c>
      <c r="S24" s="261" t="s">
        <v>462</v>
      </c>
      <c r="T24" s="334" t="s">
        <v>493</v>
      </c>
      <c r="U24" s="348">
        <v>46174</v>
      </c>
      <c r="V24" s="348">
        <v>46371</v>
      </c>
      <c r="AA24" s="307"/>
      <c r="AB24" s="344"/>
      <c r="AI24" s="307"/>
      <c r="AJ24" s="307"/>
      <c r="AK24" s="305"/>
      <c r="AL24" s="305"/>
      <c r="AM24" s="305"/>
      <c r="AN24" s="69"/>
      <c r="AO24" s="69"/>
      <c r="AP24" s="69"/>
      <c r="AQ24" s="69"/>
      <c r="AR24" s="69"/>
      <c r="AS24" s="305"/>
      <c r="AT24" s="305"/>
    </row>
    <row r="25" spans="1:46" ht="114.6" customHeight="1" x14ac:dyDescent="0.25">
      <c r="A25" s="62" t="str">
        <f>'2 IDENTIFICACIÓN'!A21</f>
        <v>R12</v>
      </c>
      <c r="B25" s="260" t="str">
        <f>+'2 IDENTIFICACIÓN'!J21</f>
        <v>Posibilidad  de efecto dañoso sobre el recurso público por  pago de sanciones e intereses moratorios,  debido a los trámite inoportuno de los requerimientos de los entes de control y vigilancia conforme a sus lineamientos y términos legales.</v>
      </c>
      <c r="C25" s="89">
        <f>+'3 PROBABIL E IMPACTO INHERENTE'!E21</f>
        <v>0.4</v>
      </c>
      <c r="D25" s="89">
        <f>+'3 PROBABIL E IMPACTO INHERENTE'!M21</f>
        <v>0.8</v>
      </c>
      <c r="E25" s="64" t="str">
        <f>+'4 MAPA CALOR INHERENTE'!C21</f>
        <v>Baja</v>
      </c>
      <c r="F25" s="64" t="str">
        <f>+'4 MAPA CALOR INHERENTE'!D21</f>
        <v>Mayor</v>
      </c>
      <c r="G25" s="260" t="str">
        <f>+'4 MAPA CALOR INHERENTE'!E21</f>
        <v>Alto</v>
      </c>
      <c r="H25" s="89">
        <f>+'5 VALORACIÓN DEL CONTROL'!T81</f>
        <v>0.6</v>
      </c>
      <c r="I25" s="64">
        <f>+'5 VALORACIÓN DEL CONTROL'!U81</f>
        <v>0.8</v>
      </c>
      <c r="J25" s="64" t="str">
        <f t="shared" si="3"/>
        <v>Media</v>
      </c>
      <c r="K25" s="64" t="str">
        <f t="shared" si="4"/>
        <v>Mayor</v>
      </c>
      <c r="L25" s="260" t="str">
        <f t="shared" si="5"/>
        <v>Alto</v>
      </c>
      <c r="M25" s="260" t="str">
        <f t="shared" si="0"/>
        <v>Requiere Plan de Acción</v>
      </c>
      <c r="N25" s="260" t="str">
        <f t="shared" si="1"/>
        <v>Reducir_mitigar_Transferir_Evitar</v>
      </c>
      <c r="O25" s="261" t="s">
        <v>333</v>
      </c>
      <c r="P25" s="260" t="str">
        <f t="shared" si="2"/>
        <v>Reducir_Mitigar</v>
      </c>
      <c r="Q25" s="312" t="str">
        <f>'5 VALORACIÓN DEL CONTROL'!I76</f>
        <v>La persona encargada, verifica el cumplimiento de los términos establecidos para la atención de los requerimientos de los entes de control y vigilancia asignados a la Secretaría de Salud y Ambiente,  a través del seguimiento y validación de las fechas de vencimiento y respuesta registradas en los mecanismos institucionales de control y seguimiento, identificando alertas frente a posibles incumplimientos.</v>
      </c>
      <c r="R25" s="334" t="s">
        <v>494</v>
      </c>
      <c r="S25" s="261" t="s">
        <v>495</v>
      </c>
      <c r="T25" s="334" t="s">
        <v>484</v>
      </c>
      <c r="U25" s="335">
        <v>46113</v>
      </c>
      <c r="V25" s="335">
        <v>46371</v>
      </c>
      <c r="Y25" s="309"/>
      <c r="Z25" s="309"/>
      <c r="AA25" s="307"/>
      <c r="AB25" s="144"/>
      <c r="AI25" s="307"/>
      <c r="AJ25" s="307"/>
      <c r="AK25" s="305"/>
      <c r="AL25" s="305"/>
      <c r="AM25" s="305"/>
      <c r="AN25" s="69"/>
      <c r="AO25" s="69"/>
      <c r="AP25" s="69"/>
      <c r="AQ25" s="69"/>
      <c r="AR25" s="69"/>
      <c r="AS25" s="305"/>
      <c r="AT25" s="305"/>
    </row>
    <row r="26" spans="1:46" ht="114.6" customHeight="1" x14ac:dyDescent="0.25">
      <c r="A26" s="62" t="str">
        <f>'2 IDENTIFICACIÓN'!A22</f>
        <v>R13</v>
      </c>
      <c r="B26" s="260" t="str">
        <f>+'2 IDENTIFICACIÓN'!J22</f>
        <v>Posibilidad  de efecto dañoso sobre el recurso público por   la inadecuada e inoportuna ejecución de convenios celebrados por la Secretaría de Salud y Ambiente,  debido a la debilidades en el ejercicio de la supervisión de dichos convenios.</v>
      </c>
      <c r="C26" s="89">
        <f>+'3 PROBABIL E IMPACTO INHERENTE'!E22</f>
        <v>0.4</v>
      </c>
      <c r="D26" s="89">
        <f>+'3 PROBABIL E IMPACTO INHERENTE'!M22</f>
        <v>0.8</v>
      </c>
      <c r="E26" s="64" t="str">
        <f>+'4 MAPA CALOR INHERENTE'!C22</f>
        <v>Baja</v>
      </c>
      <c r="F26" s="64" t="str">
        <f>+'4 MAPA CALOR INHERENTE'!D22</f>
        <v>Mayor</v>
      </c>
      <c r="G26" s="260" t="str">
        <f>+'4 MAPA CALOR INHERENTE'!E22</f>
        <v>Alto</v>
      </c>
      <c r="H26" s="89">
        <f>+'5 VALORACIÓN DEL CONTROL'!T87</f>
        <v>0.6</v>
      </c>
      <c r="I26" s="64">
        <f>+'5 VALORACIÓN DEL CONTROL'!U87</f>
        <v>0.8</v>
      </c>
      <c r="J26" s="64" t="str">
        <f t="shared" si="3"/>
        <v>Media</v>
      </c>
      <c r="K26" s="64" t="str">
        <f t="shared" si="4"/>
        <v>Mayor</v>
      </c>
      <c r="L26" s="260" t="str">
        <f t="shared" si="5"/>
        <v>Alto</v>
      </c>
      <c r="M26" s="260" t="str">
        <f t="shared" si="0"/>
        <v>Requiere Plan de Acción</v>
      </c>
      <c r="N26" s="260" t="str">
        <f t="shared" si="1"/>
        <v>Reducir_mitigar_Transferir_Evitar</v>
      </c>
      <c r="O26" s="261" t="s">
        <v>333</v>
      </c>
      <c r="P26" s="260" t="str">
        <f t="shared" si="2"/>
        <v>Reducir_Mitigar</v>
      </c>
      <c r="Q26" s="312" t="str">
        <f>'5 VALORACIÓN DEL CONTROL'!I82</f>
        <v>El supervisor designado,  realiza el control y seguimiento a la ejecución del convenio para verificar el cumplimiento de las condiciones y especificaciones pactadas,  de acuerdo a las normas vigentes.</v>
      </c>
      <c r="R26" s="334" t="s">
        <v>496</v>
      </c>
      <c r="S26" s="334" t="s">
        <v>497</v>
      </c>
      <c r="T26" s="334" t="s">
        <v>498</v>
      </c>
      <c r="U26" s="335">
        <v>46174</v>
      </c>
      <c r="V26" s="335">
        <v>46371</v>
      </c>
      <c r="Y26" s="309"/>
      <c r="Z26" s="309"/>
      <c r="AA26" s="310"/>
      <c r="AI26" s="307"/>
      <c r="AJ26" s="307"/>
      <c r="AK26" s="305"/>
      <c r="AL26" s="69"/>
      <c r="AM26" s="69"/>
      <c r="AN26" s="69"/>
      <c r="AO26" s="69"/>
      <c r="AP26" s="69"/>
      <c r="AQ26" s="69"/>
      <c r="AR26" s="69"/>
      <c r="AS26" s="305"/>
      <c r="AT26" s="305"/>
    </row>
    <row r="27" spans="1:46" ht="93" hidden="1" customHeight="1" x14ac:dyDescent="0.25">
      <c r="A27" s="62">
        <f>'2 IDENTIFICACIÓN'!A23</f>
        <v>0</v>
      </c>
      <c r="B27" s="260" t="str">
        <f>+'2 IDENTIFICACIÓN'!J23</f>
        <v xml:space="preserve"> por  debido a </v>
      </c>
      <c r="C27" s="89" t="str">
        <f>+'3 PROBABIL E IMPACTO INHERENTE'!E23</f>
        <v/>
      </c>
      <c r="D27" s="89" t="str">
        <f>+'3 PROBABIL E IMPACTO INHERENTE'!M23</f>
        <v/>
      </c>
      <c r="E27" s="64" t="str">
        <f>+'4 MAPA CALOR INHERENTE'!C23</f>
        <v/>
      </c>
      <c r="F27" s="64" t="str">
        <f>+'4 MAPA CALOR INHERENTE'!D23</f>
        <v/>
      </c>
      <c r="G27" s="260" t="str">
        <f>+'4 MAPA CALOR INHERENTE'!E23</f>
        <v/>
      </c>
      <c r="H27" s="89">
        <f>+'5 VALORACIÓN DEL CONTROL'!T93</f>
        <v>0.6</v>
      </c>
      <c r="I27" s="64" t="str">
        <f>+'5 VALORACIÓN DEL CONTROL'!U93</f>
        <v/>
      </c>
      <c r="J27" s="64" t="str">
        <f t="shared" si="3"/>
        <v>Media</v>
      </c>
      <c r="K27" s="64" t="str">
        <f t="shared" si="4"/>
        <v/>
      </c>
      <c r="L27" s="260" t="b">
        <f t="shared" si="5"/>
        <v>0</v>
      </c>
      <c r="M27" s="260" t="b">
        <f t="shared" si="0"/>
        <v>0</v>
      </c>
      <c r="N27" s="260" t="b">
        <f t="shared" si="1"/>
        <v>0</v>
      </c>
      <c r="O27" s="261"/>
      <c r="P27" s="260">
        <f t="shared" si="2"/>
        <v>0</v>
      </c>
      <c r="Q27" s="312" t="str">
        <f>'5 VALORACIÓN DEL CONTROL'!I23</f>
        <v xml:space="preserve">  </v>
      </c>
      <c r="R27" s="261"/>
      <c r="S27" s="261"/>
      <c r="T27" s="261"/>
      <c r="U27" s="313"/>
      <c r="V27" s="313"/>
      <c r="Y27" s="309"/>
      <c r="Z27" s="309"/>
      <c r="AK27" s="305"/>
      <c r="AL27" s="311"/>
      <c r="AM27" s="311"/>
      <c r="AN27" s="311"/>
      <c r="AO27" s="311"/>
      <c r="AP27" s="311"/>
      <c r="AQ27" s="311"/>
      <c r="AR27" s="69"/>
      <c r="AS27" s="305"/>
      <c r="AT27" s="305"/>
    </row>
    <row r="28" spans="1:46" ht="93" hidden="1" customHeight="1" x14ac:dyDescent="0.25">
      <c r="A28" s="62" t="str">
        <f>'2 IDENTIFICACIÓN'!A24</f>
        <v>R15</v>
      </c>
      <c r="B28" s="260" t="str">
        <f>+'2 IDENTIFICACIÓN'!J24</f>
        <v xml:space="preserve"> por  debido a </v>
      </c>
      <c r="C28" s="89" t="str">
        <f>+'3 PROBABIL E IMPACTO INHERENTE'!E24</f>
        <v/>
      </c>
      <c r="D28" s="89" t="str">
        <f>+'3 PROBABIL E IMPACTO INHERENTE'!M24</f>
        <v/>
      </c>
      <c r="E28" s="64" t="str">
        <f>+'4 MAPA CALOR INHERENTE'!C24</f>
        <v/>
      </c>
      <c r="F28" s="64" t="str">
        <f>+'4 MAPA CALOR INHERENTE'!D24</f>
        <v/>
      </c>
      <c r="G28" s="260" t="str">
        <f>+'4 MAPA CALOR INHERENTE'!E24</f>
        <v/>
      </c>
      <c r="H28" s="89">
        <f>+'5 VALORACIÓN DEL CONTROL'!T99</f>
        <v>0.6</v>
      </c>
      <c r="I28" s="64">
        <f>+'5 VALORACIÓN DEL CONTROL'!U99</f>
        <v>0</v>
      </c>
      <c r="J28" s="64" t="str">
        <f t="shared" si="3"/>
        <v>Media</v>
      </c>
      <c r="K28" s="64" t="str">
        <f t="shared" si="4"/>
        <v/>
      </c>
      <c r="L28" s="260" t="b">
        <f t="shared" si="5"/>
        <v>0</v>
      </c>
      <c r="M28" s="260" t="b">
        <f t="shared" si="0"/>
        <v>0</v>
      </c>
      <c r="N28" s="260" t="b">
        <f t="shared" si="1"/>
        <v>0</v>
      </c>
      <c r="O28" s="261"/>
      <c r="P28" s="260">
        <f t="shared" si="2"/>
        <v>0</v>
      </c>
      <c r="Q28" s="312" t="str">
        <f>'5 VALORACIÓN DEL CONTROL'!I24</f>
        <v xml:space="preserve">  </v>
      </c>
      <c r="R28" s="261"/>
      <c r="S28" s="261"/>
      <c r="T28" s="261"/>
      <c r="U28" s="313"/>
      <c r="V28" s="313"/>
      <c r="Y28" s="309"/>
      <c r="Z28" s="309"/>
      <c r="AK28" s="305"/>
      <c r="AL28" s="69"/>
      <c r="AM28" s="69"/>
      <c r="AN28" s="69"/>
      <c r="AO28" s="69"/>
      <c r="AP28" s="69"/>
      <c r="AQ28" s="69"/>
      <c r="AR28" s="69"/>
      <c r="AS28" s="305"/>
      <c r="AT28" s="305"/>
    </row>
    <row r="29" spans="1:46" ht="93" hidden="1" customHeight="1" x14ac:dyDescent="0.25">
      <c r="A29" s="62" t="str">
        <f>'2 IDENTIFICACIÓN'!A25</f>
        <v>R16</v>
      </c>
      <c r="B29" s="260" t="str">
        <f>+'2 IDENTIFICACIÓN'!J25</f>
        <v xml:space="preserve"> por  debido a </v>
      </c>
      <c r="C29" s="89" t="str">
        <f>+'3 PROBABIL E IMPACTO INHERENTE'!E25</f>
        <v/>
      </c>
      <c r="D29" s="89" t="str">
        <f>+'3 PROBABIL E IMPACTO INHERENTE'!M25</f>
        <v/>
      </c>
      <c r="E29" s="64" t="str">
        <f>+'4 MAPA CALOR INHERENTE'!C25</f>
        <v/>
      </c>
      <c r="F29" s="64" t="str">
        <f>+'4 MAPA CALOR INHERENTE'!D25</f>
        <v/>
      </c>
      <c r="G29" s="260" t="str">
        <f>+'4 MAPA CALOR INHERENTE'!E25</f>
        <v/>
      </c>
      <c r="H29" s="89">
        <f>+'5 VALORACIÓN DEL CONTROL'!T105</f>
        <v>0.6</v>
      </c>
      <c r="I29" s="64">
        <f>+'5 VALORACIÓN DEL CONTROL'!U105</f>
        <v>0</v>
      </c>
      <c r="J29" s="64" t="str">
        <f t="shared" si="3"/>
        <v>Media</v>
      </c>
      <c r="K29" s="64" t="str">
        <f t="shared" si="4"/>
        <v/>
      </c>
      <c r="L29" s="260" t="b">
        <f t="shared" si="5"/>
        <v>0</v>
      </c>
      <c r="M29" s="260" t="b">
        <f t="shared" si="0"/>
        <v>0</v>
      </c>
      <c r="N29" s="260" t="b">
        <f t="shared" si="1"/>
        <v>0</v>
      </c>
      <c r="O29" s="261"/>
      <c r="P29" s="260">
        <f t="shared" si="2"/>
        <v>0</v>
      </c>
      <c r="Q29" s="312" t="str">
        <f>'5 VALORACIÓN DEL CONTROL'!I25</f>
        <v xml:space="preserve">  </v>
      </c>
      <c r="R29" s="261"/>
      <c r="S29" s="261"/>
      <c r="T29" s="261"/>
      <c r="U29" s="313"/>
      <c r="V29" s="313"/>
      <c r="AK29" s="305"/>
      <c r="AL29" s="69"/>
      <c r="AM29" s="69"/>
      <c r="AN29" s="69"/>
      <c r="AO29" s="69"/>
      <c r="AP29" s="69"/>
      <c r="AQ29" s="69"/>
      <c r="AR29" s="69"/>
      <c r="AS29" s="305"/>
      <c r="AT29" s="305"/>
    </row>
    <row r="30" spans="1:46" ht="93" hidden="1" customHeight="1" x14ac:dyDescent="0.3">
      <c r="A30" s="62" t="str">
        <f>'2 IDENTIFICACIÓN'!A26</f>
        <v>R17</v>
      </c>
      <c r="B30" s="260" t="str">
        <f>+'2 IDENTIFICACIÓN'!J26</f>
        <v xml:space="preserve"> por  debido a </v>
      </c>
      <c r="C30" s="89" t="str">
        <f>+'3 PROBABIL E IMPACTO INHERENTE'!E26</f>
        <v/>
      </c>
      <c r="D30" s="89" t="str">
        <f>+'3 PROBABIL E IMPACTO INHERENTE'!M26</f>
        <v/>
      </c>
      <c r="E30" s="64" t="str">
        <f>+'4 MAPA CALOR INHERENTE'!C26</f>
        <v/>
      </c>
      <c r="F30" s="64" t="str">
        <f>+'4 MAPA CALOR INHERENTE'!D26</f>
        <v/>
      </c>
      <c r="G30" s="260" t="str">
        <f>+'4 MAPA CALOR INHERENTE'!E26</f>
        <v/>
      </c>
      <c r="H30" s="89">
        <f>+'5 VALORACIÓN DEL CONTROL'!T111</f>
        <v>0.6</v>
      </c>
      <c r="I30" s="64">
        <f>+'5 VALORACIÓN DEL CONTROL'!U111</f>
        <v>0</v>
      </c>
      <c r="J30" s="64" t="str">
        <f t="shared" si="3"/>
        <v>Media</v>
      </c>
      <c r="K30" s="64" t="str">
        <f t="shared" si="4"/>
        <v/>
      </c>
      <c r="L30" s="260" t="b">
        <f t="shared" si="5"/>
        <v>0</v>
      </c>
      <c r="M30" s="260" t="b">
        <f t="shared" si="0"/>
        <v>0</v>
      </c>
      <c r="N30" s="260" t="b">
        <f t="shared" si="1"/>
        <v>0</v>
      </c>
      <c r="O30" s="261"/>
      <c r="P30" s="260">
        <f t="shared" si="2"/>
        <v>0</v>
      </c>
      <c r="Q30" s="312" t="str">
        <f>'5 VALORACIÓN DEL CONTROL'!I26</f>
        <v xml:space="preserve">  </v>
      </c>
      <c r="R30" s="261"/>
      <c r="S30" s="261"/>
      <c r="T30" s="261"/>
      <c r="U30" s="313"/>
      <c r="V30" s="313"/>
    </row>
    <row r="31" spans="1:46" ht="93" hidden="1" customHeight="1" x14ac:dyDescent="0.3">
      <c r="A31" s="62" t="str">
        <f>'2 IDENTIFICACIÓN'!A27</f>
        <v>R18</v>
      </c>
      <c r="B31" s="260" t="str">
        <f>+'2 IDENTIFICACIÓN'!J27</f>
        <v xml:space="preserve"> por  debido a </v>
      </c>
      <c r="C31" s="89" t="str">
        <f>+'3 PROBABIL E IMPACTO INHERENTE'!E27</f>
        <v/>
      </c>
      <c r="D31" s="89" t="str">
        <f>+'3 PROBABIL E IMPACTO INHERENTE'!M27</f>
        <v/>
      </c>
      <c r="E31" s="64" t="str">
        <f>+'4 MAPA CALOR INHERENTE'!C27</f>
        <v/>
      </c>
      <c r="F31" s="64" t="str">
        <f>+'4 MAPA CALOR INHERENTE'!D27</f>
        <v/>
      </c>
      <c r="G31" s="260" t="str">
        <f>+'4 MAPA CALOR INHERENTE'!E27</f>
        <v/>
      </c>
      <c r="H31" s="89">
        <f>+'5 VALORACIÓN DEL CONTROL'!T117</f>
        <v>0.6</v>
      </c>
      <c r="I31" s="64">
        <f>+'5 VALORACIÓN DEL CONTROL'!U117</f>
        <v>0</v>
      </c>
      <c r="J31" s="64" t="str">
        <f t="shared" si="3"/>
        <v>Media</v>
      </c>
      <c r="K31" s="64" t="str">
        <f t="shared" si="4"/>
        <v/>
      </c>
      <c r="L31" s="260" t="b">
        <f t="shared" si="5"/>
        <v>0</v>
      </c>
      <c r="M31" s="260" t="b">
        <f t="shared" si="0"/>
        <v>0</v>
      </c>
      <c r="N31" s="260" t="b">
        <f t="shared" si="1"/>
        <v>0</v>
      </c>
      <c r="O31" s="261"/>
      <c r="P31" s="260">
        <f t="shared" si="2"/>
        <v>0</v>
      </c>
      <c r="Q31" s="312" t="str">
        <f>'5 VALORACIÓN DEL CONTROL'!I27</f>
        <v xml:space="preserve">  </v>
      </c>
      <c r="R31" s="261"/>
      <c r="S31" s="261"/>
      <c r="T31" s="261"/>
      <c r="U31" s="313"/>
      <c r="V31" s="313"/>
    </row>
    <row r="32" spans="1:46" ht="93" hidden="1" customHeight="1" x14ac:dyDescent="0.3">
      <c r="A32" s="62" t="str">
        <f>'2 IDENTIFICACIÓN'!A28</f>
        <v>R19</v>
      </c>
      <c r="B32" s="260" t="str">
        <f>+'2 IDENTIFICACIÓN'!J28</f>
        <v xml:space="preserve"> por  debido a </v>
      </c>
      <c r="C32" s="89" t="str">
        <f>+'3 PROBABIL E IMPACTO INHERENTE'!E28</f>
        <v/>
      </c>
      <c r="D32" s="89" t="str">
        <f>+'3 PROBABIL E IMPACTO INHERENTE'!M28</f>
        <v/>
      </c>
      <c r="E32" s="64" t="str">
        <f>+'4 MAPA CALOR INHERENTE'!C28</f>
        <v/>
      </c>
      <c r="F32" s="64" t="str">
        <f>+'4 MAPA CALOR INHERENTE'!D28</f>
        <v/>
      </c>
      <c r="G32" s="260" t="str">
        <f>+'4 MAPA CALOR INHERENTE'!E28</f>
        <v/>
      </c>
      <c r="H32" s="89">
        <f>+'5 VALORACIÓN DEL CONTROL'!T123</f>
        <v>0.6</v>
      </c>
      <c r="I32" s="64">
        <f>+'5 VALORACIÓN DEL CONTROL'!U123</f>
        <v>0</v>
      </c>
      <c r="J32" s="64" t="str">
        <f t="shared" si="3"/>
        <v>Media</v>
      </c>
      <c r="K32" s="64" t="str">
        <f t="shared" si="4"/>
        <v/>
      </c>
      <c r="L32" s="260" t="b">
        <f t="shared" si="5"/>
        <v>0</v>
      </c>
      <c r="M32" s="260" t="b">
        <f t="shared" si="0"/>
        <v>0</v>
      </c>
      <c r="N32" s="260" t="b">
        <f t="shared" si="1"/>
        <v>0</v>
      </c>
      <c r="O32" s="261"/>
      <c r="P32" s="260">
        <f t="shared" si="2"/>
        <v>0</v>
      </c>
      <c r="Q32" s="312" t="str">
        <f>'5 VALORACIÓN DEL CONTROL'!I28</f>
        <v>El Área de Archivo de la Secretaría de Salud y Ambiente, aplica los lineamientos y procedimientos establecidos para la organización, inventario, conservación y transferencias documentales, de conformidad con las Tablas de Retención Documental, Tablas de Valoración Documental y las directrices emitidas por el Archivo General de la Nación.</v>
      </c>
      <c r="R32" s="261"/>
      <c r="S32" s="261"/>
      <c r="T32" s="261"/>
      <c r="U32" s="313"/>
      <c r="V32" s="313"/>
    </row>
    <row r="33" spans="1:22" ht="93" hidden="1" customHeight="1" x14ac:dyDescent="0.3">
      <c r="A33" s="62" t="str">
        <f>'2 IDENTIFICACIÓN'!A29</f>
        <v>R20</v>
      </c>
      <c r="B33" s="260" t="str">
        <f>+'2 IDENTIFICACIÓN'!J29</f>
        <v xml:space="preserve"> por  debido a </v>
      </c>
      <c r="C33" s="89" t="str">
        <f>+'3 PROBABIL E IMPACTO INHERENTE'!E29</f>
        <v/>
      </c>
      <c r="D33" s="89" t="str">
        <f>+'3 PROBABIL E IMPACTO INHERENTE'!M29</f>
        <v/>
      </c>
      <c r="E33" s="64" t="str">
        <f>+'4 MAPA CALOR INHERENTE'!C29</f>
        <v/>
      </c>
      <c r="F33" s="64" t="str">
        <f>+'4 MAPA CALOR INHERENTE'!D29</f>
        <v/>
      </c>
      <c r="G33" s="260" t="str">
        <f>+'4 MAPA CALOR INHERENTE'!E29</f>
        <v/>
      </c>
      <c r="H33" s="89">
        <f>+'5 VALORACIÓN DEL CONTROL'!T124</f>
        <v>0.6</v>
      </c>
      <c r="I33" s="64" t="str">
        <f>+'5 VALORACIÓN DEL CONTROL'!U124</f>
        <v/>
      </c>
      <c r="J33" s="64" t="str">
        <f t="shared" ref="J33:J43" si="6">+IF(H33=0,"",IF(H33&lt;=$Z$16,$AA$16,IF(H33&lt;=$Z$13,$AA$13,IF(H33&lt;=$Z$11,$AA$11,IF(H33&lt;=$Z$10,$AA$10,IF(H33&lt;=$Z$9,$AA$9,""))))))</f>
        <v>Media</v>
      </c>
      <c r="K33" s="64" t="str">
        <f t="shared" ref="K33:K43" si="7">+IF(I33=0,"",IF(I33&lt;=$AB$7,$AB$8,IF(I33&lt;=$AC$7,$AC$8,IF(I33&lt;=$AD$7,$AD$8,IF(I33&lt;=$AE$7,$AE$8,IF(I33&lt;=$AF$7,$AF$8,""))))))</f>
        <v/>
      </c>
      <c r="L33" s="260" t="b">
        <f t="shared" ref="L33:L43" si="8">+IF(J33=$AA$9,IF(K33=$AB$8,$AB$9,IF(K33=$AC$8,$AC$9,IF(K33=$AD$8,$AD$9,IF(K33=$AE$8,$AE$9,IF(K33=$AF$8,$AF$9))))),IF(J33=$AA$10,IF(K33=$AB$8,$AB$10,IF(K33=$AC$8,$AC$10,IF(K33=$AD$8,$AD$10,IF(K33=$AE$8,$AE$10,IF(K33=$AF$8,$AF$10))))),IF(J33=$AA$11,IF(K33=$AB$8,$AB$11,IF(K33=$AC$8,$AC$11,IF(K33=$AD$8,$AD$11,IF(K33=$AE$8,$AE$11,IF(K33=$AF$8,$AF$11))))),IF(J33=$AA$13,IF(K33=$AB$8,$AB$13,IF(K33=$AC$8,$AC$13,IF(K33=$AD$8,$AD$13,IF(K33=$AE$8,$AE$13,IF(K33=$AF$8,$AF$13))))),IF(J33=$AA$16,IF(K33=$AB$8,$AB$16,IF(K33=$AC$8,$AC$16,IF(K33=$AD$8,$AD$16,IF(K33=$AE$8,$AE$16,IF(K33=$AF$8,$AF$16))))),"")))))</f>
        <v>0</v>
      </c>
      <c r="M33" s="260" t="b">
        <f t="shared" si="0"/>
        <v>0</v>
      </c>
      <c r="N33" s="260" t="b">
        <f t="shared" ref="N33:N43" si="9">+IF(L33="","",IF(OR(L33=$AB$20,L33=$AB$21,L33=$AB$22),$AC$20,IF(L33=$AB$23,$AC$23)))</f>
        <v>0</v>
      </c>
      <c r="O33" s="261"/>
      <c r="P33" s="260">
        <f t="shared" si="2"/>
        <v>0</v>
      </c>
      <c r="Q33" s="312" t="str">
        <f>'5 VALORACIÓN DEL CONTROL'!I29</f>
        <v xml:space="preserve">  </v>
      </c>
      <c r="R33" s="261"/>
      <c r="S33" s="261"/>
      <c r="T33" s="261"/>
      <c r="U33" s="313"/>
      <c r="V33" s="313"/>
    </row>
    <row r="34" spans="1:22" ht="93" hidden="1" customHeight="1" x14ac:dyDescent="0.3">
      <c r="A34" s="62" t="str">
        <f>'2 IDENTIFICACIÓN'!A30</f>
        <v>R21</v>
      </c>
      <c r="B34" s="260" t="str">
        <f>+'2 IDENTIFICACIÓN'!J30</f>
        <v xml:space="preserve"> por  debido a </v>
      </c>
      <c r="C34" s="89" t="str">
        <f>+'3 PROBABIL E IMPACTO INHERENTE'!E30</f>
        <v/>
      </c>
      <c r="D34" s="89" t="str">
        <f>+'3 PROBABIL E IMPACTO INHERENTE'!M30</f>
        <v/>
      </c>
      <c r="E34" s="64" t="str">
        <f>+'4 MAPA CALOR INHERENTE'!C30</f>
        <v/>
      </c>
      <c r="F34" s="64" t="str">
        <f>+'4 MAPA CALOR INHERENTE'!D30</f>
        <v/>
      </c>
      <c r="G34" s="260" t="str">
        <f>+'4 MAPA CALOR INHERENTE'!E30</f>
        <v/>
      </c>
      <c r="H34" s="89">
        <f>+'5 VALORACIÓN DEL CONTROL'!T125</f>
        <v>0.6</v>
      </c>
      <c r="I34" s="64">
        <f>+'5 VALORACIÓN DEL CONTROL'!U125</f>
        <v>0</v>
      </c>
      <c r="J34" s="64" t="str">
        <f t="shared" si="6"/>
        <v>Media</v>
      </c>
      <c r="K34" s="64" t="str">
        <f t="shared" si="7"/>
        <v/>
      </c>
      <c r="L34" s="260" t="b">
        <f t="shared" si="8"/>
        <v>0</v>
      </c>
      <c r="M34" s="260" t="b">
        <f t="shared" si="0"/>
        <v>0</v>
      </c>
      <c r="N34" s="260" t="b">
        <f t="shared" si="9"/>
        <v>0</v>
      </c>
      <c r="O34" s="261"/>
      <c r="P34" s="260">
        <f t="shared" si="2"/>
        <v>0</v>
      </c>
      <c r="Q34" s="312" t="str">
        <f>'5 VALORACIÓN DEL CONTROL'!I30</f>
        <v xml:space="preserve">  </v>
      </c>
      <c r="R34" s="261"/>
      <c r="S34" s="261"/>
      <c r="T34" s="261"/>
      <c r="U34" s="313"/>
      <c r="V34" s="313"/>
    </row>
    <row r="35" spans="1:22" ht="93" hidden="1" customHeight="1" x14ac:dyDescent="0.3">
      <c r="A35" s="62" t="str">
        <f>'2 IDENTIFICACIÓN'!A31</f>
        <v>R22</v>
      </c>
      <c r="B35" s="260" t="str">
        <f>+'2 IDENTIFICACIÓN'!J31</f>
        <v xml:space="preserve"> por  debido a </v>
      </c>
      <c r="C35" s="89" t="str">
        <f>+'3 PROBABIL E IMPACTO INHERENTE'!E31</f>
        <v/>
      </c>
      <c r="D35" s="89" t="str">
        <f>+'3 PROBABIL E IMPACTO INHERENTE'!M31</f>
        <v/>
      </c>
      <c r="E35" s="64" t="str">
        <f>+'4 MAPA CALOR INHERENTE'!C31</f>
        <v/>
      </c>
      <c r="F35" s="64" t="str">
        <f>+'4 MAPA CALOR INHERENTE'!D31</f>
        <v/>
      </c>
      <c r="G35" s="260" t="str">
        <f>+'4 MAPA CALOR INHERENTE'!E31</f>
        <v/>
      </c>
      <c r="H35" s="89">
        <f>+'5 VALORACIÓN DEL CONTROL'!T126</f>
        <v>0.6</v>
      </c>
      <c r="I35" s="64">
        <f>+'5 VALORACIÓN DEL CONTROL'!U126</f>
        <v>0</v>
      </c>
      <c r="J35" s="64" t="str">
        <f t="shared" si="6"/>
        <v>Media</v>
      </c>
      <c r="K35" s="64" t="str">
        <f t="shared" si="7"/>
        <v/>
      </c>
      <c r="L35" s="260" t="b">
        <f t="shared" si="8"/>
        <v>0</v>
      </c>
      <c r="M35" s="260" t="b">
        <f t="shared" si="0"/>
        <v>0</v>
      </c>
      <c r="N35" s="260" t="b">
        <f t="shared" si="9"/>
        <v>0</v>
      </c>
      <c r="O35" s="261"/>
      <c r="P35" s="260">
        <f t="shared" si="2"/>
        <v>0</v>
      </c>
      <c r="Q35" s="312" t="str">
        <f>'5 VALORACIÓN DEL CONTROL'!I31</f>
        <v xml:space="preserve">  </v>
      </c>
      <c r="R35" s="261"/>
      <c r="S35" s="261"/>
      <c r="T35" s="261"/>
      <c r="U35" s="313"/>
      <c r="V35" s="313"/>
    </row>
    <row r="36" spans="1:22" ht="93" hidden="1" customHeight="1" x14ac:dyDescent="0.3">
      <c r="A36" s="62" t="str">
        <f>'2 IDENTIFICACIÓN'!A32</f>
        <v>R23</v>
      </c>
      <c r="B36" s="260" t="str">
        <f>+'2 IDENTIFICACIÓN'!J32</f>
        <v xml:space="preserve"> por  debido a </v>
      </c>
      <c r="C36" s="89" t="str">
        <f>+'3 PROBABIL E IMPACTO INHERENTE'!E32</f>
        <v/>
      </c>
      <c r="D36" s="89" t="str">
        <f>+'3 PROBABIL E IMPACTO INHERENTE'!M32</f>
        <v/>
      </c>
      <c r="E36" s="64" t="str">
        <f>+'4 MAPA CALOR INHERENTE'!C32</f>
        <v/>
      </c>
      <c r="F36" s="64" t="str">
        <f>+'4 MAPA CALOR INHERENTE'!D32</f>
        <v/>
      </c>
      <c r="G36" s="260" t="str">
        <f>+'4 MAPA CALOR INHERENTE'!E32</f>
        <v/>
      </c>
      <c r="H36" s="89">
        <f>+'5 VALORACIÓN DEL CONTROL'!T127</f>
        <v>0.6</v>
      </c>
      <c r="I36" s="64">
        <f>+'5 VALORACIÓN DEL CONTROL'!U127</f>
        <v>0</v>
      </c>
      <c r="J36" s="64" t="str">
        <f t="shared" si="6"/>
        <v>Media</v>
      </c>
      <c r="K36" s="64" t="str">
        <f t="shared" si="7"/>
        <v/>
      </c>
      <c r="L36" s="260" t="b">
        <f t="shared" si="8"/>
        <v>0</v>
      </c>
      <c r="M36" s="260" t="b">
        <f t="shared" si="0"/>
        <v>0</v>
      </c>
      <c r="N36" s="260" t="b">
        <f t="shared" si="9"/>
        <v>0</v>
      </c>
      <c r="O36" s="261"/>
      <c r="P36" s="260">
        <f t="shared" si="2"/>
        <v>0</v>
      </c>
      <c r="Q36" s="312" t="str">
        <f>'5 VALORACIÓN DEL CONTROL'!I32</f>
        <v xml:space="preserve">  </v>
      </c>
      <c r="R36" s="261"/>
      <c r="S36" s="261"/>
      <c r="T36" s="261"/>
      <c r="U36" s="313"/>
      <c r="V36" s="313"/>
    </row>
    <row r="37" spans="1:22" ht="93" hidden="1" customHeight="1" x14ac:dyDescent="0.3">
      <c r="A37" s="62" t="str">
        <f>'2 IDENTIFICACIÓN'!A33</f>
        <v>R24</v>
      </c>
      <c r="B37" s="260" t="str">
        <f>+'2 IDENTIFICACIÓN'!J33</f>
        <v xml:space="preserve"> por  debido a </v>
      </c>
      <c r="C37" s="89" t="str">
        <f>+'3 PROBABIL E IMPACTO INHERENTE'!E33</f>
        <v/>
      </c>
      <c r="D37" s="89" t="str">
        <f>+'3 PROBABIL E IMPACTO INHERENTE'!M33</f>
        <v/>
      </c>
      <c r="E37" s="64" t="str">
        <f>+'4 MAPA CALOR INHERENTE'!C33</f>
        <v/>
      </c>
      <c r="F37" s="64" t="str">
        <f>+'4 MAPA CALOR INHERENTE'!D33</f>
        <v/>
      </c>
      <c r="G37" s="260" t="str">
        <f>+'4 MAPA CALOR INHERENTE'!E33</f>
        <v/>
      </c>
      <c r="H37" s="89">
        <f>+'5 VALORACIÓN DEL CONTROL'!T128</f>
        <v>0.6</v>
      </c>
      <c r="I37" s="64">
        <f>+'5 VALORACIÓN DEL CONTROL'!U128</f>
        <v>0</v>
      </c>
      <c r="J37" s="64" t="str">
        <f t="shared" si="6"/>
        <v>Media</v>
      </c>
      <c r="K37" s="64" t="str">
        <f t="shared" si="7"/>
        <v/>
      </c>
      <c r="L37" s="260" t="b">
        <f t="shared" si="8"/>
        <v>0</v>
      </c>
      <c r="M37" s="260" t="b">
        <f t="shared" si="0"/>
        <v>0</v>
      </c>
      <c r="N37" s="260" t="b">
        <f t="shared" si="9"/>
        <v>0</v>
      </c>
      <c r="O37" s="261"/>
      <c r="P37" s="260">
        <f t="shared" si="2"/>
        <v>0</v>
      </c>
      <c r="Q37" s="312" t="str">
        <f>'5 VALORACIÓN DEL CONTROL'!I33</f>
        <v xml:space="preserve">  </v>
      </c>
      <c r="R37" s="261"/>
      <c r="S37" s="261"/>
      <c r="T37" s="261"/>
      <c r="U37" s="313"/>
      <c r="V37" s="313"/>
    </row>
    <row r="38" spans="1:22" ht="93" hidden="1" customHeight="1" x14ac:dyDescent="0.3">
      <c r="A38" s="62" t="str">
        <f>'2 IDENTIFICACIÓN'!A34</f>
        <v>R25</v>
      </c>
      <c r="B38" s="260" t="str">
        <f>+'2 IDENTIFICACIÓN'!J34</f>
        <v xml:space="preserve"> por  debido a </v>
      </c>
      <c r="C38" s="89" t="str">
        <f>+'3 PROBABIL E IMPACTO INHERENTE'!E34</f>
        <v/>
      </c>
      <c r="D38" s="89" t="str">
        <f>+'3 PROBABIL E IMPACTO INHERENTE'!M34</f>
        <v/>
      </c>
      <c r="E38" s="64" t="str">
        <f>+'4 MAPA CALOR INHERENTE'!C34</f>
        <v/>
      </c>
      <c r="F38" s="64" t="str">
        <f>+'4 MAPA CALOR INHERENTE'!D34</f>
        <v/>
      </c>
      <c r="G38" s="260" t="str">
        <f>+'4 MAPA CALOR INHERENTE'!E34</f>
        <v/>
      </c>
      <c r="H38" s="89">
        <f>+'5 VALORACIÓN DEL CONTROL'!T129</f>
        <v>0.6</v>
      </c>
      <c r="I38" s="64">
        <f>+'5 VALORACIÓN DEL CONTROL'!U129</f>
        <v>0</v>
      </c>
      <c r="J38" s="64" t="str">
        <f t="shared" si="6"/>
        <v>Media</v>
      </c>
      <c r="K38" s="64" t="str">
        <f t="shared" si="7"/>
        <v/>
      </c>
      <c r="L38" s="260" t="b">
        <f t="shared" si="8"/>
        <v>0</v>
      </c>
      <c r="M38" s="260" t="b">
        <f t="shared" si="0"/>
        <v>0</v>
      </c>
      <c r="N38" s="260" t="b">
        <f t="shared" si="9"/>
        <v>0</v>
      </c>
      <c r="O38" s="261"/>
      <c r="P38" s="260">
        <f t="shared" si="2"/>
        <v>0</v>
      </c>
      <c r="Q38" s="312" t="str">
        <f>'5 VALORACIÓN DEL CONTROL'!I34</f>
        <v>La secretaria de Salud y Ambiente y su equipo de  presupuesto y contratación, identifican y gestionan las vigencias futuras de los programas y servicios que no pueden ser interrumpidos,  para garantizar su continuidad.</v>
      </c>
      <c r="R38" s="261"/>
      <c r="S38" s="261"/>
      <c r="T38" s="261"/>
      <c r="U38" s="313"/>
      <c r="V38" s="313"/>
    </row>
    <row r="39" spans="1:22" ht="93" hidden="1" customHeight="1" x14ac:dyDescent="0.3">
      <c r="A39" s="62" t="str">
        <f>'2 IDENTIFICACIÓN'!A35</f>
        <v>R26</v>
      </c>
      <c r="B39" s="260" t="str">
        <f>+'2 IDENTIFICACIÓN'!J35</f>
        <v xml:space="preserve"> por  debido a </v>
      </c>
      <c r="C39" s="89" t="str">
        <f>+'3 PROBABIL E IMPACTO INHERENTE'!E35</f>
        <v/>
      </c>
      <c r="D39" s="89" t="str">
        <f>+'3 PROBABIL E IMPACTO INHERENTE'!M35</f>
        <v/>
      </c>
      <c r="E39" s="64" t="str">
        <f>+'4 MAPA CALOR INHERENTE'!C35</f>
        <v/>
      </c>
      <c r="F39" s="64" t="str">
        <f>+'4 MAPA CALOR INHERENTE'!D35</f>
        <v/>
      </c>
      <c r="G39" s="260" t="str">
        <f>+'4 MAPA CALOR INHERENTE'!E35</f>
        <v/>
      </c>
      <c r="H39" s="89">
        <f>+'5 VALORACIÓN DEL CONTROL'!T130</f>
        <v>0.6</v>
      </c>
      <c r="I39" s="64" t="str">
        <f>+'5 VALORACIÓN DEL CONTROL'!U130</f>
        <v/>
      </c>
      <c r="J39" s="64" t="str">
        <f t="shared" si="6"/>
        <v>Media</v>
      </c>
      <c r="K39" s="64" t="str">
        <f t="shared" si="7"/>
        <v/>
      </c>
      <c r="L39" s="260" t="b">
        <f t="shared" si="8"/>
        <v>0</v>
      </c>
      <c r="M39" s="260" t="b">
        <f t="shared" si="0"/>
        <v>0</v>
      </c>
      <c r="N39" s="260" t="b">
        <f t="shared" si="9"/>
        <v>0</v>
      </c>
      <c r="O39" s="261"/>
      <c r="P39" s="260">
        <f t="shared" si="2"/>
        <v>0</v>
      </c>
      <c r="Q39" s="312" t="str">
        <f>'5 VALORACIÓN DEL CONTROL'!I35</f>
        <v xml:space="preserve">  </v>
      </c>
      <c r="R39" s="261"/>
      <c r="S39" s="261"/>
      <c r="T39" s="261"/>
      <c r="U39" s="313"/>
      <c r="V39" s="313"/>
    </row>
    <row r="40" spans="1:22" ht="93" hidden="1" customHeight="1" x14ac:dyDescent="0.3">
      <c r="A40" s="62" t="str">
        <f>'2 IDENTIFICACIÓN'!A36</f>
        <v>R27</v>
      </c>
      <c r="B40" s="260" t="str">
        <f>+'2 IDENTIFICACIÓN'!J36</f>
        <v xml:space="preserve"> por  debido a </v>
      </c>
      <c r="C40" s="89" t="str">
        <f>+'3 PROBABIL E IMPACTO INHERENTE'!E36</f>
        <v/>
      </c>
      <c r="D40" s="89" t="str">
        <f>+'3 PROBABIL E IMPACTO INHERENTE'!M36</f>
        <v/>
      </c>
      <c r="E40" s="64" t="str">
        <f>+'4 MAPA CALOR INHERENTE'!C36</f>
        <v/>
      </c>
      <c r="F40" s="64" t="str">
        <f>+'4 MAPA CALOR INHERENTE'!D36</f>
        <v/>
      </c>
      <c r="G40" s="260" t="str">
        <f>+'4 MAPA CALOR INHERENTE'!E36</f>
        <v/>
      </c>
      <c r="H40" s="89">
        <f>+'5 VALORACIÓN DEL CONTROL'!T131</f>
        <v>0.6</v>
      </c>
      <c r="I40" s="64">
        <f>+'5 VALORACIÓN DEL CONTROL'!U131</f>
        <v>0</v>
      </c>
      <c r="J40" s="64" t="str">
        <f t="shared" si="6"/>
        <v>Media</v>
      </c>
      <c r="K40" s="64" t="str">
        <f t="shared" si="7"/>
        <v/>
      </c>
      <c r="L40" s="260" t="b">
        <f t="shared" si="8"/>
        <v>0</v>
      </c>
      <c r="M40" s="260" t="b">
        <f t="shared" si="0"/>
        <v>0</v>
      </c>
      <c r="N40" s="260" t="b">
        <f t="shared" si="9"/>
        <v>0</v>
      </c>
      <c r="O40" s="261"/>
      <c r="P40" s="260">
        <f t="shared" si="2"/>
        <v>0</v>
      </c>
      <c r="Q40" s="312" t="str">
        <f>'5 VALORACIÓN DEL CONTROL'!I36</f>
        <v xml:space="preserve">  </v>
      </c>
      <c r="R40" s="261"/>
      <c r="S40" s="261"/>
      <c r="T40" s="261"/>
      <c r="U40" s="313"/>
      <c r="V40" s="313"/>
    </row>
    <row r="41" spans="1:22" ht="93" hidden="1" customHeight="1" x14ac:dyDescent="0.3">
      <c r="A41" s="62" t="str">
        <f>'2 IDENTIFICACIÓN'!A37</f>
        <v>R28</v>
      </c>
      <c r="B41" s="260" t="str">
        <f>+'2 IDENTIFICACIÓN'!J37</f>
        <v xml:space="preserve"> por  debido a </v>
      </c>
      <c r="C41" s="89" t="str">
        <f>+'3 PROBABIL E IMPACTO INHERENTE'!E37</f>
        <v/>
      </c>
      <c r="D41" s="89" t="str">
        <f>+'3 PROBABIL E IMPACTO INHERENTE'!M37</f>
        <v/>
      </c>
      <c r="E41" s="64" t="str">
        <f>+'4 MAPA CALOR INHERENTE'!C37</f>
        <v/>
      </c>
      <c r="F41" s="64" t="str">
        <f>+'4 MAPA CALOR INHERENTE'!D37</f>
        <v/>
      </c>
      <c r="G41" s="260" t="str">
        <f>+'4 MAPA CALOR INHERENTE'!E37</f>
        <v/>
      </c>
      <c r="H41" s="89">
        <f>+'5 VALORACIÓN DEL CONTROL'!T132</f>
        <v>0.6</v>
      </c>
      <c r="I41" s="64">
        <f>+'5 VALORACIÓN DEL CONTROL'!U132</f>
        <v>0</v>
      </c>
      <c r="J41" s="64" t="str">
        <f t="shared" si="6"/>
        <v>Media</v>
      </c>
      <c r="K41" s="64" t="str">
        <f t="shared" si="7"/>
        <v/>
      </c>
      <c r="L41" s="260" t="b">
        <f t="shared" si="8"/>
        <v>0</v>
      </c>
      <c r="M41" s="260" t="b">
        <f t="shared" si="0"/>
        <v>0</v>
      </c>
      <c r="N41" s="260" t="b">
        <f t="shared" si="9"/>
        <v>0</v>
      </c>
      <c r="O41" s="261"/>
      <c r="P41" s="260">
        <f t="shared" si="2"/>
        <v>0</v>
      </c>
      <c r="Q41" s="312" t="str">
        <f>'5 VALORACIÓN DEL CONTROL'!I37</f>
        <v xml:space="preserve">  </v>
      </c>
      <c r="R41" s="261"/>
      <c r="S41" s="261"/>
      <c r="T41" s="261"/>
      <c r="U41" s="313"/>
      <c r="V41" s="313"/>
    </row>
    <row r="42" spans="1:22" ht="93" hidden="1" customHeight="1" x14ac:dyDescent="0.3">
      <c r="A42" s="62" t="str">
        <f>'2 IDENTIFICACIÓN'!A38</f>
        <v>R29</v>
      </c>
      <c r="B42" s="260" t="str">
        <f>+'2 IDENTIFICACIÓN'!J38</f>
        <v xml:space="preserve"> por  debido a </v>
      </c>
      <c r="C42" s="89" t="str">
        <f>+'3 PROBABIL E IMPACTO INHERENTE'!E38</f>
        <v/>
      </c>
      <c r="D42" s="89" t="str">
        <f>+'3 PROBABIL E IMPACTO INHERENTE'!M38</f>
        <v/>
      </c>
      <c r="E42" s="64" t="str">
        <f>+'4 MAPA CALOR INHERENTE'!C38</f>
        <v/>
      </c>
      <c r="F42" s="64" t="str">
        <f>+'4 MAPA CALOR INHERENTE'!D38</f>
        <v/>
      </c>
      <c r="G42" s="260" t="str">
        <f>+'4 MAPA CALOR INHERENTE'!E38</f>
        <v/>
      </c>
      <c r="H42" s="89">
        <f>+'5 VALORACIÓN DEL CONTROL'!T133</f>
        <v>0.6</v>
      </c>
      <c r="I42" s="64">
        <f>+'5 VALORACIÓN DEL CONTROL'!U133</f>
        <v>0</v>
      </c>
      <c r="J42" s="64" t="str">
        <f t="shared" si="6"/>
        <v>Media</v>
      </c>
      <c r="K42" s="64" t="str">
        <f t="shared" si="7"/>
        <v/>
      </c>
      <c r="L42" s="260" t="b">
        <f t="shared" si="8"/>
        <v>0</v>
      </c>
      <c r="M42" s="260" t="b">
        <f t="shared" si="0"/>
        <v>0</v>
      </c>
      <c r="N42" s="260" t="b">
        <f t="shared" si="9"/>
        <v>0</v>
      </c>
      <c r="O42" s="261"/>
      <c r="P42" s="260">
        <f t="shared" si="2"/>
        <v>0</v>
      </c>
      <c r="Q42" s="312" t="str">
        <f>'5 VALORACIÓN DEL CONTROL'!I38</f>
        <v xml:space="preserve">  </v>
      </c>
      <c r="R42" s="261"/>
      <c r="S42" s="261"/>
      <c r="T42" s="261"/>
      <c r="U42" s="313"/>
      <c r="V42" s="313"/>
    </row>
    <row r="43" spans="1:22" ht="93" hidden="1" customHeight="1" x14ac:dyDescent="0.3">
      <c r="A43" s="62" t="str">
        <f>'2 IDENTIFICACIÓN'!A39</f>
        <v>R30</v>
      </c>
      <c r="B43" s="260" t="str">
        <f>+'2 IDENTIFICACIÓN'!J39</f>
        <v xml:space="preserve"> por  debido a </v>
      </c>
      <c r="C43" s="89" t="str">
        <f>+'3 PROBABIL E IMPACTO INHERENTE'!E39</f>
        <v/>
      </c>
      <c r="D43" s="89" t="str">
        <f>+'3 PROBABIL E IMPACTO INHERENTE'!M39</f>
        <v/>
      </c>
      <c r="E43" s="64" t="str">
        <f>+'4 MAPA CALOR INHERENTE'!C39</f>
        <v/>
      </c>
      <c r="F43" s="64" t="str">
        <f>+'4 MAPA CALOR INHERENTE'!D39</f>
        <v/>
      </c>
      <c r="G43" s="260" t="str">
        <f>+'4 MAPA CALOR INHERENTE'!E39</f>
        <v/>
      </c>
      <c r="H43" s="89">
        <f>+'5 VALORACIÓN DEL CONTROL'!T134</f>
        <v>0.6</v>
      </c>
      <c r="I43" s="64">
        <f>+'5 VALORACIÓN DEL CONTROL'!U134</f>
        <v>0</v>
      </c>
      <c r="J43" s="64" t="str">
        <f t="shared" si="6"/>
        <v>Media</v>
      </c>
      <c r="K43" s="64" t="str">
        <f t="shared" si="7"/>
        <v/>
      </c>
      <c r="L43" s="260" t="b">
        <f t="shared" si="8"/>
        <v>0</v>
      </c>
      <c r="M43" s="260" t="b">
        <f t="shared" si="0"/>
        <v>0</v>
      </c>
      <c r="N43" s="260" t="b">
        <f t="shared" si="9"/>
        <v>0</v>
      </c>
      <c r="O43" s="261"/>
      <c r="P43" s="260">
        <f t="shared" si="2"/>
        <v>0</v>
      </c>
      <c r="Q43" s="312" t="str">
        <f>'5 VALORACIÓN DEL CONTROL'!I39</f>
        <v xml:space="preserve">  </v>
      </c>
      <c r="R43" s="261"/>
      <c r="S43" s="261"/>
      <c r="T43" s="261"/>
      <c r="U43" s="313"/>
      <c r="V43" s="313"/>
    </row>
    <row r="44" spans="1:22" ht="14.55" customHeight="1" thickBot="1" x14ac:dyDescent="0.35"/>
    <row r="45" spans="1:22" ht="14.4" thickTop="1" thickBot="1" x14ac:dyDescent="0.35">
      <c r="A45" s="349" t="s">
        <v>376</v>
      </c>
      <c r="B45" s="349"/>
      <c r="C45" s="349"/>
      <c r="D45" s="349"/>
      <c r="E45" s="349"/>
      <c r="F45" s="349"/>
      <c r="G45" s="349"/>
    </row>
    <row r="46" spans="1:22" ht="19.5" customHeight="1" thickTop="1" thickBot="1" x14ac:dyDescent="0.35">
      <c r="A46" s="323" t="s">
        <v>377</v>
      </c>
      <c r="B46" s="349" t="s">
        <v>378</v>
      </c>
      <c r="C46" s="349"/>
      <c r="D46" s="349" t="s">
        <v>379</v>
      </c>
      <c r="E46" s="349"/>
      <c r="F46" s="349" t="s">
        <v>380</v>
      </c>
      <c r="G46" s="349"/>
    </row>
    <row r="47" spans="1:22" ht="101.55" customHeight="1" thickTop="1" thickBot="1" x14ac:dyDescent="0.35">
      <c r="A47" s="324" t="s">
        <v>381</v>
      </c>
      <c r="B47" s="350">
        <v>46163</v>
      </c>
      <c r="C47" s="350"/>
      <c r="D47" s="351" t="s">
        <v>382</v>
      </c>
      <c r="E47" s="351"/>
      <c r="F47" s="352" t="s">
        <v>383</v>
      </c>
      <c r="G47" s="352"/>
    </row>
    <row r="48" spans="1:22" ht="19.5" customHeight="1" thickTop="1" x14ac:dyDescent="0.3"/>
    <row r="49" ht="19.5" customHeight="1" x14ac:dyDescent="0.3"/>
    <row r="50" ht="19.5" customHeight="1" x14ac:dyDescent="0.3"/>
  </sheetData>
  <sheetProtection formatCells="0" formatColumns="0" formatRows="0" sort="0" autoFilter="0" pivotTables="0"/>
  <dataConsolidate/>
  <mergeCells count="83">
    <mergeCell ref="P23:P24"/>
    <mergeCell ref="Q23:Q24"/>
    <mergeCell ref="K23:K24"/>
    <mergeCell ref="L23:L24"/>
    <mergeCell ref="M23:M24"/>
    <mergeCell ref="N23:N24"/>
    <mergeCell ref="O23:O24"/>
    <mergeCell ref="F23:F24"/>
    <mergeCell ref="G23:G24"/>
    <mergeCell ref="H23:H24"/>
    <mergeCell ref="I23:I24"/>
    <mergeCell ref="J23:J24"/>
    <mergeCell ref="A23:A24"/>
    <mergeCell ref="B23:B24"/>
    <mergeCell ref="C23:C24"/>
    <mergeCell ref="D23:D24"/>
    <mergeCell ref="E23:E24"/>
    <mergeCell ref="M16:M17"/>
    <mergeCell ref="N16:N17"/>
    <mergeCell ref="O16:O17"/>
    <mergeCell ref="P16:P17"/>
    <mergeCell ref="Q16:Q17"/>
    <mergeCell ref="N13:N15"/>
    <mergeCell ref="O13:O15"/>
    <mergeCell ref="P13:P15"/>
    <mergeCell ref="Q13:Q15"/>
    <mergeCell ref="A16:A17"/>
    <mergeCell ref="B16:B17"/>
    <mergeCell ref="C16:C17"/>
    <mergeCell ref="D16:D17"/>
    <mergeCell ref="E16:E17"/>
    <mergeCell ref="F16:F17"/>
    <mergeCell ref="G16:G17"/>
    <mergeCell ref="H16:H17"/>
    <mergeCell ref="I16:I17"/>
    <mergeCell ref="J16:J17"/>
    <mergeCell ref="K16:K17"/>
    <mergeCell ref="L16:L17"/>
    <mergeCell ref="I13:I15"/>
    <mergeCell ref="J13:J15"/>
    <mergeCell ref="K13:K15"/>
    <mergeCell ref="L13:L15"/>
    <mergeCell ref="M13:M15"/>
    <mergeCell ref="D13:D15"/>
    <mergeCell ref="E13:E15"/>
    <mergeCell ref="F13:F15"/>
    <mergeCell ref="G13:G15"/>
    <mergeCell ref="H13:H15"/>
    <mergeCell ref="A1:A3"/>
    <mergeCell ref="B1:I2"/>
    <mergeCell ref="B3:I3"/>
    <mergeCell ref="A11:A12"/>
    <mergeCell ref="B11:B12"/>
    <mergeCell ref="E11:E12"/>
    <mergeCell ref="F11:F12"/>
    <mergeCell ref="G11:G12"/>
    <mergeCell ref="H11:H12"/>
    <mergeCell ref="I11:I12"/>
    <mergeCell ref="C11:C12"/>
    <mergeCell ref="D11:D12"/>
    <mergeCell ref="Y9:Y16"/>
    <mergeCell ref="E7:G7"/>
    <mergeCell ref="J7:L7"/>
    <mergeCell ref="Q7:V7"/>
    <mergeCell ref="A4:K4"/>
    <mergeCell ref="J11:J12"/>
    <mergeCell ref="K11:K12"/>
    <mergeCell ref="L11:L12"/>
    <mergeCell ref="M11:M12"/>
    <mergeCell ref="N11:N12"/>
    <mergeCell ref="O11:O12"/>
    <mergeCell ref="P11:P12"/>
    <mergeCell ref="Q11:Q12"/>
    <mergeCell ref="A13:A15"/>
    <mergeCell ref="B13:B15"/>
    <mergeCell ref="C13:C15"/>
    <mergeCell ref="A45:G45"/>
    <mergeCell ref="B46:C46"/>
    <mergeCell ref="D46:E46"/>
    <mergeCell ref="F46:G46"/>
    <mergeCell ref="B47:C47"/>
    <mergeCell ref="D47:E47"/>
    <mergeCell ref="F47:G47"/>
  </mergeCells>
  <conditionalFormatting sqref="E9:E11 E13 I13:J13 E16 I16:J16 E18:E23 I18:J23 E25:E43 I25:J43">
    <cfRule type="cellIs" dxfId="31" priority="6" operator="equal">
      <formula>$AA$16</formula>
    </cfRule>
    <cfRule type="cellIs" dxfId="30" priority="7" operator="equal">
      <formula>$AA$13</formula>
    </cfRule>
    <cfRule type="cellIs" dxfId="29" priority="8" operator="equal">
      <formula>$AA$11</formula>
    </cfRule>
    <cfRule type="cellIs" dxfId="28" priority="9" operator="equal">
      <formula>$AA$10</formula>
    </cfRule>
    <cfRule type="cellIs" dxfId="27" priority="10" operator="equal">
      <formula>$AA$9</formula>
    </cfRule>
  </conditionalFormatting>
  <conditionalFormatting sqref="F9:F11 F13 F16 F18:F23 F25:F43">
    <cfRule type="cellIs" dxfId="26" priority="1" operator="equal">
      <formula>$AB$8</formula>
    </cfRule>
    <cfRule type="cellIs" dxfId="25" priority="2" operator="equal">
      <formula>$AC$8</formula>
    </cfRule>
    <cfRule type="cellIs" dxfId="24" priority="3" operator="equal">
      <formula>$AD$8</formula>
    </cfRule>
    <cfRule type="cellIs" dxfId="23" priority="4" operator="equal">
      <formula>$AE$8</formula>
    </cfRule>
    <cfRule type="cellIs" dxfId="22" priority="5" operator="equal">
      <formula>$AF$8</formula>
    </cfRule>
  </conditionalFormatting>
  <conditionalFormatting sqref="G9:G11 G13 L13 G16 L16 G18:G23 L18:L23 G25:G43 L25:L43">
    <cfRule type="cellIs" dxfId="21" priority="11" operator="equal">
      <formula>$AB$20</formula>
    </cfRule>
    <cfRule type="cellIs" dxfId="20" priority="12" operator="equal">
      <formula>$AB$21</formula>
    </cfRule>
    <cfRule type="cellIs" dxfId="19" priority="13" operator="equal">
      <formula>$AB$22</formula>
    </cfRule>
    <cfRule type="cellIs" dxfId="18" priority="14" operator="equal">
      <formula>$AB$23</formula>
    </cfRule>
  </conditionalFormatting>
  <conditionalFormatting sqref="I9:J11">
    <cfRule type="cellIs" dxfId="17" priority="15" operator="equal">
      <formula>$AA$16</formula>
    </cfRule>
    <cfRule type="cellIs" dxfId="16" priority="16" operator="equal">
      <formula>$AA$13</formula>
    </cfRule>
    <cfRule type="cellIs" dxfId="15" priority="17" operator="equal">
      <formula>$AA$11</formula>
    </cfRule>
    <cfRule type="cellIs" dxfId="14" priority="18" operator="equal">
      <formula>$AA$10</formula>
    </cfRule>
    <cfRule type="cellIs" dxfId="13" priority="19" operator="equal">
      <formula>$AA$9</formula>
    </cfRule>
  </conditionalFormatting>
  <conditionalFormatting sqref="K9:K11 K13 K16 K18:K23 K25:K43">
    <cfRule type="cellIs" dxfId="12" priority="20" operator="equal">
      <formula>$AB$8</formula>
    </cfRule>
    <cfRule type="cellIs" dxfId="11" priority="21" operator="equal">
      <formula>$AC$8</formula>
    </cfRule>
    <cfRule type="cellIs" dxfId="10" priority="22" operator="equal">
      <formula>$AD$8</formula>
    </cfRule>
    <cfRule type="cellIs" dxfId="9" priority="23" operator="equal">
      <formula>$AE$8</formula>
    </cfRule>
    <cfRule type="cellIs" dxfId="8" priority="24" operator="equal">
      <formula>$AF$8</formula>
    </cfRule>
  </conditionalFormatting>
  <conditionalFormatting sqref="L9:L11">
    <cfRule type="cellIs" dxfId="7" priority="30" operator="equal">
      <formula>$AB$20</formula>
    </cfRule>
    <cfRule type="cellIs" dxfId="6" priority="31" operator="equal">
      <formula>$AB$21</formula>
    </cfRule>
    <cfRule type="cellIs" dxfId="5" priority="32" operator="equal">
      <formula>$AB$22</formula>
    </cfRule>
    <cfRule type="cellIs" dxfId="4" priority="33" operator="equal">
      <formula>$AB$23</formula>
    </cfRule>
  </conditionalFormatting>
  <dataValidations count="4">
    <dataValidation type="list" allowBlank="1" showInputMessage="1" showErrorMessage="1" sqref="JL9:JR20" xr:uid="{00000000-0002-0000-0800-000000000000}">
      <formula1>#REF!</formula1>
    </dataValidation>
    <dataValidation allowBlank="1" showInputMessage="1" showErrorMessage="1" prompt="La probabilidad se encuentra determinada por una escala de 1 a 3, siendo 1 la menor probabilidad de ocurrencia del riesgo y 3 la mayor probabilidad de  ocurrencia." sqref="JK8" xr:uid="{00000000-0002-0000-0800-000001000000}"/>
    <dataValidation allowBlank="1" showInputMessage="1" showErrorMessage="1" prompt="Es la materialización del riesgo y las consecuencias de su aparición. Su escala es: 5 bajo impacto, 10 medio, 20 alto impacto._x000a_" sqref="JL8:JR8" xr:uid="{00000000-0002-0000-0800-000002000000}"/>
    <dataValidation type="list" allowBlank="1" showInputMessage="1" showErrorMessage="1" sqref="O9:O11 O13 O16 O18:O23 O25:O43" xr:uid="{00000000-0002-0000-0800-000003000000}">
      <formula1>INDIRECT($N9)</formula1>
    </dataValidation>
  </dataValidations>
  <printOptions horizontalCentered="1" verticalCentered="1"/>
  <pageMargins left="0.31496062992125984" right="0.27559055118110237" top="0.23622047244094491" bottom="0.15748031496062992" header="0" footer="0"/>
  <pageSetup paperSize="5" scale="65" orientation="landscape" r:id="rId1"/>
  <headerFooter alignWithMargins="0">
    <oddFooter>&amp;LMatriz de propiedad y autoría de: Olga Yaneth Aragón Sánchez</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activity xmlns="cadaebf9-c45c-4928-a835-b6d2640c562f"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FD4D2EEEC4B4E74A87FC85627C51577C" ma:contentTypeVersion="18" ma:contentTypeDescription="Crear nuevo documento." ma:contentTypeScope="" ma:versionID="f6b903d6eaa4549956840f4e5a055564">
  <xsd:schema xmlns:xsd="http://www.w3.org/2001/XMLSchema" xmlns:xs="http://www.w3.org/2001/XMLSchema" xmlns:p="http://schemas.microsoft.com/office/2006/metadata/properties" xmlns:ns3="cadaebf9-c45c-4928-a835-b6d2640c562f" xmlns:ns4="eb8db8e2-9e38-4af2-b3f2-f3ede193e57b" targetNamespace="http://schemas.microsoft.com/office/2006/metadata/properties" ma:root="true" ma:fieldsID="e46afc2328b4dafc6fdb89274f8ecc2a" ns3:_="" ns4:_="">
    <xsd:import namespace="cadaebf9-c45c-4928-a835-b6d2640c562f"/>
    <xsd:import namespace="eb8db8e2-9e38-4af2-b3f2-f3ede193e57b"/>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4:SharedWithUsers" minOccurs="0"/>
                <xsd:element ref="ns4:SharedWithDetails" minOccurs="0"/>
                <xsd:element ref="ns4:SharingHintHash" minOccurs="0"/>
                <xsd:element ref="ns3:MediaServiceAutoKeyPoints" minOccurs="0"/>
                <xsd:element ref="ns3:MediaServiceKeyPoints" minOccurs="0"/>
                <xsd:element ref="ns3:MediaLengthInSeconds" minOccurs="0"/>
                <xsd:element ref="ns3:MediaServiceLocation" minOccurs="0"/>
                <xsd:element ref="ns3:_activity" minOccurs="0"/>
                <xsd:element ref="ns3:MediaServiceObjectDetectorVersions" minOccurs="0"/>
                <xsd:element ref="ns3:MediaServiceSystemTag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adaebf9-c45c-4928-a835-b6d2640c562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MediaServiceLocation" ma:index="21" nillable="true" ma:displayName="Location" ma:internalName="MediaServiceLocation" ma:readOnly="true">
      <xsd:simpleType>
        <xsd:restriction base="dms:Text"/>
      </xsd:simpleType>
    </xsd:element>
    <xsd:element name="_activity" ma:index="22" nillable="true" ma:displayName="_activity" ma:hidden="true" ma:internalName="_activity">
      <xsd:simpleType>
        <xsd:restriction base="dms:Note"/>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ystemTags" ma:index="24" nillable="true" ma:displayName="MediaServiceSystemTags" ma:hidden="true" ma:internalName="MediaServiceSystemTags" ma:readOnly="true">
      <xsd:simpleType>
        <xsd:restriction base="dms:Note"/>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b8db8e2-9e38-4af2-b3f2-f3ede193e57b" elementFormDefault="qualified">
    <xsd:import namespace="http://schemas.microsoft.com/office/2006/documentManagement/types"/>
    <xsd:import namespace="http://schemas.microsoft.com/office/infopath/2007/PartnerControls"/>
    <xsd:element name="SharedWithUsers" ma:index="15"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Detalles de uso compartido" ma:internalName="SharedWithDetails" ma:readOnly="true">
      <xsd:simpleType>
        <xsd:restriction base="dms:Note">
          <xsd:maxLength value="255"/>
        </xsd:restriction>
      </xsd:simpleType>
    </xsd:element>
    <xsd:element name="SharingHintHash" ma:index="17"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6957C31-191E-418B-87E7-1B7431F1D449}">
  <ds:schemaRefs>
    <ds:schemaRef ds:uri="http://schemas.microsoft.com/sharepoint/v3/contenttype/forms"/>
  </ds:schemaRefs>
</ds:datastoreItem>
</file>

<file path=customXml/itemProps2.xml><?xml version="1.0" encoding="utf-8"?>
<ds:datastoreItem xmlns:ds="http://schemas.openxmlformats.org/officeDocument/2006/customXml" ds:itemID="{A14D0167-1D94-443D-9441-36E43987C786}">
  <ds:schemaRefs>
    <ds:schemaRef ds:uri="http://schemas.microsoft.com/office/2006/metadata/properties"/>
    <ds:schemaRef ds:uri="http://schemas.microsoft.com/office/infopath/2007/PartnerControls"/>
    <ds:schemaRef ds:uri="cadaebf9-c45c-4928-a835-b6d2640c562f"/>
  </ds:schemaRefs>
</ds:datastoreItem>
</file>

<file path=customXml/itemProps3.xml><?xml version="1.0" encoding="utf-8"?>
<ds:datastoreItem xmlns:ds="http://schemas.openxmlformats.org/officeDocument/2006/customXml" ds:itemID="{54E8C36A-3A29-4C39-A3AE-76FAE994647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adaebf9-c45c-4928-a835-b6d2640c562f"/>
    <ds:schemaRef ds:uri="eb8db8e2-9e38-4af2-b3f2-f3ede193e57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23</vt:i4>
      </vt:variant>
    </vt:vector>
  </HeadingPairs>
  <TitlesOfParts>
    <vt:vector size="33" baseType="lpstr">
      <vt:lpstr>1 INSTRUCTIVO</vt:lpstr>
      <vt:lpstr>2 IDENTIFICACIÓN</vt:lpstr>
      <vt:lpstr>3 PROBABIL E IMPACTO INHERENTE</vt:lpstr>
      <vt:lpstr>4 MAPA CALOR INHERENTE</vt:lpstr>
      <vt:lpstr>5 VALORACIÓN DEL CONTROL</vt:lpstr>
      <vt:lpstr>11 FORMULAS</vt:lpstr>
      <vt:lpstr>6 MAPA CALOR RESIDUAL</vt:lpstr>
      <vt:lpstr>7 MAPA CALOR INHEREN Y RESIDUAL</vt:lpstr>
      <vt:lpstr>8 MAPA RIESGOS</vt:lpstr>
      <vt:lpstr>9 RIESGO DEL PROCESO</vt:lpstr>
      <vt:lpstr>Afectación_Económica</vt:lpstr>
      <vt:lpstr>'3 PROBABIL E IMPACTO INHERENTE'!Área_de_impresión</vt:lpstr>
      <vt:lpstr>E_Relaciones_Laborales</vt:lpstr>
      <vt:lpstr>Ejecución_administración_de_procesos</vt:lpstr>
      <vt:lpstr>Evento_externo</vt:lpstr>
      <vt:lpstr>F_Usuarios_Productos_y_Prácticas_Organizacionales</vt:lpstr>
      <vt:lpstr>Fiscal</vt:lpstr>
      <vt:lpstr>G_Daños_Activos_Físicos</vt:lpstr>
      <vt:lpstr>Gestión</vt:lpstr>
      <vt:lpstr>Infraestructura</vt:lpstr>
      <vt:lpstr>Integridad_Pública_Corrupción</vt:lpstr>
      <vt:lpstr>Integridad_Pública_LA_FT_FP</vt:lpstr>
      <vt:lpstr>Reducir_mitigar_Transferir_Evitar</vt:lpstr>
      <vt:lpstr>Reputacional</vt:lpstr>
      <vt:lpstr>Requiere_Plan_de_Acción</vt:lpstr>
      <vt:lpstr>Seguridad_Información</vt:lpstr>
      <vt:lpstr>Talento_Humano</vt:lpstr>
      <vt:lpstr>Tecnología</vt:lpstr>
      <vt:lpstr>Tipo</vt:lpstr>
      <vt:lpstr>'2 IDENTIFICACIÓN'!Títulos_a_imprimir</vt:lpstr>
      <vt:lpstr>'3 PROBABIL E IMPACTO INHERENTE'!Títulos_a_imprimir</vt:lpstr>
      <vt:lpstr>'5 VALORACIÓN DEL CONTROL'!Títulos_a_imprimir</vt:lpstr>
      <vt:lpstr>Transacción_u_Operación_aplica_para_LA_FT_FP</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BENAVIDES SALAS</dc:creator>
  <cp:keywords/>
  <dc:description/>
  <cp:lastModifiedBy>JAVIER ARCHILA</cp:lastModifiedBy>
  <cp:revision/>
  <dcterms:created xsi:type="dcterms:W3CDTF">2006-09-16T00:00:00Z</dcterms:created>
  <dcterms:modified xsi:type="dcterms:W3CDTF">2026-05-28T14:32:11Z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0x010100FD4D2EEEC4B4E74A87FC85627C51577C</vt:lpwstr>
  </property>
</Properties>
</file>