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IREZ/ALCALDIA 2025/1.OBLIGACIÓN 1 HERRAMIENTAS/PLAN DESARROLLO/MARZO 2025/PLANES DEPENDNECIA/"/>
    </mc:Choice>
  </mc:AlternateContent>
  <xr:revisionPtr revIDLastSave="0" documentId="13_ncr:1_{947A8492-0551-4429-B6DC-D0A5F69B95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P12" i="1" l="1"/>
  <c r="P13" i="1"/>
  <c r="P14" i="1"/>
  <c r="P11" i="1"/>
  <c r="BC11" i="1"/>
  <c r="BC12" i="1"/>
  <c r="BC13" i="1"/>
  <c r="BC14" i="1"/>
  <c r="AN11" i="1"/>
  <c r="AN12" i="1"/>
  <c r="AN13" i="1"/>
  <c r="AN14" i="1"/>
  <c r="Q11" i="1"/>
  <c r="Q12" i="1"/>
  <c r="Q13" i="1"/>
  <c r="Q14" i="1"/>
  <c r="BD14" i="1" l="1"/>
  <c r="BD13" i="1"/>
  <c r="BD12" i="1"/>
  <c r="BD11" i="1"/>
</calcChain>
</file>

<file path=xl/sharedStrings.xml><?xml version="1.0" encoding="utf-8"?>
<sst xmlns="http://schemas.openxmlformats.org/spreadsheetml/2006/main" count="133" uniqueCount="108">
  <si>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</si>
  <si>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</si>
  <si>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</si>
  <si>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</si>
  <si>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</si>
  <si>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</si>
  <si>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</si>
  <si>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</si>
  <si>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</si>
  <si>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</si>
  <si>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</si>
  <si>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</si>
  <si>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</si>
  <si>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</si>
  <si>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</si>
  <si>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</si>
  <si>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</si>
  <si>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</si>
  <si>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</si>
  <si>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</si>
  <si>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</si>
  <si>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</si>
  <si>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</si>
  <si>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</si>
  <si>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</si>
  <si>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</si>
  <si>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</si>
  <si>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</si>
  <si>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</si>
  <si>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</si>
  <si>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</si>
  <si>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</si>
  <si>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</si>
  <si>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</si>
  <si>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</si>
  <si>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</si>
  <si>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</si>
  <si>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</si>
  <si>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</si>
  <si>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</si>
  <si>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</si>
  <si>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</si>
  <si>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</si>
  <si>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</si>
  <si>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</si>
  <si>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</si>
  <si>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</si>
  <si>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</si>
  <si>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</si>
  <si>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</si>
  <si>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</si>
  <si>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</si>
  <si>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</si>
  <si>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</si>
  <si>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</si>
  <si>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</si>
  <si>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</si>
  <si>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</si>
  <si>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</si>
  <si>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</si>
  <si>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</si>
  <si>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</si>
  <si>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</si>
  <si>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</si>
  <si>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</si>
  <si>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</si>
  <si>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</si>
  <si>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</si>
  <si>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</si>
  <si>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</si>
  <si>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</si>
  <si>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</si>
  <si>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</si>
  <si>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</si>
  <si>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genera valor</t>
  </si>
  <si>
    <t>Gobierno territorial</t>
  </si>
  <si>
    <t>4599</t>
  </si>
  <si>
    <t>Fortalecimiento a la gestión y dirección de la administración pública territorial (4599)</t>
  </si>
  <si>
    <t>4599030</t>
  </si>
  <si>
    <t>Capacitar a 70 personas para el fortalecimiento a la gestión y dirección de la administración pública territoria, enfocada en la prevencion del daño antijuridico.</t>
  </si>
  <si>
    <t>Personas capacitadas en temática sobre prevención del daño antijurídico, defensa judicial, gerencia jurídica pública y/o resolución de conflictos (459903000)</t>
  </si>
  <si>
    <t>Número</t>
  </si>
  <si>
    <t>Justicia y del derecho.</t>
  </si>
  <si>
    <t>Organismos de control. </t>
  </si>
  <si>
    <t>1205</t>
  </si>
  <si>
    <t xml:space="preserve"> Defensa jurídica del Estado (1205)</t>
  </si>
  <si>
    <t>1205007</t>
  </si>
  <si>
    <t>Implementar una (1)  relatoria de conceptos, circulares, directrices, emitidas por la secretaria juridica y actos administrativos, emanados por el municipio de Bucaramanga</t>
  </si>
  <si>
    <t>Documentos de planeación realizados   (120500700)</t>
  </si>
  <si>
    <t>2503</t>
  </si>
  <si>
    <t>Lucha contra la corrupción (2503)</t>
  </si>
  <si>
    <t>2503001</t>
  </si>
  <si>
    <t>Realizar un (01) documento técnico que consolide una estrategia en materia de transparencia y lucha contra la corrupción incluida la implementación de la Politica Pública de Transparencia  en el Municipio de Bucaramanga.</t>
  </si>
  <si>
    <t>Documentos de lineamientos técnicos realizados (250300100). </t>
  </si>
  <si>
    <t>1205005</t>
  </si>
  <si>
    <t>Realizar 1 (un) documento de lineamientos técnicos en temáticas de prevención del daño antijurídico en el municipio de Bucaramanga</t>
  </si>
  <si>
    <t>Documentos de lineamientos técnicos realizados en temática de prevención del daño antijurídico (120500500)</t>
  </si>
  <si>
    <t>Acumulativa</t>
  </si>
  <si>
    <t>No Acumulativa</t>
  </si>
  <si>
    <t>Secretaría Jurídica</t>
  </si>
  <si>
    <t>Secretaría jurídica</t>
  </si>
  <si>
    <t>Paola Andrea Mateus Pachón</t>
  </si>
  <si>
    <t>FORTALECIMIENTO  DEL PROCESO DE GESTIÓN JURIDICA CON ENFOQUE A LA PREVENCION DEL DAÑO ANTIJURÍDICO EN EL MUNICIPIO DE   BUCARAMANGA</t>
  </si>
  <si>
    <t>NA</t>
  </si>
  <si>
    <t>FORTALECIMIENTO DEL PROGRAMA DE TRANSPARENCIA Y LUCHA CONTRA LA CORRUPCIÓN PARA GARANTIZAR EL ACCESO A LA INFORMACIÓN PÚBLICA LA PROMOCIÓN DE UNA CULTURA DE LEGALIDAD E INTEGRIDAD Y UN GOBIERNO ABIERTO EN EL MUNICIPIO DE  BUCARAMANGA</t>
  </si>
  <si>
    <t>*Revisión del esquema preliminar de la Relatoría de conceptos, circulares, directrices emtidas por la Secretaría Jurídca</t>
  </si>
  <si>
    <t>*Documento  de lineamientos de prevención del Daño Anitjurídico, elaborado  para la vigencia 2025.</t>
  </si>
  <si>
    <t>*Documento de estrategia de Transparencia elaborado, para la vigencia 2025 y desarrollo  de actividades 
en cumplimiento de las actividades establecidas en el cronograma.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</si>
</sst>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\ * #,##0.00_-;\-&quot;$&quot;\ * #,##0.00_-;_-&quot;$&quot;\ * &quot;-&quot;??_-;_-@_-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4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 wrapText="1"/>
      <protection locked="0"/>
    </xf>
    <xf numFmtId="44" fontId="9" fillId="0" borderId="2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4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4" totalsRowShown="0" headerRowDxfId="65" dataDxfId="63" headerRowBorderDxfId="64" tableBorderDxfId="62">
  <autoFilter ref="A10:BJ14" xr:uid="{00000000-0009-0000-0100-000001000000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>
      <calculatedColumnFormula>-Estructuración de documento preliminar de</calculatedColumnFormula>
    </tableColumn>
    <tableColumn id="46" xr3:uid="{00000000-0010-0000-0000-00002E000000}" name="Recursos propios 2025" dataDxfId="36"/>
    <tableColumn id="47" xr3:uid="{00000000-0010-0000-0000-00002F000000}" name="SGP Educación 2025" dataDxfId="35"/>
    <tableColumn id="48" xr3:uid="{00000000-0010-0000-0000-000030000000}" name="SGP Salud 2025" dataDxfId="34"/>
    <tableColumn id="36" xr3:uid="{00000000-0010-0000-0000-000024000000}" name="SGP Deporte 2025" dataDxfId="33"/>
    <tableColumn id="35" xr3:uid="{00000000-0010-0000-0000-000023000000}" name="SGP Cultura 2025" dataDxfId="32"/>
    <tableColumn id="13" xr3:uid="{00000000-0010-0000-0000-00000D000000}" name="SGP Libre inversión 2025" dataDxfId="31"/>
    <tableColumn id="12" xr3:uid="{00000000-0010-0000-0000-00000C000000}" name="SGP Libre destinación 2025" dataDxfId="30"/>
    <tableColumn id="11" xr3:uid="{00000000-0010-0000-0000-00000B000000}" name="SGP Alimentación escolar 2025" dataDxfId="29"/>
    <tableColumn id="10" xr3:uid="{00000000-0010-0000-0000-00000A000000}" name="SGP Municipios río Magdalena 2025" dataDxfId="28"/>
    <tableColumn id="9" xr3:uid="{00000000-0010-0000-0000-000009000000}" name="SGP APSB 2025" dataDxfId="27"/>
    <tableColumn id="8" xr3:uid="{00000000-0010-0000-0000-000008000000}" name="Crédito 2025" dataDxfId="26"/>
    <tableColumn id="7" xr3:uid="{00000000-0010-0000-0000-000007000000}" name="Transferencias de capital - cofinanciación departamento 2025" dataDxfId="25"/>
    <tableColumn id="6" xr3:uid="{00000000-0010-0000-0000-000006000000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53" dataDxfId="20"/>
    <tableColumn id="53" xr3:uid="{00000000-0010-0000-0000-000035000000}" name="SGP Salud 20254" dataDxfId="19"/>
    <tableColumn id="62" xr3:uid="{00000000-0010-0000-0000-00003E000000}" name="SGP Deporte 20255" dataDxfId="18"/>
    <tableColumn id="61" xr3:uid="{00000000-0010-0000-0000-00003D000000}" name="SGP Cultura 20256" dataDxfId="17"/>
    <tableColumn id="45" xr3:uid="{00000000-0010-0000-0000-00002D000000}" name="SGP Libre inversión 20257" dataDxfId="16"/>
    <tableColumn id="43" xr3:uid="{00000000-0010-0000-0000-00002B000000}" name="SGP Libre destinación 20258" dataDxfId="15"/>
    <tableColumn id="42" xr3:uid="{00000000-0010-0000-0000-00002A000000}" name="SGP Alimentación escolar 20259" dataDxfId="14"/>
    <tableColumn id="41" xr3:uid="{00000000-0010-0000-0000-000029000000}" name="SGP Municipios río Magdalena 202510" dataDxfId="13"/>
    <tableColumn id="40" xr3:uid="{00000000-0010-0000-0000-000028000000}" name="SGP APSB 202511" dataDxfId="12"/>
    <tableColumn id="39" xr3:uid="{00000000-0010-0000-0000-000027000000}" name="Crédito 202512" dataDxfId="11"/>
    <tableColumn id="38" xr3:uid="{00000000-0010-0000-0000-000026000000}" name="Transferencias de capital - cofinanciación departamento 202513" dataDxfId="10"/>
    <tableColumn id="37" xr3:uid="{00000000-0010-0000-0000-000025000000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>
      <calculatedColumnFormula>+Tabla1[[#This Row],[Total Comprometido 2025]]/Tabla1[[#This Row],[Total 2025]]</calculatedColumnFormula>
    </tableColumn>
    <tableColumn id="3" xr3:uid="{00000000-0010-0000-0000-000003000000}" name="Total Recursos Obligados" dataDxfId="5"/>
    <tableColumn id="4" xr3:uid="{00000000-0010-0000-0000-000004000000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4"/>
  <sheetViews>
    <sheetView showGridLines="0" tabSelected="1" topLeftCell="A2" zoomScale="60" zoomScaleNormal="60" workbookViewId="0">
      <selection activeCell="A11" sqref="A11:XFD14"/>
    </sheetView>
  </sheetViews>
  <sheetFormatPr baseColWidth="10" defaultColWidth="11.33203125" defaultRowHeight="14.4" x14ac:dyDescent="0.3"/>
  <cols>
    <col min="1" max="1" width="24" style="6" customWidth="1"/>
    <col min="2" max="2" width="36.109375" style="6" customWidth="1"/>
    <col min="3" max="3" width="20.33203125" style="6" customWidth="1"/>
    <col min="4" max="4" width="19.109375" style="6" customWidth="1"/>
    <col min="5" max="5" width="25.77734375" style="6" customWidth="1"/>
    <col min="6" max="6" width="21.77734375" style="6" customWidth="1"/>
    <col min="7" max="7" width="22.33203125" style="6" customWidth="1"/>
    <col min="8" max="8" width="31.77734375" style="6" customWidth="1"/>
    <col min="9" max="9" width="26.21875" style="6" customWidth="1"/>
    <col min="10" max="10" width="14.109375" style="6" customWidth="1"/>
    <col min="11" max="11" width="23.21875" style="6" customWidth="1"/>
    <col min="12" max="12" width="16.77734375" style="6" customWidth="1"/>
    <col min="13" max="13" width="33.88671875" style="6" customWidth="1"/>
    <col min="14" max="14" width="34.33203125" style="6" customWidth="1"/>
    <col min="15" max="15" width="30.33203125" style="6" customWidth="1"/>
    <col min="16" max="16" width="27.6640625" style="7" customWidth="1"/>
    <col min="17" max="17" width="33.77734375" style="8" customWidth="1"/>
    <col min="18" max="18" width="20.109375" style="6" bestFit="1" customWidth="1"/>
    <col min="19" max="19" width="25.109375" style="6" customWidth="1"/>
    <col min="20" max="20" width="26.109375" style="6" bestFit="1" customWidth="1"/>
    <col min="21" max="21" width="28.33203125" style="6" customWidth="1"/>
    <col min="22" max="22" width="34.109375" style="6" customWidth="1"/>
    <col min="23" max="23" width="26.88671875" style="6" customWidth="1"/>
    <col min="24" max="24" width="28.88671875" style="6" customWidth="1"/>
    <col min="25" max="25" width="27.21875" style="6" customWidth="1"/>
    <col min="26" max="26" width="22.109375" style="6" customWidth="1"/>
    <col min="27" max="27" width="17.6640625" style="6" customWidth="1"/>
    <col min="28" max="39" width="18.33203125" style="6" customWidth="1"/>
    <col min="40" max="41" width="24.33203125" style="6" customWidth="1"/>
    <col min="42" max="51" width="19" style="6" customWidth="1"/>
    <col min="52" max="52" width="26.6640625" style="6" customWidth="1"/>
    <col min="53" max="53" width="25.33203125" style="6" customWidth="1"/>
    <col min="54" max="54" width="19" style="6" customWidth="1"/>
    <col min="55" max="55" width="22.6640625" style="6" customWidth="1"/>
    <col min="56" max="58" width="27.33203125" style="6" customWidth="1"/>
    <col min="59" max="59" width="25.88671875" style="6" customWidth="1"/>
    <col min="60" max="60" width="17.6640625" style="6" customWidth="1"/>
    <col min="61" max="61" width="19.6640625" style="6" customWidth="1"/>
    <col min="62" max="62" width="21.33203125" style="6" customWidth="1"/>
    <col min="63" max="63" width="22.88671875" style="1" bestFit="1" customWidth="1"/>
    <col min="64" max="64" width="33" style="1" bestFit="1" customWidth="1"/>
    <col min="65" max="65" width="28.88671875" style="1" bestFit="1" customWidth="1"/>
    <col min="66" max="66" width="58.33203125" style="1" bestFit="1" customWidth="1"/>
    <col min="67" max="67" width="26" style="1" bestFit="1" customWidth="1"/>
    <col min="68" max="68" width="24.33203125" style="1" bestFit="1" customWidth="1"/>
    <col min="69" max="69" width="35.33203125" style="1" bestFit="1" customWidth="1"/>
    <col min="70" max="70" width="30.33203125" style="1" bestFit="1" customWidth="1"/>
    <col min="71" max="71" width="31.33203125" style="1" bestFit="1" customWidth="1"/>
    <col min="72" max="72" width="38" style="1" bestFit="1" customWidth="1"/>
    <col min="73" max="73" width="40.109375" style="1" bestFit="1" customWidth="1"/>
    <col min="74" max="74" width="43.33203125" style="1" bestFit="1" customWidth="1"/>
    <col min="75" max="75" width="48.88671875" style="1" bestFit="1" customWidth="1"/>
    <col min="76" max="76" width="39.33203125" style="1" bestFit="1" customWidth="1"/>
    <col min="77" max="77" width="26.88671875" style="1" bestFit="1" customWidth="1"/>
    <col min="78" max="78" width="47" style="1" bestFit="1" customWidth="1"/>
    <col min="79" max="79" width="40" style="1" bestFit="1" customWidth="1"/>
    <col min="80" max="80" width="83.6640625" style="1" bestFit="1" customWidth="1"/>
    <col min="81" max="81" width="21.33203125" style="1" bestFit="1" customWidth="1"/>
    <col min="82" max="82" width="31.33203125" style="1" bestFit="1" customWidth="1"/>
    <col min="83" max="83" width="27.33203125" style="1" bestFit="1" customWidth="1"/>
    <col min="84" max="84" width="56.88671875" style="1" bestFit="1" customWidth="1"/>
    <col min="85" max="85" width="24.33203125" style="1" bestFit="1" customWidth="1"/>
    <col min="86" max="86" width="22.88671875" style="1" bestFit="1" customWidth="1"/>
    <col min="87" max="87" width="33.88671875" style="1" bestFit="1" customWidth="1"/>
    <col min="88" max="88" width="29" style="1" bestFit="1" customWidth="1"/>
    <col min="89" max="89" width="29.88671875" style="1" bestFit="1" customWidth="1"/>
    <col min="90" max="90" width="36.33203125" style="1" bestFit="1" customWidth="1"/>
    <col min="91" max="91" width="38.6640625" style="1" bestFit="1" customWidth="1"/>
    <col min="92" max="92" width="42" style="1" bestFit="1" customWidth="1"/>
    <col min="93" max="93" width="47.33203125" style="1" bestFit="1" customWidth="1"/>
    <col min="94" max="94" width="37.88671875" style="1" bestFit="1" customWidth="1"/>
    <col min="95" max="95" width="25.33203125" style="1" bestFit="1" customWidth="1"/>
    <col min="96" max="96" width="45.33203125" style="1" bestFit="1" customWidth="1"/>
    <col min="97" max="97" width="38.33203125" style="1" bestFit="1" customWidth="1"/>
    <col min="98" max="98" width="82.109375" style="1" bestFit="1" customWidth="1"/>
    <col min="99" max="99" width="22" style="1" bestFit="1" customWidth="1"/>
    <col min="100" max="100" width="32.109375" style="1" bestFit="1" customWidth="1"/>
    <col min="101" max="101" width="28" style="1" bestFit="1" customWidth="1"/>
    <col min="102" max="102" width="57.33203125" style="1" bestFit="1" customWidth="1"/>
    <col min="103" max="103" width="25.109375" style="1" bestFit="1" customWidth="1"/>
    <col min="104" max="104" width="23.33203125" style="1" bestFit="1" customWidth="1"/>
    <col min="105" max="105" width="34.33203125" style="1" bestFit="1" customWidth="1"/>
    <col min="106" max="106" width="29.33203125" style="1" bestFit="1" customWidth="1"/>
    <col min="107" max="107" width="30.33203125" style="1" bestFit="1" customWidth="1"/>
    <col min="108" max="108" width="37.109375" style="1" bestFit="1" customWidth="1"/>
    <col min="109" max="109" width="39.33203125" style="1" bestFit="1" customWidth="1"/>
    <col min="110" max="110" width="42.33203125" style="1" bestFit="1" customWidth="1"/>
    <col min="111" max="111" width="48" style="1" bestFit="1" customWidth="1"/>
    <col min="112" max="112" width="38.33203125" style="1" bestFit="1" customWidth="1"/>
    <col min="113" max="113" width="25.88671875" style="1" bestFit="1" customWidth="1"/>
    <col min="114" max="114" width="46" style="1" bestFit="1" customWidth="1"/>
    <col min="115" max="115" width="39.109375" style="1" bestFit="1" customWidth="1"/>
    <col min="116" max="116" width="82.6640625" style="1" bestFit="1" customWidth="1"/>
    <col min="117" max="117" width="20" style="1" bestFit="1" customWidth="1"/>
    <col min="118" max="118" width="30.109375" style="1" bestFit="1" customWidth="1"/>
    <col min="119" max="119" width="26" style="1" bestFit="1" customWidth="1"/>
    <col min="120" max="120" width="55.33203125" style="1" bestFit="1" customWidth="1"/>
    <col min="121" max="121" width="23.33203125" style="1" bestFit="1" customWidth="1"/>
    <col min="122" max="122" width="21.33203125" style="1" bestFit="1" customWidth="1"/>
    <col min="123" max="123" width="32.33203125" style="1" bestFit="1" customWidth="1"/>
    <col min="124" max="124" width="27.6640625" style="1" bestFit="1" customWidth="1"/>
    <col min="125" max="125" width="28.33203125" style="1" bestFit="1" customWidth="1"/>
    <col min="126" max="126" width="35.109375" style="1" bestFit="1" customWidth="1"/>
    <col min="127" max="127" width="37.33203125" style="1" bestFit="1" customWidth="1"/>
    <col min="128" max="128" width="40.33203125" style="1" bestFit="1" customWidth="1"/>
    <col min="129" max="129" width="46" style="1" bestFit="1" customWidth="1"/>
    <col min="130" max="130" width="36.33203125" style="1" bestFit="1" customWidth="1"/>
    <col min="131" max="131" width="24" style="1" bestFit="1" customWidth="1"/>
    <col min="132" max="132" width="44.109375" style="1" bestFit="1" customWidth="1"/>
    <col min="133" max="133" width="37.33203125" style="1" bestFit="1" customWidth="1"/>
    <col min="134" max="134" width="80.88671875" style="1" bestFit="1" customWidth="1"/>
    <col min="135" max="135" width="37.109375" style="1" bestFit="1" customWidth="1"/>
    <col min="136" max="136" width="22.88671875" style="1" bestFit="1" customWidth="1"/>
    <col min="137" max="137" width="33" style="1" bestFit="1" customWidth="1"/>
    <col min="138" max="138" width="28.88671875" style="1" bestFit="1" customWidth="1"/>
    <col min="139" max="139" width="58.33203125" style="1" bestFit="1" customWidth="1"/>
    <col min="140" max="140" width="26" style="1" bestFit="1" customWidth="1"/>
    <col min="141" max="141" width="24.33203125" style="1" bestFit="1" customWidth="1"/>
    <col min="142" max="142" width="35.33203125" style="1" bestFit="1" customWidth="1"/>
    <col min="143" max="143" width="30.33203125" style="1" bestFit="1" customWidth="1"/>
    <col min="144" max="144" width="31.33203125" style="1" bestFit="1" customWidth="1"/>
    <col min="145" max="145" width="38" style="1" bestFit="1" customWidth="1"/>
    <col min="146" max="146" width="40.109375" style="1" bestFit="1" customWidth="1"/>
    <col min="147" max="147" width="43.33203125" style="1" bestFit="1" customWidth="1"/>
    <col min="148" max="148" width="48.88671875" style="1" bestFit="1" customWidth="1"/>
    <col min="149" max="149" width="39.33203125" style="1" bestFit="1" customWidth="1"/>
    <col min="150" max="150" width="26.88671875" style="1" bestFit="1" customWidth="1"/>
    <col min="151" max="151" width="47" style="1" bestFit="1" customWidth="1"/>
    <col min="152" max="152" width="40" style="1" bestFit="1" customWidth="1"/>
    <col min="153" max="153" width="83.6640625" style="1" bestFit="1" customWidth="1"/>
    <col min="154" max="154" width="21.33203125" style="1" bestFit="1" customWidth="1"/>
    <col min="155" max="155" width="31.33203125" style="1" bestFit="1" customWidth="1"/>
    <col min="156" max="156" width="27.33203125" style="1" bestFit="1" customWidth="1"/>
    <col min="157" max="157" width="56.88671875" style="1" bestFit="1" customWidth="1"/>
    <col min="158" max="158" width="24.33203125" style="1" bestFit="1" customWidth="1"/>
    <col min="159" max="159" width="22.88671875" style="1" bestFit="1" customWidth="1"/>
    <col min="160" max="160" width="33.88671875" style="1" bestFit="1" customWidth="1"/>
    <col min="161" max="161" width="29" style="1" bestFit="1" customWidth="1"/>
    <col min="162" max="162" width="29.88671875" style="1" bestFit="1" customWidth="1"/>
    <col min="163" max="163" width="36.33203125" style="1" bestFit="1" customWidth="1"/>
    <col min="164" max="164" width="38.6640625" style="1" bestFit="1" customWidth="1"/>
    <col min="165" max="165" width="42" style="1" bestFit="1" customWidth="1"/>
    <col min="166" max="166" width="47.33203125" style="1" bestFit="1" customWidth="1"/>
    <col min="167" max="167" width="37.88671875" style="1" bestFit="1" customWidth="1"/>
    <col min="168" max="168" width="25.33203125" style="1" bestFit="1" customWidth="1"/>
    <col min="169" max="169" width="45.33203125" style="1" bestFit="1" customWidth="1"/>
    <col min="170" max="170" width="38.33203125" style="1" bestFit="1" customWidth="1"/>
    <col min="171" max="171" width="82.109375" style="1" bestFit="1" customWidth="1"/>
    <col min="172" max="172" width="22" style="1" bestFit="1" customWidth="1"/>
    <col min="173" max="173" width="32.109375" style="1" bestFit="1" customWidth="1"/>
    <col min="174" max="174" width="28" style="1" bestFit="1" customWidth="1"/>
    <col min="175" max="175" width="57.33203125" style="1" bestFit="1" customWidth="1"/>
    <col min="176" max="176" width="25.109375" style="1" bestFit="1" customWidth="1"/>
    <col min="177" max="177" width="23.33203125" style="1" bestFit="1" customWidth="1"/>
    <col min="178" max="178" width="34.33203125" style="1" bestFit="1" customWidth="1"/>
    <col min="179" max="179" width="29.33203125" style="1" bestFit="1" customWidth="1"/>
    <col min="180" max="180" width="30.33203125" style="1" bestFit="1" customWidth="1"/>
    <col min="181" max="181" width="37.109375" style="1" bestFit="1" customWidth="1"/>
    <col min="182" max="182" width="39.33203125" style="1" bestFit="1" customWidth="1"/>
    <col min="183" max="183" width="42.33203125" style="1" bestFit="1" customWidth="1"/>
    <col min="184" max="184" width="48" style="1" bestFit="1" customWidth="1"/>
    <col min="185" max="185" width="38.33203125" style="1" bestFit="1" customWidth="1"/>
    <col min="186" max="186" width="25.88671875" style="1" bestFit="1" customWidth="1"/>
    <col min="187" max="187" width="46" style="1" bestFit="1" customWidth="1"/>
    <col min="188" max="188" width="39.109375" style="1" bestFit="1" customWidth="1"/>
    <col min="189" max="189" width="82.6640625" style="1" bestFit="1" customWidth="1"/>
    <col min="190" max="190" width="20" style="1" bestFit="1" customWidth="1"/>
    <col min="191" max="191" width="30.109375" style="1" bestFit="1" customWidth="1"/>
    <col min="192" max="192" width="26" style="1" bestFit="1" customWidth="1"/>
    <col min="193" max="193" width="55.33203125" style="1" bestFit="1" customWidth="1"/>
    <col min="194" max="194" width="23.33203125" style="1" bestFit="1" customWidth="1"/>
    <col min="195" max="195" width="21.33203125" style="1" bestFit="1" customWidth="1"/>
    <col min="196" max="196" width="32.33203125" style="1" bestFit="1" customWidth="1"/>
    <col min="197" max="197" width="27.6640625" style="1" bestFit="1" customWidth="1"/>
    <col min="198" max="198" width="28.33203125" style="1" bestFit="1" customWidth="1"/>
    <col min="199" max="199" width="35.109375" style="1" bestFit="1" customWidth="1"/>
    <col min="200" max="200" width="37.33203125" style="1" bestFit="1" customWidth="1"/>
    <col min="201" max="201" width="40.33203125" style="1" bestFit="1" customWidth="1"/>
    <col min="202" max="202" width="46" style="1" bestFit="1" customWidth="1"/>
    <col min="203" max="203" width="36.33203125" style="1" bestFit="1" customWidth="1"/>
    <col min="204" max="204" width="24" style="1" bestFit="1" customWidth="1"/>
    <col min="205" max="205" width="44.109375" style="1" bestFit="1" customWidth="1"/>
    <col min="206" max="206" width="37.33203125" style="1" bestFit="1" customWidth="1"/>
    <col min="207" max="207" width="80.88671875" style="1" bestFit="1" customWidth="1"/>
    <col min="208" max="208" width="37.109375" style="1" bestFit="1" customWidth="1"/>
    <col min="209" max="209" width="22.88671875" style="1" bestFit="1" customWidth="1"/>
    <col min="210" max="210" width="33" style="1" bestFit="1" customWidth="1"/>
    <col min="211" max="211" width="28.88671875" style="1" bestFit="1" customWidth="1"/>
    <col min="212" max="212" width="58.33203125" style="1" bestFit="1" customWidth="1"/>
    <col min="213" max="213" width="26" style="1" bestFit="1" customWidth="1"/>
    <col min="214" max="214" width="24.33203125" style="1" bestFit="1" customWidth="1"/>
    <col min="215" max="215" width="35.33203125" style="1" bestFit="1" customWidth="1"/>
    <col min="216" max="216" width="30.33203125" style="1" bestFit="1" customWidth="1"/>
    <col min="217" max="217" width="31.33203125" style="1" bestFit="1" customWidth="1"/>
    <col min="218" max="218" width="38" style="1" bestFit="1" customWidth="1"/>
    <col min="219" max="219" width="40.109375" style="1" bestFit="1" customWidth="1"/>
    <col min="220" max="220" width="43.33203125" style="1" bestFit="1" customWidth="1"/>
    <col min="221" max="221" width="48.88671875" style="1" bestFit="1" customWidth="1"/>
    <col min="222" max="222" width="39.33203125" style="1" bestFit="1" customWidth="1"/>
    <col min="223" max="223" width="26.88671875" style="1" bestFit="1" customWidth="1"/>
    <col min="224" max="224" width="47" style="1" bestFit="1" customWidth="1"/>
    <col min="225" max="225" width="40" style="1" bestFit="1" customWidth="1"/>
    <col min="226" max="226" width="83.6640625" style="1" bestFit="1" customWidth="1"/>
    <col min="227" max="227" width="21.33203125" style="1" bestFit="1" customWidth="1"/>
    <col min="228" max="228" width="31.33203125" style="1" bestFit="1" customWidth="1"/>
    <col min="229" max="229" width="27.33203125" style="1" bestFit="1" customWidth="1"/>
    <col min="230" max="230" width="56.88671875" style="1" bestFit="1" customWidth="1"/>
    <col min="231" max="231" width="24.33203125" style="1" bestFit="1" customWidth="1"/>
    <col min="232" max="232" width="22.88671875" style="1" bestFit="1" customWidth="1"/>
    <col min="233" max="233" width="33.88671875" style="1" bestFit="1" customWidth="1"/>
    <col min="234" max="234" width="29" style="1" bestFit="1" customWidth="1"/>
    <col min="235" max="235" width="29.88671875" style="1" bestFit="1" customWidth="1"/>
    <col min="236" max="236" width="36.33203125" style="1" bestFit="1" customWidth="1"/>
    <col min="237" max="237" width="38.6640625" style="1" bestFit="1" customWidth="1"/>
    <col min="238" max="238" width="42" style="1" bestFit="1" customWidth="1"/>
    <col min="239" max="239" width="47.33203125" style="1" bestFit="1" customWidth="1"/>
    <col min="240" max="240" width="37.88671875" style="1" bestFit="1" customWidth="1"/>
    <col min="241" max="241" width="25.33203125" style="1" bestFit="1" customWidth="1"/>
    <col min="242" max="242" width="45.33203125" style="1" bestFit="1" customWidth="1"/>
    <col min="243" max="243" width="38.33203125" style="1" bestFit="1" customWidth="1"/>
    <col min="244" max="244" width="82.109375" style="1" bestFit="1" customWidth="1"/>
    <col min="245" max="245" width="22" style="1" bestFit="1" customWidth="1"/>
    <col min="246" max="246" width="32.109375" style="1" bestFit="1" customWidth="1"/>
    <col min="247" max="247" width="28" style="1" bestFit="1" customWidth="1"/>
    <col min="248" max="248" width="57.33203125" style="1" bestFit="1" customWidth="1"/>
    <col min="249" max="249" width="25.109375" style="1" bestFit="1" customWidth="1"/>
    <col min="250" max="250" width="23.33203125" style="1" bestFit="1" customWidth="1"/>
    <col min="251" max="251" width="34.33203125" style="1" bestFit="1" customWidth="1"/>
    <col min="252" max="252" width="29.33203125" style="1" bestFit="1" customWidth="1"/>
    <col min="253" max="253" width="30.33203125" style="1" bestFit="1" customWidth="1"/>
    <col min="254" max="254" width="37.109375" style="1" bestFit="1" customWidth="1"/>
    <col min="255" max="255" width="39.33203125" style="1" bestFit="1" customWidth="1"/>
    <col min="256" max="256" width="42.33203125" style="1" bestFit="1" customWidth="1"/>
    <col min="257" max="257" width="48" style="1" bestFit="1" customWidth="1"/>
    <col min="258" max="258" width="38.33203125" style="1" bestFit="1" customWidth="1"/>
    <col min="259" max="259" width="25.88671875" style="1" bestFit="1" customWidth="1"/>
    <col min="260" max="260" width="46" style="1" bestFit="1" customWidth="1"/>
    <col min="261" max="261" width="39.109375" style="1" bestFit="1" customWidth="1"/>
    <col min="262" max="262" width="82.6640625" style="1" bestFit="1" customWidth="1"/>
    <col min="263" max="263" width="20" style="1" bestFit="1" customWidth="1"/>
    <col min="264" max="264" width="30.109375" style="1" bestFit="1" customWidth="1"/>
    <col min="265" max="265" width="26" style="1" bestFit="1" customWidth="1"/>
    <col min="266" max="266" width="55.33203125" style="1" bestFit="1" customWidth="1"/>
    <col min="267" max="267" width="23.33203125" style="1" bestFit="1" customWidth="1"/>
    <col min="268" max="268" width="21.33203125" style="1" bestFit="1" customWidth="1"/>
    <col min="269" max="269" width="32.33203125" style="1" bestFit="1" customWidth="1"/>
    <col min="270" max="270" width="27.6640625" style="1" bestFit="1" customWidth="1"/>
    <col min="271" max="271" width="28.33203125" style="1" bestFit="1" customWidth="1"/>
    <col min="272" max="272" width="35.109375" style="1" bestFit="1" customWidth="1"/>
    <col min="273" max="273" width="37.33203125" style="1" bestFit="1" customWidth="1"/>
    <col min="274" max="274" width="40.33203125" style="1" bestFit="1" customWidth="1"/>
    <col min="275" max="275" width="46" style="1" bestFit="1" customWidth="1"/>
    <col min="276" max="276" width="36.33203125" style="1" bestFit="1" customWidth="1"/>
    <col min="277" max="277" width="24" style="1" bestFit="1" customWidth="1"/>
    <col min="278" max="278" width="44.109375" style="1" bestFit="1" customWidth="1"/>
    <col min="279" max="279" width="37.33203125" style="1" bestFit="1" customWidth="1"/>
    <col min="280" max="280" width="80.88671875" style="1" bestFit="1" customWidth="1"/>
    <col min="281" max="281" width="37.109375" style="1" bestFit="1" customWidth="1"/>
    <col min="282" max="282" width="22.88671875" style="1" bestFit="1" customWidth="1"/>
    <col min="283" max="283" width="33" style="1" bestFit="1" customWidth="1"/>
    <col min="284" max="284" width="28.88671875" style="1" bestFit="1" customWidth="1"/>
    <col min="285" max="285" width="58.33203125" style="1" bestFit="1" customWidth="1"/>
    <col min="286" max="286" width="26" style="1" bestFit="1" customWidth="1"/>
    <col min="287" max="287" width="24.33203125" style="1" bestFit="1" customWidth="1"/>
    <col min="288" max="288" width="35.33203125" style="1" bestFit="1" customWidth="1"/>
    <col min="289" max="289" width="30.33203125" style="1" bestFit="1" customWidth="1"/>
    <col min="290" max="290" width="31.33203125" style="1" bestFit="1" customWidth="1"/>
    <col min="291" max="291" width="38" style="1" bestFit="1" customWidth="1"/>
    <col min="292" max="292" width="40.109375" style="1" bestFit="1" customWidth="1"/>
    <col min="293" max="293" width="43.33203125" style="1" bestFit="1" customWidth="1"/>
    <col min="294" max="294" width="48.88671875" style="1" bestFit="1" customWidth="1"/>
    <col min="295" max="295" width="39.33203125" style="1" bestFit="1" customWidth="1"/>
    <col min="296" max="296" width="26.88671875" style="1" bestFit="1" customWidth="1"/>
    <col min="297" max="297" width="47" style="1" bestFit="1" customWidth="1"/>
    <col min="298" max="298" width="40" style="1" bestFit="1" customWidth="1"/>
    <col min="299" max="299" width="83.6640625" style="1" bestFit="1" customWidth="1"/>
    <col min="300" max="300" width="21.33203125" style="1" bestFit="1" customWidth="1"/>
    <col min="301" max="301" width="31.33203125" style="1" bestFit="1" customWidth="1"/>
    <col min="302" max="302" width="27.33203125" style="1" bestFit="1" customWidth="1"/>
    <col min="303" max="303" width="56.88671875" style="1" bestFit="1" customWidth="1"/>
    <col min="304" max="304" width="24.33203125" style="1" bestFit="1" customWidth="1"/>
    <col min="305" max="305" width="22.88671875" style="1" bestFit="1" customWidth="1"/>
    <col min="306" max="306" width="33.88671875" style="1" bestFit="1" customWidth="1"/>
    <col min="307" max="307" width="29" style="1" bestFit="1" customWidth="1"/>
    <col min="308" max="308" width="29.88671875" style="1" bestFit="1" customWidth="1"/>
    <col min="309" max="309" width="36.33203125" style="1" bestFit="1" customWidth="1"/>
    <col min="310" max="310" width="38.6640625" style="1" bestFit="1" customWidth="1"/>
    <col min="311" max="311" width="42" style="1" bestFit="1" customWidth="1"/>
    <col min="312" max="312" width="47.33203125" style="1" bestFit="1" customWidth="1"/>
    <col min="313" max="313" width="37.88671875" style="1" bestFit="1" customWidth="1"/>
    <col min="314" max="314" width="25.33203125" style="1" bestFit="1" customWidth="1"/>
    <col min="315" max="315" width="45.33203125" style="1" bestFit="1" customWidth="1"/>
    <col min="316" max="316" width="38.33203125" style="1" bestFit="1" customWidth="1"/>
    <col min="317" max="317" width="82.109375" style="1" bestFit="1" customWidth="1"/>
    <col min="318" max="318" width="22" style="1" bestFit="1" customWidth="1"/>
    <col min="319" max="319" width="32.109375" style="1" bestFit="1" customWidth="1"/>
    <col min="320" max="320" width="28" style="1" bestFit="1" customWidth="1"/>
    <col min="321" max="321" width="57.33203125" style="1" bestFit="1" customWidth="1"/>
    <col min="322" max="322" width="25.109375" style="1" bestFit="1" customWidth="1"/>
    <col min="323" max="323" width="23.33203125" style="1" bestFit="1" customWidth="1"/>
    <col min="324" max="324" width="34.33203125" style="1" bestFit="1" customWidth="1"/>
    <col min="325" max="325" width="29.33203125" style="1" bestFit="1" customWidth="1"/>
    <col min="326" max="326" width="30.33203125" style="1" bestFit="1" customWidth="1"/>
    <col min="327" max="327" width="37.109375" style="1" bestFit="1" customWidth="1"/>
    <col min="328" max="328" width="39.33203125" style="1" bestFit="1" customWidth="1"/>
    <col min="329" max="329" width="42.33203125" style="1" bestFit="1" customWidth="1"/>
    <col min="330" max="330" width="48" style="1" bestFit="1" customWidth="1"/>
    <col min="331" max="331" width="38.33203125" style="1" bestFit="1" customWidth="1"/>
    <col min="332" max="332" width="25.88671875" style="1" bestFit="1" customWidth="1"/>
    <col min="333" max="333" width="46" style="1" bestFit="1" customWidth="1"/>
    <col min="334" max="334" width="39.109375" style="1" bestFit="1" customWidth="1"/>
    <col min="335" max="335" width="82.6640625" style="1" bestFit="1" customWidth="1"/>
    <col min="336" max="336" width="20" style="1" bestFit="1" customWidth="1"/>
    <col min="337" max="337" width="30.109375" style="1" bestFit="1" customWidth="1"/>
    <col min="338" max="338" width="26" style="1" bestFit="1" customWidth="1"/>
    <col min="339" max="339" width="55.33203125" style="1" bestFit="1" customWidth="1"/>
    <col min="340" max="340" width="23.33203125" style="1" bestFit="1" customWidth="1"/>
    <col min="341" max="341" width="21.33203125" style="1" bestFit="1" customWidth="1"/>
    <col min="342" max="342" width="32.33203125" style="1" bestFit="1" customWidth="1"/>
    <col min="343" max="343" width="27.6640625" style="1" bestFit="1" customWidth="1"/>
    <col min="344" max="344" width="28.33203125" style="1" bestFit="1" customWidth="1"/>
    <col min="345" max="345" width="35.109375" style="1" bestFit="1" customWidth="1"/>
    <col min="346" max="346" width="37.33203125" style="1" bestFit="1" customWidth="1"/>
    <col min="347" max="347" width="40.33203125" style="1" bestFit="1" customWidth="1"/>
    <col min="348" max="348" width="46" style="1" bestFit="1" customWidth="1"/>
    <col min="349" max="349" width="36.33203125" style="1" bestFit="1" customWidth="1"/>
    <col min="350" max="350" width="24" style="1" bestFit="1" customWidth="1"/>
    <col min="351" max="351" width="44.109375" style="1" bestFit="1" customWidth="1"/>
    <col min="352" max="352" width="37.33203125" style="1" bestFit="1" customWidth="1"/>
    <col min="353" max="353" width="80.88671875" style="1" bestFit="1" customWidth="1"/>
    <col min="354" max="354" width="37.109375" style="1" bestFit="1" customWidth="1"/>
    <col min="355" max="16384" width="11.33203125" style="1"/>
  </cols>
  <sheetData>
    <row r="1" spans="1:62" ht="30" customHeight="1" x14ac:dyDescent="0.3">
      <c r="A1" s="39"/>
      <c r="B1" s="39"/>
      <c r="C1" s="40" t="s">
        <v>34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2"/>
      <c r="BH1" s="16" t="s">
        <v>35</v>
      </c>
      <c r="BI1" s="17"/>
      <c r="BJ1" s="18"/>
    </row>
    <row r="2" spans="1:62" ht="30" customHeight="1" x14ac:dyDescent="0.3">
      <c r="A2" s="39"/>
      <c r="B2" s="39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2"/>
      <c r="BH2" s="16" t="s">
        <v>41</v>
      </c>
      <c r="BI2" s="17"/>
      <c r="BJ2" s="18"/>
    </row>
    <row r="3" spans="1:62" ht="30" customHeight="1" x14ac:dyDescent="0.3">
      <c r="A3" s="39"/>
      <c r="B3" s="39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2"/>
      <c r="BH3" s="16" t="s">
        <v>42</v>
      </c>
      <c r="BI3" s="17"/>
      <c r="BJ3" s="18"/>
    </row>
    <row r="4" spans="1:62" ht="30" customHeight="1" x14ac:dyDescent="0.3">
      <c r="A4" s="39"/>
      <c r="B4" s="39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5"/>
      <c r="BH4" s="19" t="s">
        <v>43</v>
      </c>
      <c r="BI4" s="20"/>
      <c r="BJ4" s="21"/>
    </row>
    <row r="5" spans="1:62" ht="23.25" customHeight="1" x14ac:dyDescent="0.3">
      <c r="P5" s="6"/>
      <c r="Q5" s="6"/>
      <c r="BJ5" s="12"/>
    </row>
    <row r="6" spans="1:62" ht="28.5" customHeight="1" thickBot="1" x14ac:dyDescent="0.35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" customHeight="1" thickBot="1" x14ac:dyDescent="0.35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" customHeight="1" thickBot="1" x14ac:dyDescent="0.35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 x14ac:dyDescent="0.35">
      <c r="A9" s="51" t="s">
        <v>29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8" t="s">
        <v>28</v>
      </c>
      <c r="P9" s="49"/>
      <c r="Q9" s="50"/>
      <c r="R9" s="48" t="s">
        <v>27</v>
      </c>
      <c r="S9" s="49"/>
      <c r="T9" s="49"/>
      <c r="U9" s="49"/>
      <c r="V9" s="49"/>
      <c r="W9" s="49"/>
      <c r="X9" s="49"/>
      <c r="Y9" s="49"/>
      <c r="Z9" s="52" t="s">
        <v>26</v>
      </c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48" t="s">
        <v>25</v>
      </c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50"/>
      <c r="BH9" s="46" t="s">
        <v>22</v>
      </c>
      <c r="BI9" s="47"/>
      <c r="BJ9" s="15"/>
    </row>
    <row r="10" spans="1:62" s="2" customFormat="1" ht="57" customHeight="1" thickBot="1" x14ac:dyDescent="0.3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1" customFormat="1" ht="174" x14ac:dyDescent="0.3">
      <c r="A11" s="23">
        <v>22</v>
      </c>
      <c r="B11" s="23" t="s">
        <v>74</v>
      </c>
      <c r="C11" s="23" t="s">
        <v>75</v>
      </c>
      <c r="D11" s="23" t="s">
        <v>76</v>
      </c>
      <c r="E11" s="23" t="s">
        <v>77</v>
      </c>
      <c r="F11" s="23" t="s">
        <v>78</v>
      </c>
      <c r="G11" s="23" t="s">
        <v>79</v>
      </c>
      <c r="H11" s="23">
        <v>459903000</v>
      </c>
      <c r="I11" s="23" t="s">
        <v>80</v>
      </c>
      <c r="J11" s="23">
        <v>40</v>
      </c>
      <c r="K11" s="23" t="s">
        <v>81</v>
      </c>
      <c r="L11" s="23" t="s">
        <v>97</v>
      </c>
      <c r="M11" s="23">
        <v>70</v>
      </c>
      <c r="N11" s="23">
        <v>20</v>
      </c>
      <c r="O11" s="24"/>
      <c r="P11" s="25">
        <f>+Tabla1[[#This Row],[Meta Ejecutada Vigencia4]]/Tabla1[[#This Row],[Meta Programada Vigencia]]</f>
        <v>0</v>
      </c>
      <c r="Q11" s="25">
        <f>+Tabla1[[#This Row],[Meta Ejecutada Vigencia4]]/Tabla1[[#This Row],[Meta Programada Cuatrienio3]]</f>
        <v>0</v>
      </c>
      <c r="R11" s="24"/>
      <c r="S11" s="24"/>
      <c r="T11" s="26"/>
      <c r="U11" s="26"/>
      <c r="V11" s="24"/>
      <c r="W11" s="24"/>
      <c r="X11" s="24"/>
      <c r="Y11" s="24" t="e">
        <f>-Estructuración de documento preliminar de</f>
        <v>#NAME?</v>
      </c>
      <c r="Z11" s="22">
        <v>0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>
        <f>SUM(Tabla1[[#This Row],[Recursos propios 2025]:[Otros 2025]])</f>
        <v>0</v>
      </c>
      <c r="AO11" s="28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7">
        <f>SUM(Tabla1[[#This Row],[Recursos propios 20252]:[Otros 202515]])</f>
        <v>0</v>
      </c>
      <c r="BD11" s="25" t="e">
        <f>+Tabla1[[#This Row],[Total Comprometido 2025]]/Tabla1[[#This Row],[Total 2025]]</f>
        <v>#DIV/0!</v>
      </c>
      <c r="BE11" s="29"/>
      <c r="BF11" s="29"/>
      <c r="BG11" s="26"/>
      <c r="BH11" s="23" t="s">
        <v>99</v>
      </c>
      <c r="BI11" s="30" t="s">
        <v>101</v>
      </c>
      <c r="BJ11" s="23">
        <v>16</v>
      </c>
    </row>
    <row r="12" spans="1:62" s="37" customFormat="1" ht="208.8" x14ac:dyDescent="0.3">
      <c r="A12" s="32">
        <v>232</v>
      </c>
      <c r="B12" s="32" t="s">
        <v>74</v>
      </c>
      <c r="C12" s="32" t="s">
        <v>82</v>
      </c>
      <c r="D12" s="32" t="s">
        <v>84</v>
      </c>
      <c r="E12" s="32" t="s">
        <v>85</v>
      </c>
      <c r="F12" s="32" t="s">
        <v>86</v>
      </c>
      <c r="G12" s="32" t="s">
        <v>87</v>
      </c>
      <c r="H12" s="32">
        <v>120500700</v>
      </c>
      <c r="I12" s="32" t="s">
        <v>88</v>
      </c>
      <c r="J12" s="33">
        <v>0</v>
      </c>
      <c r="K12" s="32" t="s">
        <v>81</v>
      </c>
      <c r="L12" s="32" t="s">
        <v>97</v>
      </c>
      <c r="M12" s="33">
        <v>1</v>
      </c>
      <c r="N12" s="32">
        <v>0.3</v>
      </c>
      <c r="O12" s="34">
        <v>0.12</v>
      </c>
      <c r="P12" s="35">
        <f>+Tabla1[[#This Row],[Meta Ejecutada Vigencia4]]/Tabla1[[#This Row],[Meta Programada Vigencia]]</f>
        <v>0.4</v>
      </c>
      <c r="Q12" s="35">
        <f>+Tabla1[[#This Row],[Meta Ejecutada Vigencia4]]/Tabla1[[#This Row],[Meta Programada Cuatrienio3]]</f>
        <v>0.12</v>
      </c>
      <c r="R12" s="34">
        <v>2024680010009</v>
      </c>
      <c r="S12" s="34" t="s">
        <v>102</v>
      </c>
      <c r="T12" s="34">
        <v>1581481008.0899999</v>
      </c>
      <c r="U12" s="34">
        <v>326250000</v>
      </c>
      <c r="V12" s="38" t="s">
        <v>103</v>
      </c>
      <c r="W12" s="34" t="s">
        <v>103</v>
      </c>
      <c r="X12" s="34" t="s">
        <v>103</v>
      </c>
      <c r="Y12" s="24" t="s">
        <v>105</v>
      </c>
      <c r="Z12" s="22">
        <v>146250000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6">
        <f>SUM(Tabla1[[#This Row],[Recursos propios 2025]:[Otros 2025]])</f>
        <v>146250000</v>
      </c>
      <c r="AO12" s="28">
        <v>137133333</v>
      </c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36">
        <f>SUM(Tabla1[[#This Row],[Recursos propios 20252]:[Otros 202515]])</f>
        <v>137133333</v>
      </c>
      <c r="BD12" s="25">
        <f>+Tabla1[[#This Row],[Total Comprometido 2025]]/Tabla1[[#This Row],[Total 2025]]</f>
        <v>0.93766381538461541</v>
      </c>
      <c r="BE12" s="28">
        <v>30099999.670000002</v>
      </c>
      <c r="BF12" s="28">
        <v>30099999.670000002</v>
      </c>
      <c r="BG12" s="28"/>
      <c r="BH12" s="32" t="s">
        <v>99</v>
      </c>
      <c r="BI12" s="30" t="s">
        <v>101</v>
      </c>
      <c r="BJ12" s="32">
        <v>16</v>
      </c>
    </row>
    <row r="13" spans="1:62" s="37" customFormat="1" ht="261" x14ac:dyDescent="0.3">
      <c r="A13" s="23">
        <v>233</v>
      </c>
      <c r="B13" s="23" t="s">
        <v>74</v>
      </c>
      <c r="C13" s="23" t="s">
        <v>83</v>
      </c>
      <c r="D13" s="23" t="s">
        <v>89</v>
      </c>
      <c r="E13" s="23" t="s">
        <v>90</v>
      </c>
      <c r="F13" s="23" t="s">
        <v>91</v>
      </c>
      <c r="G13" s="23" t="s">
        <v>92</v>
      </c>
      <c r="H13" s="23">
        <v>250300100</v>
      </c>
      <c r="I13" s="23" t="s">
        <v>93</v>
      </c>
      <c r="J13" s="23">
        <v>1</v>
      </c>
      <c r="K13" s="23" t="s">
        <v>81</v>
      </c>
      <c r="L13" s="32" t="s">
        <v>98</v>
      </c>
      <c r="M13" s="23">
        <v>1</v>
      </c>
      <c r="N13" s="32">
        <v>1</v>
      </c>
      <c r="O13" s="24">
        <v>0.25</v>
      </c>
      <c r="P13" s="35">
        <f>+Tabla1[[#This Row],[Meta Ejecutada Vigencia4]]/Tabla1[[#This Row],[Meta Programada Vigencia]]</f>
        <v>0.25</v>
      </c>
      <c r="Q13" s="35">
        <f>+Tabla1[[#This Row],[Meta Ejecutada Vigencia4]]/Tabla1[[#This Row],[Meta Programada Cuatrienio3]]</f>
        <v>0.25</v>
      </c>
      <c r="R13" s="34">
        <v>2024680010015</v>
      </c>
      <c r="S13" s="34" t="s">
        <v>104</v>
      </c>
      <c r="T13" s="34">
        <v>701870116.34000003</v>
      </c>
      <c r="U13" s="34">
        <v>105750000</v>
      </c>
      <c r="V13" s="38" t="s">
        <v>103</v>
      </c>
      <c r="W13" s="34" t="s">
        <v>103</v>
      </c>
      <c r="X13" s="34" t="s">
        <v>103</v>
      </c>
      <c r="Y13" s="24" t="s">
        <v>107</v>
      </c>
      <c r="Z13" s="22">
        <v>105750000</v>
      </c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36">
        <f>SUM(Tabla1[[#This Row],[Recursos propios 2025]:[Otros 2025]])</f>
        <v>105750000</v>
      </c>
      <c r="AO13" s="28">
        <v>105600000</v>
      </c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36">
        <f>SUM(Tabla1[[#This Row],[Recursos propios 20252]:[Otros 202515]])</f>
        <v>105600000</v>
      </c>
      <c r="BD13" s="25">
        <f>+Tabla1[[#This Row],[Total Comprometido 2025]]/Tabla1[[#This Row],[Total 2025]]</f>
        <v>0.99858156028368794</v>
      </c>
      <c r="BE13" s="28">
        <v>24186666.66</v>
      </c>
      <c r="BF13" s="28">
        <v>24186666.66</v>
      </c>
      <c r="BG13" s="28"/>
      <c r="BH13" s="23" t="s">
        <v>99</v>
      </c>
      <c r="BI13" s="30" t="s">
        <v>101</v>
      </c>
      <c r="BJ13" s="23">
        <v>16</v>
      </c>
    </row>
    <row r="14" spans="1:62" s="37" customFormat="1" ht="156.6" x14ac:dyDescent="0.3">
      <c r="A14" s="23">
        <v>255</v>
      </c>
      <c r="B14" s="23" t="s">
        <v>74</v>
      </c>
      <c r="C14" s="23" t="s">
        <v>82</v>
      </c>
      <c r="D14" s="23" t="s">
        <v>84</v>
      </c>
      <c r="E14" s="23" t="s">
        <v>85</v>
      </c>
      <c r="F14" s="23" t="s">
        <v>94</v>
      </c>
      <c r="G14" s="23" t="s">
        <v>95</v>
      </c>
      <c r="H14" s="23">
        <v>120500500</v>
      </c>
      <c r="I14" s="23" t="s">
        <v>96</v>
      </c>
      <c r="J14" s="23">
        <v>1</v>
      </c>
      <c r="K14" s="23" t="s">
        <v>81</v>
      </c>
      <c r="L14" s="32" t="s">
        <v>98</v>
      </c>
      <c r="M14" s="23">
        <v>1</v>
      </c>
      <c r="N14" s="32">
        <v>1</v>
      </c>
      <c r="O14" s="24">
        <v>0.25</v>
      </c>
      <c r="P14" s="35">
        <f>+Tabla1[[#This Row],[Meta Ejecutada Vigencia4]]/Tabla1[[#This Row],[Meta Programada Vigencia]]</f>
        <v>0.25</v>
      </c>
      <c r="Q14" s="35">
        <f>+Tabla1[[#This Row],[Meta Ejecutada Vigencia4]]/Tabla1[[#This Row],[Meta Programada Cuatrienio3]]</f>
        <v>0.25</v>
      </c>
      <c r="R14" s="34">
        <v>2024680010009</v>
      </c>
      <c r="S14" s="34" t="s">
        <v>102</v>
      </c>
      <c r="T14" s="34">
        <v>1581481008.0899999</v>
      </c>
      <c r="U14" s="34">
        <v>326250000</v>
      </c>
      <c r="V14" s="38" t="s">
        <v>103</v>
      </c>
      <c r="W14" s="34" t="s">
        <v>103</v>
      </c>
      <c r="X14" s="34" t="s">
        <v>103</v>
      </c>
      <c r="Y14" s="24" t="s">
        <v>106</v>
      </c>
      <c r="Z14" s="22">
        <v>180000000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6">
        <f>SUM(Tabla1[[#This Row],[Recursos propios 2025]:[Otros 2025]])</f>
        <v>180000000</v>
      </c>
      <c r="AO14" s="28">
        <v>179990000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36">
        <f>SUM(Tabla1[[#This Row],[Recursos propios 20252]:[Otros 202515]])</f>
        <v>179990000</v>
      </c>
      <c r="BD14" s="25">
        <f>+Tabla1[[#This Row],[Total Comprometido 2025]]/Tabla1[[#This Row],[Total 2025]]</f>
        <v>0.99994444444444441</v>
      </c>
      <c r="BE14" s="28">
        <v>36263999.990000002</v>
      </c>
      <c r="BF14" s="28">
        <v>26930666.66</v>
      </c>
      <c r="BG14" s="28"/>
      <c r="BH14" s="23" t="s">
        <v>100</v>
      </c>
      <c r="BI14" s="30" t="s">
        <v>101</v>
      </c>
      <c r="BJ14" s="23">
        <v>16</v>
      </c>
    </row>
  </sheetData>
  <sheetProtection algorithmName="SHA-512" hashValue="p00aYJIdrf8rZNbQA3nZnoAg06370Kp2TMbGhvLLoRYC0tLxjnzNsSOpAMqHoCiguGPgqzujL2ns8NDc21iqMQ==" saltValue="Ff+LclOFkmfz+keDOgwnMg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2025-04-21T21:54:39Z</dcterms:modified>
</cp:coreProperties>
</file>