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https://d.docs.live.net/b1b9efc56eb2804f/Documentos/LILIANA RAMIREZ/ALCALDIA 2025/1.OBLIGACIÓN 1 HERRAMIENTAS/PLAN DESARROLLO/MARZO 2025/PLANES DEPENDNECIA/"/>
    </mc:Choice>
  </mc:AlternateContent>
  <xr:revisionPtr revIDLastSave="2" documentId="8_{BF93BB3B-0EC1-4C8E-A703-D536BD2A2F79}" xr6:coauthVersionLast="47" xr6:coauthVersionMax="47" xr10:uidLastSave="{FDDD7168-E035-4277-9F9A-A352C64D640C}"/>
  <bookViews>
    <workbookView xWindow="-108" yWindow="-108" windowWidth="23256" windowHeight="12456" xr2:uid="{00000000-000D-0000-FFFF-FFFF00000000}"/>
  </bookViews>
  <sheets>
    <sheet name="Plan de Accion" sheetId="1" r:id="rId1"/>
  </sheets>
  <definedNames>
    <definedName name="_xlnm._FilterDatabase" localSheetId="0" hidden="1">'Plan de Accion'!$A$10:$BJ$10</definedName>
    <definedName name="PA">'Plan de Accion'!$A$9:$BJ$40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3" i="1" l="1"/>
  <c r="Q24" i="1"/>
  <c r="BD23" i="1"/>
  <c r="BC12" i="1" l="1"/>
  <c r="BC61" i="1" l="1"/>
  <c r="AN61" i="1"/>
  <c r="U61" i="1"/>
  <c r="Q61" i="1"/>
  <c r="P61" i="1"/>
  <c r="BC60" i="1"/>
  <c r="AN60" i="1"/>
  <c r="Q60" i="1"/>
  <c r="P60" i="1"/>
  <c r="BC59" i="1"/>
  <c r="AN59" i="1"/>
  <c r="Q59" i="1"/>
  <c r="P59" i="1"/>
  <c r="BC58" i="1"/>
  <c r="AN58" i="1"/>
  <c r="Q58" i="1"/>
  <c r="P58" i="1"/>
  <c r="BC57" i="1"/>
  <c r="AN57" i="1"/>
  <c r="Q57" i="1"/>
  <c r="P57" i="1"/>
  <c r="BC56" i="1"/>
  <c r="AN56" i="1"/>
  <c r="Q56" i="1"/>
  <c r="P56" i="1"/>
  <c r="BC55" i="1"/>
  <c r="AN55" i="1"/>
  <c r="Q55" i="1"/>
  <c r="P55" i="1"/>
  <c r="BC54" i="1"/>
  <c r="AN54" i="1"/>
  <c r="Q54" i="1"/>
  <c r="P54" i="1"/>
  <c r="BC53" i="1"/>
  <c r="AN53" i="1"/>
  <c r="Q53" i="1"/>
  <c r="P53" i="1"/>
  <c r="BC52" i="1"/>
  <c r="AN52" i="1"/>
  <c r="Q52" i="1"/>
  <c r="P52" i="1"/>
  <c r="BC51" i="1"/>
  <c r="AN51" i="1"/>
  <c r="Q51" i="1"/>
  <c r="P51" i="1"/>
  <c r="BC50" i="1"/>
  <c r="AN50" i="1"/>
  <c r="Q50" i="1"/>
  <c r="P50" i="1"/>
  <c r="BC49" i="1"/>
  <c r="AN49" i="1"/>
  <c r="Q49" i="1"/>
  <c r="P49" i="1"/>
  <c r="BC48" i="1"/>
  <c r="AN48" i="1"/>
  <c r="Q48" i="1"/>
  <c r="P48" i="1"/>
  <c r="BC47" i="1"/>
  <c r="BD47" i="1" s="1"/>
  <c r="Q47" i="1"/>
  <c r="P47" i="1"/>
  <c r="BC46" i="1"/>
  <c r="AN46" i="1"/>
  <c r="Q46" i="1"/>
  <c r="P46" i="1"/>
  <c r="BC45" i="1"/>
  <c r="AN45" i="1"/>
  <c r="Q45" i="1"/>
  <c r="P45" i="1"/>
  <c r="BC44" i="1"/>
  <c r="AN44" i="1"/>
  <c r="Q44" i="1"/>
  <c r="P44" i="1"/>
  <c r="BC43" i="1"/>
  <c r="AN43" i="1"/>
  <c r="Q43" i="1"/>
  <c r="BC42" i="1"/>
  <c r="BD42" i="1" s="1"/>
  <c r="Q42" i="1"/>
  <c r="P42" i="1"/>
  <c r="BC41" i="1"/>
  <c r="AN41" i="1"/>
  <c r="Q41" i="1"/>
  <c r="P41" i="1"/>
  <c r="BC40" i="1"/>
  <c r="AN40" i="1"/>
  <c r="Q40" i="1"/>
  <c r="P40" i="1"/>
  <c r="BC39" i="1"/>
  <c r="AN39" i="1"/>
  <c r="BC38" i="1"/>
  <c r="AN38" i="1"/>
  <c r="Q38" i="1"/>
  <c r="P38" i="1"/>
  <c r="BC37" i="1"/>
  <c r="AN37" i="1"/>
  <c r="Q37" i="1"/>
  <c r="P37" i="1"/>
  <c r="BC36" i="1"/>
  <c r="AN36" i="1"/>
  <c r="Q36" i="1"/>
  <c r="P36" i="1"/>
  <c r="BC35" i="1"/>
  <c r="AN35" i="1"/>
  <c r="Q35" i="1"/>
  <c r="P35" i="1"/>
  <c r="BC34" i="1"/>
  <c r="AN34" i="1"/>
  <c r="Q34" i="1"/>
  <c r="P34" i="1"/>
  <c r="BC33" i="1"/>
  <c r="BD33" i="1" s="1"/>
  <c r="Q33" i="1"/>
  <c r="P33" i="1"/>
  <c r="BC32" i="1"/>
  <c r="AN32" i="1"/>
  <c r="Q32" i="1"/>
  <c r="P32" i="1"/>
  <c r="BC31" i="1"/>
  <c r="AN31" i="1"/>
  <c r="Q31" i="1"/>
  <c r="P31" i="1"/>
  <c r="BC30" i="1"/>
  <c r="AN30" i="1"/>
  <c r="Q30" i="1"/>
  <c r="P30" i="1"/>
  <c r="BC29" i="1"/>
  <c r="AN29" i="1"/>
  <c r="Q29" i="1"/>
  <c r="P29" i="1"/>
  <c r="BC28" i="1"/>
  <c r="AN28" i="1"/>
  <c r="Q28" i="1"/>
  <c r="P28" i="1"/>
  <c r="BC27" i="1"/>
  <c r="AN27" i="1"/>
  <c r="Q27" i="1"/>
  <c r="P27" i="1"/>
  <c r="BC26" i="1"/>
  <c r="AN26" i="1"/>
  <c r="Q26" i="1"/>
  <c r="P26" i="1"/>
  <c r="BC25" i="1"/>
  <c r="AN25" i="1"/>
  <c r="Q25" i="1"/>
  <c r="P25" i="1"/>
  <c r="BC24" i="1"/>
  <c r="AN24" i="1"/>
  <c r="P24" i="1"/>
  <c r="Q23" i="1"/>
  <c r="P23" i="1"/>
  <c r="BC22" i="1"/>
  <c r="AN22" i="1"/>
  <c r="Q22" i="1"/>
  <c r="P22" i="1"/>
  <c r="BC21" i="1"/>
  <c r="AN21" i="1"/>
  <c r="Q21" i="1"/>
  <c r="P21" i="1"/>
  <c r="BC20" i="1"/>
  <c r="AN20" i="1"/>
  <c r="Q20" i="1"/>
  <c r="P20" i="1"/>
  <c r="BC19" i="1"/>
  <c r="AN19" i="1"/>
  <c r="Q19" i="1"/>
  <c r="P19" i="1"/>
  <c r="BC18" i="1"/>
  <c r="AN18" i="1"/>
  <c r="Q18" i="1"/>
  <c r="P18" i="1"/>
  <c r="BC17" i="1"/>
  <c r="AN17" i="1"/>
  <c r="Q17" i="1"/>
  <c r="P17" i="1"/>
  <c r="BC16" i="1"/>
  <c r="AN16" i="1"/>
  <c r="Q16" i="1"/>
  <c r="P16" i="1"/>
  <c r="BC15" i="1"/>
  <c r="AN15" i="1"/>
  <c r="Q15" i="1"/>
  <c r="P15" i="1"/>
  <c r="BC14" i="1"/>
  <c r="AN14" i="1"/>
  <c r="Q14" i="1"/>
  <c r="P14" i="1"/>
  <c r="BC13" i="1"/>
  <c r="AN13" i="1"/>
  <c r="Q13" i="1"/>
  <c r="P13" i="1"/>
  <c r="AN12" i="1"/>
  <c r="BD12" i="1" s="1"/>
  <c r="Q12" i="1"/>
  <c r="P12" i="1"/>
  <c r="BC11" i="1"/>
  <c r="AN11" i="1"/>
  <c r="Q11" i="1"/>
  <c r="P11" i="1"/>
  <c r="BD11" i="1" l="1"/>
  <c r="BD13" i="1"/>
  <c r="BD19" i="1"/>
  <c r="BD21" i="1"/>
  <c r="BD24" i="1"/>
  <c r="BD26" i="1"/>
  <c r="BD28" i="1"/>
  <c r="BD30" i="1"/>
  <c r="BD32" i="1"/>
  <c r="BD34" i="1"/>
  <c r="BD36" i="1"/>
  <c r="BD38" i="1"/>
  <c r="BD40" i="1"/>
  <c r="BD44" i="1"/>
  <c r="BD46" i="1"/>
  <c r="BD49" i="1"/>
  <c r="BD51" i="1"/>
  <c r="BD53" i="1"/>
  <c r="BD55" i="1"/>
  <c r="BD57" i="1"/>
  <c r="BD59" i="1"/>
  <c r="BD61" i="1"/>
  <c r="BD18" i="1"/>
  <c r="BD20" i="1"/>
  <c r="BD22" i="1"/>
  <c r="BD25" i="1"/>
  <c r="BD27" i="1"/>
  <c r="BD29" i="1"/>
  <c r="BD31" i="1"/>
  <c r="BD35" i="1"/>
  <c r="BD37" i="1"/>
  <c r="BD39" i="1"/>
  <c r="BD41" i="1"/>
  <c r="BD43" i="1"/>
  <c r="BD45" i="1"/>
  <c r="BD48" i="1"/>
  <c r="BD50" i="1"/>
  <c r="BD52" i="1"/>
  <c r="BD54" i="1"/>
  <c r="BD56" i="1"/>
  <c r="BD58" i="1"/>
  <c r="BD60" i="1"/>
  <c r="BD17" i="1"/>
  <c r="BD16" i="1"/>
  <c r="BD15" i="1"/>
  <c r="BD14" i="1"/>
</calcChain>
</file>

<file path=xl/sharedStrings.xml><?xml version="1.0" encoding="utf-8"?>
<sst xmlns="http://schemas.openxmlformats.org/spreadsheetml/2006/main" count="710" uniqueCount="287">
  <si>
    <t>PLAN DE ACCION</t>
  </si>
  <si>
    <t>Código:  F-DPM-10100-238,37-060</t>
  </si>
  <si>
    <t>Versión: 2.0</t>
  </si>
  <si>
    <t>Fecha aprobación: Octubre-10-2024</t>
  </si>
  <si>
    <t>Página: 1 de 1</t>
  </si>
  <si>
    <t>VIGENCIA</t>
  </si>
  <si>
    <t>PDM 2024-2027</t>
  </si>
  <si>
    <t>CUMPLIMIENTO DE LA META</t>
  </si>
  <si>
    <t>PROYECTOS DE INVERSION</t>
  </si>
  <si>
    <t>RECURSOS PROGRAMADOS</t>
  </si>
  <si>
    <t>RECURSOS EJECUTADOS</t>
  </si>
  <si>
    <t>RESPONSABLES</t>
  </si>
  <si>
    <t xml:space="preserve"> Consecutivo PDM</t>
  </si>
  <si>
    <t>Linea Estratégica</t>
  </si>
  <si>
    <t>Sector</t>
  </si>
  <si>
    <t>Cod. Programa</t>
  </si>
  <si>
    <t>Programa</t>
  </si>
  <si>
    <t>Cod. de Producto</t>
  </si>
  <si>
    <t>Meta de Producto</t>
  </si>
  <si>
    <t>Cod. Indicador de Producto</t>
  </si>
  <si>
    <t>Indicador de Producto</t>
  </si>
  <si>
    <t>LÍnea Base</t>
  </si>
  <si>
    <r>
      <rPr>
        <b/>
        <sz val="12"/>
        <color theme="0"/>
        <rFont val="Arial"/>
        <family val="2"/>
      </rPr>
      <t>Unidad de Medida</t>
    </r>
    <r>
      <rPr>
        <b/>
        <sz val="12"/>
        <color rgb="FF002060"/>
        <rFont val="Arial"/>
        <family val="2"/>
      </rPr>
      <t>2</t>
    </r>
  </si>
  <si>
    <t>Tipo de Meta</t>
  </si>
  <si>
    <r>
      <rPr>
        <b/>
        <sz val="12"/>
        <color theme="0"/>
        <rFont val="Arial"/>
        <family val="2"/>
      </rPr>
      <t>Meta Programada Cuatrienio</t>
    </r>
    <r>
      <rPr>
        <b/>
        <sz val="12"/>
        <color rgb="FF002060"/>
        <rFont val="Arial"/>
        <family val="2"/>
      </rPr>
      <t>3</t>
    </r>
  </si>
  <si>
    <t>Meta Programada Vigencia</t>
  </si>
  <si>
    <r>
      <rPr>
        <b/>
        <sz val="12"/>
        <color theme="0"/>
        <rFont val="Arial"/>
        <family val="2"/>
      </rPr>
      <t>Meta Ejecutada Vigencia</t>
    </r>
    <r>
      <rPr>
        <b/>
        <sz val="12"/>
        <color rgb="FF002060"/>
        <rFont val="Arial"/>
        <family val="2"/>
      </rPr>
      <t>4</t>
    </r>
  </si>
  <si>
    <t>Porcentaje Avance Vigencia</t>
  </si>
  <si>
    <t>Porcentaje Avance Cuatrienio</t>
  </si>
  <si>
    <t>Código BPIN</t>
  </si>
  <si>
    <t>Nombre del Proyecto</t>
  </si>
  <si>
    <t>Valor del Proyecto</t>
  </si>
  <si>
    <t>Valor Vigencia Proyecto</t>
  </si>
  <si>
    <t>Comuna o Barrio Beneficiado</t>
  </si>
  <si>
    <t>Población Beneficiada</t>
  </si>
  <si>
    <t>Número de Beneficiarios</t>
  </si>
  <si>
    <t>Actividades Realizadas</t>
  </si>
  <si>
    <t>Recursos propios 2025</t>
  </si>
  <si>
    <t>SGP Educación 2025</t>
  </si>
  <si>
    <t>SGP Salud 2025</t>
  </si>
  <si>
    <t>SGP Deporte 2025</t>
  </si>
  <si>
    <t>SGP Cultura 2025</t>
  </si>
  <si>
    <t>SGP Libre inversión 2025</t>
  </si>
  <si>
    <t>SGP Libre destinación 2025</t>
  </si>
  <si>
    <t>SGP Alimentación escolar 2025</t>
  </si>
  <si>
    <t>SGP Municipios río Magdalena 2025</t>
  </si>
  <si>
    <t>SGP APSB 2025</t>
  </si>
  <si>
    <t>Crédito 2025</t>
  </si>
  <si>
    <t>Transferencias de capital - cofinanciación departamento 2025</t>
  </si>
  <si>
    <t>Transferencias de capital - cofinanciación nación 2025</t>
  </si>
  <si>
    <t>Otros 2025</t>
  </si>
  <si>
    <t>Total 2025</t>
  </si>
  <si>
    <t>Recursos propios 20252</t>
  </si>
  <si>
    <t>SGP Educación 20253</t>
  </si>
  <si>
    <t>SGP Salud 20254</t>
  </si>
  <si>
    <t>SGP Deporte 20255</t>
  </si>
  <si>
    <t>SGP Cultura 20256</t>
  </si>
  <si>
    <t>SGP Libre inversión 20257</t>
  </si>
  <si>
    <t>SGP Libre destinación 20258</t>
  </si>
  <si>
    <t>SGP Alimentación escolar 20259</t>
  </si>
  <si>
    <t>SGP Municipios río Magdalena 202510</t>
  </si>
  <si>
    <t>SGP APSB 202511</t>
  </si>
  <si>
    <t>Crédito 202512</t>
  </si>
  <si>
    <t>Transferencias de capital - cofinanciación departamento 202513</t>
  </si>
  <si>
    <t>Transferencias de capital - cofinanciación nación 202514</t>
  </si>
  <si>
    <t>Otros 202515</t>
  </si>
  <si>
    <t>Total Comprometido 2025</t>
  </si>
  <si>
    <t>Ejecución Presupuestal</t>
  </si>
  <si>
    <t>Total Recursos Obligados</t>
  </si>
  <si>
    <t>Total Recursos Pagados</t>
  </si>
  <si>
    <t>Recursos Gestionados</t>
  </si>
  <si>
    <t>Dependencia</t>
  </si>
  <si>
    <t>Responsable</t>
  </si>
  <si>
    <t>ODS</t>
  </si>
  <si>
    <t>Territorio seguro que protege</t>
  </si>
  <si>
    <t>Gobierno territorial</t>
  </si>
  <si>
    <t>4501</t>
  </si>
  <si>
    <t xml:space="preserve"> Fortalecimiento de la convivencia y la seguridad ciudadana(4501)</t>
  </si>
  <si>
    <t>Realizar un (1) documento de lineamiento técnico Plan Integral de Seguridad y Convivencia Ciudadana PISCC
(4501046)</t>
  </si>
  <si>
    <t>Documento de lineamientos técnicos realizado. (450104600)</t>
  </si>
  <si>
    <t>Número</t>
  </si>
  <si>
    <t>No Acumulativa</t>
  </si>
  <si>
    <t>DIVULGACIÓN Y SEGUIMIENTO AL PLAN INTEGRAL DE SEGURIDAD Y CONVIVENCIA CIUDADANA PISCC 2024-2027 DEL MUNICIPIO DE BUCARAMANGA</t>
  </si>
  <si>
    <t>Secretaría del Interior</t>
  </si>
  <si>
    <t>Gildardo Rayo Rincón</t>
  </si>
  <si>
    <t>Apoyar financieramente nueve (9) proyectos de convivencia y seguridad ciudadana (4501029) entre ellos, senderos seguros.</t>
  </si>
  <si>
    <t>Proyecto de convivencia y seguridad ciudadana apoyados financieramente (450102900)</t>
  </si>
  <si>
    <t>APOYO A LAS ACCIONES DE  PROMOCIÓN DE SEGURIDAD Y/O MEDIACIÓN COMUNITARIA PARA LA CONSERVACIÓN DE LA SANA CONVIVENCIA, RESOLUCIÓN DE CONFLICTOS Y USO ADECUADO DEL ESPACIO PÚBLICO EN EL MUNICIPIO DE BUCARAMANGA</t>
  </si>
  <si>
    <t>4501029</t>
  </si>
  <si>
    <t>MEJORAMIENTO DE LOS SISTEMAS DE ALARMAS COMUNITARIAS PARA LOS FRENTES DE SEGURIDAD DEL MUNICIPIO DE BUCARAMANGA</t>
  </si>
  <si>
    <t>IMPLEMENTACIÓN DEL OBSERVATORIO DE LA INFORMACIÓN PARA LA SEGURIDAD Y CONVIVENCIA CIUDADANA EN EL MUNICIPIO DE BUCARAMANGA</t>
  </si>
  <si>
    <t xml:space="preserve">IMPLEMENTACION DE LAS ESTRATEGIAS DEL PROGRAMA TOLERANCIA EN MOVIMIENTO - ACUERDO 026 DE 2014 DEL MUNICIPIO DE BUCARAMANGA </t>
  </si>
  <si>
    <t>APOYO A LA OPERATIVIDAD DE LAS DIFERENTES COMISARIAS EN EL MUNICIPIO DE BUCARAMANGA</t>
  </si>
  <si>
    <t>APOYO TECNICO Y PROFESIONAL A LAS DIFERENTES INSPECCIONES DEL MUNICIPIO DE BUCARAMANGA</t>
  </si>
  <si>
    <t>IMPLEMENTACIÓN DE LA ESCUELA TERRITORIAL DE CONVIVENCIA CIUDADANA DEL MUNICIPIO DE BUCARAMANGA</t>
  </si>
  <si>
    <t>MEJORAMIENTO DE LAS INSTALACIONES DE LOS ORGANISMOS DE SEGURIDAD DEL MUNICIPIO DE BUCARAMANGA</t>
  </si>
  <si>
    <t>MANTENIMIENTO Y ADQUISICIÓN DE SISTEMAS TECNOLÓGICOS Y DE INFORMACIÓN PARA LA SEGURIDAD Y CONVIVENCIA CIUDADANA DEL MUNICIPIO DE  BUCARAMANGA</t>
  </si>
  <si>
    <t xml:space="preserve">APORTES PARA LA IMPLEMENTACION DEL PROGRAMA DE BIENESTAR DEL PERSONAL DE LA POLICIA METROPOLITANA DE BUCARAMANGA </t>
  </si>
  <si>
    <t>Justicia y del derecho.</t>
  </si>
  <si>
    <t>1207</t>
  </si>
  <si>
    <t>Fortalecimiento de la política criminal del Estado colombiano (1207)</t>
  </si>
  <si>
    <t>1207002</t>
  </si>
  <si>
    <t>Elaborar un (1) Documento de planeación sobre fortalecimiento para la persecución del crimen organizado y otros fenómenos criminales</t>
  </si>
  <si>
    <t>Documentos de planeación realizados-120700200</t>
  </si>
  <si>
    <t>ELABORACIÓN CIENTÍFICA DE LA ESTRATEGIA DE PLANEACIÓN Y SEGUIMIENTO PARA LA INTERVENCIÓN FOCALIZADA EN VARIABLES DE RIESGO Y PROTECCIÓN RELACIONADAS CON COMPORTAMIENTOS CONTRARIOS A LA CONVIVENCIA EN LA CIUDAD DE BUCARAMANGA</t>
  </si>
  <si>
    <t>1202</t>
  </si>
  <si>
    <t>Promoción al acceso a la justicia (1202)</t>
  </si>
  <si>
    <t>1202004</t>
  </si>
  <si>
    <t>Implementar (1) un sistema local de justicia para la articulación entre los operadores de los Servicio de justicia (120200400)</t>
  </si>
  <si>
    <t>Asistencias técnicas para la articulación de los operadores del servicio de justicia (120200400)</t>
  </si>
  <si>
    <t>APOYO PARA EL ACCESO INTEGRAL A LA JUSTICIA Y RESOLUCIÓN DE CONFLICTOS EN LA CASA DE JUSTICIA  DEL MUNICIPIO BUCARAMANGA</t>
  </si>
  <si>
    <t>1206</t>
  </si>
  <si>
    <t>Sistema penitenciario y carcelario en el marco de los derechos humanos (1206)</t>
  </si>
  <si>
    <t>1206007</t>
  </si>
  <si>
    <t>Beneficiar a 2432 personas privadas de la libertad con servicios de bienestar en el municipio de Bucaramanga</t>
  </si>
  <si>
    <t>Personas privadas de la libertad no condenadas con Servicio de bienestar (120600700)</t>
  </si>
  <si>
    <t>Acumulativa</t>
  </si>
  <si>
    <t>ASISTENCIA A LA POBLACIÓN PRIVADA DE LA LIBERTAD QUE SE LOCALIZAN EN LOS CENTROS DE DETENCIÓN Y RECLUSIÓN DEL MUNICIPIO DE BUCARAMANGA</t>
  </si>
  <si>
    <t>APOYO A LA POBLACIÓN PRIVADA DE LA LIBERTAD, SINDICADA NO CONDENADA DEL MUNICIPIO DE BUCARAMANGA</t>
  </si>
  <si>
    <t>1206018</t>
  </si>
  <si>
    <t>Brindar un (1) servicio asistencia técnica para la resocialización e inclusión social a través de una estrategia a la población pos penada</t>
  </si>
  <si>
    <t>Asistencias técnicas en resocialización inclusión social realizadas (120601800)</t>
  </si>
  <si>
    <t>IMPLEMENTACIÓN DEL PROGRAMA CASA LIBERTAD EN EL MUNICIPIO DE BUCARAMANGA</t>
  </si>
  <si>
    <t>4501043</t>
  </si>
  <si>
    <t>Adecuar una (1) infraestructura para la promoción a la cultura de la legalidad y la convivencia centro de traslado por protección -CTP</t>
  </si>
  <si>
    <t>Infraestructura para la promoción a la cultura de la legalidad y a la convivencia adecuada (450104300)</t>
  </si>
  <si>
    <t>APOYO PARA LA CREACIÓN Y PUESTA MARCHA DEL CDT Y CPT EN EL MUNICIPIO DE BUCARAMANGA</t>
  </si>
  <si>
    <t>4501041</t>
  </si>
  <si>
    <t>Dotar una (1) infraestructura para la promoción a la cultura de la legalidad y la convivencia del centro de traslado por protección-CTP</t>
  </si>
  <si>
    <t>Infraestructura para la promoción a la cultura de la legalidad y a la convivencia dotada (450104100)</t>
  </si>
  <si>
    <t>4501044</t>
  </si>
  <si>
    <t>Realizar un (1) documento metodológico de estudios y diseños para el centro de detección transitoria CDT para población sindicada del municipio de Bucaramanga</t>
  </si>
  <si>
    <t>Documentos metodológicos realizados (450104400).</t>
  </si>
  <si>
    <t>4501067</t>
  </si>
  <si>
    <t>Adecuar y dotar un (1) comando de policia en el municipio</t>
  </si>
  <si>
    <t>Comandos de policía adecuados y dotados (450106700)</t>
  </si>
  <si>
    <t>4501013</t>
  </si>
  <si>
    <t>Adecuar una (1) comisaria de familia en el municipio</t>
  </si>
  <si>
    <t>Comisarias de familia adecuada (450101300)</t>
  </si>
  <si>
    <t>ADECUACIÓN Y DOTACION DE LAS COMISARIAS DE FAMILIA DEL MUNICIPIO DE BUCARAMANGA</t>
  </si>
  <si>
    <t>4501018</t>
  </si>
  <si>
    <t>Dotar una (1) comisaria de familia en el municipio</t>
  </si>
  <si>
    <t>Comisarías de familia dotadas (450101800)</t>
  </si>
  <si>
    <t>4501001</t>
  </si>
  <si>
    <t>Realizar asistencia técnica a 1 instancia territorial en el marco del programa fortalecimiento de la conviviencia y la seguridad ciudadana</t>
  </si>
  <si>
    <t>Instancias territoriales asistidas tecnicamente (450100100)</t>
  </si>
  <si>
    <t xml:space="preserve">APOYO A LA GESTIÓN Y A LAS ACCIONES MISIONALES DE LA SECRETARIA DE INTERIOR DEL MUNICIPIO DE BUCARAMANGA </t>
  </si>
  <si>
    <t>4501003</t>
  </si>
  <si>
    <t>Crear 1 escuela territorial de convivencia ciudadana en el municipio</t>
  </si>
  <si>
    <t>Escuelas territoriales de convivencia creadas en la ciudad (450100300)</t>
  </si>
  <si>
    <t>4502</t>
  </si>
  <si>
    <t xml:space="preserve"> Fortalecimiento del buen gobierno para el respeto y garantía de los derechos humanos. (4502)</t>
  </si>
  <si>
    <t>4502021</t>
  </si>
  <si>
    <t>Cofinanciar seis (6) proyectos en materia de derechos humanos en el municipio de Bucaramanga, incluyendo la política pública de derechos humanos</t>
  </si>
  <si>
    <t>Proyectos cofinanciados (450202100)</t>
  </si>
  <si>
    <t>IMPLEMENTACION DE ESTRATEGIAS PARA LA PREVENCION Y ATENCIÓN A VICTIMAS DEL DELITO DE TRATA DE PERSONAS EN EL MUNICIPIO DE BUCARAMANGA</t>
  </si>
  <si>
    <t>APOYO A LA RUTA DE ATENCIÓN Y PROTECCION DE LIDERES Y LIDERESAS SOCIALES EN EL MUNICIPIO DE BUCARAMANGA</t>
  </si>
  <si>
    <t>DESRROLLO DE LA OPERATIVIDAD Y GESTIÓN DE LOS COMITÉS Y CONSEJOS  A CARGO DE LA SECRETARÍA DEL INTERIOR DEL MUNICIPIO DE BUCARAMANGA</t>
  </si>
  <si>
    <t>IMPLEMENTACIÓN DE ESTRATEGIAS PARA LA PREVENCIÓN Y MITIGACIÓN DE LA VIOLENCIA INTRAFAMILIAR Y DE GENERO PARA POBLACIÓN VULNERABLE EN EL MUNICIPIO DE BUCARAMANGA</t>
  </si>
  <si>
    <t>ASISTENCIA PARA LOS JOVENES INFRACTORES QUE ESTAN BAJO EL SISTEMA DE RESPONSABILIDAD PENAL ADOLESCENTE (SRPA) EN EL MUNICIPIO DE BUCARAMANGA</t>
  </si>
  <si>
    <t>1202001</t>
  </si>
  <si>
    <t>Mantener en operacion una (1) casa de la justicia en el municipio de Bucaramanga</t>
  </si>
  <si>
    <t>Casas de justicia en operación (120200100)</t>
  </si>
  <si>
    <t>Territorio seguro y sostenible</t>
  </si>
  <si>
    <t>Territorio seguro que progresa</t>
  </si>
  <si>
    <t>Vivienda Ciudad y Territorio</t>
  </si>
  <si>
    <t>4002</t>
  </si>
  <si>
    <t>Ordenamiento territorial y desarrollo urbano (4002).</t>
  </si>
  <si>
    <t>4002031</t>
  </si>
  <si>
    <t>Mantener en operación 17.650 metros cuadrados de Plazas de mercado a cargo de la Administración del municipio de Bucaramanga</t>
  </si>
  <si>
    <t>Plazas mantenidas (400203100)</t>
  </si>
  <si>
    <t>Territorio seguro que integra</t>
  </si>
  <si>
    <t>Inclusión social y reconciliación</t>
  </si>
  <si>
    <t>4101</t>
  </si>
  <si>
    <t>Atención, asistencia y reparación integral a las víctimas (4101)</t>
  </si>
  <si>
    <t>4101063</t>
  </si>
  <si>
    <t>Implementar de manera articulada,  un (1) Plan de Accion Territorial-PAT de la polìtica pública para las víctimas</t>
  </si>
  <si>
    <t>Planes de acción articulados (410106300)</t>
  </si>
  <si>
    <t>ASISTENCIA INTEGRAL A LA POBLACIÓN VÍCTIMA DEL CONFLICTO ARMADO DEL MUNICIPIO DE BUCARAMANGA</t>
  </si>
  <si>
    <t>4101025</t>
  </si>
  <si>
    <t>Beneficiar a 1800 personas victimas del conflicto armado interno con servicio de ayuda y atencion humanitaria</t>
  </si>
  <si>
    <t>Personas con asistencia humanitaria (410102500)</t>
  </si>
  <si>
    <t>4101027</t>
  </si>
  <si>
    <t xml:space="preserve">Atender el 100% de los servicios de asistencia funeraria para la población víctima del conflicto armado interno solicitados </t>
  </si>
  <si>
    <t>Porcentaje de procesos de entrega de cuerpos o restos óseos (410102700)</t>
  </si>
  <si>
    <t>Porcentaje</t>
  </si>
  <si>
    <t>4101038</t>
  </si>
  <si>
    <t>Realizar 4 eventos de asistencia tecnica para la participación de las víctimas del conflicto armado interno</t>
  </si>
  <si>
    <t>Eventos de participación realizados (410103800)</t>
  </si>
  <si>
    <t>4103</t>
  </si>
  <si>
    <t>Inclusión social y productiva para la población en situación de vulnerabilidad (4103)</t>
  </si>
  <si>
    <t>4103052</t>
  </si>
  <si>
    <t>Beneficiar a 700 personas poblacion vulnerable con servicio de gestión de oferta social a través de una estrategia para el desarrollo de habilidades productivas</t>
  </si>
  <si>
    <t>Beneficiarios potenciales para quienes se gestiona la oferta social
 (410305200)</t>
  </si>
  <si>
    <t>APOYO A LAS ESTRATEGIAS ENFOCADAS A LA POBLACIÓN EN PROCESO DE REINCORPORACION Y REINTEGRACION EN EL MUNICIPIO DE BUCARAMANGA</t>
  </si>
  <si>
    <t>4102</t>
  </si>
  <si>
    <t xml:space="preserve"> Desarrollo integral de la primera infancia a la juventud, y fortalecimiento de las capacidades de las familias de niñas, niños y adolescentes (4102)</t>
  </si>
  <si>
    <t>4102052</t>
  </si>
  <si>
    <t>Brindar servicio de protección integral a 250 niños, niñas, adolescentes y jóvenes a través de la modalidad de hogar de paso (4102052)</t>
  </si>
  <si>
    <t>Número de niños, niñas, adolescentes y jóvenes (410205200)</t>
  </si>
  <si>
    <t>APOYO A LA ATENCIÓN INTEGRAL DE NIÑOS, NIÑAS Y ADOLESCENTES CON VULNERACION DE DERECHOS HUMANOS EN EL MUNICIPIO DE BUCARAMANGA.</t>
  </si>
  <si>
    <t>Fortalecimiento de la convivencia y la seguridad ciudadana (4501).</t>
  </si>
  <si>
    <t>4501081</t>
  </si>
  <si>
    <t>Servicio de apoyo para la atención de contravenciones y solución de conflictos de convivencia ciudadana a través de la adquisición de un vehículo para la atención de los casos de maltrato y tratos crueles a animales en la ciudad de Bucaramanga</t>
  </si>
  <si>
    <t>Casos atendidos (450108100)</t>
  </si>
  <si>
    <t>IMPLEMENTACIÓN DE LA PATRULLA ANIMAL AL SERVICIO DE LOS ORGANISMOS DE SEGURIDAD EN EL MUNICIPIO DE BUCARAMANGA</t>
  </si>
  <si>
    <t>4501030</t>
  </si>
  <si>
    <t>Instalar 2 Drones para el servicio de vigilancia para los cuerpos de seguridad del municipio de Bucaramanga</t>
  </si>
  <si>
    <t>Aeronaves remotamente tripuladas instaladas 
450103000</t>
  </si>
  <si>
    <t xml:space="preserve">ADQUISICIÓN DE AERONAVES REMOTAMENTE TRIPULADAS (DRONES) PARA LA VIGILANCIA Y SEGURIDAD CIUDADANA DEL MUNICIPIO DE BUCARAMANGA </t>
  </si>
  <si>
    <t>4501028</t>
  </si>
  <si>
    <t>Instalar y/o mantener 850 cámaras de seguridad para el CCTV en el marco de la Seguridad y Convivencia Ciudadana de Bucaramanga</t>
  </si>
  <si>
    <t>Cámaras de seguridad instaladas 
450102800</t>
  </si>
  <si>
    <t>4501032</t>
  </si>
  <si>
    <t>Instalar y dotar 1 Centro de Información Estratégica de la Policía Metropolitana de Bucaramanga</t>
  </si>
  <si>
    <t>Centros de Información Estratégica Policía Seccional instalados y dotados
450103200</t>
  </si>
  <si>
    <t>4501052</t>
  </si>
  <si>
    <t>Adquirir 150 equipos tecnológicos para inteligencia técnica de los cuerpos de seguridad del municipio de Bucaramanga</t>
  </si>
  <si>
    <t>Equipos para inteligencia adquiridos
450105200</t>
  </si>
  <si>
    <t xml:space="preserve">ADQUISICIÓN DE EQUIPOS TECNOLOGICOS PARA LA INTELIGENCIA OPERATIVA Y PRESERVACIÓN DE LA VIGILANCIA Y SEGURIDAD CIUDADANA EN EL MUNICIPIO DE BUCARAMANGA </t>
  </si>
  <si>
    <t>4501053</t>
  </si>
  <si>
    <t>Apoyar 100 jóvenes con servicio de apoyo financiero en la incorporación a carreras militares y policiales en el municipio de Bucaramanga</t>
  </si>
  <si>
    <t>Jóvenes apoyados
450105300</t>
  </si>
  <si>
    <t>4501056</t>
  </si>
  <si>
    <t>Entregar 20 recompensas a la ciudadanía como apoyo a la seguridad y convivencia en el municipio de Bucaramanga.</t>
  </si>
  <si>
    <t>Recompensas entregadas a la ciudadanía
450105600</t>
  </si>
  <si>
    <t xml:space="preserve">FORTALECIMIENTO DE LA SEGURIDAD CIUDADANA A TRAVÉS DE INCENTIVOS A COLABORADORES E INFORMANTES EN EL MUNICIPIO DE BUCARAMANGA </t>
  </si>
  <si>
    <t>4501074</t>
  </si>
  <si>
    <t>Dotar 1 entidad de orden público del municipio de Bucaramanga, con elementos de protección.</t>
  </si>
  <si>
    <t>Unidades policiales dotadas
450107400</t>
  </si>
  <si>
    <t>DOTACIÓN CON ELEMENTOS DE INTENDENCIA A LOS ORGANISMOS DE SEGURIDAD PARA LA REALIZACIÓN DE SUS FUNCIONES EN EL MUNICIPIO DE BUCARAMANGA</t>
  </si>
  <si>
    <t>4501077</t>
  </si>
  <si>
    <t>Dotar 47 unidades (vehículos, mantenimiento y apoyo logístico) requeridos por organismos de seguridad del municipio de Bucaramanga</t>
  </si>
  <si>
    <t>Unidades dotadas
450107700</t>
  </si>
  <si>
    <t>FORTALECIMIENTO AL PARQUE AUTOMOTOR PARA LA EFICIENTE MOVILIDAD DE LOS ORGANISMOS DE SEGURIDAD DEL MUNCIPIO DE BUCARAMANGA</t>
  </si>
  <si>
    <t>4501069</t>
  </si>
  <si>
    <t>Construir 1 infraestructura de soporte para para mantener o mejorar las condiciones operativas de las entidades de Orden Público de Bucaramanga</t>
  </si>
  <si>
    <t>Infraestructura de soporte construida
450106900</t>
  </si>
  <si>
    <t>4502022</t>
  </si>
  <si>
    <t>Asistir y apoyar técnicamente el consejo municipal de paz reconciliación y convivencia en el municipio de Bucaramanga.</t>
  </si>
  <si>
    <t>Instancias territoriales de coordinación institucional asistidas y apoyadas
(450202200).</t>
  </si>
  <si>
    <t>4101046</t>
  </si>
  <si>
    <t xml:space="preserve">Elaborar un (1) documento de memoria histórica de las víctimas del conflicto armado (casa museo) </t>
  </si>
  <si>
    <t>Documento elaborado
(410104600)</t>
  </si>
  <si>
    <t>4103067</t>
  </si>
  <si>
    <t>Formular una estrategia para la reconciliación, la prevención de la estigmatización y la restauración del tejido social dirigido a la población en reincorporación.</t>
  </si>
  <si>
    <t>Documentos de planeación realizados (410306700)</t>
  </si>
  <si>
    <t>1206010</t>
  </si>
  <si>
    <t>Construir y dotar una (1) infraestructura centro de detención transitoria para la población sindicada del municipio de Bucaramanga</t>
  </si>
  <si>
    <t>Cupos entregados (120601000)</t>
  </si>
  <si>
    <t xml:space="preserve"> MANTENIMIENTO PARA LA EFICIENCIA EN LA  ADMINISTRACIÓN Y OPERACIÓN DE LAS PLAZAS DE MERCADO DE A CARGO DEL MUNICIPIO DE BUCARAMANGA</t>
  </si>
  <si>
    <t>1 CPS Para brindar asistencia y apoyo técnico al Consejo Municipal de Paz, Reconciliación y Convivencia de Bucaramanga</t>
  </si>
  <si>
    <t>Población total de Bucaramanga</t>
  </si>
  <si>
    <t>619.703 población Municipio de Bucaramanga – Proyección DANE 2018</t>
  </si>
  <si>
    <t xml:space="preserve">Poblacion total habitantes de Bucaramanga </t>
  </si>
  <si>
    <t xml:space="preserve">A la fecha de corte, 5 CPS  del personal de apoyo, cuyo objeto del contrato se especifica como “Prestar servicios profesionales en el marco del proyecto denominado: 'Divulgación y seguimiento al plan integral de seguridad y convivencia ciudadana PISCC 2024-2027 del municipio de Bucaramanga'”. 
En el mes de Febrero del 2025 se continúa la etapa de Seguimiento al PISCC, el cual  facilita la sostenibilidad y continuidad de las estrategias para la atención a los comportamientos contrarios a la convivencia y el delito.  Para ello se realizó el cargue del PISCC en la plataforma del Sistema de Planeación Territorial SisPT con corte al 28 de febrero 2025, herramienta diseñada por el Departamento Nacional de Planeación para realizar el seguimiento de manera rigurosa y en donde se permitirán consolidar los avances de los indicadores y el cumplimiento de las metas del PISCC, generando de manera automática gráficos de visualización de los avances. 
 </t>
  </si>
  <si>
    <t xml:space="preserve">Realización de reunión interinstitucional con UNP, ARN, MISION DE VERIFACION para establecer lineamientos para la elaboración del PESP Y RUTAS DE PROTECCION PARA FIRMANTES DE PAZ., Fecha 5 de febrero del 2025.
Se apoyo el proceso de organización de funciones para la contratación del profesional en Derecho que adelantara dentro de sus obligaciones la Formulación de la estrategia para la reconciliación y prevención de la No estigmatización de la Población en proceso de reincorporación. </t>
  </si>
  <si>
    <t xml:space="preserve"> Plazas de Mercado impacta 9 de las 17 comunas que conforman el 
municipio de Bucaramanga, con las 4 plazas de mercado que se administran: las 
comunas 1 y 2 en la plaza Kennedy; 3, 4 y 5 en la plaza San Francisco;12 y 13 en 
la plaza Guarín y las comunas 6 y 7 en la plaza Concordia</t>
  </si>
  <si>
    <t>La población beneficiada por el proyecto se estima en 3.900 familias de las diferentes comunas y corregimientos del municipio de Bucaramanga.</t>
  </si>
  <si>
    <t xml:space="preserve">3900 Familias </t>
  </si>
  <si>
    <t>Establecimiento Penitenciario de Mediana Seguridad y Carcelario de Bucaramanga (Cárcel "Modelo") Calle 45 #5- 33, Bucaramanga, Santander</t>
  </si>
  <si>
    <t xml:space="preserve">Reclusorio de Mujeres de Bucaramanga: Prolongación Calle 45 Vía Chimita </t>
  </si>
  <si>
    <t xml:space="preserve">Las 17 comunas y los tres corregimientos del Municipio de Bucaramanga </t>
  </si>
  <si>
    <t>La población afectada corresponde a los lideres, lideresas, defensores y defensoras de los derechos humanos con sus núcleos familiares.</t>
  </si>
  <si>
    <t xml:space="preserve">a la fecha no se han recibido solicitudes </t>
  </si>
  <si>
    <t xml:space="preserve">La población Benficiada son los habitantes de las comunas 1, 2 y 3 a quienes se le facilita el acceso a la casa de Justicia por estar en su área de afluenza que según las proyecciones del DANE (2018) 
</t>
  </si>
  <si>
    <t>En cumplimiento a esta acción se desarrollaron 221 operativos en las diferentes zonas como: Norte, Centro y Sur, destinados a la regulación, control, preservación y recuperación del espacio público. Se realizaron 97 actividades, metros recuperados de espacio publico 6.210, metros so, stenidos recuperados de espacio publico 81.698, toneladas de inservibles recogidas de espacio publico 67,03 invasiones y/o desalojos 7, metros recuperados 38.890, impacto a personas 98,982, actividades de sesibilización a vendedores informales, reuniones y actas de compromisos 1,477, medidas correctivas 853.</t>
  </si>
  <si>
    <t>3 CPS para Fortalecer el equipo humano y tecnológico del observatorio en lo referente a información de seguridad y convivencia ciudadana.
La reducida capacidad operativa para el manejo, consolidación y reporte de los datos de criminalidad sobre seguridad (homicidios y hurtos) y de Convivencia Ciudadana (Ley 1801 de 2016, RNMC) del municipio de Bucaramanga, ha generado la necesidad de que se cuente con un Observatorio de Seguridad y Convivencia Ciudadana para la ciudad, que se alimente de las base de datos que sobre criminalidad reporta tanto la Policía Metropolitana de Bucaramanga (MEBUC) como la Fiscalía General de la Nación (FGN), el Instituto Nacional de Ciencias Forenses (INMCF) y el Instituto Colombiano de Bienestar Familiar (ICBF). La creación de este observatorio es un paso fundamental para contar con herramientas y mecanismos de soporte, seguimiento, monitoreo y mejora continua</t>
  </si>
  <si>
    <t xml:space="preserve">olerancia en Movimiento tiene como objetivo reducir los índices de criminalidad que afectan la convivencia ciudadana mediante la formación deportiva, eliminando las barreras invisibles entre los diferentes sectores vulnerables, El proyecto contó con la participación directa de 1.920 jóvenes de entre 14 y 28 años, y tuvo un impacto indirecto en más de 6.000 personas relacionadas con el proceso de formación integral de los adolescentes y jóvenes.  Sensibilizar a Instituciones Educativas en Convivencia y Seguridad Ciudadana a través de Jóvenes Tolerantes  de Bucaramanga. Se realizaron 2 actividades instituciones educativas  de Bucaramanga logrando hacer partícipe a 197 jóvenes,  se realizaron 4 actividades en  instituciones educativas logrando hacer partícipe a 708 jóvenes. La estrategia DARE “Educar y prevenir para resistir el abuso y uso de las drogas y la violencia" en el Municipio de Bucaramanga.
RIMB 181 PQRS realizadas por la comunidad, Teniendo un total de 263 acciones realizadas.
Balones con valores 67 actividades lúdico educativas  impactando de manera constante a 183 NNA que participan semanalmente,  las  edades de 6-18 años
</t>
  </si>
  <si>
    <t xml:space="preserve">Las  Comisarias de familia del municipio se reaalizan asesorías, denuncias VIF, denuncias VBG en contexto familiar, Verificaciones de Derechos a Niños, Niñas y Adolescentes (NNA), Verificaciones de Derechos de adultos mayores, Procesos Administrativos de Restablecimientos de Derechos (PARD) a NNA; 266 denuncias por violencia intrafamiliar; 394 medidas de protección. 62 Orientaciones Familiares en proceso mediación, Intervención por Psicología Orientaciones y seguimientos Personas Atendidas: 760 </t>
  </si>
  <si>
    <t>Las 16 Inspecciones del Municipio de Bucaramanga en aras de mantener las condiciones necesarias para la Convivencia en la ciudad, desplegaron diferentes actuaciones durante el primer trimestre de la vigencia 2025, las cuales se relacionan y consolidan de la siguiente manera, se realizaron 16 visitas de control, 86 conciliaciones citadas, 25278 procesos, se realizaron 261 visitas a establecimientos de comercio con el fin de verificar precios visibles al público.</t>
  </si>
  <si>
    <t>En el primer trimestre 2025 tuvimos un alcance de realización de 82 actividades de atención primaria en salud en dos brigadas realizadas en las estaciones de policía del municipio, en donde se atendieron a 26 PPL.</t>
  </si>
  <si>
    <t>Se realizaron activaciones físicas en articulación con el INDERBU dirigida a los PPL en las estaciones de policía del municipio, estas se llevaron a cabo en las estaciones norte y centro. En estas se beneficiaron un total de 284 PPL.</t>
  </si>
  <si>
    <t xml:space="preserve">29 PERSSONAS </t>
  </si>
  <si>
    <t>Desde el programa casa libertad en lo concurrido del primer trimestre de 2025,  se realizaron acciones orientadas a darle cumplimento a su objetivo; dentro de estas actividades se realizó la primera jornada de trabajo comunitario el día 05 de febrero con la presencia de 19 personas privadas de la libertad (PPL) y una segunda jornada el día 06 de marzo en el sector de la Puerta del Sol, con la presencia de diez (10) PPL, cuyo objetivo es promover la responsabilidad social y el compromiso con el cuidado del entorno y contribuir al proceso de reintegración de quienes se encuentran privados de la libertad, esta actividad, además de mejorar el espacio público, tiene un enfoque reparador y de reflexión, buscando que los participantes puedan generar un impacto positivo en la comunidad y en sí mismos.</t>
  </si>
  <si>
    <t>Se establecio la Mesa de Coordinación de Asuntos Migratorios del Municipio de Bucaramanga como un espacio permanente de articulación interinstitucional, con el fin de coordinar esfuerzos para la atención integral de la población migrante. En esta primera sesión, se realizó un análisis del impacto del cierre de programas de cooperación internacional, se socializó la oferta institucional disponible y se definieron estrategias para la mitigación de los desafíos identificados.</t>
  </si>
  <si>
    <t>Se evidencia como un análisis de la situación durante el primer trimestre de 2025, donde no se han reportado casos de violencia de trata de personas.</t>
  </si>
  <si>
    <t>La población directa beneficiada, 619.703 población Municipio de Bucaramanga – Proyección DANE 2018</t>
  </si>
  <si>
    <t xml:space="preserve">12 CPS PARA LA IMPLEMENTACIÓN DE ESTRATEGIAS PARA LA PREVENCIÓN Y MITIGACIÓN DE LA VIOLENCIA INTRAFAMILIAR Y DE GENERO PARA POBLACIÓN VULNERABLE EN EL MUNICIPIO DE BUCARAMANGA.
Se realizaron 43 actividades:  Masculinidades Saludables, Creciendo seguros, Voces Fuertes Mujeres Libres, Construyendo Relaciones Sanas Persona Mayor, Construyendo Relaciones Sanas Diversidad sin Banderas, Fortaleciendo Familias, Prevención en tu Casa, Fechas Especiales, Comunicación y Difusión
La implementación de estas estrategias para la prevención y mitigación de la violencia intrafamiliar y de género en Bucaramanga es esencial para proteger a la población vulnerable en el Municipio de Bucaramanga. 
El compromiso de todos los sectores gobierno, comunidad y organizaciones no gubernamentales es fundamental para construir un entorno más seguro y equitativo.
</t>
  </si>
  <si>
    <t xml:space="preserve">Los administradores de las cuatro plazas de mercado realizan actividades de Administración y apoyo a las plazas de mercado del municipio de Bucaramanga , incluyendo acciones en materia de aseo, horarios, seguridad y vigilancia interna y externa; Orientación a los usuarios internos y externos, comunicando las instrucciones emanadas desde la Secretaría del Interior, documentando los procesos y actuaciones realizadas en las plazas de mercado; entrega de manera oportuna el recibo correspondiente por concepto de uso de explotación comercial a los usuarios comerciantes de las Plazas de mercado.
CPS para realizar actividades de administración y apoyo a las plazas de mercado a cargo del municipio de Bucaramanga.
se continúa implementando diversas estrategias con el fin de 
aumentar la afluencia de clientes en los centros de acopio con el objetivo de 
continuar promoviendo la sostenibilidad de los comerciantes, la seguridad 
alimentaria y el medio ambiente. además, busca generar un impacto social en la 
distribución de productos frescos de calidad y a buenos precios como bienestar de 
los ciudadanos del municipio de Bucaramanga y su área metropolitana. </t>
  </si>
  <si>
    <t xml:space="preserve">2182 personas </t>
  </si>
  <si>
    <t>En el mes de marzo se brindó atención y orientación a 1074 Personas, en lo que va del año se suma un total en atenciones y orientaciones de 2182 Personas.</t>
  </si>
  <si>
    <t>1421 personas desplazadas víctimas del conflicto armado, la Secretaría del Interior a través del Centro de Atención Integral a Víctimas (CAIV) ha garantizado la atención humanitaria inmediata reconociendo auxilios económicos orientación y acompañamiento psicosocial a las familias que lo requieren, benefició a 546 familias para la entrega de auxilio económico de Ayuda Humanitaria Inmediata a través de 546 resoluciones.</t>
  </si>
  <si>
    <t xml:space="preserve">1427  familias beneficiadas con la asistencia integral </t>
  </si>
  <si>
    <t>ADICIONAL EN VALOR NO. 2 Y PRORROGA NO.2 AL CONVENIO DE ASOCIACION NO.27 DE FECHA 27 DE FEBRERO DE 2024 CUYO OBJETO ES “SERVICIO DE HOGAR DE PASO EN EL MARCO DEL PROYECTO “FORTALECIMIENTO DEL HOGAR DE PASO PARA PROTECCIÓN DE NIÑOS, NIÑAS Y ADOLESCENTES DEL MUNICIPIO DE BUCARAMANGA</t>
  </si>
  <si>
    <t>La actividad se desarrolló por medio de la contratación de personal de prestación de servicios para lo cual se realizaron 53 CPS;   asimismo  la mayoría de estos contratos son profesionales, técnicos, tecnólogos y bachilleres, para llevar a cabo las funciones  en el seguimiento a los procesos contractuales, estudios del sector, SECOP I y II, reporte de información juridica y atención a la ciudadanía,  en el marco del proyecto denominado: "Apoyo a la gestión y a las acciones misionales de la Secretaria de Interior del municipio de Bucaramanga"</t>
  </si>
  <si>
    <t xml:space="preserve">El impacto directo generado en 2.025, atenciones brindadas a ciudadanía de Bucaramanga y la zona metropolitana; los cuales participaron de las estrategias y actividades de la Casa de Justicia e hicieron uso de los servicios ofertadas por las distintas entidades del orden local y nacional que hacen parte de la Casa de Justicia. 
• Las acciones implementadas por la Casa de Justicia se dan en el marco de la sana convivencia, acceso a la justicia, promoción de derechos y resolución de conflictos Personales y comunitarios, siendo de impacto positivo en el bienestar emocional, social y familiar.  • En relación con las actividades dirigidas por la ludoteca, se lograron beneficiar 41 niños y niñas en edad de 5 a 12 años, mediante procesos educativos, las actividades han tenido un impacto positivo en el desarrollo cognitivo, psicomotor y afectivo/social de los participantes, contribuyendo significativamente al fortalecimiento de la vida familiar y comunitaria.
• De igual forma, mediante la articulación con la Escuela Municipal de Artes y el colectivo Noticonciencia, se lograron impactar a 72 niños, niñas y adolescentes en edad de 7 A 19 años, causando un impacto positivo en sus vidas, quienes pudieron mejorar sus habilidades artísticas y sociales, experimentado un incremento en su confianza, y capacidad para expresar sus emociones de manera adecuada. Muchos de los participantes han mejorado su rendimiento académico, ya que las habilidades adquiridas en el curso de teatro, como la concentración, la disciplina y la resolución de problemas, se trasladan al ámbito escolar.
• Para finalizar, en el accionar en las instituciones educativas, la Casa de Justicia de Bucaramanga, realiza acercamiento e incidencia en tres (3) Instituciones Educativas de la ciudad abordando a 780 personas entre, estudiantes, padres de familia y docentes, con el fin de generar confianza con la institucionalidad y trabajo en equipo con la directiva, docencia y padres de familia para de la mano, realizar brindar a los estudiantes espacios seguros y actividades de prevención de consumo de sustancias psicoactivas, responsabilidad penal en coordinación con la policía de infancia y adolescencia, y demás temas que estén asociados a la protección de los niños, niñas y adolescentes. 
• Lo cual deja un resultado de 893 personas impactadas desde la línea estratégica de prevención de violencias contra niños, niñas y adolescentes.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</si>
</sst>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quot;$&quot;\ #,##0;[Red]\-&quot;$&quot;\ #,##0"/>
    <numFmt numFmtId="8" formatCode="&quot;$&quot;\ #,##0.00;[Red]\-&quot;$&quot;\ #,##0.00"/>
    <numFmt numFmtId="41" formatCode="_-* #,##0_-;\-* #,##0_-;_-* &quot;-&quot;_-;_-@_-"/>
    <numFmt numFmtId="44" formatCode="_-&quot;$&quot;\ * #,##0.00_-;\-&quot;$&quot;\ * #,##0.00_-;_-&quot;$&quot;\ * &quot;-&quot;??_-;_-@_-"/>
    <numFmt numFmtId="164" formatCode="_-&quot;$&quot;\ * #,##0_-;\-&quot;$&quot;\ * #,##0_-;_-&quot;$&quot;\ * &quot;-&quot;??_-;_-@_-"/>
    <numFmt numFmtId="165" formatCode="&quot;$&quot;#,###.##000_);[Red]\(&quot;$&quot;#,###.##000\)"/>
    <numFmt numFmtId="166" formatCode="_-[$$-240A]\ * #,##0.00_-;\-[$$-240A]\ * #,##0.00_-;_-[$$-240A]\ * &quot;-&quot;??_-;_-@_-"/>
    <numFmt numFmtId="167" formatCode="&quot;$&quot;\ #,##0.00"/>
    <numFmt numFmtId="168" formatCode="[$$-240A]\ #,##0.00"/>
    <numFmt numFmtId="169" formatCode="_(* #,##0.00_);_(* \(#,##0.00\);_(* &quot;-&quot;_);_(@_)"/>
  </numFmts>
  <fonts count="20" x14ac:knownFonts="1">
    <font>
      <sz val="11"/>
      <color theme="1"/>
      <name val="Aptos Narrow"/>
      <charset val="134"/>
      <scheme val="minor"/>
    </font>
    <font>
      <b/>
      <sz val="11"/>
      <color theme="1"/>
      <name val="Aptos Narrow"/>
      <family val="2"/>
      <scheme val="minor"/>
    </font>
    <font>
      <sz val="12"/>
      <color theme="1"/>
      <name val="Arial"/>
      <family val="2"/>
    </font>
    <font>
      <b/>
      <sz val="11"/>
      <color theme="1"/>
      <name val="Arial"/>
      <family val="2"/>
    </font>
    <font>
      <sz val="11"/>
      <color theme="1"/>
      <name val="Arial"/>
      <family val="2"/>
    </font>
    <font>
      <b/>
      <sz val="72"/>
      <color theme="1"/>
      <name val="Arial"/>
      <family val="2"/>
    </font>
    <font>
      <b/>
      <sz val="12"/>
      <color theme="0"/>
      <name val="Arial"/>
      <family val="2"/>
    </font>
    <font>
      <b/>
      <sz val="22"/>
      <color theme="1"/>
      <name val="Aptos Narrow"/>
      <family val="2"/>
      <scheme val="minor"/>
    </font>
    <font>
      <b/>
      <sz val="12"/>
      <color theme="1"/>
      <name val="Arial"/>
      <family val="2"/>
    </font>
    <font>
      <b/>
      <sz val="12"/>
      <color rgb="FF002060"/>
      <name val="Arial"/>
      <family val="2"/>
    </font>
    <font>
      <sz val="11"/>
      <color theme="1"/>
      <name val="Aptos Narrow"/>
      <family val="2"/>
      <scheme val="minor"/>
    </font>
    <font>
      <sz val="14"/>
      <name val="Arial"/>
      <family val="2"/>
    </font>
    <font>
      <sz val="14"/>
      <color theme="1"/>
      <name val="Arial"/>
      <family val="2"/>
    </font>
    <font>
      <sz val="14"/>
      <color theme="1"/>
      <name val="Aptos Narrow"/>
      <family val="2"/>
      <scheme val="minor"/>
    </font>
    <font>
      <b/>
      <sz val="14"/>
      <color theme="1"/>
      <name val="Aptos Narrow"/>
      <family val="2"/>
      <scheme val="minor"/>
    </font>
    <font>
      <sz val="14"/>
      <color theme="1"/>
      <name val="Aptos Narrow"/>
      <family val="2"/>
      <scheme val="minor"/>
    </font>
    <font>
      <b/>
      <sz val="14"/>
      <color rgb="FF212121"/>
      <name val="Arial"/>
      <family val="2"/>
    </font>
    <font>
      <sz val="14"/>
      <color rgb="FF000000"/>
      <name val="Calibri"/>
      <family val="2"/>
    </font>
    <font>
      <sz val="12"/>
      <color theme="1"/>
      <name val="Arial"/>
      <family val="2"/>
    </font>
    <font>
      <b/>
      <sz val="14"/>
      <color theme="0"/>
      <name val="Arial"/>
      <family val="2"/>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FF00"/>
        <bgColor indexed="64"/>
      </patternFill>
    </fill>
    <fill>
      <patternFill patternType="solid">
        <fgColor rgb="FF002060"/>
        <bgColor indexed="64"/>
      </patternFill>
    </fill>
    <fill>
      <patternFill patternType="solid">
        <fgColor theme="5"/>
        <bgColor indexed="64"/>
      </patternFill>
    </fill>
    <fill>
      <patternFill patternType="solid">
        <fgColor rgb="FFC0000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s>
  <cellStyleXfs count="4">
    <xf numFmtId="0" fontId="0" fillId="0" borderId="0"/>
    <xf numFmtId="44" fontId="10" fillId="0" borderId="0" applyFont="0" applyFill="0" applyBorder="0" applyAlignment="0" applyProtection="0"/>
    <xf numFmtId="9" fontId="10" fillId="0" borderId="0" applyFont="0" applyFill="0" applyBorder="0" applyAlignment="0" applyProtection="0"/>
    <xf numFmtId="41" fontId="10" fillId="0" borderId="0" applyFont="0" applyFill="0" applyBorder="0" applyAlignment="0" applyProtection="0"/>
  </cellStyleXfs>
  <cellXfs count="124">
    <xf numFmtId="0" fontId="0" fillId="0" borderId="0" xfId="0"/>
    <xf numFmtId="0" fontId="1" fillId="2" borderId="0" xfId="0" applyFont="1" applyFill="1" applyAlignment="1">
      <alignment horizontal="center" vertical="center"/>
    </xf>
    <xf numFmtId="0" fontId="1" fillId="0" borderId="0" xfId="0" applyFont="1" applyAlignment="1">
      <alignment horizontal="center" vertical="center" wrapText="1"/>
    </xf>
    <xf numFmtId="0" fontId="1" fillId="3" borderId="0" xfId="0" applyFont="1" applyFill="1" applyAlignment="1">
      <alignment horizontal="center" vertical="center" wrapText="1"/>
    </xf>
    <xf numFmtId="0" fontId="3" fillId="0" borderId="0" xfId="0" applyFont="1" applyAlignment="1">
      <alignment horizontal="center" vertical="center"/>
    </xf>
    <xf numFmtId="10" fontId="4" fillId="0" borderId="0" xfId="0" applyNumberFormat="1" applyFont="1" applyAlignment="1">
      <alignment horizontal="center" vertical="center"/>
    </xf>
    <xf numFmtId="10" fontId="3" fillId="0" borderId="0" xfId="0" applyNumberFormat="1" applyFont="1" applyAlignment="1">
      <alignment horizontal="center" vertical="center"/>
    </xf>
    <xf numFmtId="0" fontId="3" fillId="4" borderId="0" xfId="0" applyFont="1" applyFill="1" applyAlignment="1">
      <alignment horizontal="center" vertical="center"/>
    </xf>
    <xf numFmtId="0" fontId="1" fillId="0" borderId="0" xfId="0" applyFont="1" applyAlignment="1">
      <alignment horizontal="center" vertical="center"/>
    </xf>
    <xf numFmtId="0" fontId="3" fillId="2" borderId="0" xfId="0" applyFont="1" applyFill="1" applyAlignment="1">
      <alignment horizontal="center" vertical="center"/>
    </xf>
    <xf numFmtId="0" fontId="6" fillId="2" borderId="1" xfId="0" applyFont="1" applyFill="1" applyBorder="1" applyAlignment="1">
      <alignment horizontal="center" vertical="center" wrapText="1"/>
    </xf>
    <xf numFmtId="0" fontId="7" fillId="2" borderId="0" xfId="0" applyFont="1" applyFill="1" applyAlignment="1">
      <alignment vertical="center" wrapText="1"/>
    </xf>
    <xf numFmtId="0" fontId="8" fillId="2" borderId="5" xfId="0" applyFont="1" applyFill="1" applyBorder="1" applyAlignment="1">
      <alignment horizontal="center" vertical="center" wrapText="1"/>
    </xf>
    <xf numFmtId="0" fontId="7" fillId="2" borderId="0" xfId="0" applyFont="1" applyFill="1" applyAlignment="1">
      <alignment vertical="center"/>
    </xf>
    <xf numFmtId="0" fontId="6" fillId="3" borderId="6" xfId="0" applyFont="1" applyFill="1" applyBorder="1" applyAlignment="1">
      <alignment horizontal="center" vertical="center" wrapText="1"/>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3" fillId="2" borderId="19" xfId="0" applyFont="1" applyFill="1" applyBorder="1" applyAlignment="1">
      <alignment horizontal="center" vertical="center"/>
    </xf>
    <xf numFmtId="0" fontId="3" fillId="2" borderId="0" xfId="0" applyFont="1" applyFill="1" applyAlignment="1">
      <alignment vertical="center"/>
    </xf>
    <xf numFmtId="0" fontId="3" fillId="2" borderId="19" xfId="0" applyFont="1" applyFill="1" applyBorder="1" applyAlignment="1">
      <alignment vertical="center"/>
    </xf>
    <xf numFmtId="0" fontId="1" fillId="5" borderId="22" xfId="0" applyFont="1" applyFill="1" applyBorder="1" applyAlignment="1">
      <alignment horizontal="center" vertical="center" wrapText="1"/>
    </xf>
    <xf numFmtId="0" fontId="1" fillId="2" borderId="0" xfId="0" applyFont="1" applyFill="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10" fontId="4" fillId="2" borderId="0" xfId="0" applyNumberFormat="1" applyFont="1" applyFill="1" applyAlignment="1">
      <alignment horizontal="center" vertical="center"/>
    </xf>
    <xf numFmtId="10" fontId="3" fillId="2" borderId="0" xfId="0" applyNumberFormat="1" applyFont="1" applyFill="1" applyAlignment="1">
      <alignment horizontal="center" vertical="center"/>
    </xf>
    <xf numFmtId="0" fontId="11" fillId="0" borderId="7" xfId="0" applyFont="1" applyBorder="1" applyAlignment="1">
      <alignment horizontal="center" vertical="center" wrapText="1"/>
    </xf>
    <xf numFmtId="3" fontId="12" fillId="0" borderId="7" xfId="0" applyNumberFormat="1" applyFont="1" applyBorder="1" applyAlignment="1" applyProtection="1">
      <alignment horizontal="center" vertical="center" wrapText="1"/>
      <protection locked="0"/>
    </xf>
    <xf numFmtId="44" fontId="13" fillId="0" borderId="0" xfId="1" applyFont="1" applyAlignment="1">
      <alignment horizontal="center" vertical="center" wrapText="1"/>
    </xf>
    <xf numFmtId="168" fontId="13" fillId="0" borderId="13" xfId="0" applyNumberFormat="1" applyFont="1" applyBorder="1" applyAlignment="1">
      <alignment horizontal="center" vertical="center" wrapText="1"/>
    </xf>
    <xf numFmtId="167" fontId="13" fillId="0" borderId="0" xfId="3" applyNumberFormat="1" applyFont="1" applyFill="1" applyAlignment="1">
      <alignment vertical="center"/>
    </xf>
    <xf numFmtId="44" fontId="12" fillId="2" borderId="1" xfId="0" applyNumberFormat="1" applyFont="1" applyFill="1" applyBorder="1" applyAlignment="1">
      <alignment horizontal="center" vertical="center" wrapText="1"/>
    </xf>
    <xf numFmtId="9" fontId="12" fillId="2" borderId="7" xfId="2" applyFont="1" applyFill="1" applyBorder="1" applyAlignment="1">
      <alignment horizontal="center" vertical="center" wrapText="1"/>
    </xf>
    <xf numFmtId="44" fontId="12" fillId="2" borderId="1" xfId="0" applyNumberFormat="1"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9" fontId="12" fillId="2" borderId="1" xfId="2" applyFont="1" applyFill="1" applyBorder="1" applyAlignment="1">
      <alignment horizontal="center" vertical="center" wrapText="1"/>
    </xf>
    <xf numFmtId="9" fontId="12" fillId="2" borderId="1" xfId="2" applyFont="1" applyFill="1" applyBorder="1" applyAlignment="1">
      <alignment horizontal="center" vertical="center"/>
    </xf>
    <xf numFmtId="1" fontId="12" fillId="2" borderId="1" xfId="0" applyNumberFormat="1" applyFont="1" applyFill="1" applyBorder="1" applyAlignment="1" applyProtection="1">
      <alignment horizontal="center" vertical="center" wrapText="1"/>
      <protection locked="0"/>
    </xf>
    <xf numFmtId="165" fontId="12" fillId="2" borderId="1" xfId="0" applyNumberFormat="1" applyFont="1" applyFill="1" applyBorder="1" applyAlignment="1" applyProtection="1">
      <alignment horizontal="center" vertical="center" wrapText="1"/>
      <protection locked="0"/>
    </xf>
    <xf numFmtId="6" fontId="12"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center" wrapText="1"/>
      <protection locked="0"/>
    </xf>
    <xf numFmtId="0" fontId="14" fillId="2" borderId="0" xfId="0" applyFont="1" applyFill="1" applyAlignment="1">
      <alignment horizontal="center" vertical="center"/>
    </xf>
    <xf numFmtId="8" fontId="12" fillId="2" borderId="1" xfId="0" applyNumberFormat="1" applyFont="1" applyFill="1" applyBorder="1" applyAlignment="1" applyProtection="1">
      <alignment horizontal="center" vertical="center" wrapText="1"/>
      <protection locked="0"/>
    </xf>
    <xf numFmtId="3" fontId="11" fillId="0" borderId="7" xfId="0" applyNumberFormat="1" applyFont="1" applyBorder="1" applyAlignment="1">
      <alignment horizontal="center" vertical="center" wrapText="1"/>
    </xf>
    <xf numFmtId="0" fontId="12" fillId="0" borderId="1" xfId="0" applyFont="1" applyBorder="1" applyAlignment="1" applyProtection="1">
      <alignment horizontal="center" vertical="center"/>
      <protection locked="0"/>
    </xf>
    <xf numFmtId="9" fontId="12" fillId="0" borderId="1" xfId="2" applyFont="1" applyFill="1" applyBorder="1" applyAlignment="1">
      <alignment horizontal="center" vertical="center"/>
    </xf>
    <xf numFmtId="1" fontId="12"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166" fontId="12" fillId="0" borderId="1" xfId="0" applyNumberFormat="1"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49" fontId="12" fillId="0" borderId="7" xfId="0" applyNumberFormat="1" applyFont="1" applyBorder="1" applyAlignment="1" applyProtection="1">
      <alignment horizontal="left" vertical="center" wrapText="1"/>
      <protection locked="0"/>
    </xf>
    <xf numFmtId="44" fontId="12" fillId="0" borderId="7" xfId="0" applyNumberFormat="1" applyFont="1" applyBorder="1" applyAlignment="1" applyProtection="1">
      <alignment horizontal="center" vertical="center"/>
      <protection locked="0"/>
    </xf>
    <xf numFmtId="44" fontId="12" fillId="0" borderId="7" xfId="0" applyNumberFormat="1" applyFont="1" applyBorder="1" applyAlignment="1" applyProtection="1">
      <alignment horizontal="center" vertical="center" wrapText="1"/>
      <protection locked="0"/>
    </xf>
    <xf numFmtId="44" fontId="12" fillId="0" borderId="7" xfId="0" applyNumberFormat="1" applyFont="1" applyBorder="1" applyAlignment="1">
      <alignment horizontal="center" vertical="center" wrapText="1"/>
    </xf>
    <xf numFmtId="10" fontId="12" fillId="0" borderId="7" xfId="2"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xf>
    <xf numFmtId="164" fontId="12" fillId="2" borderId="1" xfId="1" applyNumberFormat="1" applyFont="1" applyFill="1" applyBorder="1" applyAlignment="1" applyProtection="1">
      <alignment horizontal="center" vertical="center" wrapText="1"/>
      <protection locked="0"/>
    </xf>
    <xf numFmtId="0" fontId="12" fillId="0" borderId="7" xfId="0" applyFont="1" applyBorder="1" applyAlignment="1" applyProtection="1">
      <alignment vertical="center" wrapText="1"/>
      <protection locked="0"/>
    </xf>
    <xf numFmtId="49" fontId="12" fillId="0" borderId="7" xfId="0" applyNumberFormat="1" applyFont="1" applyBorder="1" applyAlignment="1" applyProtection="1">
      <alignment horizontal="center" vertical="center" wrapText="1"/>
      <protection locked="0"/>
    </xf>
    <xf numFmtId="0" fontId="11" fillId="2" borderId="7" xfId="0" applyFont="1" applyFill="1" applyBorder="1" applyAlignment="1">
      <alignment horizontal="center" vertical="center" wrapText="1"/>
    </xf>
    <xf numFmtId="3" fontId="11" fillId="2" borderId="7" xfId="0" applyNumberFormat="1" applyFont="1" applyFill="1" applyBorder="1" applyAlignment="1">
      <alignment horizontal="center" vertical="center" wrapText="1"/>
    </xf>
    <xf numFmtId="9" fontId="12" fillId="0" borderId="7" xfId="2"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66" fontId="12" fillId="0" borderId="15" xfId="0" applyNumberFormat="1" applyFont="1" applyBorder="1" applyAlignment="1">
      <alignment horizontal="center" vertical="center"/>
    </xf>
    <xf numFmtId="166" fontId="12" fillId="0" borderId="1" xfId="0" applyNumberFormat="1" applyFont="1" applyBorder="1" applyAlignment="1">
      <alignment horizontal="center" vertical="center"/>
    </xf>
    <xf numFmtId="0" fontId="12" fillId="0" borderId="7" xfId="0" applyFont="1" applyBorder="1" applyAlignment="1" applyProtection="1">
      <alignment wrapText="1"/>
      <protection locked="0"/>
    </xf>
    <xf numFmtId="0" fontId="12" fillId="0" borderId="0" xfId="0" applyFont="1" applyAlignment="1">
      <alignment horizontal="center" vertical="center" wrapText="1"/>
    </xf>
    <xf numFmtId="0" fontId="12" fillId="2" borderId="7" xfId="0" applyFont="1" applyFill="1" applyBorder="1" applyAlignment="1" applyProtection="1">
      <alignment horizontal="center" vertical="center" wrapText="1"/>
      <protection locked="0"/>
    </xf>
    <xf numFmtId="3" fontId="12"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top" wrapText="1"/>
      <protection locked="0"/>
    </xf>
    <xf numFmtId="8" fontId="12" fillId="2" borderId="1" xfId="1" applyNumberFormat="1" applyFont="1" applyFill="1" applyBorder="1" applyAlignment="1" applyProtection="1">
      <alignment horizontal="center" vertical="center" wrapText="1"/>
      <protection locked="0"/>
    </xf>
    <xf numFmtId="0" fontId="15" fillId="0" borderId="0" xfId="0" applyFont="1" applyAlignment="1">
      <alignment vertical="top" wrapText="1"/>
    </xf>
    <xf numFmtId="0" fontId="12" fillId="0" borderId="1" xfId="0" applyFont="1" applyBorder="1" applyAlignment="1" applyProtection="1">
      <alignment horizontal="left" vertical="center" wrapText="1"/>
      <protection locked="0"/>
    </xf>
    <xf numFmtId="0" fontId="11" fillId="0" borderId="0" xfId="0" applyFont="1" applyAlignment="1">
      <alignment horizontal="justify" vertical="center" wrapText="1"/>
    </xf>
    <xf numFmtId="49" fontId="12" fillId="0" borderId="1" xfId="0" applyNumberFormat="1" applyFont="1" applyBorder="1" applyAlignment="1" applyProtection="1">
      <alignment horizontal="center" vertical="center" wrapText="1"/>
      <protection locked="0"/>
    </xf>
    <xf numFmtId="0" fontId="12" fillId="2" borderId="1" xfId="0" applyFont="1" applyFill="1" applyBorder="1" applyAlignment="1">
      <alignment horizontal="center" vertical="center"/>
    </xf>
    <xf numFmtId="0" fontId="12" fillId="2" borderId="1" xfId="0" applyFont="1" applyFill="1" applyBorder="1" applyAlignment="1" applyProtection="1">
      <alignment horizontal="center" vertical="center"/>
      <protection locked="0"/>
    </xf>
    <xf numFmtId="0" fontId="11" fillId="2" borderId="1" xfId="0" applyFont="1" applyFill="1" applyBorder="1" applyAlignment="1">
      <alignment vertical="center" wrapText="1"/>
    </xf>
    <xf numFmtId="44" fontId="12" fillId="2" borderId="1" xfId="0" applyNumberFormat="1" applyFont="1" applyFill="1" applyBorder="1" applyAlignment="1">
      <alignment horizontal="center" vertical="center"/>
    </xf>
    <xf numFmtId="167" fontId="12" fillId="2" borderId="1" xfId="0" applyNumberFormat="1" applyFont="1" applyFill="1" applyBorder="1" applyAlignment="1" applyProtection="1">
      <alignment horizontal="center" vertical="center" wrapText="1"/>
      <protection locked="0"/>
    </xf>
    <xf numFmtId="44" fontId="12" fillId="2" borderId="1" xfId="1" applyFont="1" applyFill="1" applyBorder="1" applyAlignment="1" applyProtection="1">
      <alignment horizontal="center" vertical="center"/>
      <protection locked="0"/>
    </xf>
    <xf numFmtId="0" fontId="16" fillId="0" borderId="0" xfId="0" applyFont="1" applyAlignment="1">
      <alignment horizontal="justify" vertical="center" wrapText="1"/>
    </xf>
    <xf numFmtId="44" fontId="11" fillId="2" borderId="7" xfId="0" applyNumberFormat="1" applyFont="1" applyFill="1" applyBorder="1" applyAlignment="1">
      <alignment horizontal="center" vertical="center" wrapText="1"/>
    </xf>
    <xf numFmtId="0" fontId="17" fillId="0" borderId="0" xfId="0" applyFont="1" applyAlignment="1">
      <alignment horizontal="left" wrapText="1"/>
    </xf>
    <xf numFmtId="44" fontId="12" fillId="4" borderId="1" xfId="0" applyNumberFormat="1" applyFont="1" applyFill="1" applyBorder="1" applyAlignment="1" applyProtection="1">
      <alignment horizontal="center" vertical="center" wrapText="1"/>
      <protection locked="0"/>
    </xf>
    <xf numFmtId="44" fontId="12" fillId="4" borderId="7" xfId="0" applyNumberFormat="1" applyFont="1" applyFill="1" applyBorder="1" applyAlignment="1" applyProtection="1">
      <alignment horizontal="center" vertical="center"/>
      <protection locked="0"/>
    </xf>
    <xf numFmtId="169" fontId="0" fillId="0" borderId="1" xfId="3" applyNumberFormat="1" applyFont="1" applyBorder="1" applyAlignment="1">
      <alignment vertical="center"/>
    </xf>
    <xf numFmtId="169" fontId="12" fillId="0" borderId="1" xfId="3" applyNumberFormat="1" applyFont="1" applyBorder="1" applyAlignment="1">
      <alignment vertical="center"/>
    </xf>
    <xf numFmtId="0" fontId="12" fillId="6" borderId="1"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168" fontId="13" fillId="7" borderId="13" xfId="0" applyNumberFormat="1" applyFont="1" applyFill="1" applyBorder="1" applyAlignment="1">
      <alignment horizontal="center" vertical="center" wrapText="1"/>
    </xf>
    <xf numFmtId="0" fontId="11" fillId="7" borderId="7" xfId="0" applyFont="1" applyFill="1" applyBorder="1" applyAlignment="1">
      <alignment horizontal="center" vertical="center" wrapText="1"/>
    </xf>
    <xf numFmtId="44" fontId="12" fillId="7" borderId="7" xfId="0" applyNumberFormat="1" applyFont="1" applyFill="1" applyBorder="1" applyAlignment="1">
      <alignment horizontal="center" vertical="center" wrapText="1"/>
    </xf>
    <xf numFmtId="44" fontId="12" fillId="7" borderId="7" xfId="0" applyNumberFormat="1" applyFont="1" applyFill="1" applyBorder="1" applyAlignment="1" applyProtection="1">
      <alignment horizontal="center" vertical="center"/>
      <protection locked="0"/>
    </xf>
    <xf numFmtId="169" fontId="12" fillId="7" borderId="1" xfId="3" applyNumberFormat="1" applyFont="1" applyFill="1" applyBorder="1" applyAlignment="1">
      <alignment vertical="center"/>
    </xf>
    <xf numFmtId="0" fontId="12" fillId="7" borderId="1" xfId="0" applyFont="1" applyFill="1" applyBorder="1" applyAlignment="1" applyProtection="1">
      <alignment horizontal="center" vertical="center"/>
      <protection locked="0"/>
    </xf>
    <xf numFmtId="167" fontId="13" fillId="7" borderId="0" xfId="3" applyNumberFormat="1" applyFont="1" applyFill="1" applyAlignment="1">
      <alignment vertical="center"/>
    </xf>
    <xf numFmtId="169" fontId="15" fillId="7" borderId="1" xfId="3" applyNumberFormat="1" applyFont="1" applyFill="1" applyBorder="1" applyAlignment="1">
      <alignment vertical="center"/>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3"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8" xfId="0" applyFont="1" applyBorder="1" applyAlignment="1">
      <alignment horizontal="center" vertical="center" wrapText="1"/>
    </xf>
    <xf numFmtId="0" fontId="6" fillId="5" borderId="6"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19" fillId="5" borderId="11" xfId="0" applyFont="1" applyFill="1" applyBorder="1" applyAlignment="1">
      <alignment horizontal="center" vertical="center" wrapText="1"/>
    </xf>
    <xf numFmtId="0" fontId="19" fillId="5" borderId="12" xfId="0" applyFont="1" applyFill="1" applyBorder="1" applyAlignment="1">
      <alignment horizontal="center" vertical="center" wrapText="1"/>
    </xf>
    <xf numFmtId="0" fontId="19" fillId="5" borderId="14" xfId="0" applyFont="1" applyFill="1" applyBorder="1" applyAlignment="1">
      <alignment horizontal="center" vertical="center" wrapText="1"/>
    </xf>
  </cellXfs>
  <cellStyles count="4">
    <cellStyle name="Millares [0]" xfId="3" builtinId="6"/>
    <cellStyle name="Moneda" xfId="1" builtinId="4"/>
    <cellStyle name="Normal" xfId="0" builtinId="0"/>
    <cellStyle name="Porcentaje" xfId="2" builtinId="5"/>
  </cellStyles>
  <dxfs count="65">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numFmt numFmtId="34" formatCode="_-&quot;$&quot;\ * #,##0.00_-;\-&quot;$&quot;\ * #,##0.00_-;_-&quot;$&quot;\ * &quot;-&quot;??_-;_-@_-"/>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numFmt numFmtId="34" formatCode="_-&quot;$&quot;\ * #,##0.00_-;\-&quot;$&quot;\ * #,##0.00_-;_-&quot;$&quot;\ * &quot;-&quot;??_-;_-@_-"/>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numFmt numFmtId="34" formatCode="_-&quot;$&quot;\ * #,##0.00_-;\-&quot;$&quot;\ * #,##0.00_-;_-&quot;$&quot;\ * &quot;-&quot;??_-;_-@_-"/>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solid">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solid">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solid">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solid">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protection locked="0"/>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ont>
        <b val="0"/>
        <i val="0"/>
        <strike val="0"/>
        <u val="none"/>
        <sz val="12"/>
        <color theme="1"/>
        <name val="Arial"/>
        <scheme val="none"/>
      </font>
      <fill>
        <patternFill patternType="none">
          <fgColor indexed="64"/>
          <bgColor theme="0"/>
        </patternFill>
      </fill>
      <alignment horizontal="center" vertical="center"/>
      <border outline="0">
        <left style="thin">
          <color auto="1"/>
        </left>
        <right style="thin">
          <color auto="1"/>
        </right>
        <top style="thin">
          <color auto="1"/>
        </top>
        <bottom style="thin">
          <color auto="1"/>
        </bottom>
      </border>
    </dxf>
    <dxf>
      <fill>
        <patternFill>
          <fgColor indexed="64"/>
          <bgColor theme="0"/>
        </patternFill>
      </fill>
    </dxf>
    <dxf>
      <fill>
        <patternFill patternType="solid">
          <fgColor theme="6" tint="0.39991454817346722"/>
          <bgColor theme="6" tint="0.39991454817346722"/>
        </patternFill>
      </fill>
    </dxf>
    <dxf>
      <fill>
        <patternFill patternType="solid">
          <bgColor theme="9" tint="0.399914548173467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64"/>
    </tableStyle>
    <tableStyle name="Estilo de tabla 4" pivot="0" count="1" xr9:uid="{00000000-0011-0000-FFFF-FFFF03000000}">
      <tableStyleElement type="firstRowStripe" dxfId="6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500" y="174625"/>
          <a:ext cx="1816100" cy="127889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61" totalsRowShown="0" dataDxfId="62">
  <autoFilter ref="A10:BJ61" xr:uid="{00000000-000C-0000-FFFF-FFFF00000000}">
    <filterColumn colId="0">
      <filters>
        <filter val="14"/>
      </filters>
    </filterColumn>
  </autoFilter>
  <tableColumns count="62">
    <tableColumn id="1" xr3:uid="{00000000-0010-0000-0000-000001000000}" name=" Consecutivo PDM" dataDxfId="61"/>
    <tableColumn id="2" xr3:uid="{00000000-0010-0000-0000-000002000000}" name="Linea Estratégica" dataDxfId="60"/>
    <tableColumn id="5" xr3:uid="{00000000-0010-0000-0000-000005000000}" name="Sector" dataDxfId="59"/>
    <tableColumn id="14" xr3:uid="{00000000-0010-0000-0000-00000E000000}" name="Cod. Programa" dataDxfId="58"/>
    <tableColumn id="15" xr3:uid="{00000000-0010-0000-0000-00000F000000}" name="Programa" dataDxfId="57"/>
    <tableColumn id="16" xr3:uid="{00000000-0010-0000-0000-000010000000}" name="Cod. de Producto" dataDxfId="56"/>
    <tableColumn id="17" xr3:uid="{00000000-0010-0000-0000-000011000000}" name="Meta de Producto" dataDxfId="55"/>
    <tableColumn id="18" xr3:uid="{00000000-0010-0000-0000-000012000000}" name="Cod. Indicador de Producto" dataDxfId="54"/>
    <tableColumn id="19" xr3:uid="{00000000-0010-0000-0000-000013000000}" name="Indicador de Producto" dataDxfId="53"/>
    <tableColumn id="20" xr3:uid="{00000000-0010-0000-0000-000014000000}" name="LÍnea Base" dataDxfId="52"/>
    <tableColumn id="21" xr3:uid="{00000000-0010-0000-0000-000015000000}" name="Unidad de Medida2" dataDxfId="51"/>
    <tableColumn id="22" xr3:uid="{00000000-0010-0000-0000-000016000000}" name="Tipo de Meta" dataDxfId="50"/>
    <tableColumn id="23" xr3:uid="{00000000-0010-0000-0000-000017000000}" name="Meta Programada Cuatrienio3" dataDxfId="49"/>
    <tableColumn id="24" xr3:uid="{00000000-0010-0000-0000-000018000000}" name="Meta Programada Vigencia" dataDxfId="48"/>
    <tableColumn id="25" xr3:uid="{00000000-0010-0000-0000-000019000000}" name="Meta Ejecutada Vigencia4" dataDxfId="47"/>
    <tableColumn id="26" xr3:uid="{00000000-0010-0000-0000-00001A000000}" name="Porcentaje Avance Vigencia" dataDxfId="46">
      <calculatedColumnFormula>+Tabla1[[#This Row],[Meta Ejecutada Vigencia4]]/Tabla1[[#This Row],[Meta Programada Vigencia]]</calculatedColumnFormula>
    </tableColumn>
    <tableColumn id="27" xr3:uid="{00000000-0010-0000-0000-00001B000000}" name="Porcentaje Avance Cuatrienio" dataDxfId="45">
      <calculatedColumnFormula>+Tabla1[[#This Row],[Meta Ejecutada Vigencia4]]/Tabla1[[#This Row],[Meta Programada Cuatrienio3]]</calculatedColumnFormula>
    </tableColumn>
    <tableColumn id="28" xr3:uid="{00000000-0010-0000-0000-00001C000000}" name="Código BPIN" dataDxfId="44"/>
    <tableColumn id="29" xr3:uid="{00000000-0010-0000-0000-00001D000000}" name="Nombre del Proyecto" dataDxfId="43"/>
    <tableColumn id="30" xr3:uid="{00000000-0010-0000-0000-00001E000000}" name="Valor del Proyecto" dataDxfId="42"/>
    <tableColumn id="31" xr3:uid="{00000000-0010-0000-0000-00001F000000}" name="Valor Vigencia Proyecto" dataDxfId="41"/>
    <tableColumn id="32" xr3:uid="{00000000-0010-0000-0000-000020000000}" name="Comuna o Barrio Beneficiado" dataDxfId="40"/>
    <tableColumn id="33" xr3:uid="{00000000-0010-0000-0000-000021000000}" name="Población Beneficiada" dataDxfId="39"/>
    <tableColumn id="34" xr3:uid="{00000000-0010-0000-0000-000022000000}" name="Número de Beneficiarios" dataDxfId="38"/>
    <tableColumn id="44" xr3:uid="{00000000-0010-0000-0000-00002C000000}" name="Actividades Realizadas" dataDxfId="37"/>
    <tableColumn id="46" xr3:uid="{00000000-0010-0000-0000-00002E000000}" name="Recursos propios 2025" dataDxfId="36"/>
    <tableColumn id="47" xr3:uid="{00000000-0010-0000-0000-00002F000000}" name="SGP Educación 2025" dataDxfId="35"/>
    <tableColumn id="48" xr3:uid="{00000000-0010-0000-0000-000030000000}" name="SGP Salud 2025" dataDxfId="34"/>
    <tableColumn id="36" xr3:uid="{00000000-0010-0000-0000-000024000000}" name="SGP Deporte 2025" dataDxfId="33"/>
    <tableColumn id="35" xr3:uid="{00000000-0010-0000-0000-000023000000}" name="SGP Cultura 2025" dataDxfId="32"/>
    <tableColumn id="13" xr3:uid="{00000000-0010-0000-0000-00000D000000}" name="SGP Libre inversión 2025" dataDxfId="31"/>
    <tableColumn id="12" xr3:uid="{00000000-0010-0000-0000-00000C000000}" name="SGP Libre destinación 2025" dataDxfId="30"/>
    <tableColumn id="11" xr3:uid="{00000000-0010-0000-0000-00000B000000}" name="SGP Alimentación escolar 2025" dataDxfId="29"/>
    <tableColumn id="10" xr3:uid="{00000000-0010-0000-0000-00000A000000}" name="SGP Municipios río Magdalena 2025" dataDxfId="28"/>
    <tableColumn id="9" xr3:uid="{00000000-0010-0000-0000-000009000000}" name="SGP APSB 2025" dataDxfId="27"/>
    <tableColumn id="8" xr3:uid="{00000000-0010-0000-0000-000008000000}" name="Crédito 2025" dataDxfId="26"/>
    <tableColumn id="7" xr3:uid="{00000000-0010-0000-0000-000007000000}" name="Transferencias de capital - cofinanciación departamento 2025" dataDxfId="25"/>
    <tableColumn id="6" xr3:uid="{00000000-0010-0000-0000-000006000000}" name="Transferencias de capital - cofinanciación nación 2025" dataDxfId="24"/>
    <tableColumn id="49" xr3:uid="{00000000-0010-0000-0000-000031000000}" name="Otros 2025" dataDxfId="23"/>
    <tableColumn id="50" xr3:uid="{00000000-0010-0000-0000-000032000000}" name="Total 2025" dataDxfId="22">
      <calculatedColumnFormula>SUM(Tabla1[[#This Row],[Recursos propios 2025]:[Otros 2025]])</calculatedColumnFormula>
    </tableColumn>
    <tableColumn id="51" xr3:uid="{00000000-0010-0000-0000-000033000000}" name="Recursos propios 20252" dataDxfId="21"/>
    <tableColumn id="52" xr3:uid="{00000000-0010-0000-0000-000034000000}" name="SGP Educación 20253" dataDxfId="20"/>
    <tableColumn id="53" xr3:uid="{00000000-0010-0000-0000-000035000000}" name="SGP Salud 20254" dataDxfId="19"/>
    <tableColumn id="62" xr3:uid="{00000000-0010-0000-0000-00003E000000}" name="SGP Deporte 20255" dataDxfId="18"/>
    <tableColumn id="61" xr3:uid="{00000000-0010-0000-0000-00003D000000}" name="SGP Cultura 20256" dataDxfId="17"/>
    <tableColumn id="45" xr3:uid="{00000000-0010-0000-0000-00002D000000}" name="SGP Libre inversión 20257" dataDxfId="16"/>
    <tableColumn id="43" xr3:uid="{00000000-0010-0000-0000-00002B000000}" name="SGP Libre destinación 20258" dataDxfId="15"/>
    <tableColumn id="42" xr3:uid="{00000000-0010-0000-0000-00002A000000}" name="SGP Alimentación escolar 20259" dataDxfId="14"/>
    <tableColumn id="41" xr3:uid="{00000000-0010-0000-0000-000029000000}" name="SGP Municipios río Magdalena 202510" dataDxfId="13"/>
    <tableColumn id="40" xr3:uid="{00000000-0010-0000-0000-000028000000}" name="SGP APSB 202511" dataDxfId="12"/>
    <tableColumn id="39" xr3:uid="{00000000-0010-0000-0000-000027000000}" name="Crédito 202512" dataDxfId="11"/>
    <tableColumn id="38" xr3:uid="{00000000-0010-0000-0000-000026000000}" name="Transferencias de capital - cofinanciación departamento 202513" dataDxfId="10"/>
    <tableColumn id="37" xr3:uid="{00000000-0010-0000-0000-000025000000}" name="Transferencias de capital - cofinanciación nación 202514" dataDxfId="9"/>
    <tableColumn id="54" xr3:uid="{00000000-0010-0000-0000-000036000000}" name="Otros 202515" dataDxfId="8"/>
    <tableColumn id="55" xr3:uid="{00000000-0010-0000-0000-000037000000}" name="Total Comprometido 2025" dataDxfId="7">
      <calculatedColumnFormula>SUM(Tabla1[[#This Row],[Recursos propios 20252]:[Otros 202515]])</calculatedColumnFormula>
    </tableColumn>
    <tableColumn id="56" xr3:uid="{00000000-0010-0000-0000-000038000000}" name="Ejecución Presupuestal" dataDxfId="6">
      <calculatedColumnFormula>+Tabla1[[#This Row],[Total Comprometido 2025]]/Tabla1[[#This Row],[Total 2025]]</calculatedColumnFormula>
    </tableColumn>
    <tableColumn id="3" xr3:uid="{00000000-0010-0000-0000-000003000000}" name="Total Recursos Obligados" dataDxfId="5"/>
    <tableColumn id="4" xr3:uid="{00000000-0010-0000-0000-000004000000}" name="Total Recursos Pagados" dataDxfId="4"/>
    <tableColumn id="57" xr3:uid="{00000000-0010-0000-0000-000039000000}" name="Recursos Gestionados" dataDxfId="3"/>
    <tableColumn id="58" xr3:uid="{00000000-0010-0000-0000-00003A000000}" name="Dependencia" dataDxfId="2"/>
    <tableColumn id="59" xr3:uid="{00000000-0010-0000-0000-00003B000000}" name="Responsable" dataDxfId="1"/>
    <tableColumn id="60" xr3:uid="{00000000-0010-0000-0000-00003C000000}" name="ODS" data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GU241"/>
  <sheetViews>
    <sheetView tabSelected="1" zoomScale="56" zoomScaleNormal="56" workbookViewId="0">
      <selection activeCell="N30" sqref="N30"/>
    </sheetView>
  </sheetViews>
  <sheetFormatPr baseColWidth="10" defaultColWidth="11.44140625" defaultRowHeight="14.4" x14ac:dyDescent="0.25"/>
  <cols>
    <col min="1" max="1" width="24" style="4" customWidth="1"/>
    <col min="2" max="2" width="36.109375" style="4" customWidth="1"/>
    <col min="3" max="3" width="20.44140625" style="4" customWidth="1"/>
    <col min="4" max="4" width="19.109375" style="4" customWidth="1"/>
    <col min="5" max="5" width="25.6640625" style="4" customWidth="1"/>
    <col min="6" max="6" width="21.6640625" style="4" customWidth="1"/>
    <col min="7" max="7" width="22.44140625" style="4" customWidth="1"/>
    <col min="8" max="8" width="31.6640625" style="4" customWidth="1"/>
    <col min="9" max="9" width="26.33203125" style="4" customWidth="1"/>
    <col min="10" max="10" width="14.109375" style="4" customWidth="1"/>
    <col min="11" max="11" width="23.33203125" style="4" customWidth="1"/>
    <col min="12" max="12" width="16.6640625" style="4" customWidth="1"/>
    <col min="13" max="13" width="33.88671875" style="4" customWidth="1"/>
    <col min="14" max="14" width="34.44140625" style="4" customWidth="1"/>
    <col min="15" max="15" width="30.44140625" style="4" customWidth="1"/>
    <col min="16" max="16" width="27.44140625" style="5" customWidth="1"/>
    <col min="17" max="17" width="33.6640625" style="6" customWidth="1"/>
    <col min="18" max="18" width="29.77734375" style="4" customWidth="1"/>
    <col min="19" max="19" width="25.109375" style="4" customWidth="1"/>
    <col min="20" max="20" width="26.109375" style="4" customWidth="1"/>
    <col min="21" max="21" width="28.44140625" style="4" customWidth="1"/>
    <col min="22" max="22" width="34.109375" style="4" customWidth="1"/>
    <col min="23" max="23" width="26.88671875" style="4" customWidth="1"/>
    <col min="24" max="24" width="28.88671875" style="4" customWidth="1"/>
    <col min="25" max="25" width="27.33203125" style="4" customWidth="1"/>
    <col min="26" max="26" width="32.88671875" style="7" customWidth="1"/>
    <col min="27" max="27" width="17.44140625" style="4" customWidth="1"/>
    <col min="28" max="38" width="18.44140625" style="4" customWidth="1"/>
    <col min="39" max="39" width="27.77734375" style="4" customWidth="1"/>
    <col min="40" max="40" width="41.77734375" style="4" customWidth="1"/>
    <col min="41" max="41" width="30.77734375" style="7" customWidth="1"/>
    <col min="42" max="51" width="19" style="4" customWidth="1"/>
    <col min="52" max="52" width="26.44140625" style="4" customWidth="1"/>
    <col min="53" max="53" width="25.44140625" style="4" customWidth="1"/>
    <col min="54" max="54" width="19" style="4" customWidth="1"/>
    <col min="55" max="55" width="25.88671875" style="4" customWidth="1"/>
    <col min="56" max="56" width="27.44140625" style="4" customWidth="1"/>
    <col min="57" max="58" width="27.44140625" style="7" customWidth="1"/>
    <col min="59" max="59" width="25.88671875" style="4" customWidth="1"/>
    <col min="60" max="60" width="17.44140625" style="4" customWidth="1"/>
    <col min="61" max="61" width="19.44140625" style="4" customWidth="1"/>
    <col min="62" max="62" width="21.44140625" style="4" customWidth="1"/>
    <col min="63" max="63" width="22.88671875" style="1" customWidth="1"/>
    <col min="64" max="64" width="33" style="1" customWidth="1"/>
    <col min="65" max="65" width="28.88671875" style="1" customWidth="1"/>
    <col min="66" max="66" width="58.44140625" style="1" customWidth="1"/>
    <col min="67" max="67" width="26" style="1" customWidth="1"/>
    <col min="68" max="68" width="24.44140625" style="1" customWidth="1"/>
    <col min="69" max="69" width="35.44140625" style="1" customWidth="1"/>
    <col min="70" max="70" width="30.44140625" style="1" customWidth="1"/>
    <col min="71" max="71" width="31.44140625" style="1" customWidth="1"/>
    <col min="72" max="72" width="38" style="1" customWidth="1"/>
    <col min="73" max="73" width="40.109375" style="1" customWidth="1"/>
    <col min="74" max="74" width="43.44140625" style="1" customWidth="1"/>
    <col min="75" max="75" width="48.88671875" style="1" customWidth="1"/>
    <col min="76" max="76" width="39.44140625" style="1" customWidth="1"/>
    <col min="77" max="77" width="26.88671875" style="1" customWidth="1"/>
    <col min="78" max="78" width="47" style="1" customWidth="1"/>
    <col min="79" max="79" width="40" style="1" customWidth="1"/>
    <col min="80" max="80" width="83.44140625" style="1" customWidth="1"/>
    <col min="81" max="81" width="21.44140625" style="1" customWidth="1"/>
    <col min="82" max="82" width="31.44140625" style="1" customWidth="1"/>
    <col min="83" max="83" width="27.44140625" style="1" customWidth="1"/>
    <col min="84" max="84" width="56.88671875" style="1" customWidth="1"/>
    <col min="85" max="85" width="24.44140625" style="1" customWidth="1"/>
    <col min="86" max="86" width="22.88671875" style="1" customWidth="1"/>
    <col min="87" max="87" width="33.88671875" style="1" customWidth="1"/>
    <col min="88" max="88" width="29" style="1" customWidth="1"/>
    <col min="89" max="89" width="29.88671875" style="1" customWidth="1"/>
    <col min="90" max="90" width="36.44140625" style="1" customWidth="1"/>
    <col min="91" max="91" width="38.44140625" style="1" customWidth="1"/>
    <col min="92" max="92" width="42" style="1" customWidth="1"/>
    <col min="93" max="93" width="47.44140625" style="1" customWidth="1"/>
    <col min="94" max="94" width="37.88671875" style="1" customWidth="1"/>
    <col min="95" max="95" width="25.44140625" style="1" customWidth="1"/>
    <col min="96" max="96" width="45.44140625" style="1" customWidth="1"/>
    <col min="97" max="97" width="38.44140625" style="1" customWidth="1"/>
    <col min="98" max="98" width="82.109375" style="1" customWidth="1"/>
    <col min="99" max="99" width="22" style="1" customWidth="1"/>
    <col min="100" max="100" width="32.109375" style="1" customWidth="1"/>
    <col min="101" max="101" width="28" style="1" customWidth="1"/>
    <col min="102" max="102" width="57.44140625" style="1" customWidth="1"/>
    <col min="103" max="103" width="25.109375" style="1" customWidth="1"/>
    <col min="104" max="104" width="23.44140625" style="1" customWidth="1"/>
    <col min="105" max="105" width="34.44140625" style="1" customWidth="1"/>
    <col min="106" max="106" width="29.44140625" style="1" customWidth="1"/>
    <col min="107" max="107" width="30.44140625" style="1" customWidth="1"/>
    <col min="108" max="108" width="37.109375" style="1" customWidth="1"/>
    <col min="109" max="109" width="39.44140625" style="1" customWidth="1"/>
    <col min="110" max="110" width="42.44140625" style="1" customWidth="1"/>
    <col min="111" max="111" width="48" style="1" customWidth="1"/>
    <col min="112" max="112" width="38.44140625" style="1" customWidth="1"/>
    <col min="113" max="113" width="25.88671875" style="1" customWidth="1"/>
    <col min="114" max="114" width="46" style="1" customWidth="1"/>
    <col min="115" max="115" width="39.109375" style="1" customWidth="1"/>
    <col min="116" max="116" width="82.44140625" style="1" customWidth="1"/>
    <col min="117" max="117" width="20" style="1" customWidth="1"/>
    <col min="118" max="118" width="30.109375" style="1" customWidth="1"/>
    <col min="119" max="119" width="26" style="1" customWidth="1"/>
    <col min="120" max="120" width="55.44140625" style="1" customWidth="1"/>
    <col min="121" max="121" width="23.44140625" style="1" customWidth="1"/>
    <col min="122" max="122" width="21.44140625" style="1" customWidth="1"/>
    <col min="123" max="123" width="32.44140625" style="1" customWidth="1"/>
    <col min="124" max="124" width="27.44140625" style="1" customWidth="1"/>
    <col min="125" max="125" width="28.44140625" style="1" customWidth="1"/>
    <col min="126" max="126" width="35.109375" style="1" customWidth="1"/>
    <col min="127" max="127" width="37.44140625" style="1" customWidth="1"/>
    <col min="128" max="128" width="40.44140625" style="1" customWidth="1"/>
    <col min="129" max="129" width="46" style="1" customWidth="1"/>
    <col min="130" max="130" width="36.44140625" style="1" customWidth="1"/>
    <col min="131" max="131" width="24" style="1" customWidth="1"/>
    <col min="132" max="132" width="44.109375" style="1" customWidth="1"/>
    <col min="133" max="133" width="37.44140625" style="1" customWidth="1"/>
    <col min="134" max="134" width="80.88671875" style="1" customWidth="1"/>
    <col min="135" max="135" width="37.109375" style="1" customWidth="1"/>
    <col min="136" max="136" width="22.88671875" style="1" customWidth="1"/>
    <col min="137" max="137" width="33" style="1" customWidth="1"/>
    <col min="138" max="138" width="28.88671875" style="1" customWidth="1"/>
    <col min="139" max="139" width="58.44140625" style="1" customWidth="1"/>
    <col min="140" max="140" width="26" style="1" customWidth="1"/>
    <col min="141" max="141" width="24.44140625" style="1" customWidth="1"/>
    <col min="142" max="142" width="35.44140625" style="1" customWidth="1"/>
    <col min="143" max="143" width="30.44140625" style="1" customWidth="1"/>
    <col min="144" max="144" width="31.44140625" style="1" customWidth="1"/>
    <col min="145" max="145" width="38" style="1" customWidth="1"/>
    <col min="146" max="146" width="40.109375" style="1" customWidth="1"/>
    <col min="147" max="147" width="43.44140625" style="1" customWidth="1"/>
    <col min="148" max="148" width="48.88671875" style="1" customWidth="1"/>
    <col min="149" max="149" width="39.44140625" style="1" customWidth="1"/>
    <col min="150" max="150" width="26.88671875" style="1" customWidth="1"/>
    <col min="151" max="151" width="47" style="1" customWidth="1"/>
    <col min="152" max="152" width="40" style="1" customWidth="1"/>
    <col min="153" max="153" width="83.44140625" style="1" customWidth="1"/>
    <col min="154" max="154" width="21.44140625" style="1" customWidth="1"/>
    <col min="155" max="155" width="31.44140625" style="1" customWidth="1"/>
    <col min="156" max="156" width="27.44140625" style="1" customWidth="1"/>
    <col min="157" max="157" width="56.88671875" style="1" customWidth="1"/>
    <col min="158" max="158" width="24.44140625" style="1" customWidth="1"/>
    <col min="159" max="159" width="22.88671875" style="1" customWidth="1"/>
    <col min="160" max="160" width="33.88671875" style="1" customWidth="1"/>
    <col min="161" max="161" width="29" style="1" customWidth="1"/>
    <col min="162" max="162" width="29.88671875" style="1" customWidth="1"/>
    <col min="163" max="163" width="36.44140625" style="1" customWidth="1"/>
    <col min="164" max="164" width="38.44140625" style="1" customWidth="1"/>
    <col min="165" max="165" width="42" style="1" customWidth="1"/>
    <col min="166" max="166" width="47.44140625" style="1" customWidth="1"/>
    <col min="167" max="167" width="37.88671875" style="1" customWidth="1"/>
    <col min="168" max="168" width="25.44140625" style="1" customWidth="1"/>
    <col min="169" max="169" width="45.44140625" style="1" customWidth="1"/>
    <col min="170" max="170" width="38.44140625" style="1" customWidth="1"/>
    <col min="171" max="171" width="82.109375" style="1" customWidth="1"/>
    <col min="172" max="172" width="22" style="1" customWidth="1"/>
    <col min="173" max="173" width="32.109375" style="1" customWidth="1"/>
    <col min="174" max="174" width="28" style="1" customWidth="1"/>
    <col min="175" max="175" width="57.44140625" style="1" customWidth="1"/>
    <col min="176" max="176" width="25.109375" style="1" customWidth="1"/>
    <col min="177" max="177" width="23.44140625" style="1" customWidth="1"/>
    <col min="178" max="178" width="34.44140625" style="1" customWidth="1"/>
    <col min="179" max="179" width="29.44140625" style="1" customWidth="1"/>
    <col min="180" max="180" width="30.44140625" style="1" customWidth="1"/>
    <col min="181" max="181" width="37.109375" style="1" customWidth="1"/>
    <col min="182" max="182" width="39.44140625" style="1" customWidth="1"/>
    <col min="183" max="183" width="42.44140625" style="1" customWidth="1"/>
    <col min="184" max="184" width="48" style="1" customWidth="1"/>
    <col min="185" max="185" width="38.44140625" style="1" customWidth="1"/>
    <col min="186" max="186" width="25.88671875" style="1" customWidth="1"/>
    <col min="187" max="187" width="46" style="1" customWidth="1"/>
    <col min="188" max="188" width="39.109375" style="1" customWidth="1"/>
    <col min="189" max="189" width="82.44140625" style="1" customWidth="1"/>
    <col min="190" max="190" width="20" style="1" customWidth="1"/>
    <col min="191" max="191" width="30.109375" style="1" customWidth="1"/>
    <col min="192" max="192" width="26" style="1" customWidth="1"/>
    <col min="193" max="193" width="55.44140625" style="1" customWidth="1"/>
    <col min="194" max="194" width="23.44140625" style="1" customWidth="1"/>
    <col min="195" max="195" width="21.44140625" style="1" customWidth="1"/>
    <col min="196" max="196" width="32.44140625" style="1" customWidth="1"/>
    <col min="197" max="197" width="27.44140625" style="1" customWidth="1"/>
    <col min="198" max="198" width="28.44140625" style="1" customWidth="1"/>
    <col min="199" max="199" width="35.109375" style="1" customWidth="1"/>
    <col min="200" max="200" width="37.44140625" style="1" customWidth="1"/>
    <col min="201" max="201" width="40.44140625" style="1" customWidth="1"/>
    <col min="202" max="202" width="46" style="1" customWidth="1"/>
    <col min="203" max="203" width="36.44140625" style="1" customWidth="1"/>
    <col min="204" max="204" width="24" style="8" customWidth="1"/>
    <col min="205" max="205" width="44.109375" style="8" customWidth="1"/>
    <col min="206" max="206" width="37.44140625" style="8" customWidth="1"/>
    <col min="207" max="207" width="80.88671875" style="8" customWidth="1"/>
    <col min="208" max="208" width="37.109375" style="8" customWidth="1"/>
    <col min="209" max="209" width="22.88671875" style="8" customWidth="1"/>
    <col min="210" max="210" width="33" style="8" customWidth="1"/>
    <col min="211" max="211" width="28.88671875" style="8" customWidth="1"/>
    <col min="212" max="212" width="58.44140625" style="8" customWidth="1"/>
    <col min="213" max="213" width="26" style="8" customWidth="1"/>
    <col min="214" max="214" width="24.44140625" style="8" customWidth="1"/>
    <col min="215" max="215" width="35.44140625" style="8" customWidth="1"/>
    <col min="216" max="216" width="30.44140625" style="8" customWidth="1"/>
    <col min="217" max="217" width="31.44140625" style="8" customWidth="1"/>
    <col min="218" max="218" width="38" style="8" customWidth="1"/>
    <col min="219" max="219" width="40.109375" style="8" customWidth="1"/>
    <col min="220" max="220" width="43.44140625" style="8" customWidth="1"/>
    <col min="221" max="221" width="48.88671875" style="8" customWidth="1"/>
    <col min="222" max="222" width="39.44140625" style="8" customWidth="1"/>
    <col min="223" max="223" width="26.88671875" style="8" customWidth="1"/>
    <col min="224" max="224" width="47" style="8" customWidth="1"/>
    <col min="225" max="225" width="40" style="8" customWidth="1"/>
    <col min="226" max="226" width="83.44140625" style="8" customWidth="1"/>
    <col min="227" max="227" width="21.44140625" style="8" customWidth="1"/>
    <col min="228" max="228" width="31.44140625" style="8" customWidth="1"/>
    <col min="229" max="229" width="27.44140625" style="8" customWidth="1"/>
    <col min="230" max="230" width="56.88671875" style="8" customWidth="1"/>
    <col min="231" max="231" width="24.44140625" style="8" customWidth="1"/>
    <col min="232" max="232" width="22.88671875" style="8" customWidth="1"/>
    <col min="233" max="233" width="33.88671875" style="8" customWidth="1"/>
    <col min="234" max="234" width="29" style="8" customWidth="1"/>
    <col min="235" max="235" width="29.88671875" style="8" customWidth="1"/>
    <col min="236" max="236" width="36.44140625" style="8" customWidth="1"/>
    <col min="237" max="237" width="38.44140625" style="8" customWidth="1"/>
    <col min="238" max="238" width="42" style="8" customWidth="1"/>
    <col min="239" max="239" width="47.44140625" style="8" customWidth="1"/>
    <col min="240" max="240" width="37.88671875" style="8" customWidth="1"/>
    <col min="241" max="241" width="25.44140625" style="8" customWidth="1"/>
    <col min="242" max="242" width="45.44140625" style="8" customWidth="1"/>
    <col min="243" max="243" width="38.44140625" style="8" customWidth="1"/>
    <col min="244" max="244" width="82.109375" style="8" customWidth="1"/>
    <col min="245" max="245" width="22" style="8" customWidth="1"/>
    <col min="246" max="246" width="32.109375" style="8" customWidth="1"/>
    <col min="247" max="247" width="28" style="8" customWidth="1"/>
    <col min="248" max="248" width="57.44140625" style="8" customWidth="1"/>
    <col min="249" max="249" width="25.109375" style="8" customWidth="1"/>
    <col min="250" max="250" width="23.44140625" style="8" customWidth="1"/>
    <col min="251" max="251" width="34.44140625" style="8" customWidth="1"/>
    <col min="252" max="252" width="29.44140625" style="8" customWidth="1"/>
    <col min="253" max="253" width="30.44140625" style="8" customWidth="1"/>
    <col min="254" max="254" width="37.109375" style="8" customWidth="1"/>
    <col min="255" max="255" width="39.44140625" style="8" customWidth="1"/>
    <col min="256" max="256" width="42.44140625" style="8" customWidth="1"/>
    <col min="257" max="257" width="48" style="8" customWidth="1"/>
    <col min="258" max="258" width="38.44140625" style="8" customWidth="1"/>
    <col min="259" max="259" width="25.88671875" style="8" customWidth="1"/>
    <col min="260" max="260" width="46" style="8" customWidth="1"/>
    <col min="261" max="261" width="39.109375" style="8" customWidth="1"/>
    <col min="262" max="262" width="82.44140625" style="8" customWidth="1"/>
    <col min="263" max="263" width="20" style="8" customWidth="1"/>
    <col min="264" max="264" width="30.109375" style="8" customWidth="1"/>
    <col min="265" max="265" width="26" style="8" customWidth="1"/>
    <col min="266" max="266" width="55.44140625" style="8" customWidth="1"/>
    <col min="267" max="267" width="23.44140625" style="8" customWidth="1"/>
    <col min="268" max="268" width="21.44140625" style="8" customWidth="1"/>
    <col min="269" max="269" width="32.44140625" style="8" customWidth="1"/>
    <col min="270" max="270" width="27.44140625" style="8" customWidth="1"/>
    <col min="271" max="271" width="28.44140625" style="8" customWidth="1"/>
    <col min="272" max="272" width="35.109375" style="8" customWidth="1"/>
    <col min="273" max="273" width="37.44140625" style="8" customWidth="1"/>
    <col min="274" max="274" width="40.44140625" style="8" customWidth="1"/>
    <col min="275" max="275" width="46" style="8" customWidth="1"/>
    <col min="276" max="276" width="36.44140625" style="8" customWidth="1"/>
    <col min="277" max="277" width="24" style="8" customWidth="1"/>
    <col min="278" max="278" width="44.109375" style="8" customWidth="1"/>
    <col min="279" max="279" width="37.44140625" style="8" customWidth="1"/>
    <col min="280" max="280" width="80.88671875" style="8" customWidth="1"/>
    <col min="281" max="281" width="37.109375" style="8" customWidth="1"/>
    <col min="282" max="282" width="22.88671875" style="8" customWidth="1"/>
    <col min="283" max="283" width="33" style="8" customWidth="1"/>
    <col min="284" max="284" width="28.88671875" style="8" customWidth="1"/>
    <col min="285" max="285" width="58.44140625" style="8" customWidth="1"/>
    <col min="286" max="286" width="26" style="8" customWidth="1"/>
    <col min="287" max="287" width="24.44140625" style="8" customWidth="1"/>
    <col min="288" max="288" width="35.44140625" style="8" customWidth="1"/>
    <col min="289" max="289" width="30.44140625" style="8" customWidth="1"/>
    <col min="290" max="290" width="31.44140625" style="8" customWidth="1"/>
    <col min="291" max="291" width="38" style="8" customWidth="1"/>
    <col min="292" max="292" width="40.109375" style="8" customWidth="1"/>
    <col min="293" max="293" width="43.44140625" style="8" customWidth="1"/>
    <col min="294" max="294" width="48.88671875" style="8" customWidth="1"/>
    <col min="295" max="295" width="39.44140625" style="8" customWidth="1"/>
    <col min="296" max="296" width="26.88671875" style="8" customWidth="1"/>
    <col min="297" max="297" width="47" style="8" customWidth="1"/>
    <col min="298" max="298" width="40" style="8" customWidth="1"/>
    <col min="299" max="299" width="83.44140625" style="8" customWidth="1"/>
    <col min="300" max="300" width="21.44140625" style="8" customWidth="1"/>
    <col min="301" max="301" width="31.44140625" style="8" customWidth="1"/>
    <col min="302" max="302" width="27.44140625" style="8" customWidth="1"/>
    <col min="303" max="303" width="56.88671875" style="8" customWidth="1"/>
    <col min="304" max="304" width="24.44140625" style="8" customWidth="1"/>
    <col min="305" max="305" width="22.88671875" style="8" customWidth="1"/>
    <col min="306" max="306" width="33.88671875" style="8" customWidth="1"/>
    <col min="307" max="307" width="29" style="8" customWidth="1"/>
    <col min="308" max="308" width="29.88671875" style="8" customWidth="1"/>
    <col min="309" max="309" width="36.44140625" style="8" customWidth="1"/>
    <col min="310" max="310" width="38.44140625" style="8" customWidth="1"/>
    <col min="311" max="311" width="42" style="8" customWidth="1"/>
    <col min="312" max="312" width="47.44140625" style="8" customWidth="1"/>
    <col min="313" max="313" width="37.88671875" style="8" customWidth="1"/>
    <col min="314" max="314" width="25.44140625" style="8" customWidth="1"/>
    <col min="315" max="315" width="45.44140625" style="8" customWidth="1"/>
    <col min="316" max="316" width="38.44140625" style="8" customWidth="1"/>
    <col min="317" max="317" width="82.109375" style="8" customWidth="1"/>
    <col min="318" max="318" width="22" style="8" customWidth="1"/>
    <col min="319" max="319" width="32.109375" style="8" customWidth="1"/>
    <col min="320" max="320" width="28" style="8" customWidth="1"/>
    <col min="321" max="321" width="57.44140625" style="8" customWidth="1"/>
    <col min="322" max="322" width="25.109375" style="8" customWidth="1"/>
    <col min="323" max="323" width="23.44140625" style="8" customWidth="1"/>
    <col min="324" max="324" width="34.44140625" style="8" customWidth="1"/>
    <col min="325" max="325" width="29.44140625" style="8" customWidth="1"/>
    <col min="326" max="326" width="30.44140625" style="8" customWidth="1"/>
    <col min="327" max="327" width="37.109375" style="8" customWidth="1"/>
    <col min="328" max="328" width="39.44140625" style="8" customWidth="1"/>
    <col min="329" max="329" width="42.44140625" style="8" customWidth="1"/>
    <col min="330" max="330" width="48" style="8" customWidth="1"/>
    <col min="331" max="331" width="38.44140625" style="8" customWidth="1"/>
    <col min="332" max="332" width="25.88671875" style="8" customWidth="1"/>
    <col min="333" max="333" width="46" style="8" customWidth="1"/>
    <col min="334" max="334" width="39.109375" style="8" customWidth="1"/>
    <col min="335" max="335" width="82.44140625" style="8" customWidth="1"/>
    <col min="336" max="336" width="20" style="8" customWidth="1"/>
    <col min="337" max="337" width="30.109375" style="8" customWidth="1"/>
    <col min="338" max="338" width="26" style="8" customWidth="1"/>
    <col min="339" max="339" width="55.44140625" style="8" customWidth="1"/>
    <col min="340" max="340" width="23.44140625" style="8" customWidth="1"/>
    <col min="341" max="341" width="21.44140625" style="8" customWidth="1"/>
    <col min="342" max="342" width="32.44140625" style="8" customWidth="1"/>
    <col min="343" max="343" width="27.44140625" style="8" customWidth="1"/>
    <col min="344" max="344" width="28.44140625" style="8" customWidth="1"/>
    <col min="345" max="345" width="35.109375" style="8" customWidth="1"/>
    <col min="346" max="346" width="37.44140625" style="8" customWidth="1"/>
    <col min="347" max="347" width="40.44140625" style="8" customWidth="1"/>
    <col min="348" max="348" width="46" style="8" customWidth="1"/>
    <col min="349" max="349" width="36.44140625" style="8" customWidth="1"/>
    <col min="350" max="350" width="24" style="8" customWidth="1"/>
    <col min="351" max="351" width="44.109375" style="8" customWidth="1"/>
    <col min="352" max="352" width="37.44140625" style="8" customWidth="1"/>
    <col min="353" max="353" width="80.88671875" style="8" customWidth="1"/>
    <col min="354" max="354" width="37.109375" style="8" customWidth="1"/>
    <col min="355" max="16384" width="11.44140625" style="8"/>
  </cols>
  <sheetData>
    <row r="1" spans="1:203" ht="30" customHeight="1" x14ac:dyDescent="0.25">
      <c r="A1" s="110"/>
      <c r="B1" s="110"/>
      <c r="C1" s="111" t="s">
        <v>0</v>
      </c>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3"/>
      <c r="BH1" s="15" t="s">
        <v>1</v>
      </c>
      <c r="BI1" s="16"/>
      <c r="BJ1" s="17"/>
    </row>
    <row r="2" spans="1:203" ht="30" customHeight="1" x14ac:dyDescent="0.25">
      <c r="A2" s="110"/>
      <c r="B2" s="110"/>
      <c r="C2" s="111"/>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3"/>
      <c r="BH2" s="15" t="s">
        <v>2</v>
      </c>
      <c r="BI2" s="16"/>
      <c r="BJ2" s="17"/>
    </row>
    <row r="3" spans="1:203" ht="30" customHeight="1" x14ac:dyDescent="0.25">
      <c r="A3" s="110"/>
      <c r="B3" s="110"/>
      <c r="C3" s="111"/>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3"/>
      <c r="BH3" s="15" t="s">
        <v>3</v>
      </c>
      <c r="BI3" s="16"/>
      <c r="BJ3" s="17"/>
    </row>
    <row r="4" spans="1:203" ht="30" customHeight="1" x14ac:dyDescent="0.25">
      <c r="A4" s="110"/>
      <c r="B4" s="110"/>
      <c r="C4" s="114"/>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6"/>
      <c r="BH4" s="18" t="s">
        <v>4</v>
      </c>
      <c r="BI4" s="19"/>
      <c r="BJ4" s="20"/>
    </row>
    <row r="5" spans="1:203" s="1" customFormat="1" ht="23.25" customHeight="1" x14ac:dyDescent="0.2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11"/>
      <c r="BA5" s="11"/>
      <c r="BB5" s="11"/>
      <c r="BC5" s="11"/>
      <c r="BD5" s="11"/>
      <c r="BE5" s="11"/>
      <c r="BF5" s="11"/>
      <c r="BG5" s="9"/>
      <c r="BH5" s="9"/>
      <c r="BI5" s="9"/>
      <c r="BJ5" s="21"/>
    </row>
    <row r="6" spans="1:203" s="1" customFormat="1" ht="28.5" customHeight="1" x14ac:dyDescent="0.25">
      <c r="A6" s="9"/>
      <c r="B6" s="10" t="s">
        <v>5</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22"/>
      <c r="BI6" s="22"/>
      <c r="BJ6" s="23"/>
    </row>
    <row r="7" spans="1:203" s="1" customFormat="1" ht="36.9" customHeight="1" x14ac:dyDescent="0.25">
      <c r="B7" s="12">
        <v>2025</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22"/>
      <c r="BI7" s="22"/>
      <c r="BJ7" s="23"/>
    </row>
    <row r="8" spans="1:203" s="1" customFormat="1" ht="8.4" customHeight="1" thickBot="1" x14ac:dyDescent="0.3">
      <c r="C8" s="13"/>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22"/>
      <c r="BI8" s="22"/>
      <c r="BJ8" s="23"/>
    </row>
    <row r="9" spans="1:203" s="2" customFormat="1" ht="38.1" customHeight="1" thickBot="1" x14ac:dyDescent="0.3">
      <c r="A9" s="117" t="s">
        <v>6</v>
      </c>
      <c r="B9" s="117"/>
      <c r="C9" s="117"/>
      <c r="D9" s="117"/>
      <c r="E9" s="117"/>
      <c r="F9" s="117"/>
      <c r="G9" s="117"/>
      <c r="H9" s="117"/>
      <c r="I9" s="117"/>
      <c r="J9" s="117"/>
      <c r="K9" s="117"/>
      <c r="L9" s="117"/>
      <c r="M9" s="117"/>
      <c r="N9" s="117"/>
      <c r="O9" s="118" t="s">
        <v>7</v>
      </c>
      <c r="P9" s="119"/>
      <c r="Q9" s="120"/>
      <c r="R9" s="118" t="s">
        <v>8</v>
      </c>
      <c r="S9" s="119"/>
      <c r="T9" s="119"/>
      <c r="U9" s="119"/>
      <c r="V9" s="119"/>
      <c r="W9" s="119"/>
      <c r="X9" s="119"/>
      <c r="Y9" s="119"/>
      <c r="Z9" s="121" t="s">
        <v>9</v>
      </c>
      <c r="AA9" s="122"/>
      <c r="AB9" s="122"/>
      <c r="AC9" s="122"/>
      <c r="AD9" s="122"/>
      <c r="AE9" s="122"/>
      <c r="AF9" s="122"/>
      <c r="AG9" s="122"/>
      <c r="AH9" s="122"/>
      <c r="AI9" s="122"/>
      <c r="AJ9" s="122"/>
      <c r="AK9" s="122"/>
      <c r="AL9" s="122"/>
      <c r="AM9" s="122"/>
      <c r="AN9" s="123"/>
      <c r="AO9" s="118" t="s">
        <v>10</v>
      </c>
      <c r="AP9" s="119"/>
      <c r="AQ9" s="119"/>
      <c r="AR9" s="119"/>
      <c r="AS9" s="119"/>
      <c r="AT9" s="119"/>
      <c r="AU9" s="119"/>
      <c r="AV9" s="119"/>
      <c r="AW9" s="119"/>
      <c r="AX9" s="119"/>
      <c r="AY9" s="119"/>
      <c r="AZ9" s="119"/>
      <c r="BA9" s="119"/>
      <c r="BB9" s="119"/>
      <c r="BC9" s="119"/>
      <c r="BD9" s="119"/>
      <c r="BE9" s="119"/>
      <c r="BF9" s="119"/>
      <c r="BG9" s="120"/>
      <c r="BH9" s="108" t="s">
        <v>11</v>
      </c>
      <c r="BI9" s="109"/>
      <c r="BJ9" s="24"/>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row>
    <row r="10" spans="1:203" s="3" customFormat="1" ht="57" customHeight="1" thickBot="1" x14ac:dyDescent="0.3">
      <c r="A10" s="14" t="s">
        <v>12</v>
      </c>
      <c r="B10" s="14" t="s">
        <v>13</v>
      </c>
      <c r="C10" s="14" t="s">
        <v>14</v>
      </c>
      <c r="D10" s="14" t="s">
        <v>15</v>
      </c>
      <c r="E10" s="14" t="s">
        <v>16</v>
      </c>
      <c r="F10" s="14" t="s">
        <v>17</v>
      </c>
      <c r="G10" s="14" t="s">
        <v>18</v>
      </c>
      <c r="H10" s="14" t="s">
        <v>19</v>
      </c>
      <c r="I10" s="14" t="s">
        <v>20</v>
      </c>
      <c r="J10" s="14" t="s">
        <v>21</v>
      </c>
      <c r="K10" s="14" t="s">
        <v>22</v>
      </c>
      <c r="L10" s="14" t="s">
        <v>23</v>
      </c>
      <c r="M10" s="14" t="s">
        <v>24</v>
      </c>
      <c r="N10" s="14" t="s">
        <v>25</v>
      </c>
      <c r="O10" s="14" t="s">
        <v>26</v>
      </c>
      <c r="P10" s="14" t="s">
        <v>27</v>
      </c>
      <c r="Q10" s="14" t="s">
        <v>28</v>
      </c>
      <c r="R10" s="14" t="s">
        <v>29</v>
      </c>
      <c r="S10" s="14" t="s">
        <v>30</v>
      </c>
      <c r="T10" s="14" t="s">
        <v>31</v>
      </c>
      <c r="U10" s="14" t="s">
        <v>32</v>
      </c>
      <c r="V10" s="14" t="s">
        <v>33</v>
      </c>
      <c r="W10" s="14" t="s">
        <v>34</v>
      </c>
      <c r="X10" s="14" t="s">
        <v>35</v>
      </c>
      <c r="Y10" s="14" t="s">
        <v>36</v>
      </c>
      <c r="Z10" s="14" t="s">
        <v>37</v>
      </c>
      <c r="AA10" s="14" t="s">
        <v>38</v>
      </c>
      <c r="AB10" s="14" t="s">
        <v>39</v>
      </c>
      <c r="AC10" s="14" t="s">
        <v>40</v>
      </c>
      <c r="AD10" s="14" t="s">
        <v>41</v>
      </c>
      <c r="AE10" s="14" t="s">
        <v>42</v>
      </c>
      <c r="AF10" s="14" t="s">
        <v>43</v>
      </c>
      <c r="AG10" s="14" t="s">
        <v>44</v>
      </c>
      <c r="AH10" s="14" t="s">
        <v>45</v>
      </c>
      <c r="AI10" s="14" t="s">
        <v>46</v>
      </c>
      <c r="AJ10" s="14" t="s">
        <v>47</v>
      </c>
      <c r="AK10" s="14" t="s">
        <v>48</v>
      </c>
      <c r="AL10" s="14" t="s">
        <v>49</v>
      </c>
      <c r="AM10" s="14" t="s">
        <v>50</v>
      </c>
      <c r="AN10" s="14" t="s">
        <v>51</v>
      </c>
      <c r="AO10" s="14" t="s">
        <v>52</v>
      </c>
      <c r="AP10" s="14" t="s">
        <v>53</v>
      </c>
      <c r="AQ10" s="14" t="s">
        <v>54</v>
      </c>
      <c r="AR10" s="14" t="s">
        <v>55</v>
      </c>
      <c r="AS10" s="14" t="s">
        <v>56</v>
      </c>
      <c r="AT10" s="14" t="s">
        <v>57</v>
      </c>
      <c r="AU10" s="14" t="s">
        <v>58</v>
      </c>
      <c r="AV10" s="14" t="s">
        <v>59</v>
      </c>
      <c r="AW10" s="14" t="s">
        <v>60</v>
      </c>
      <c r="AX10" s="14" t="s">
        <v>61</v>
      </c>
      <c r="AY10" s="14" t="s">
        <v>62</v>
      </c>
      <c r="AZ10" s="14" t="s">
        <v>63</v>
      </c>
      <c r="BA10" s="14" t="s">
        <v>64</v>
      </c>
      <c r="BB10" s="14" t="s">
        <v>65</v>
      </c>
      <c r="BC10" s="14" t="s">
        <v>66</v>
      </c>
      <c r="BD10" s="14" t="s">
        <v>67</v>
      </c>
      <c r="BE10" s="14" t="s">
        <v>68</v>
      </c>
      <c r="BF10" s="14" t="s">
        <v>69</v>
      </c>
      <c r="BG10" s="14" t="s">
        <v>70</v>
      </c>
      <c r="BH10" s="14" t="s">
        <v>71</v>
      </c>
      <c r="BI10" s="26" t="s">
        <v>72</v>
      </c>
      <c r="BJ10" s="27" t="s">
        <v>73</v>
      </c>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row>
    <row r="11" spans="1:203" s="75" customFormat="1" ht="31.95" hidden="1" customHeight="1" x14ac:dyDescent="0.3">
      <c r="A11" s="61">
        <v>2</v>
      </c>
      <c r="B11" s="61" t="s">
        <v>74</v>
      </c>
      <c r="C11" s="61" t="s">
        <v>75</v>
      </c>
      <c r="D11" s="61" t="s">
        <v>76</v>
      </c>
      <c r="E11" s="61" t="s">
        <v>77</v>
      </c>
      <c r="F11" s="61">
        <v>1</v>
      </c>
      <c r="G11" s="61" t="s">
        <v>78</v>
      </c>
      <c r="H11" s="61">
        <v>450104600</v>
      </c>
      <c r="I11" s="61" t="s">
        <v>79</v>
      </c>
      <c r="J11" s="61">
        <v>1</v>
      </c>
      <c r="K11" s="61" t="s">
        <v>80</v>
      </c>
      <c r="L11" s="61" t="s">
        <v>81</v>
      </c>
      <c r="M11" s="61">
        <v>1</v>
      </c>
      <c r="N11" s="61">
        <v>1</v>
      </c>
      <c r="O11" s="55">
        <v>0.3</v>
      </c>
      <c r="P11" s="69">
        <f>+Tabla1[[#This Row],[Meta Ejecutada Vigencia4]]/Tabla1[[#This Row],[Meta Programada Vigencia]]</f>
        <v>0.3</v>
      </c>
      <c r="Q11" s="69">
        <f>+Tabla1[[#This Row],[Meta Ejecutada Vigencia4]]/Tabla1[[#This Row],[Meta Programada Cuatrienio3]]</f>
        <v>0.3</v>
      </c>
      <c r="R11" s="70">
        <v>2024680010134</v>
      </c>
      <c r="S11" s="71" t="s">
        <v>82</v>
      </c>
      <c r="T11" s="72">
        <v>900727272</v>
      </c>
      <c r="U11" s="73">
        <v>200727272</v>
      </c>
      <c r="V11" s="55" t="s">
        <v>252</v>
      </c>
      <c r="W11" s="55" t="s">
        <v>253</v>
      </c>
      <c r="X11" s="31">
        <v>619.70299999999997</v>
      </c>
      <c r="Y11" s="74" t="s">
        <v>255</v>
      </c>
      <c r="Z11" s="58">
        <v>200727272</v>
      </c>
      <c r="AA11" s="58"/>
      <c r="AB11" s="58"/>
      <c r="AC11" s="58"/>
      <c r="AD11" s="58"/>
      <c r="AE11" s="58"/>
      <c r="AF11" s="58"/>
      <c r="AG11" s="58"/>
      <c r="AH11" s="58"/>
      <c r="AI11" s="58"/>
      <c r="AJ11" s="58"/>
      <c r="AK11" s="58"/>
      <c r="AL11" s="58"/>
      <c r="AM11" s="58"/>
      <c r="AN11" s="59">
        <f>SUM(Tabla1[[#This Row],[Recursos propios 2025]:[Otros 2025]])</f>
        <v>200727272</v>
      </c>
      <c r="AO11" s="57">
        <v>149400000</v>
      </c>
      <c r="AP11" s="58"/>
      <c r="AQ11" s="58"/>
      <c r="AR11" s="58"/>
      <c r="AS11" s="58"/>
      <c r="AT11" s="58"/>
      <c r="AU11" s="58"/>
      <c r="AV11" s="58"/>
      <c r="AW11" s="58"/>
      <c r="AX11" s="58"/>
      <c r="AY11" s="58"/>
      <c r="AZ11" s="58"/>
      <c r="BA11" s="58"/>
      <c r="BB11" s="58"/>
      <c r="BC11" s="57">
        <f>SUM(Tabla1[[#This Row],[Recursos propios 20252]:[Otros 202515]])</f>
        <v>149400000</v>
      </c>
      <c r="BD11" s="60">
        <f>+Tabla1[[#This Row],[Total Comprometido 2025]]/Tabla1[[#This Row],[Total 2025]]</f>
        <v>0.74429348095758507</v>
      </c>
      <c r="BE11" s="32">
        <v>16973333.329999998</v>
      </c>
      <c r="BF11" s="32">
        <v>15133333.33</v>
      </c>
      <c r="BG11" s="59"/>
      <c r="BH11" s="61" t="s">
        <v>83</v>
      </c>
      <c r="BI11" s="62" t="s">
        <v>84</v>
      </c>
      <c r="BJ11" s="61">
        <v>10</v>
      </c>
    </row>
    <row r="12" spans="1:203" s="47" customFormat="1" ht="31.95" hidden="1" customHeight="1" x14ac:dyDescent="0.25">
      <c r="A12" s="38">
        <v>3</v>
      </c>
      <c r="B12" s="38" t="s">
        <v>74</v>
      </c>
      <c r="C12" s="38" t="s">
        <v>75</v>
      </c>
      <c r="D12" s="38">
        <v>4501</v>
      </c>
      <c r="E12" s="38" t="s">
        <v>77</v>
      </c>
      <c r="F12" s="38" t="s">
        <v>88</v>
      </c>
      <c r="G12" s="38" t="s">
        <v>85</v>
      </c>
      <c r="H12" s="38">
        <v>450102900</v>
      </c>
      <c r="I12" s="38" t="s">
        <v>86</v>
      </c>
      <c r="J12" s="38">
        <v>9</v>
      </c>
      <c r="K12" s="38" t="s">
        <v>80</v>
      </c>
      <c r="L12" s="38" t="s">
        <v>81</v>
      </c>
      <c r="M12" s="38">
        <v>9</v>
      </c>
      <c r="N12" s="38">
        <v>9</v>
      </c>
      <c r="O12" s="40">
        <v>2</v>
      </c>
      <c r="P12" s="41">
        <f>+Tabla1[[#This Row],[Meta Ejecutada Vigencia4]]/Tabla1[[#This Row],[Meta Programada Vigencia]]</f>
        <v>0.22222222222222221</v>
      </c>
      <c r="Q12" s="42">
        <f>+Tabla1[[#This Row],[Meta Ejecutada Vigencia4]]/Tabla1[[#This Row],[Meta Programada Cuatrienio3]]</f>
        <v>0.22222222222222221</v>
      </c>
      <c r="R12" s="43">
        <v>2024680010096</v>
      </c>
      <c r="S12" s="40" t="s">
        <v>87</v>
      </c>
      <c r="T12" s="44">
        <v>6147062155.3599997</v>
      </c>
      <c r="U12" s="45">
        <v>3777712592</v>
      </c>
      <c r="V12" s="76" t="s">
        <v>254</v>
      </c>
      <c r="W12" s="76" t="s">
        <v>253</v>
      </c>
      <c r="X12" s="77">
        <v>98982</v>
      </c>
      <c r="Y12" s="46" t="s">
        <v>266</v>
      </c>
      <c r="Z12" s="45">
        <v>3777712592</v>
      </c>
      <c r="AA12" s="37"/>
      <c r="AB12" s="37"/>
      <c r="AC12" s="37"/>
      <c r="AD12" s="37"/>
      <c r="AE12" s="37"/>
      <c r="AF12" s="37"/>
      <c r="AG12" s="37"/>
      <c r="AH12" s="37"/>
      <c r="AI12" s="37"/>
      <c r="AJ12" s="37"/>
      <c r="AK12" s="37"/>
      <c r="AL12" s="37"/>
      <c r="AM12" s="37"/>
      <c r="AN12" s="35">
        <f>SUM(Tabla1[[#This Row],[Recursos propios 2025]:[Otros 2025]])</f>
        <v>3777712592</v>
      </c>
      <c r="AO12" s="45">
        <v>1861800000</v>
      </c>
      <c r="AP12" s="37"/>
      <c r="AQ12" s="37"/>
      <c r="AR12" s="37"/>
      <c r="AS12" s="37"/>
      <c r="AT12" s="37"/>
      <c r="AU12" s="37"/>
      <c r="AV12" s="37"/>
      <c r="AW12" s="37"/>
      <c r="AX12" s="37"/>
      <c r="AY12" s="37"/>
      <c r="AZ12" s="37"/>
      <c r="BA12" s="37"/>
      <c r="BB12" s="37"/>
      <c r="BC12" s="35">
        <f>SUM(Tabla1[[#This Row],[Recursos propios 20252]:[Otros 202515]])</f>
        <v>1861800000</v>
      </c>
      <c r="BD12" s="36">
        <f>+Tabla1[[#This Row],[Total Comprometido 2025]]/Tabla1[[#This Row],[Total 2025]]</f>
        <v>0.49283791571193197</v>
      </c>
      <c r="BE12" s="37">
        <v>191536666.67999995</v>
      </c>
      <c r="BF12" s="37">
        <v>179696666.68000001</v>
      </c>
      <c r="BG12" s="37"/>
      <c r="BH12" s="38"/>
      <c r="BI12" s="39"/>
      <c r="BJ12" s="38"/>
    </row>
    <row r="13" spans="1:203" s="63" customFormat="1" ht="31.95" hidden="1" customHeight="1" x14ac:dyDescent="0.25">
      <c r="A13" s="30">
        <v>3</v>
      </c>
      <c r="B13" s="30" t="s">
        <v>74</v>
      </c>
      <c r="C13" s="30" t="s">
        <v>75</v>
      </c>
      <c r="D13" s="30">
        <v>4501</v>
      </c>
      <c r="E13" s="30" t="s">
        <v>77</v>
      </c>
      <c r="F13" s="30">
        <v>4501029</v>
      </c>
      <c r="G13" s="30" t="s">
        <v>85</v>
      </c>
      <c r="H13" s="30">
        <v>450102900</v>
      </c>
      <c r="I13" s="30" t="s">
        <v>86</v>
      </c>
      <c r="J13" s="49">
        <v>9</v>
      </c>
      <c r="K13" s="30" t="s">
        <v>80</v>
      </c>
      <c r="L13" s="30" t="s">
        <v>81</v>
      </c>
      <c r="M13" s="49">
        <v>0</v>
      </c>
      <c r="N13" s="30">
        <v>0</v>
      </c>
      <c r="O13" s="50">
        <v>0</v>
      </c>
      <c r="P13" s="51" t="e">
        <f>+Tabla1[[#This Row],[Meta Ejecutada Vigencia4]]/Tabla1[[#This Row],[Meta Programada Vigencia]]</f>
        <v>#DIV/0!</v>
      </c>
      <c r="Q13" s="51" t="e">
        <f>+Tabla1[[#This Row],[Meta Ejecutada Vigencia4]]/Tabla1[[#This Row],[Meta Programada Cuatrienio3]]</f>
        <v>#DIV/0!</v>
      </c>
      <c r="R13" s="52">
        <v>2024680010098</v>
      </c>
      <c r="S13" s="53" t="s">
        <v>89</v>
      </c>
      <c r="T13" s="54">
        <v>2000000000</v>
      </c>
      <c r="U13" s="54">
        <v>400000000</v>
      </c>
      <c r="V13" s="55"/>
      <c r="W13" s="55"/>
      <c r="X13" s="31"/>
      <c r="Y13" s="66"/>
      <c r="Z13" s="57">
        <v>400000000</v>
      </c>
      <c r="AA13" s="58"/>
      <c r="AB13" s="58"/>
      <c r="AC13" s="58"/>
      <c r="AD13" s="58"/>
      <c r="AE13" s="58"/>
      <c r="AF13" s="58"/>
      <c r="AG13" s="58"/>
      <c r="AH13" s="58"/>
      <c r="AI13" s="58"/>
      <c r="AJ13" s="58"/>
      <c r="AK13" s="58"/>
      <c r="AL13" s="58"/>
      <c r="AM13" s="58"/>
      <c r="AN13" s="59">
        <f>SUM(Tabla1[[#This Row],[Recursos propios 2025]:[Otros 2025]])</f>
        <v>400000000</v>
      </c>
      <c r="AO13" s="57"/>
      <c r="AP13" s="58"/>
      <c r="AQ13" s="58"/>
      <c r="AR13" s="58"/>
      <c r="AS13" s="58"/>
      <c r="AT13" s="58"/>
      <c r="AU13" s="58"/>
      <c r="AV13" s="58"/>
      <c r="AW13" s="58"/>
      <c r="AX13" s="58"/>
      <c r="AY13" s="58"/>
      <c r="AZ13" s="58"/>
      <c r="BA13" s="58"/>
      <c r="BB13" s="58"/>
      <c r="BC13" s="57">
        <f>SUM(Tabla1[[#This Row],[Recursos propios 20252]:[Otros 202515]])</f>
        <v>0</v>
      </c>
      <c r="BD13" s="60">
        <f>+Tabla1[[#This Row],[Total Comprometido 2025]]/Tabla1[[#This Row],[Total 2025]]</f>
        <v>0</v>
      </c>
      <c r="BE13" s="33"/>
      <c r="BF13" s="33"/>
      <c r="BG13" s="59"/>
      <c r="BH13" s="61"/>
      <c r="BI13" s="62"/>
      <c r="BJ13" s="30"/>
    </row>
    <row r="14" spans="1:203" s="47" customFormat="1" ht="31.95" hidden="1" customHeight="1" x14ac:dyDescent="0.25">
      <c r="A14" s="38">
        <v>3</v>
      </c>
      <c r="B14" s="38" t="s">
        <v>74</v>
      </c>
      <c r="C14" s="38" t="s">
        <v>75</v>
      </c>
      <c r="D14" s="38">
        <v>4501</v>
      </c>
      <c r="E14" s="38" t="s">
        <v>77</v>
      </c>
      <c r="F14" s="38" t="s">
        <v>88</v>
      </c>
      <c r="G14" s="38" t="s">
        <v>85</v>
      </c>
      <c r="H14" s="38">
        <v>450102900</v>
      </c>
      <c r="I14" s="38" t="s">
        <v>86</v>
      </c>
      <c r="J14" s="38">
        <v>9</v>
      </c>
      <c r="K14" s="38" t="s">
        <v>80</v>
      </c>
      <c r="L14" s="38" t="s">
        <v>81</v>
      </c>
      <c r="M14" s="38">
        <v>0</v>
      </c>
      <c r="N14" s="38">
        <v>0</v>
      </c>
      <c r="O14" s="40">
        <v>0</v>
      </c>
      <c r="P14" s="41" t="e">
        <f>+Tabla1[[#This Row],[Meta Ejecutada Vigencia4]]/Tabla1[[#This Row],[Meta Programada Vigencia]]</f>
        <v>#DIV/0!</v>
      </c>
      <c r="Q14" s="42" t="e">
        <f>+Tabla1[[#This Row],[Meta Ejecutada Vigencia4]]/Tabla1[[#This Row],[Meta Programada Cuatrienio3]]</f>
        <v>#DIV/0!</v>
      </c>
      <c r="R14" s="43">
        <v>2024680010099</v>
      </c>
      <c r="S14" s="40" t="s">
        <v>90</v>
      </c>
      <c r="T14" s="44">
        <v>610254545</v>
      </c>
      <c r="U14" s="45">
        <v>209454545</v>
      </c>
      <c r="V14" s="40" t="s">
        <v>252</v>
      </c>
      <c r="W14" s="40" t="s">
        <v>253</v>
      </c>
      <c r="X14" s="77">
        <v>619703</v>
      </c>
      <c r="Y14" s="46" t="s">
        <v>267</v>
      </c>
      <c r="Z14" s="45">
        <v>209454545</v>
      </c>
      <c r="AA14" s="37"/>
      <c r="AB14" s="37"/>
      <c r="AC14" s="37"/>
      <c r="AD14" s="37"/>
      <c r="AE14" s="37"/>
      <c r="AF14" s="37"/>
      <c r="AG14" s="37"/>
      <c r="AH14" s="37"/>
      <c r="AI14" s="37"/>
      <c r="AJ14" s="37"/>
      <c r="AK14" s="37"/>
      <c r="AL14" s="37"/>
      <c r="AM14" s="37"/>
      <c r="AN14" s="35">
        <f>SUM(Tabla1[[#This Row],[Recursos propios 2025]:[Otros 2025]])</f>
        <v>209454545</v>
      </c>
      <c r="AO14" s="37">
        <v>112200000</v>
      </c>
      <c r="AP14" s="37"/>
      <c r="AQ14" s="37"/>
      <c r="AR14" s="37"/>
      <c r="AS14" s="37"/>
      <c r="AT14" s="37"/>
      <c r="AU14" s="37"/>
      <c r="AV14" s="37"/>
      <c r="AW14" s="37"/>
      <c r="AX14" s="37"/>
      <c r="AY14" s="37"/>
      <c r="AZ14" s="37"/>
      <c r="BA14" s="37"/>
      <c r="BB14" s="37"/>
      <c r="BC14" s="35">
        <f>SUM(Tabla1[[#This Row],[Recursos propios 20252]:[Otros 202515]])</f>
        <v>112200000</v>
      </c>
      <c r="BD14" s="36">
        <f>+Tabla1[[#This Row],[Total Comprometido 2025]]/Tabla1[[#This Row],[Total 2025]]</f>
        <v>0.53567708449582696</v>
      </c>
      <c r="BE14" s="93">
        <v>8200000</v>
      </c>
      <c r="BF14" s="93">
        <v>6833333.3300000001</v>
      </c>
      <c r="BG14" s="37"/>
      <c r="BH14" s="38"/>
      <c r="BI14" s="39"/>
      <c r="BJ14" s="38"/>
    </row>
    <row r="15" spans="1:203" s="63" customFormat="1" ht="31.95" hidden="1" customHeight="1" x14ac:dyDescent="0.25">
      <c r="A15" s="30">
        <v>3</v>
      </c>
      <c r="B15" s="30" t="s">
        <v>74</v>
      </c>
      <c r="C15" s="30" t="s">
        <v>75</v>
      </c>
      <c r="D15" s="30">
        <v>4501</v>
      </c>
      <c r="E15" s="30" t="s">
        <v>77</v>
      </c>
      <c r="F15" s="30" t="s">
        <v>88</v>
      </c>
      <c r="G15" s="30" t="s">
        <v>85</v>
      </c>
      <c r="H15" s="30">
        <v>450102900</v>
      </c>
      <c r="I15" s="30" t="s">
        <v>86</v>
      </c>
      <c r="J15" s="49">
        <v>9</v>
      </c>
      <c r="K15" s="30" t="s">
        <v>80</v>
      </c>
      <c r="L15" s="30" t="s">
        <v>81</v>
      </c>
      <c r="M15" s="49">
        <v>0</v>
      </c>
      <c r="N15" s="30">
        <v>0</v>
      </c>
      <c r="O15" s="50">
        <v>0</v>
      </c>
      <c r="P15" s="51" t="e">
        <f>+Tabla1[[#This Row],[Meta Ejecutada Vigencia4]]/Tabla1[[#This Row],[Meta Programada Vigencia]]</f>
        <v>#DIV/0!</v>
      </c>
      <c r="Q15" s="51" t="e">
        <f>+Tabla1[[#This Row],[Meta Ejecutada Vigencia4]]/Tabla1[[#This Row],[Meta Programada Cuatrienio3]]</f>
        <v>#DIV/0!</v>
      </c>
      <c r="R15" s="52">
        <v>2024680010105</v>
      </c>
      <c r="S15" s="53" t="s">
        <v>91</v>
      </c>
      <c r="T15" s="54">
        <v>7668763485.4399996</v>
      </c>
      <c r="U15" s="54">
        <v>1521689090</v>
      </c>
      <c r="V15" s="55" t="s">
        <v>252</v>
      </c>
      <c r="W15" s="55" t="s">
        <v>253</v>
      </c>
      <c r="X15" s="31">
        <v>6000</v>
      </c>
      <c r="Y15" s="56" t="s">
        <v>268</v>
      </c>
      <c r="Z15" s="57">
        <v>1521689090</v>
      </c>
      <c r="AA15" s="58"/>
      <c r="AB15" s="58"/>
      <c r="AC15" s="58"/>
      <c r="AD15" s="58"/>
      <c r="AE15" s="58"/>
      <c r="AF15" s="58"/>
      <c r="AG15" s="58"/>
      <c r="AH15" s="58"/>
      <c r="AI15" s="58"/>
      <c r="AJ15" s="58"/>
      <c r="AK15" s="58"/>
      <c r="AL15" s="58"/>
      <c r="AM15" s="58"/>
      <c r="AN15" s="59">
        <f>SUM(Tabla1[[#This Row],[Recursos propios 2025]:[Otros 2025]])</f>
        <v>1521689090</v>
      </c>
      <c r="AO15" s="34">
        <v>698400000</v>
      </c>
      <c r="AP15" s="58"/>
      <c r="AQ15" s="58"/>
      <c r="AR15" s="58"/>
      <c r="AS15" s="58"/>
      <c r="AT15" s="58"/>
      <c r="AU15" s="58"/>
      <c r="AV15" s="58"/>
      <c r="AW15" s="58"/>
      <c r="AX15" s="58"/>
      <c r="AY15" s="58"/>
      <c r="AZ15" s="58"/>
      <c r="BA15" s="58"/>
      <c r="BB15" s="58"/>
      <c r="BC15" s="57">
        <f>SUM(Tabla1[[#This Row],[Recursos propios 20252]:[Otros 202515]])</f>
        <v>698400000</v>
      </c>
      <c r="BD15" s="60">
        <f>+Tabla1[[#This Row],[Total Comprometido 2025]]/Tabla1[[#This Row],[Total 2025]]</f>
        <v>0.4589636638585613</v>
      </c>
      <c r="BE15" s="59">
        <v>52853333.329999998</v>
      </c>
      <c r="BF15" s="59">
        <v>49939999.990000002</v>
      </c>
      <c r="BG15" s="59"/>
      <c r="BH15" s="61"/>
      <c r="BI15" s="62"/>
      <c r="BJ15" s="30"/>
    </row>
    <row r="16" spans="1:203" s="47" customFormat="1" ht="31.95" hidden="1" customHeight="1" x14ac:dyDescent="0.25">
      <c r="A16" s="38">
        <v>3</v>
      </c>
      <c r="B16" s="38" t="s">
        <v>74</v>
      </c>
      <c r="C16" s="38" t="s">
        <v>75</v>
      </c>
      <c r="D16" s="38">
        <v>4501</v>
      </c>
      <c r="E16" s="38" t="s">
        <v>77</v>
      </c>
      <c r="F16" s="38" t="s">
        <v>88</v>
      </c>
      <c r="G16" s="38" t="s">
        <v>85</v>
      </c>
      <c r="H16" s="38">
        <v>450102900</v>
      </c>
      <c r="I16" s="38" t="s">
        <v>86</v>
      </c>
      <c r="J16" s="38">
        <v>9</v>
      </c>
      <c r="K16" s="38" t="s">
        <v>80</v>
      </c>
      <c r="L16" s="38" t="s">
        <v>81</v>
      </c>
      <c r="M16" s="38">
        <v>0</v>
      </c>
      <c r="N16" s="38">
        <v>0</v>
      </c>
      <c r="O16" s="40">
        <v>0</v>
      </c>
      <c r="P16" s="41" t="e">
        <f>+Tabla1[[#This Row],[Meta Ejecutada Vigencia4]]/Tabla1[[#This Row],[Meta Programada Vigencia]]</f>
        <v>#DIV/0!</v>
      </c>
      <c r="Q16" s="42" t="e">
        <f>+Tabla1[[#This Row],[Meta Ejecutada Vigencia4]]/Tabla1[[#This Row],[Meta Programada Cuatrienio3]]</f>
        <v>#DIV/0!</v>
      </c>
      <c r="R16" s="43">
        <v>2024680010106</v>
      </c>
      <c r="S16" s="40" t="s">
        <v>92</v>
      </c>
      <c r="T16" s="44">
        <v>1599425454</v>
      </c>
      <c r="U16" s="45">
        <v>559025454</v>
      </c>
      <c r="V16" s="76" t="s">
        <v>252</v>
      </c>
      <c r="W16" s="76" t="s">
        <v>253</v>
      </c>
      <c r="X16" s="40">
        <v>4.2690000000000001</v>
      </c>
      <c r="Y16" s="78" t="s">
        <v>269</v>
      </c>
      <c r="Z16" s="45">
        <v>559025454</v>
      </c>
      <c r="AA16" s="37"/>
      <c r="AB16" s="37"/>
      <c r="AC16" s="37"/>
      <c r="AD16" s="37"/>
      <c r="AE16" s="37"/>
      <c r="AF16" s="37"/>
      <c r="AG16" s="37"/>
      <c r="AH16" s="37"/>
      <c r="AI16" s="37"/>
      <c r="AJ16" s="37"/>
      <c r="AK16" s="37"/>
      <c r="AL16" s="37"/>
      <c r="AM16" s="37"/>
      <c r="AN16" s="35">
        <f>SUM(Tabla1[[#This Row],[Recursos propios 2025]:[Otros 2025]])</f>
        <v>559025454</v>
      </c>
      <c r="AO16" s="79">
        <v>238800000</v>
      </c>
      <c r="AP16" s="37"/>
      <c r="AQ16" s="37"/>
      <c r="AR16" s="37"/>
      <c r="AS16" s="37"/>
      <c r="AT16" s="37"/>
      <c r="AU16" s="37"/>
      <c r="AV16" s="37"/>
      <c r="AW16" s="37"/>
      <c r="AX16" s="37"/>
      <c r="AY16" s="37"/>
      <c r="AZ16" s="37"/>
      <c r="BA16" s="37"/>
      <c r="BB16" s="37"/>
      <c r="BC16" s="35">
        <f>SUM(Tabla1[[#This Row],[Recursos propios 20252]:[Otros 202515]])</f>
        <v>238800000</v>
      </c>
      <c r="BD16" s="36">
        <f>+Tabla1[[#This Row],[Total Comprometido 2025]]/Tabla1[[#This Row],[Total 2025]]</f>
        <v>0.42717196201230578</v>
      </c>
      <c r="BE16" s="37">
        <v>15716666.66</v>
      </c>
      <c r="BF16" s="37">
        <v>14169999.99</v>
      </c>
      <c r="BG16" s="37"/>
      <c r="BH16" s="38"/>
      <c r="BI16" s="39"/>
      <c r="BJ16" s="38"/>
    </row>
    <row r="17" spans="1:62" s="63" customFormat="1" ht="31.95" hidden="1" customHeight="1" x14ac:dyDescent="0.25">
      <c r="A17" s="30">
        <v>3</v>
      </c>
      <c r="B17" s="30" t="s">
        <v>74</v>
      </c>
      <c r="C17" s="30" t="s">
        <v>75</v>
      </c>
      <c r="D17" s="30">
        <v>4501</v>
      </c>
      <c r="E17" s="30" t="s">
        <v>77</v>
      </c>
      <c r="F17" s="30" t="s">
        <v>88</v>
      </c>
      <c r="G17" s="30" t="s">
        <v>85</v>
      </c>
      <c r="H17" s="30">
        <v>450102900</v>
      </c>
      <c r="I17" s="30" t="s">
        <v>86</v>
      </c>
      <c r="J17" s="49">
        <v>9</v>
      </c>
      <c r="K17" s="30" t="s">
        <v>80</v>
      </c>
      <c r="L17" s="30" t="s">
        <v>81</v>
      </c>
      <c r="M17" s="49">
        <v>0</v>
      </c>
      <c r="N17" s="30">
        <v>0</v>
      </c>
      <c r="O17" s="50">
        <v>0</v>
      </c>
      <c r="P17" s="51" t="e">
        <f>+Tabla1[[#This Row],[Meta Ejecutada Vigencia4]]/Tabla1[[#This Row],[Meta Programada Vigencia]]</f>
        <v>#DIV/0!</v>
      </c>
      <c r="Q17" s="51" t="e">
        <f>+Tabla1[[#This Row],[Meta Ejecutada Vigencia4]]/Tabla1[[#This Row],[Meta Programada Cuatrienio3]]</f>
        <v>#DIV/0!</v>
      </c>
      <c r="R17" s="52">
        <v>2024680010107</v>
      </c>
      <c r="S17" s="53" t="s">
        <v>93</v>
      </c>
      <c r="T17" s="54">
        <v>5259233906.7799997</v>
      </c>
      <c r="U17" s="54">
        <v>2341287669</v>
      </c>
      <c r="V17" s="55" t="s">
        <v>252</v>
      </c>
      <c r="W17" s="55" t="s">
        <v>253</v>
      </c>
      <c r="X17" s="31">
        <v>674</v>
      </c>
      <c r="Y17" s="56" t="s">
        <v>270</v>
      </c>
      <c r="Z17" s="57">
        <v>2341287669</v>
      </c>
      <c r="AA17" s="58"/>
      <c r="AB17" s="58"/>
      <c r="AC17" s="58"/>
      <c r="AD17" s="58"/>
      <c r="AE17" s="58"/>
      <c r="AF17" s="58"/>
      <c r="AG17" s="58"/>
      <c r="AH17" s="58"/>
      <c r="AI17" s="58"/>
      <c r="AJ17" s="58"/>
      <c r="AK17" s="58"/>
      <c r="AL17" s="58"/>
      <c r="AM17" s="58"/>
      <c r="AN17" s="59">
        <f>SUM(Tabla1[[#This Row],[Recursos propios 2025]:[Otros 2025]])</f>
        <v>2341287669</v>
      </c>
      <c r="AO17" s="57">
        <v>1324800000</v>
      </c>
      <c r="AP17" s="58"/>
      <c r="AQ17" s="58"/>
      <c r="AR17" s="58"/>
      <c r="AS17" s="58"/>
      <c r="AT17" s="58"/>
      <c r="AU17" s="58"/>
      <c r="AV17" s="58"/>
      <c r="AW17" s="58"/>
      <c r="AX17" s="58"/>
      <c r="AY17" s="58"/>
      <c r="AZ17" s="58"/>
      <c r="BA17" s="58"/>
      <c r="BB17" s="58"/>
      <c r="BC17" s="57">
        <f>SUM(Tabla1[[#This Row],[Recursos propios 20252]:[Otros 202515]])</f>
        <v>1324800000</v>
      </c>
      <c r="BD17" s="60">
        <f>+Tabla1[[#This Row],[Total Comprometido 2025]]/Tabla1[[#This Row],[Total 2025]]</f>
        <v>0.56584247102187257</v>
      </c>
      <c r="BE17" s="33">
        <v>88196666.700000003</v>
      </c>
      <c r="BF17" s="33">
        <v>74613333.370000005</v>
      </c>
      <c r="BG17" s="59"/>
      <c r="BH17" s="61"/>
      <c r="BI17" s="62"/>
      <c r="BJ17" s="30"/>
    </row>
    <row r="18" spans="1:62" s="47" customFormat="1" ht="31.95" hidden="1" customHeight="1" x14ac:dyDescent="0.25">
      <c r="A18" s="38">
        <v>3</v>
      </c>
      <c r="B18" s="38" t="s">
        <v>74</v>
      </c>
      <c r="C18" s="38" t="s">
        <v>75</v>
      </c>
      <c r="D18" s="38">
        <v>4501</v>
      </c>
      <c r="E18" s="38" t="s">
        <v>77</v>
      </c>
      <c r="F18" s="38" t="s">
        <v>88</v>
      </c>
      <c r="G18" s="38" t="s">
        <v>85</v>
      </c>
      <c r="H18" s="38">
        <v>450102900</v>
      </c>
      <c r="I18" s="38" t="s">
        <v>86</v>
      </c>
      <c r="J18" s="38">
        <v>9</v>
      </c>
      <c r="K18" s="38" t="s">
        <v>80</v>
      </c>
      <c r="L18" s="38" t="s">
        <v>81</v>
      </c>
      <c r="M18" s="38">
        <v>0</v>
      </c>
      <c r="N18" s="38">
        <v>0</v>
      </c>
      <c r="O18" s="40"/>
      <c r="P18" s="41" t="e">
        <f>+Tabla1[[#This Row],[Meta Ejecutada Vigencia4]]/Tabla1[[#This Row],[Meta Programada Vigencia]]</f>
        <v>#DIV/0!</v>
      </c>
      <c r="Q18" s="42" t="e">
        <f>+Tabla1[[#This Row],[Meta Ejecutada Vigencia4]]/Tabla1[[#This Row],[Meta Programada Cuatrienio3]]</f>
        <v>#DIV/0!</v>
      </c>
      <c r="R18" s="43">
        <v>2024680010212</v>
      </c>
      <c r="S18" s="40" t="s">
        <v>94</v>
      </c>
      <c r="T18" s="44">
        <v>1714545454</v>
      </c>
      <c r="U18" s="45">
        <v>150000000</v>
      </c>
      <c r="V18" s="40"/>
      <c r="W18" s="40"/>
      <c r="X18" s="40"/>
      <c r="Y18" s="40"/>
      <c r="Z18" s="45">
        <v>150000000</v>
      </c>
      <c r="AA18" s="37"/>
      <c r="AB18" s="37"/>
      <c r="AC18" s="37"/>
      <c r="AD18" s="37"/>
      <c r="AE18" s="37"/>
      <c r="AF18" s="37"/>
      <c r="AG18" s="37"/>
      <c r="AH18" s="37"/>
      <c r="AI18" s="37"/>
      <c r="AJ18" s="37"/>
      <c r="AK18" s="37"/>
      <c r="AL18" s="37"/>
      <c r="AM18" s="37"/>
      <c r="AN18" s="35">
        <f>SUM(Tabla1[[#This Row],[Recursos propios 2025]:[Otros 2025]])</f>
        <v>150000000</v>
      </c>
      <c r="AO18" s="37"/>
      <c r="AP18" s="37"/>
      <c r="AQ18" s="37"/>
      <c r="AR18" s="37"/>
      <c r="AS18" s="37"/>
      <c r="AT18" s="37"/>
      <c r="AU18" s="37"/>
      <c r="AV18" s="37"/>
      <c r="AW18" s="37"/>
      <c r="AX18" s="37"/>
      <c r="AY18" s="37"/>
      <c r="AZ18" s="37"/>
      <c r="BA18" s="37"/>
      <c r="BB18" s="37"/>
      <c r="BC18" s="35">
        <f>SUM(Tabla1[[#This Row],[Recursos propios 20252]:[Otros 202515]])</f>
        <v>0</v>
      </c>
      <c r="BD18" s="36">
        <f>+Tabla1[[#This Row],[Total Comprometido 2025]]/Tabla1[[#This Row],[Total 2025]]</f>
        <v>0</v>
      </c>
      <c r="BE18" s="37"/>
      <c r="BF18" s="37"/>
      <c r="BG18" s="37"/>
      <c r="BH18" s="38"/>
      <c r="BI18" s="39"/>
      <c r="BJ18" s="38"/>
    </row>
    <row r="19" spans="1:62" s="63" customFormat="1" ht="31.95" hidden="1" customHeight="1" x14ac:dyDescent="0.25">
      <c r="A19" s="30">
        <v>3</v>
      </c>
      <c r="B19" s="30" t="s">
        <v>74</v>
      </c>
      <c r="C19" s="30" t="s">
        <v>75</v>
      </c>
      <c r="D19" s="30">
        <v>4501</v>
      </c>
      <c r="E19" s="30" t="s">
        <v>77</v>
      </c>
      <c r="F19" s="30" t="s">
        <v>88</v>
      </c>
      <c r="G19" s="30" t="s">
        <v>85</v>
      </c>
      <c r="H19" s="30">
        <v>450102900</v>
      </c>
      <c r="I19" s="30" t="s">
        <v>86</v>
      </c>
      <c r="J19" s="49">
        <v>9</v>
      </c>
      <c r="K19" s="30" t="s">
        <v>80</v>
      </c>
      <c r="L19" s="30" t="s">
        <v>81</v>
      </c>
      <c r="M19" s="49">
        <v>0</v>
      </c>
      <c r="N19" s="30">
        <v>0</v>
      </c>
      <c r="O19" s="50"/>
      <c r="P19" s="51" t="e">
        <f>+Tabla1[[#This Row],[Meta Ejecutada Vigencia4]]/Tabla1[[#This Row],[Meta Programada Vigencia]]</f>
        <v>#DIV/0!</v>
      </c>
      <c r="Q19" s="51" t="e">
        <f>+Tabla1[[#This Row],[Meta Ejecutada Vigencia4]]/Tabla1[[#This Row],[Meta Programada Cuatrienio3]]</f>
        <v>#DIV/0!</v>
      </c>
      <c r="R19" s="52">
        <v>2024680010217</v>
      </c>
      <c r="S19" s="53" t="s">
        <v>95</v>
      </c>
      <c r="T19" s="54">
        <v>2550000000</v>
      </c>
      <c r="U19" s="54">
        <v>450000000</v>
      </c>
      <c r="V19" s="55"/>
      <c r="W19" s="55"/>
      <c r="X19" s="31"/>
      <c r="Y19" s="66"/>
      <c r="Z19" s="57">
        <v>450000000</v>
      </c>
      <c r="AA19" s="58"/>
      <c r="AB19" s="58"/>
      <c r="AC19" s="58"/>
      <c r="AD19" s="58"/>
      <c r="AE19" s="58"/>
      <c r="AF19" s="58"/>
      <c r="AG19" s="58"/>
      <c r="AH19" s="58"/>
      <c r="AI19" s="58"/>
      <c r="AJ19" s="58"/>
      <c r="AK19" s="58"/>
      <c r="AL19" s="58"/>
      <c r="AM19" s="58"/>
      <c r="AN19" s="59">
        <f>SUM(Tabla1[[#This Row],[Recursos propios 2025]:[Otros 2025]])</f>
        <v>450000000</v>
      </c>
      <c r="AO19" s="57"/>
      <c r="AP19" s="58"/>
      <c r="AQ19" s="58"/>
      <c r="AR19" s="58"/>
      <c r="AS19" s="58"/>
      <c r="AT19" s="58"/>
      <c r="AU19" s="58"/>
      <c r="AV19" s="58"/>
      <c r="AW19" s="58"/>
      <c r="AX19" s="58"/>
      <c r="AY19" s="58"/>
      <c r="AZ19" s="58"/>
      <c r="BA19" s="58"/>
      <c r="BB19" s="58"/>
      <c r="BC19" s="57">
        <f>SUM(Tabla1[[#This Row],[Recursos propios 20252]:[Otros 202515]])</f>
        <v>0</v>
      </c>
      <c r="BD19" s="60">
        <f>+Tabla1[[#This Row],[Total Comprometido 2025]]/Tabla1[[#This Row],[Total 2025]]</f>
        <v>0</v>
      </c>
      <c r="BE19" s="59"/>
      <c r="BF19" s="59"/>
      <c r="BG19" s="59"/>
      <c r="BH19" s="61"/>
      <c r="BI19" s="62"/>
      <c r="BJ19" s="30"/>
    </row>
    <row r="20" spans="1:62" s="47" customFormat="1" ht="31.95" hidden="1" customHeight="1" x14ac:dyDescent="0.25">
      <c r="A20" s="38">
        <v>3</v>
      </c>
      <c r="B20" s="38" t="s">
        <v>74</v>
      </c>
      <c r="C20" s="38" t="s">
        <v>75</v>
      </c>
      <c r="D20" s="38">
        <v>4501</v>
      </c>
      <c r="E20" s="38" t="s">
        <v>77</v>
      </c>
      <c r="F20" s="38" t="s">
        <v>88</v>
      </c>
      <c r="G20" s="38" t="s">
        <v>85</v>
      </c>
      <c r="H20" s="38">
        <v>450102900</v>
      </c>
      <c r="I20" s="38" t="s">
        <v>86</v>
      </c>
      <c r="J20" s="38">
        <v>9</v>
      </c>
      <c r="K20" s="38" t="s">
        <v>80</v>
      </c>
      <c r="L20" s="38" t="s">
        <v>81</v>
      </c>
      <c r="M20" s="38">
        <v>0</v>
      </c>
      <c r="N20" s="38">
        <v>0</v>
      </c>
      <c r="O20" s="40"/>
      <c r="P20" s="41" t="e">
        <f>+Tabla1[[#This Row],[Meta Ejecutada Vigencia4]]/Tabla1[[#This Row],[Meta Programada Vigencia]]</f>
        <v>#DIV/0!</v>
      </c>
      <c r="Q20" s="42" t="e">
        <f>+Tabla1[[#This Row],[Meta Ejecutada Vigencia4]]/Tabla1[[#This Row],[Meta Programada Cuatrienio3]]</f>
        <v>#DIV/0!</v>
      </c>
      <c r="R20" s="43">
        <v>2024680010219</v>
      </c>
      <c r="S20" s="40" t="s">
        <v>96</v>
      </c>
      <c r="T20" s="44">
        <v>2548000000</v>
      </c>
      <c r="U20" s="45">
        <v>700000000</v>
      </c>
      <c r="V20" s="40"/>
      <c r="W20" s="40"/>
      <c r="X20" s="40"/>
      <c r="Y20" s="40"/>
      <c r="Z20" s="45">
        <v>700000000</v>
      </c>
      <c r="AA20" s="37"/>
      <c r="AB20" s="37"/>
      <c r="AC20" s="37"/>
      <c r="AD20" s="37"/>
      <c r="AE20" s="37"/>
      <c r="AF20" s="37"/>
      <c r="AG20" s="37"/>
      <c r="AH20" s="37"/>
      <c r="AI20" s="37"/>
      <c r="AJ20" s="37"/>
      <c r="AK20" s="37"/>
      <c r="AL20" s="37"/>
      <c r="AM20" s="37"/>
      <c r="AN20" s="35">
        <f>SUM(Tabla1[[#This Row],[Recursos propios 2025]:[Otros 2025]])</f>
        <v>700000000</v>
      </c>
      <c r="AO20" s="37"/>
      <c r="AP20" s="37"/>
      <c r="AQ20" s="37"/>
      <c r="AR20" s="37"/>
      <c r="AS20" s="37"/>
      <c r="AT20" s="37"/>
      <c r="AU20" s="37"/>
      <c r="AV20" s="37"/>
      <c r="AW20" s="37"/>
      <c r="AX20" s="37"/>
      <c r="AY20" s="37"/>
      <c r="AZ20" s="37"/>
      <c r="BA20" s="37"/>
      <c r="BB20" s="37"/>
      <c r="BC20" s="35">
        <f>SUM(Tabla1[[#This Row],[Recursos propios 20252]:[Otros 202515]])</f>
        <v>0</v>
      </c>
      <c r="BD20" s="36">
        <f>+Tabla1[[#This Row],[Total Comprometido 2025]]/Tabla1[[#This Row],[Total 2025]]</f>
        <v>0</v>
      </c>
      <c r="BE20" s="37"/>
      <c r="BF20" s="37"/>
      <c r="BG20" s="37"/>
      <c r="BH20" s="38"/>
      <c r="BI20" s="39"/>
      <c r="BJ20" s="38"/>
    </row>
    <row r="21" spans="1:62" s="63" customFormat="1" ht="31.95" hidden="1" customHeight="1" x14ac:dyDescent="0.25">
      <c r="A21" s="30">
        <v>3</v>
      </c>
      <c r="B21" s="30" t="s">
        <v>74</v>
      </c>
      <c r="C21" s="30" t="s">
        <v>75</v>
      </c>
      <c r="D21" s="30">
        <v>4501</v>
      </c>
      <c r="E21" s="30" t="s">
        <v>77</v>
      </c>
      <c r="F21" s="30" t="s">
        <v>88</v>
      </c>
      <c r="G21" s="30" t="s">
        <v>85</v>
      </c>
      <c r="H21" s="30">
        <v>450102900</v>
      </c>
      <c r="I21" s="30" t="s">
        <v>86</v>
      </c>
      <c r="J21" s="49">
        <v>9</v>
      </c>
      <c r="K21" s="30" t="s">
        <v>80</v>
      </c>
      <c r="L21" s="30" t="s">
        <v>81</v>
      </c>
      <c r="M21" s="49">
        <v>0</v>
      </c>
      <c r="N21" s="30">
        <v>0</v>
      </c>
      <c r="O21" s="50"/>
      <c r="P21" s="51" t="e">
        <f>+Tabla1[[#This Row],[Meta Ejecutada Vigencia4]]/Tabla1[[#This Row],[Meta Programada Vigencia]]</f>
        <v>#DIV/0!</v>
      </c>
      <c r="Q21" s="51" t="e">
        <f>+Tabla1[[#This Row],[Meta Ejecutada Vigencia4]]/Tabla1[[#This Row],[Meta Programada Cuatrienio3]]</f>
        <v>#DIV/0!</v>
      </c>
      <c r="R21" s="52">
        <v>2024680010251</v>
      </c>
      <c r="S21" s="53" t="s">
        <v>97</v>
      </c>
      <c r="T21" s="54">
        <v>1878051338.22</v>
      </c>
      <c r="U21" s="54">
        <v>626017113</v>
      </c>
      <c r="V21" s="55"/>
      <c r="W21" s="55"/>
      <c r="X21" s="31"/>
      <c r="Y21" s="66"/>
      <c r="Z21" s="57">
        <v>626017113</v>
      </c>
      <c r="AA21" s="58"/>
      <c r="AB21" s="58"/>
      <c r="AC21" s="58"/>
      <c r="AD21" s="58"/>
      <c r="AE21" s="58"/>
      <c r="AF21" s="58"/>
      <c r="AG21" s="58"/>
      <c r="AH21" s="58"/>
      <c r="AI21" s="58"/>
      <c r="AJ21" s="58"/>
      <c r="AK21" s="58"/>
      <c r="AL21" s="58"/>
      <c r="AM21" s="58"/>
      <c r="AN21" s="59">
        <f>SUM(Tabla1[[#This Row],[Recursos propios 2025]:[Otros 2025]])</f>
        <v>626017113</v>
      </c>
      <c r="AO21" s="57"/>
      <c r="AP21" s="58"/>
      <c r="AQ21" s="58"/>
      <c r="AR21" s="58"/>
      <c r="AS21" s="58"/>
      <c r="AT21" s="58"/>
      <c r="AU21" s="58"/>
      <c r="AV21" s="58"/>
      <c r="AW21" s="58"/>
      <c r="AX21" s="58"/>
      <c r="AY21" s="58"/>
      <c r="AZ21" s="58"/>
      <c r="BA21" s="58"/>
      <c r="BB21" s="58"/>
      <c r="BC21" s="57">
        <f>SUM(Tabla1[[#This Row],[Recursos propios 20252]:[Otros 202515]])</f>
        <v>0</v>
      </c>
      <c r="BD21" s="60">
        <f>+Tabla1[[#This Row],[Total Comprometido 2025]]/Tabla1[[#This Row],[Total 2025]]</f>
        <v>0</v>
      </c>
      <c r="BE21" s="59"/>
      <c r="BF21" s="59"/>
      <c r="BG21" s="59"/>
      <c r="BH21" s="61" t="s">
        <v>83</v>
      </c>
      <c r="BI21" s="62" t="s">
        <v>84</v>
      </c>
      <c r="BJ21" s="30">
        <v>11</v>
      </c>
    </row>
    <row r="22" spans="1:62" s="47" customFormat="1" ht="31.95" hidden="1" customHeight="1" x14ac:dyDescent="0.25">
      <c r="A22" s="38">
        <v>4</v>
      </c>
      <c r="B22" s="38" t="s">
        <v>74</v>
      </c>
      <c r="C22" s="38" t="s">
        <v>98</v>
      </c>
      <c r="D22" s="38" t="s">
        <v>99</v>
      </c>
      <c r="E22" s="38" t="s">
        <v>100</v>
      </c>
      <c r="F22" s="38" t="s">
        <v>101</v>
      </c>
      <c r="G22" s="38" t="s">
        <v>102</v>
      </c>
      <c r="H22" s="38">
        <v>120700200</v>
      </c>
      <c r="I22" s="38" t="s">
        <v>103</v>
      </c>
      <c r="J22" s="38">
        <v>0</v>
      </c>
      <c r="K22" s="38" t="s">
        <v>80</v>
      </c>
      <c r="L22" s="38" t="s">
        <v>81</v>
      </c>
      <c r="M22" s="38">
        <v>1</v>
      </c>
      <c r="N22" s="38">
        <v>1</v>
      </c>
      <c r="O22" s="40"/>
      <c r="P22" s="41">
        <f>+Tabla1[[#This Row],[Meta Ejecutada Vigencia4]]/Tabla1[[#This Row],[Meta Programada Vigencia]]</f>
        <v>0</v>
      </c>
      <c r="Q22" s="42">
        <f>+Tabla1[[#This Row],[Meta Ejecutada Vigencia4]]/Tabla1[[#This Row],[Meta Programada Cuatrienio3]]</f>
        <v>0</v>
      </c>
      <c r="R22" s="43">
        <v>2024680010102</v>
      </c>
      <c r="S22" s="40" t="s">
        <v>104</v>
      </c>
      <c r="T22" s="44">
        <v>408555750</v>
      </c>
      <c r="U22" s="45">
        <v>50000000</v>
      </c>
      <c r="V22" s="40"/>
      <c r="W22" s="40"/>
      <c r="X22" s="40"/>
      <c r="Y22" s="40"/>
      <c r="Z22" s="45">
        <v>50000000</v>
      </c>
      <c r="AA22" s="37"/>
      <c r="AB22" s="37"/>
      <c r="AC22" s="37"/>
      <c r="AD22" s="37"/>
      <c r="AE22" s="37"/>
      <c r="AF22" s="37"/>
      <c r="AG22" s="37"/>
      <c r="AH22" s="37"/>
      <c r="AI22" s="37"/>
      <c r="AJ22" s="37"/>
      <c r="AK22" s="37"/>
      <c r="AL22" s="37"/>
      <c r="AM22" s="37"/>
      <c r="AN22" s="35">
        <f>SUM(Tabla1[[#This Row],[Recursos propios 2025]:[Otros 2025]])</f>
        <v>50000000</v>
      </c>
      <c r="AO22" s="37"/>
      <c r="AP22" s="37"/>
      <c r="AQ22" s="37"/>
      <c r="AR22" s="37"/>
      <c r="AS22" s="37"/>
      <c r="AT22" s="37"/>
      <c r="AU22" s="37"/>
      <c r="AV22" s="37"/>
      <c r="AW22" s="37"/>
      <c r="AX22" s="37"/>
      <c r="AY22" s="37"/>
      <c r="AZ22" s="37"/>
      <c r="BA22" s="37"/>
      <c r="BB22" s="37"/>
      <c r="BC22" s="35">
        <f>SUM(Tabla1[[#This Row],[Recursos propios 20252]:[Otros 202515]])</f>
        <v>0</v>
      </c>
      <c r="BD22" s="36">
        <f>+Tabla1[[#This Row],[Total Comprometido 2025]]/Tabla1[[#This Row],[Total 2025]]</f>
        <v>0</v>
      </c>
      <c r="BE22" s="37"/>
      <c r="BF22" s="37"/>
      <c r="BG22" s="37"/>
      <c r="BH22" s="38" t="s">
        <v>83</v>
      </c>
      <c r="BI22" s="39" t="s">
        <v>84</v>
      </c>
      <c r="BJ22" s="38">
        <v>16</v>
      </c>
    </row>
    <row r="23" spans="1:62" s="63" customFormat="1" ht="31.95" hidden="1" customHeight="1" x14ac:dyDescent="0.25">
      <c r="A23" s="30">
        <v>5</v>
      </c>
      <c r="B23" s="30" t="s">
        <v>74</v>
      </c>
      <c r="C23" s="30" t="s">
        <v>98</v>
      </c>
      <c r="D23" s="30" t="s">
        <v>105</v>
      </c>
      <c r="E23" s="30" t="s">
        <v>106</v>
      </c>
      <c r="F23" s="30" t="s">
        <v>107</v>
      </c>
      <c r="G23" s="30" t="s">
        <v>108</v>
      </c>
      <c r="H23" s="30">
        <v>120200400</v>
      </c>
      <c r="I23" s="30" t="s">
        <v>109</v>
      </c>
      <c r="J23" s="49">
        <v>0</v>
      </c>
      <c r="K23" s="30" t="s">
        <v>80</v>
      </c>
      <c r="L23" s="30" t="s">
        <v>81</v>
      </c>
      <c r="M23" s="49">
        <v>1</v>
      </c>
      <c r="N23" s="30">
        <v>1</v>
      </c>
      <c r="O23" s="50">
        <v>0</v>
      </c>
      <c r="P23" s="51">
        <f>+Tabla1[[#This Row],[Meta Ejecutada Vigencia4]]/Tabla1[[#This Row],[Meta Programada Vigencia]]</f>
        <v>0</v>
      </c>
      <c r="Q23" s="51">
        <f>+Tabla1[[#This Row],[Meta Ejecutada Vigencia4]]/Tabla1[[#This Row],[Meta Programada Cuatrienio3]]</f>
        <v>0</v>
      </c>
      <c r="R23" s="52">
        <v>2024680010213</v>
      </c>
      <c r="S23" s="53" t="s">
        <v>110</v>
      </c>
      <c r="T23" s="54">
        <v>1247836362</v>
      </c>
      <c r="U23" s="54"/>
      <c r="V23" s="55"/>
      <c r="W23" s="55"/>
      <c r="X23" s="31"/>
      <c r="Y23" s="80"/>
      <c r="Z23" s="94"/>
      <c r="AA23" s="58"/>
      <c r="AB23" s="58"/>
      <c r="AC23" s="58"/>
      <c r="AD23" s="58"/>
      <c r="AE23" s="58"/>
      <c r="AF23" s="58"/>
      <c r="AG23" s="58"/>
      <c r="AH23" s="58"/>
      <c r="AI23" s="58"/>
      <c r="AJ23" s="58"/>
      <c r="AK23" s="58"/>
      <c r="AL23" s="58"/>
      <c r="AM23" s="58"/>
      <c r="AN23" s="94"/>
      <c r="AO23" s="96"/>
      <c r="AP23" s="58"/>
      <c r="AQ23" s="58"/>
      <c r="AR23" s="58"/>
      <c r="AS23" s="58"/>
      <c r="AT23" s="58"/>
      <c r="AU23" s="58"/>
      <c r="AV23" s="58"/>
      <c r="AW23" s="58"/>
      <c r="AX23" s="58"/>
      <c r="AY23" s="58"/>
      <c r="AZ23" s="58"/>
      <c r="BA23" s="58"/>
      <c r="BB23" s="58"/>
      <c r="BC23" s="95"/>
      <c r="BD23" s="36" t="e">
        <f>+Tabla1[[#This Row],[Total Comprometido 2025]]/Tabla1[[#This Row],[Total 2025]]</f>
        <v>#DIV/0!</v>
      </c>
      <c r="BE23" s="96"/>
      <c r="BF23" s="96"/>
      <c r="BG23" s="59"/>
      <c r="BH23" s="61" t="s">
        <v>83</v>
      </c>
      <c r="BI23" s="62" t="s">
        <v>84</v>
      </c>
      <c r="BJ23" s="30">
        <v>16</v>
      </c>
    </row>
    <row r="24" spans="1:62" s="47" customFormat="1" ht="31.95" hidden="1" customHeight="1" x14ac:dyDescent="0.25">
      <c r="A24" s="38">
        <v>6</v>
      </c>
      <c r="B24" s="38" t="s">
        <v>74</v>
      </c>
      <c r="C24" s="38" t="s">
        <v>98</v>
      </c>
      <c r="D24" s="38" t="s">
        <v>111</v>
      </c>
      <c r="E24" s="38" t="s">
        <v>112</v>
      </c>
      <c r="F24" s="38" t="s">
        <v>113</v>
      </c>
      <c r="G24" s="38" t="s">
        <v>114</v>
      </c>
      <c r="H24" s="38">
        <v>120600700</v>
      </c>
      <c r="I24" s="38" t="s">
        <v>115</v>
      </c>
      <c r="J24" s="38">
        <v>0</v>
      </c>
      <c r="K24" s="38" t="s">
        <v>80</v>
      </c>
      <c r="L24" s="38" t="s">
        <v>116</v>
      </c>
      <c r="M24" s="38">
        <v>2432</v>
      </c>
      <c r="N24" s="38">
        <v>608</v>
      </c>
      <c r="O24" s="97">
        <v>50</v>
      </c>
      <c r="P24" s="41">
        <f>+Tabla1[[#This Row],[Meta Ejecutada Vigencia4]]/Tabla1[[#This Row],[Meta Programada Vigencia]]</f>
        <v>8.2236842105263164E-2</v>
      </c>
      <c r="Q24" s="42">
        <f>+Tabla1[[#This Row],[Meta Ejecutada Vigencia4]]/Tabla1[[#This Row],[Meta Programada Cuatrienio3]]</f>
        <v>2.0559210526315791E-2</v>
      </c>
      <c r="R24" s="43">
        <v>2024680010101</v>
      </c>
      <c r="S24" s="40" t="s">
        <v>117</v>
      </c>
      <c r="T24" s="44">
        <v>730936363</v>
      </c>
      <c r="U24" s="45">
        <v>279136363</v>
      </c>
      <c r="V24" s="40" t="s">
        <v>260</v>
      </c>
      <c r="W24" s="40">
        <v>608</v>
      </c>
      <c r="X24" s="40">
        <v>50</v>
      </c>
      <c r="Y24" s="46" t="s">
        <v>271</v>
      </c>
      <c r="Z24" s="45">
        <v>279136363</v>
      </c>
      <c r="AA24" s="37"/>
      <c r="AB24" s="37"/>
      <c r="AC24" s="37"/>
      <c r="AD24" s="37"/>
      <c r="AE24" s="37"/>
      <c r="AF24" s="37"/>
      <c r="AG24" s="37"/>
      <c r="AH24" s="37"/>
      <c r="AI24" s="37"/>
      <c r="AJ24" s="37"/>
      <c r="AK24" s="37"/>
      <c r="AL24" s="37"/>
      <c r="AM24" s="37"/>
      <c r="AN24" s="35">
        <f>SUM(Tabla1[[#This Row],[Recursos propios 2025]:[Otros 2025]])</f>
        <v>279136363</v>
      </c>
      <c r="AO24" s="37">
        <v>118800000</v>
      </c>
      <c r="AP24" s="37"/>
      <c r="AQ24" s="37"/>
      <c r="AR24" s="37"/>
      <c r="AS24" s="37"/>
      <c r="AT24" s="37"/>
      <c r="AU24" s="37"/>
      <c r="AV24" s="37"/>
      <c r="AW24" s="37"/>
      <c r="AX24" s="37"/>
      <c r="AY24" s="37"/>
      <c r="AZ24" s="37"/>
      <c r="BA24" s="37"/>
      <c r="BB24" s="37"/>
      <c r="BC24" s="35">
        <f>SUM(Tabla1[[#This Row],[Recursos propios 20252]:[Otros 202515]])</f>
        <v>118800000</v>
      </c>
      <c r="BD24" s="36">
        <f>+Tabla1[[#This Row],[Total Comprometido 2025]]/Tabla1[[#This Row],[Total 2025]]</f>
        <v>0.42559843770694972</v>
      </c>
      <c r="BE24" s="37">
        <v>1966666.67</v>
      </c>
      <c r="BF24" s="37">
        <v>0</v>
      </c>
      <c r="BG24" s="37"/>
      <c r="BH24" s="38" t="s">
        <v>83</v>
      </c>
      <c r="BI24" s="39" t="s">
        <v>84</v>
      </c>
      <c r="BJ24" s="38"/>
    </row>
    <row r="25" spans="1:62" s="63" customFormat="1" ht="31.95" hidden="1" customHeight="1" x14ac:dyDescent="0.25">
      <c r="A25" s="30">
        <v>6</v>
      </c>
      <c r="B25" s="30" t="s">
        <v>74</v>
      </c>
      <c r="C25" s="30" t="s">
        <v>98</v>
      </c>
      <c r="D25" s="30" t="s">
        <v>111</v>
      </c>
      <c r="E25" s="30" t="s">
        <v>112</v>
      </c>
      <c r="F25" s="30" t="s">
        <v>113</v>
      </c>
      <c r="G25" s="30" t="s">
        <v>114</v>
      </c>
      <c r="H25" s="30">
        <v>120600700</v>
      </c>
      <c r="I25" s="30" t="s">
        <v>115</v>
      </c>
      <c r="J25" s="49">
        <v>0</v>
      </c>
      <c r="K25" s="30" t="s">
        <v>80</v>
      </c>
      <c r="L25" s="30" t="s">
        <v>116</v>
      </c>
      <c r="M25" s="49"/>
      <c r="N25" s="30"/>
      <c r="O25" s="50"/>
      <c r="P25" s="51" t="e">
        <f>+Tabla1[[#This Row],[Meta Ejecutada Vigencia4]]/Tabla1[[#This Row],[Meta Programada Vigencia]]</f>
        <v>#DIV/0!</v>
      </c>
      <c r="Q25" s="51" t="e">
        <f>+Tabla1[[#This Row],[Meta Ejecutada Vigencia4]]/Tabla1[[#This Row],[Meta Programada Cuatrienio3]]</f>
        <v>#DIV/0!</v>
      </c>
      <c r="R25" s="52">
        <v>2024680010001</v>
      </c>
      <c r="S25" s="53" t="s">
        <v>118</v>
      </c>
      <c r="T25" s="54">
        <v>5569200000</v>
      </c>
      <c r="U25" s="54">
        <v>1200000000</v>
      </c>
      <c r="V25" s="55"/>
      <c r="W25" s="55"/>
      <c r="X25" s="31"/>
      <c r="Y25" s="66" t="s">
        <v>272</v>
      </c>
      <c r="Z25" s="57">
        <v>1200000000</v>
      </c>
      <c r="AA25" s="58"/>
      <c r="AB25" s="58"/>
      <c r="AC25" s="58"/>
      <c r="AD25" s="58"/>
      <c r="AE25" s="58"/>
      <c r="AF25" s="58"/>
      <c r="AG25" s="58"/>
      <c r="AH25" s="58"/>
      <c r="AI25" s="58"/>
      <c r="AJ25" s="58"/>
      <c r="AK25" s="58"/>
      <c r="AL25" s="58"/>
      <c r="AM25" s="58"/>
      <c r="AN25" s="59">
        <f>SUM(Tabla1[[#This Row],[Recursos propios 2025]:[Otros 2025]])</f>
        <v>1200000000</v>
      </c>
      <c r="AO25" s="57"/>
      <c r="AP25" s="58"/>
      <c r="AQ25" s="58"/>
      <c r="AR25" s="58"/>
      <c r="AS25" s="58"/>
      <c r="AT25" s="58"/>
      <c r="AU25" s="58"/>
      <c r="AV25" s="58"/>
      <c r="AW25" s="58"/>
      <c r="AX25" s="58"/>
      <c r="AY25" s="58"/>
      <c r="AZ25" s="58"/>
      <c r="BA25" s="58"/>
      <c r="BB25" s="58"/>
      <c r="BC25" s="57">
        <f>SUM(Tabla1[[#This Row],[Recursos propios 20252]:[Otros 202515]])</f>
        <v>0</v>
      </c>
      <c r="BD25" s="60">
        <f>+Tabla1[[#This Row],[Total Comprometido 2025]]/Tabla1[[#This Row],[Total 2025]]</f>
        <v>0</v>
      </c>
      <c r="BE25" s="59"/>
      <c r="BF25" s="59"/>
      <c r="BG25" s="59"/>
      <c r="BH25" s="61" t="s">
        <v>83</v>
      </c>
      <c r="BI25" s="62" t="s">
        <v>84</v>
      </c>
      <c r="BJ25" s="30">
        <v>10</v>
      </c>
    </row>
    <row r="26" spans="1:62" s="47" customFormat="1" ht="31.95" hidden="1" customHeight="1" x14ac:dyDescent="0.25">
      <c r="A26" s="38">
        <v>7</v>
      </c>
      <c r="B26" s="38" t="s">
        <v>74</v>
      </c>
      <c r="C26" s="38" t="s">
        <v>98</v>
      </c>
      <c r="D26" s="38" t="s">
        <v>111</v>
      </c>
      <c r="E26" s="38" t="s">
        <v>112</v>
      </c>
      <c r="F26" s="38" t="s">
        <v>119</v>
      </c>
      <c r="G26" s="38" t="s">
        <v>120</v>
      </c>
      <c r="H26" s="38">
        <v>120601800</v>
      </c>
      <c r="I26" s="38" t="s">
        <v>121</v>
      </c>
      <c r="J26" s="38">
        <v>1</v>
      </c>
      <c r="K26" s="38" t="s">
        <v>80</v>
      </c>
      <c r="L26" s="38" t="s">
        <v>81</v>
      </c>
      <c r="M26" s="38">
        <v>1</v>
      </c>
      <c r="N26" s="38">
        <v>1</v>
      </c>
      <c r="O26" s="40">
        <v>0.4</v>
      </c>
      <c r="P26" s="41">
        <f>+Tabla1[[#This Row],[Meta Ejecutada Vigencia4]]/Tabla1[[#This Row],[Meta Programada Vigencia]]</f>
        <v>0.4</v>
      </c>
      <c r="Q26" s="42">
        <f>+Tabla1[[#This Row],[Meta Ejecutada Vigencia4]]/Tabla1[[#This Row],[Meta Programada Cuatrienio3]]</f>
        <v>0.4</v>
      </c>
      <c r="R26" s="43">
        <v>2024680010108</v>
      </c>
      <c r="S26" s="40" t="s">
        <v>122</v>
      </c>
      <c r="T26" s="44">
        <v>273253919</v>
      </c>
      <c r="U26" s="45">
        <v>117090909</v>
      </c>
      <c r="V26" s="40" t="s">
        <v>261</v>
      </c>
      <c r="W26" s="40" t="s">
        <v>260</v>
      </c>
      <c r="X26" s="40" t="s">
        <v>273</v>
      </c>
      <c r="Y26" s="46" t="s">
        <v>274</v>
      </c>
      <c r="Z26" s="45">
        <v>117090909</v>
      </c>
      <c r="AA26" s="37"/>
      <c r="AB26" s="37"/>
      <c r="AC26" s="37"/>
      <c r="AD26" s="37"/>
      <c r="AE26" s="37"/>
      <c r="AF26" s="37"/>
      <c r="AG26" s="37"/>
      <c r="AH26" s="37"/>
      <c r="AI26" s="37"/>
      <c r="AJ26" s="37"/>
      <c r="AK26" s="37"/>
      <c r="AL26" s="37"/>
      <c r="AM26" s="37"/>
      <c r="AN26" s="35">
        <f>SUM(Tabla1[[#This Row],[Recursos propios 2025]:[Otros 2025]])</f>
        <v>117090909</v>
      </c>
      <c r="AO26" s="48">
        <v>84600000</v>
      </c>
      <c r="AP26" s="37"/>
      <c r="AQ26" s="37"/>
      <c r="AR26" s="37"/>
      <c r="AS26" s="37"/>
      <c r="AT26" s="37"/>
      <c r="AU26" s="37"/>
      <c r="AV26" s="37"/>
      <c r="AW26" s="37"/>
      <c r="AX26" s="37"/>
      <c r="AY26" s="37"/>
      <c r="AZ26" s="37"/>
      <c r="BA26" s="37"/>
      <c r="BB26" s="37"/>
      <c r="BC26" s="35">
        <f>SUM(Tabla1[[#This Row],[Recursos propios 20252]:[Otros 202515]])</f>
        <v>84600000</v>
      </c>
      <c r="BD26" s="36">
        <f>+Tabla1[[#This Row],[Total Comprometido 2025]]/Tabla1[[#This Row],[Total 2025]]</f>
        <v>0.72251552851126977</v>
      </c>
      <c r="BE26" s="37">
        <v>4000000</v>
      </c>
      <c r="BF26" s="37">
        <v>0</v>
      </c>
      <c r="BG26" s="37"/>
      <c r="BH26" s="38" t="s">
        <v>83</v>
      </c>
      <c r="BI26" s="39" t="s">
        <v>84</v>
      </c>
      <c r="BJ26" s="38">
        <v>10</v>
      </c>
    </row>
    <row r="27" spans="1:62" s="63" customFormat="1" ht="31.95" hidden="1" customHeight="1" x14ac:dyDescent="0.25">
      <c r="A27" s="30">
        <v>8</v>
      </c>
      <c r="B27" s="30" t="s">
        <v>74</v>
      </c>
      <c r="C27" s="30" t="s">
        <v>75</v>
      </c>
      <c r="D27" s="30" t="s">
        <v>76</v>
      </c>
      <c r="E27" s="30" t="s">
        <v>77</v>
      </c>
      <c r="F27" s="30" t="s">
        <v>123</v>
      </c>
      <c r="G27" s="30" t="s">
        <v>124</v>
      </c>
      <c r="H27" s="30">
        <v>450104300</v>
      </c>
      <c r="I27" s="30" t="s">
        <v>125</v>
      </c>
      <c r="J27" s="49">
        <v>0</v>
      </c>
      <c r="K27" s="30" t="s">
        <v>80</v>
      </c>
      <c r="L27" s="30" t="s">
        <v>116</v>
      </c>
      <c r="M27" s="49">
        <v>1</v>
      </c>
      <c r="N27" s="30">
        <v>1</v>
      </c>
      <c r="O27" s="50"/>
      <c r="P27" s="51">
        <f>+Tabla1[[#This Row],[Meta Ejecutada Vigencia4]]/Tabla1[[#This Row],[Meta Programada Vigencia]]</f>
        <v>0</v>
      </c>
      <c r="Q27" s="51">
        <f>+Tabla1[[#This Row],[Meta Ejecutada Vigencia4]]/Tabla1[[#This Row],[Meta Programada Cuatrienio3]]</f>
        <v>0</v>
      </c>
      <c r="R27" s="52">
        <v>2024680010235</v>
      </c>
      <c r="S27" s="53" t="s">
        <v>126</v>
      </c>
      <c r="T27" s="54">
        <v>460865866.00999999</v>
      </c>
      <c r="U27" s="54">
        <v>1000000000</v>
      </c>
      <c r="V27" s="55"/>
      <c r="W27" s="55"/>
      <c r="X27" s="31"/>
      <c r="Y27" s="66"/>
      <c r="Z27" s="57">
        <v>1000000000</v>
      </c>
      <c r="AA27" s="58"/>
      <c r="AB27" s="58"/>
      <c r="AC27" s="58"/>
      <c r="AD27" s="58"/>
      <c r="AE27" s="58"/>
      <c r="AF27" s="58"/>
      <c r="AG27" s="58"/>
      <c r="AH27" s="58"/>
      <c r="AI27" s="58"/>
      <c r="AJ27" s="58"/>
      <c r="AK27" s="58"/>
      <c r="AL27" s="58"/>
      <c r="AM27" s="58"/>
      <c r="AN27" s="59">
        <f>SUM(Tabla1[[#This Row],[Recursos propios 2025]:[Otros 2025]])</f>
        <v>1000000000</v>
      </c>
      <c r="AO27" s="57"/>
      <c r="AP27" s="58"/>
      <c r="AQ27" s="58"/>
      <c r="AR27" s="58"/>
      <c r="AS27" s="58"/>
      <c r="AT27" s="58"/>
      <c r="AU27" s="58"/>
      <c r="AV27" s="58"/>
      <c r="AW27" s="58"/>
      <c r="AX27" s="58"/>
      <c r="AY27" s="58"/>
      <c r="AZ27" s="58"/>
      <c r="BA27" s="58"/>
      <c r="BB27" s="58"/>
      <c r="BC27" s="57">
        <f>SUM(Tabla1[[#This Row],[Recursos propios 20252]:[Otros 202515]])</f>
        <v>0</v>
      </c>
      <c r="BD27" s="60">
        <f>+Tabla1[[#This Row],[Total Comprometido 2025]]/Tabla1[[#This Row],[Total 2025]]</f>
        <v>0</v>
      </c>
      <c r="BE27" s="59"/>
      <c r="BF27" s="59"/>
      <c r="BG27" s="59"/>
      <c r="BH27" s="61" t="s">
        <v>83</v>
      </c>
      <c r="BI27" s="62" t="s">
        <v>84</v>
      </c>
      <c r="BJ27" s="30">
        <v>11</v>
      </c>
    </row>
    <row r="28" spans="1:62" s="47" customFormat="1" ht="31.95" hidden="1" customHeight="1" x14ac:dyDescent="0.25">
      <c r="A28" s="38">
        <v>9</v>
      </c>
      <c r="B28" s="38" t="s">
        <v>74</v>
      </c>
      <c r="C28" s="38" t="s">
        <v>75</v>
      </c>
      <c r="D28" s="38" t="s">
        <v>76</v>
      </c>
      <c r="E28" s="38" t="s">
        <v>77</v>
      </c>
      <c r="F28" s="38" t="s">
        <v>127</v>
      </c>
      <c r="G28" s="38" t="s">
        <v>128</v>
      </c>
      <c r="H28" s="38">
        <v>450104100</v>
      </c>
      <c r="I28" s="38" t="s">
        <v>129</v>
      </c>
      <c r="J28" s="38">
        <v>0</v>
      </c>
      <c r="K28" s="38" t="s">
        <v>80</v>
      </c>
      <c r="L28" s="38" t="s">
        <v>81</v>
      </c>
      <c r="M28" s="38">
        <v>1</v>
      </c>
      <c r="N28" s="38">
        <v>1</v>
      </c>
      <c r="O28" s="40"/>
      <c r="P28" s="41">
        <f>+Tabla1[[#This Row],[Meta Ejecutada Vigencia4]]/Tabla1[[#This Row],[Meta Programada Vigencia]]</f>
        <v>0</v>
      </c>
      <c r="Q28" s="42">
        <f>+Tabla1[[#This Row],[Meta Ejecutada Vigencia4]]/Tabla1[[#This Row],[Meta Programada Cuatrienio3]]</f>
        <v>0</v>
      </c>
      <c r="R28" s="43">
        <v>2024680010235</v>
      </c>
      <c r="S28" s="40" t="s">
        <v>126</v>
      </c>
      <c r="T28" s="44"/>
      <c r="U28" s="45">
        <v>450000000</v>
      </c>
      <c r="V28" s="40"/>
      <c r="W28" s="40"/>
      <c r="X28" s="40"/>
      <c r="Y28" s="40"/>
      <c r="Z28" s="45">
        <v>450000000</v>
      </c>
      <c r="AA28" s="37"/>
      <c r="AB28" s="37"/>
      <c r="AC28" s="37"/>
      <c r="AD28" s="37"/>
      <c r="AE28" s="37"/>
      <c r="AF28" s="37"/>
      <c r="AG28" s="37"/>
      <c r="AH28" s="37"/>
      <c r="AI28" s="37"/>
      <c r="AJ28" s="37"/>
      <c r="AK28" s="37"/>
      <c r="AL28" s="37"/>
      <c r="AM28" s="37"/>
      <c r="AN28" s="35">
        <f>SUM(Tabla1[[#This Row],[Recursos propios 2025]:[Otros 2025]])</f>
        <v>450000000</v>
      </c>
      <c r="AO28" s="37"/>
      <c r="AP28" s="37"/>
      <c r="AQ28" s="37"/>
      <c r="AR28" s="37"/>
      <c r="AS28" s="37"/>
      <c r="AT28" s="37"/>
      <c r="AU28" s="37"/>
      <c r="AV28" s="37"/>
      <c r="AW28" s="37"/>
      <c r="AX28" s="37"/>
      <c r="AY28" s="37"/>
      <c r="AZ28" s="37"/>
      <c r="BA28" s="37"/>
      <c r="BB28" s="37"/>
      <c r="BC28" s="35">
        <f>SUM(Tabla1[[#This Row],[Recursos propios 20252]:[Otros 202515]])</f>
        <v>0</v>
      </c>
      <c r="BD28" s="36">
        <f>+Tabla1[[#This Row],[Total Comprometido 2025]]/Tabla1[[#This Row],[Total 2025]]</f>
        <v>0</v>
      </c>
      <c r="BE28" s="37"/>
      <c r="BF28" s="37"/>
      <c r="BG28" s="37"/>
      <c r="BH28" s="38" t="s">
        <v>83</v>
      </c>
      <c r="BI28" s="39" t="s">
        <v>84</v>
      </c>
      <c r="BJ28" s="38">
        <v>11</v>
      </c>
    </row>
    <row r="29" spans="1:62" s="63" customFormat="1" ht="31.95" hidden="1" customHeight="1" x14ac:dyDescent="0.25">
      <c r="A29" s="30">
        <v>10</v>
      </c>
      <c r="B29" s="30" t="s">
        <v>74</v>
      </c>
      <c r="C29" s="30" t="s">
        <v>75</v>
      </c>
      <c r="D29" s="30" t="s">
        <v>76</v>
      </c>
      <c r="E29" s="30" t="s">
        <v>77</v>
      </c>
      <c r="F29" s="30" t="s">
        <v>130</v>
      </c>
      <c r="G29" s="30" t="s">
        <v>131</v>
      </c>
      <c r="H29" s="30">
        <v>450104400</v>
      </c>
      <c r="I29" s="30" t="s">
        <v>132</v>
      </c>
      <c r="J29" s="49">
        <v>0</v>
      </c>
      <c r="K29" s="30" t="s">
        <v>80</v>
      </c>
      <c r="L29" s="30" t="s">
        <v>116</v>
      </c>
      <c r="M29" s="49">
        <v>1</v>
      </c>
      <c r="N29" s="30">
        <v>1</v>
      </c>
      <c r="O29" s="50"/>
      <c r="P29" s="51">
        <f>+Tabla1[[#This Row],[Meta Ejecutada Vigencia4]]/Tabla1[[#This Row],[Meta Programada Vigencia]]</f>
        <v>0</v>
      </c>
      <c r="Q29" s="51">
        <f>+Tabla1[[#This Row],[Meta Ejecutada Vigencia4]]/Tabla1[[#This Row],[Meta Programada Cuatrienio3]]</f>
        <v>0</v>
      </c>
      <c r="R29" s="52">
        <v>2024680010235</v>
      </c>
      <c r="S29" s="53" t="s">
        <v>126</v>
      </c>
      <c r="T29" s="54"/>
      <c r="U29" s="54">
        <v>250000000</v>
      </c>
      <c r="V29" s="55"/>
      <c r="W29" s="55"/>
      <c r="X29" s="31"/>
      <c r="Y29" s="66"/>
      <c r="Z29" s="57">
        <v>250000000</v>
      </c>
      <c r="AA29" s="58"/>
      <c r="AB29" s="58"/>
      <c r="AC29" s="58"/>
      <c r="AD29" s="58"/>
      <c r="AE29" s="58"/>
      <c r="AF29" s="58"/>
      <c r="AG29" s="58"/>
      <c r="AH29" s="58"/>
      <c r="AI29" s="58"/>
      <c r="AJ29" s="58"/>
      <c r="AK29" s="58"/>
      <c r="AL29" s="58"/>
      <c r="AM29" s="58"/>
      <c r="AN29" s="59">
        <f>SUM(Tabla1[[#This Row],[Recursos propios 2025]:[Otros 2025]])</f>
        <v>250000000</v>
      </c>
      <c r="AO29" s="57"/>
      <c r="AP29" s="58"/>
      <c r="AQ29" s="58"/>
      <c r="AR29" s="58"/>
      <c r="AS29" s="58"/>
      <c r="AT29" s="58"/>
      <c r="AU29" s="58"/>
      <c r="AV29" s="58"/>
      <c r="AW29" s="58"/>
      <c r="AX29" s="58"/>
      <c r="AY29" s="58"/>
      <c r="AZ29" s="58"/>
      <c r="BA29" s="58"/>
      <c r="BB29" s="58"/>
      <c r="BC29" s="57">
        <f>SUM(Tabla1[[#This Row],[Recursos propios 20252]:[Otros 202515]])</f>
        <v>0</v>
      </c>
      <c r="BD29" s="60">
        <f>+Tabla1[[#This Row],[Total Comprometido 2025]]/Tabla1[[#This Row],[Total 2025]]</f>
        <v>0</v>
      </c>
      <c r="BE29" s="59"/>
      <c r="BF29" s="59"/>
      <c r="BG29" s="59"/>
      <c r="BH29" s="61" t="s">
        <v>83</v>
      </c>
      <c r="BI29" s="62" t="s">
        <v>84</v>
      </c>
      <c r="BJ29" s="30">
        <v>10</v>
      </c>
    </row>
    <row r="30" spans="1:62" s="47" customFormat="1" ht="31.95" customHeight="1" x14ac:dyDescent="0.25">
      <c r="A30" s="38">
        <v>14</v>
      </c>
      <c r="B30" s="38" t="s">
        <v>74</v>
      </c>
      <c r="C30" s="38" t="s">
        <v>75</v>
      </c>
      <c r="D30" s="38" t="s">
        <v>76</v>
      </c>
      <c r="E30" s="38" t="s">
        <v>77</v>
      </c>
      <c r="F30" s="38" t="s">
        <v>133</v>
      </c>
      <c r="G30" s="38" t="s">
        <v>134</v>
      </c>
      <c r="H30" s="38">
        <v>450106700</v>
      </c>
      <c r="I30" s="38" t="s">
        <v>135</v>
      </c>
      <c r="J30" s="38">
        <v>1</v>
      </c>
      <c r="K30" s="38" t="s">
        <v>80</v>
      </c>
      <c r="L30" s="38" t="s">
        <v>116</v>
      </c>
      <c r="M30" s="38">
        <v>1</v>
      </c>
      <c r="N30" s="38">
        <v>0</v>
      </c>
      <c r="O30" s="40"/>
      <c r="P30" s="41" t="e">
        <f>+Tabla1[[#This Row],[Meta Ejecutada Vigencia4]]/Tabla1[[#This Row],[Meta Programada Vigencia]]</f>
        <v>#DIV/0!</v>
      </c>
      <c r="Q30" s="42">
        <f>+Tabla1[[#This Row],[Meta Ejecutada Vigencia4]]/Tabla1[[#This Row],[Meta Programada Cuatrienio3]]</f>
        <v>0</v>
      </c>
      <c r="R30" s="43">
        <v>2024680010217</v>
      </c>
      <c r="S30" s="40" t="s">
        <v>95</v>
      </c>
      <c r="T30" s="44">
        <v>2550000</v>
      </c>
      <c r="U30" s="45">
        <v>400000000</v>
      </c>
      <c r="V30" s="40"/>
      <c r="W30" s="40"/>
      <c r="X30" s="40"/>
      <c r="Y30" s="40"/>
      <c r="Z30" s="45">
        <v>400000000</v>
      </c>
      <c r="AA30" s="37"/>
      <c r="AB30" s="37"/>
      <c r="AC30" s="37"/>
      <c r="AD30" s="37"/>
      <c r="AE30" s="37"/>
      <c r="AF30" s="37"/>
      <c r="AG30" s="37"/>
      <c r="AH30" s="37"/>
      <c r="AI30" s="37"/>
      <c r="AJ30" s="37"/>
      <c r="AK30" s="37"/>
      <c r="AL30" s="37"/>
      <c r="AM30" s="37"/>
      <c r="AN30" s="35">
        <f>SUM(Tabla1[[#This Row],[Recursos propios 2025]:[Otros 2025]])</f>
        <v>400000000</v>
      </c>
      <c r="AO30" s="37"/>
      <c r="AP30" s="37"/>
      <c r="AQ30" s="37"/>
      <c r="AR30" s="37"/>
      <c r="AS30" s="37"/>
      <c r="AT30" s="37"/>
      <c r="AU30" s="37"/>
      <c r="AV30" s="37"/>
      <c r="AW30" s="37"/>
      <c r="AX30" s="37"/>
      <c r="AY30" s="37"/>
      <c r="AZ30" s="37"/>
      <c r="BA30" s="37"/>
      <c r="BB30" s="37"/>
      <c r="BC30" s="35">
        <f>SUM(Tabla1[[#This Row],[Recursos propios 20252]:[Otros 202515]])</f>
        <v>0</v>
      </c>
      <c r="BD30" s="36">
        <f>+Tabla1[[#This Row],[Total Comprometido 2025]]/Tabla1[[#This Row],[Total 2025]]</f>
        <v>0</v>
      </c>
      <c r="BE30" s="37"/>
      <c r="BF30" s="37"/>
      <c r="BG30" s="37"/>
      <c r="BH30" s="38" t="s">
        <v>83</v>
      </c>
      <c r="BI30" s="39" t="s">
        <v>84</v>
      </c>
      <c r="BJ30" s="38">
        <v>16</v>
      </c>
    </row>
    <row r="31" spans="1:62" s="63" customFormat="1" ht="31.95" hidden="1" customHeight="1" x14ac:dyDescent="0.25">
      <c r="A31" s="30">
        <v>15</v>
      </c>
      <c r="B31" s="30" t="s">
        <v>74</v>
      </c>
      <c r="C31" s="30" t="s">
        <v>75</v>
      </c>
      <c r="D31" s="30" t="s">
        <v>76</v>
      </c>
      <c r="E31" s="30" t="s">
        <v>77</v>
      </c>
      <c r="F31" s="30" t="s">
        <v>136</v>
      </c>
      <c r="G31" s="30" t="s">
        <v>137</v>
      </c>
      <c r="H31" s="30">
        <v>450101300</v>
      </c>
      <c r="I31" s="30" t="s">
        <v>138</v>
      </c>
      <c r="J31" s="49">
        <v>1</v>
      </c>
      <c r="K31" s="30" t="s">
        <v>80</v>
      </c>
      <c r="L31" s="30" t="s">
        <v>81</v>
      </c>
      <c r="M31" s="49">
        <v>1</v>
      </c>
      <c r="N31" s="30">
        <v>1</v>
      </c>
      <c r="O31" s="50"/>
      <c r="P31" s="51">
        <f>+Tabla1[[#This Row],[Meta Ejecutada Vigencia4]]/Tabla1[[#This Row],[Meta Programada Vigencia]]</f>
        <v>0</v>
      </c>
      <c r="Q31" s="51">
        <f>+Tabla1[[#This Row],[Meta Ejecutada Vigencia4]]/Tabla1[[#This Row],[Meta Programada Cuatrienio3]]</f>
        <v>0</v>
      </c>
      <c r="R31" s="52">
        <v>2024680010220</v>
      </c>
      <c r="S31" s="53" t="s">
        <v>139</v>
      </c>
      <c r="T31" s="54">
        <v>1383491200</v>
      </c>
      <c r="U31" s="54">
        <v>200080000</v>
      </c>
      <c r="V31" s="55"/>
      <c r="W31" s="55"/>
      <c r="X31" s="31"/>
      <c r="Y31" s="66"/>
      <c r="Z31" s="57">
        <v>200080000</v>
      </c>
      <c r="AA31" s="58"/>
      <c r="AB31" s="58"/>
      <c r="AC31" s="58"/>
      <c r="AD31" s="58"/>
      <c r="AE31" s="58"/>
      <c r="AF31" s="58"/>
      <c r="AG31" s="58"/>
      <c r="AH31" s="58"/>
      <c r="AI31" s="58"/>
      <c r="AJ31" s="58"/>
      <c r="AK31" s="58"/>
      <c r="AL31" s="58"/>
      <c r="AM31" s="58"/>
      <c r="AN31" s="59">
        <f>SUM(Tabla1[[#This Row],[Recursos propios 2025]:[Otros 2025]])</f>
        <v>200080000</v>
      </c>
      <c r="AO31" s="57"/>
      <c r="AP31" s="58"/>
      <c r="AQ31" s="58"/>
      <c r="AR31" s="58"/>
      <c r="AS31" s="58"/>
      <c r="AT31" s="58"/>
      <c r="AU31" s="58"/>
      <c r="AV31" s="58"/>
      <c r="AW31" s="58"/>
      <c r="AX31" s="58"/>
      <c r="AY31" s="58"/>
      <c r="AZ31" s="58"/>
      <c r="BA31" s="58"/>
      <c r="BB31" s="58"/>
      <c r="BC31" s="57">
        <f>SUM(Tabla1[[#This Row],[Recursos propios 20252]:[Otros 202515]])</f>
        <v>0</v>
      </c>
      <c r="BD31" s="60">
        <f>+Tabla1[[#This Row],[Total Comprometido 2025]]/Tabla1[[#This Row],[Total 2025]]</f>
        <v>0</v>
      </c>
      <c r="BE31" s="59"/>
      <c r="BF31" s="59"/>
      <c r="BG31" s="59"/>
      <c r="BH31" s="61" t="s">
        <v>83</v>
      </c>
      <c r="BI31" s="62" t="s">
        <v>84</v>
      </c>
      <c r="BJ31" s="30">
        <v>16</v>
      </c>
    </row>
    <row r="32" spans="1:62" s="47" customFormat="1" ht="31.95" hidden="1" customHeight="1" x14ac:dyDescent="0.25">
      <c r="A32" s="38">
        <v>16</v>
      </c>
      <c r="B32" s="38" t="s">
        <v>74</v>
      </c>
      <c r="C32" s="38" t="s">
        <v>75</v>
      </c>
      <c r="D32" s="38" t="s">
        <v>76</v>
      </c>
      <c r="E32" s="38" t="s">
        <v>77</v>
      </c>
      <c r="F32" s="38" t="s">
        <v>140</v>
      </c>
      <c r="G32" s="38" t="s">
        <v>141</v>
      </c>
      <c r="H32" s="38">
        <v>450101800</v>
      </c>
      <c r="I32" s="38" t="s">
        <v>142</v>
      </c>
      <c r="J32" s="38">
        <v>1</v>
      </c>
      <c r="K32" s="38" t="s">
        <v>80</v>
      </c>
      <c r="L32" s="38" t="s">
        <v>81</v>
      </c>
      <c r="M32" s="38">
        <v>1</v>
      </c>
      <c r="N32" s="38">
        <v>1</v>
      </c>
      <c r="O32" s="40"/>
      <c r="P32" s="41">
        <f>+Tabla1[[#This Row],[Meta Ejecutada Vigencia4]]/Tabla1[[#This Row],[Meta Programada Vigencia]]</f>
        <v>0</v>
      </c>
      <c r="Q32" s="42">
        <f>+Tabla1[[#This Row],[Meta Ejecutada Vigencia4]]/Tabla1[[#This Row],[Meta Programada Cuatrienio3]]</f>
        <v>0</v>
      </c>
      <c r="R32" s="43">
        <v>2024680010220</v>
      </c>
      <c r="S32" s="40" t="s">
        <v>139</v>
      </c>
      <c r="T32" s="44"/>
      <c r="U32" s="45">
        <v>180000000</v>
      </c>
      <c r="V32" s="40"/>
      <c r="W32" s="40"/>
      <c r="X32" s="40"/>
      <c r="Y32" s="40"/>
      <c r="Z32" s="45">
        <v>180000000</v>
      </c>
      <c r="AA32" s="37"/>
      <c r="AB32" s="37"/>
      <c r="AC32" s="37"/>
      <c r="AD32" s="37"/>
      <c r="AE32" s="37"/>
      <c r="AF32" s="37"/>
      <c r="AG32" s="37"/>
      <c r="AH32" s="37"/>
      <c r="AI32" s="37"/>
      <c r="AJ32" s="37"/>
      <c r="AK32" s="37"/>
      <c r="AL32" s="37"/>
      <c r="AM32" s="37"/>
      <c r="AN32" s="35">
        <f>SUM(Tabla1[[#This Row],[Recursos propios 2025]:[Otros 2025]])</f>
        <v>180000000</v>
      </c>
      <c r="AO32" s="37"/>
      <c r="AP32" s="37"/>
      <c r="AQ32" s="37"/>
      <c r="AR32" s="37"/>
      <c r="AS32" s="37"/>
      <c r="AT32" s="37"/>
      <c r="AU32" s="37"/>
      <c r="AV32" s="37"/>
      <c r="AW32" s="37"/>
      <c r="AX32" s="37"/>
      <c r="AY32" s="37"/>
      <c r="AZ32" s="37"/>
      <c r="BA32" s="37"/>
      <c r="BB32" s="37"/>
      <c r="BC32" s="35">
        <f>SUM(Tabla1[[#This Row],[Recursos propios 20252]:[Otros 202515]])</f>
        <v>0</v>
      </c>
      <c r="BD32" s="36">
        <f>+Tabla1[[#This Row],[Total Comprometido 2025]]/Tabla1[[#This Row],[Total 2025]]</f>
        <v>0</v>
      </c>
      <c r="BE32" s="37"/>
      <c r="BF32" s="37"/>
      <c r="BG32" s="37"/>
      <c r="BH32" s="38" t="s">
        <v>83</v>
      </c>
      <c r="BI32" s="39" t="s">
        <v>84</v>
      </c>
      <c r="BJ32" s="38">
        <v>16</v>
      </c>
    </row>
    <row r="33" spans="1:62" s="63" customFormat="1" ht="31.95" hidden="1" customHeight="1" x14ac:dyDescent="0.25">
      <c r="A33" s="30">
        <v>18</v>
      </c>
      <c r="B33" s="30" t="s">
        <v>74</v>
      </c>
      <c r="C33" s="30" t="s">
        <v>75</v>
      </c>
      <c r="D33" s="30" t="s">
        <v>76</v>
      </c>
      <c r="E33" s="30" t="s">
        <v>77</v>
      </c>
      <c r="F33" s="30" t="s">
        <v>143</v>
      </c>
      <c r="G33" s="30" t="s">
        <v>144</v>
      </c>
      <c r="H33" s="30">
        <v>450100100</v>
      </c>
      <c r="I33" s="30" t="s">
        <v>145</v>
      </c>
      <c r="J33" s="49">
        <v>1</v>
      </c>
      <c r="K33" s="30" t="s">
        <v>80</v>
      </c>
      <c r="L33" s="30" t="s">
        <v>81</v>
      </c>
      <c r="M33" s="49">
        <v>1</v>
      </c>
      <c r="N33" s="30">
        <v>1</v>
      </c>
      <c r="O33" s="50">
        <v>0.6</v>
      </c>
      <c r="P33" s="51">
        <f>+Tabla1[[#This Row],[Meta Ejecutada Vigencia4]]/Tabla1[[#This Row],[Meta Programada Vigencia]]</f>
        <v>0.6</v>
      </c>
      <c r="Q33" s="51">
        <f>+Tabla1[[#This Row],[Meta Ejecutada Vigencia4]]/Tabla1[[#This Row],[Meta Programada Cuatrienio3]]</f>
        <v>0.6</v>
      </c>
      <c r="R33" s="52">
        <v>2024680010103</v>
      </c>
      <c r="S33" s="53" t="s">
        <v>146</v>
      </c>
      <c r="T33" s="54">
        <v>3666589090</v>
      </c>
      <c r="U33" s="54">
        <v>1759389090</v>
      </c>
      <c r="V33" s="55" t="s">
        <v>252</v>
      </c>
      <c r="W33" s="55" t="s">
        <v>253</v>
      </c>
      <c r="X33" s="31">
        <v>53</v>
      </c>
      <c r="Y33" s="56" t="s">
        <v>285</v>
      </c>
      <c r="Z33" s="57">
        <v>1759389090</v>
      </c>
      <c r="AA33" s="58"/>
      <c r="AB33" s="58"/>
      <c r="AC33" s="58"/>
      <c r="AD33" s="58"/>
      <c r="AE33" s="58"/>
      <c r="AF33" s="58"/>
      <c r="AG33" s="58"/>
      <c r="AH33" s="58"/>
      <c r="AI33" s="58"/>
      <c r="AJ33" s="58"/>
      <c r="AK33" s="58"/>
      <c r="AL33" s="58"/>
      <c r="AM33" s="58"/>
      <c r="AN33" s="59">
        <v>1759389090</v>
      </c>
      <c r="AO33" s="57">
        <v>1238400000</v>
      </c>
      <c r="AP33" s="58"/>
      <c r="AQ33" s="58"/>
      <c r="AR33" s="58"/>
      <c r="AS33" s="58"/>
      <c r="AT33" s="58"/>
      <c r="AU33" s="58"/>
      <c r="AV33" s="58"/>
      <c r="AW33" s="58"/>
      <c r="AX33" s="58"/>
      <c r="AY33" s="58"/>
      <c r="AZ33" s="58"/>
      <c r="BA33" s="58"/>
      <c r="BB33" s="58"/>
      <c r="BC33" s="57">
        <f>SUM(Tabla1[[#This Row],[Recursos propios 20252]:[Otros 202515]])</f>
        <v>1238400000</v>
      </c>
      <c r="BD33" s="60">
        <f>+Tabla1[[#This Row],[Total Comprometido 2025]]/Tabla1[[#This Row],[Total 2025]]</f>
        <v>0.70388068622160205</v>
      </c>
      <c r="BE33" s="96">
        <v>204740000</v>
      </c>
      <c r="BF33" s="96">
        <v>198140000</v>
      </c>
      <c r="BG33" s="59"/>
      <c r="BH33" s="61" t="s">
        <v>83</v>
      </c>
      <c r="BI33" s="62" t="s">
        <v>84</v>
      </c>
      <c r="BJ33" s="30">
        <v>16</v>
      </c>
    </row>
    <row r="34" spans="1:62" s="47" customFormat="1" ht="31.95" hidden="1" customHeight="1" x14ac:dyDescent="0.25">
      <c r="A34" s="38">
        <v>19</v>
      </c>
      <c r="B34" s="38" t="s">
        <v>74</v>
      </c>
      <c r="C34" s="38" t="s">
        <v>75</v>
      </c>
      <c r="D34" s="38" t="s">
        <v>76</v>
      </c>
      <c r="E34" s="38" t="s">
        <v>77</v>
      </c>
      <c r="F34" s="38" t="s">
        <v>147</v>
      </c>
      <c r="G34" s="38" t="s">
        <v>148</v>
      </c>
      <c r="H34" s="38">
        <v>450100300</v>
      </c>
      <c r="I34" s="38" t="s">
        <v>149</v>
      </c>
      <c r="J34" s="38">
        <v>0</v>
      </c>
      <c r="K34" s="38" t="s">
        <v>80</v>
      </c>
      <c r="L34" s="38" t="s">
        <v>81</v>
      </c>
      <c r="M34" s="38">
        <v>1</v>
      </c>
      <c r="N34" s="38">
        <v>1</v>
      </c>
      <c r="O34" s="40"/>
      <c r="P34" s="41">
        <f>+Tabla1[[#This Row],[Meta Ejecutada Vigencia4]]/Tabla1[[#This Row],[Meta Programada Vigencia]]</f>
        <v>0</v>
      </c>
      <c r="Q34" s="42">
        <f>+Tabla1[[#This Row],[Meta Ejecutada Vigencia4]]/Tabla1[[#This Row],[Meta Programada Cuatrienio3]]</f>
        <v>0</v>
      </c>
      <c r="R34" s="43">
        <v>2024680010212</v>
      </c>
      <c r="S34" s="40" t="s">
        <v>94</v>
      </c>
      <c r="T34" s="44">
        <v>1714545454</v>
      </c>
      <c r="U34" s="45">
        <v>568181818</v>
      </c>
      <c r="V34" s="40"/>
      <c r="W34" s="40"/>
      <c r="X34" s="40"/>
      <c r="Y34" s="40"/>
      <c r="Z34" s="45">
        <v>418181818</v>
      </c>
      <c r="AA34" s="37"/>
      <c r="AB34" s="37"/>
      <c r="AC34" s="37"/>
      <c r="AD34" s="37"/>
      <c r="AE34" s="37"/>
      <c r="AF34" s="37"/>
      <c r="AG34" s="37"/>
      <c r="AH34" s="37"/>
      <c r="AI34" s="37"/>
      <c r="AJ34" s="37"/>
      <c r="AK34" s="37"/>
      <c r="AL34" s="37"/>
      <c r="AM34" s="37"/>
      <c r="AN34" s="35">
        <f>SUM(Tabla1[[#This Row],[Recursos propios 2025]:[Otros 2025]])</f>
        <v>418181818</v>
      </c>
      <c r="AO34" s="37"/>
      <c r="AP34" s="37"/>
      <c r="AQ34" s="37"/>
      <c r="AR34" s="37"/>
      <c r="AS34" s="37"/>
      <c r="AT34" s="37"/>
      <c r="AU34" s="37"/>
      <c r="AV34" s="37"/>
      <c r="AW34" s="37"/>
      <c r="AX34" s="37"/>
      <c r="AY34" s="37"/>
      <c r="AZ34" s="37"/>
      <c r="BA34" s="37"/>
      <c r="BB34" s="37"/>
      <c r="BC34" s="35">
        <f>SUM(Tabla1[[#This Row],[Recursos propios 20252]:[Otros 202515]])</f>
        <v>0</v>
      </c>
      <c r="BD34" s="36">
        <f>+Tabla1[[#This Row],[Total Comprometido 2025]]/Tabla1[[#This Row],[Total 2025]]</f>
        <v>0</v>
      </c>
      <c r="BE34" s="37"/>
      <c r="BF34" s="37"/>
      <c r="BG34" s="37"/>
      <c r="BH34" s="38" t="s">
        <v>83</v>
      </c>
      <c r="BI34" s="39" t="s">
        <v>84</v>
      </c>
      <c r="BJ34" s="38">
        <v>16</v>
      </c>
    </row>
    <row r="35" spans="1:62" s="63" customFormat="1" ht="31.95" hidden="1" customHeight="1" x14ac:dyDescent="0.25">
      <c r="A35" s="30">
        <v>20</v>
      </c>
      <c r="B35" s="30" t="s">
        <v>74</v>
      </c>
      <c r="C35" s="30" t="s">
        <v>75</v>
      </c>
      <c r="D35" s="30">
        <v>4502</v>
      </c>
      <c r="E35" s="30" t="s">
        <v>151</v>
      </c>
      <c r="F35" s="30" t="s">
        <v>152</v>
      </c>
      <c r="G35" s="30" t="s">
        <v>153</v>
      </c>
      <c r="H35" s="30">
        <v>450202100</v>
      </c>
      <c r="I35" s="30" t="s">
        <v>154</v>
      </c>
      <c r="J35" s="49">
        <v>4</v>
      </c>
      <c r="K35" s="30" t="s">
        <v>80</v>
      </c>
      <c r="L35" s="30" t="s">
        <v>81</v>
      </c>
      <c r="M35" s="49">
        <v>6</v>
      </c>
      <c r="N35" s="30">
        <v>6</v>
      </c>
      <c r="O35" s="50">
        <v>2</v>
      </c>
      <c r="P35" s="51">
        <f>+Tabla1[[#This Row],[Meta Ejecutada Vigencia4]]/Tabla1[[#This Row],[Meta Programada Vigencia]]</f>
        <v>0.33333333333333331</v>
      </c>
      <c r="Q35" s="51">
        <f>+Tabla1[[#This Row],[Meta Ejecutada Vigencia4]]/Tabla1[[#This Row],[Meta Programada Cuatrienio3]]</f>
        <v>0.33333333333333331</v>
      </c>
      <c r="R35" s="52">
        <v>2024680010104</v>
      </c>
      <c r="S35" s="81" t="s">
        <v>155</v>
      </c>
      <c r="T35" s="54">
        <v>215007150</v>
      </c>
      <c r="U35" s="54">
        <v>57500000</v>
      </c>
      <c r="V35" s="53" t="s">
        <v>262</v>
      </c>
      <c r="W35" s="53" t="s">
        <v>263</v>
      </c>
      <c r="X35" s="31" t="s">
        <v>264</v>
      </c>
      <c r="Y35" s="82" t="s">
        <v>275</v>
      </c>
      <c r="Z35" s="57">
        <v>57500000</v>
      </c>
      <c r="AA35" s="58"/>
      <c r="AB35" s="58"/>
      <c r="AC35" s="58"/>
      <c r="AD35" s="58"/>
      <c r="AE35" s="58"/>
      <c r="AF35" s="58"/>
      <c r="AG35" s="58"/>
      <c r="AH35" s="58"/>
      <c r="AI35" s="58"/>
      <c r="AJ35" s="58"/>
      <c r="AK35" s="58"/>
      <c r="AL35" s="58"/>
      <c r="AM35" s="58"/>
      <c r="AN35" s="59">
        <f>SUM(Tabla1[[#This Row],[Recursos propios 2025]:[Otros 2025]])</f>
        <v>57500000</v>
      </c>
      <c r="AO35" s="57"/>
      <c r="AP35" s="58"/>
      <c r="AQ35" s="58"/>
      <c r="AR35" s="58"/>
      <c r="AS35" s="58"/>
      <c r="AT35" s="58"/>
      <c r="AU35" s="58"/>
      <c r="AV35" s="58"/>
      <c r="AW35" s="58"/>
      <c r="AX35" s="58"/>
      <c r="AY35" s="58"/>
      <c r="AZ35" s="58"/>
      <c r="BA35" s="58"/>
      <c r="BB35" s="58"/>
      <c r="BC35" s="57">
        <f>SUM(Tabla1[[#This Row],[Recursos propios 20252]:[Otros 202515]])</f>
        <v>0</v>
      </c>
      <c r="BD35" s="60">
        <f>+Tabla1[[#This Row],[Total Comprometido 2025]]/Tabla1[[#This Row],[Total 2025]]</f>
        <v>0</v>
      </c>
      <c r="BE35" s="59"/>
      <c r="BF35" s="59"/>
      <c r="BG35" s="59"/>
      <c r="BH35" s="61" t="s">
        <v>83</v>
      </c>
      <c r="BI35" s="62" t="s">
        <v>84</v>
      </c>
      <c r="BJ35" s="30">
        <v>16</v>
      </c>
    </row>
    <row r="36" spans="1:62" s="47" customFormat="1" ht="31.95" hidden="1" customHeight="1" x14ac:dyDescent="0.25">
      <c r="A36" s="38">
        <v>20</v>
      </c>
      <c r="B36" s="38" t="s">
        <v>74</v>
      </c>
      <c r="C36" s="38" t="s">
        <v>75</v>
      </c>
      <c r="D36" s="38" t="s">
        <v>150</v>
      </c>
      <c r="E36" s="38" t="s">
        <v>151</v>
      </c>
      <c r="F36" s="38" t="s">
        <v>152</v>
      </c>
      <c r="G36" s="38" t="s">
        <v>153</v>
      </c>
      <c r="H36" s="38">
        <v>450202100</v>
      </c>
      <c r="I36" s="38" t="s">
        <v>154</v>
      </c>
      <c r="J36" s="38">
        <v>4</v>
      </c>
      <c r="K36" s="38" t="s">
        <v>80</v>
      </c>
      <c r="L36" s="38" t="s">
        <v>81</v>
      </c>
      <c r="M36" s="38"/>
      <c r="N36" s="38"/>
      <c r="O36" s="50"/>
      <c r="P36" s="51" t="e">
        <f>+Tabla1[[#This Row],[Meta Ejecutada Vigencia4]]/Tabla1[[#This Row],[Meta Programada Vigencia]]</f>
        <v>#DIV/0!</v>
      </c>
      <c r="Q36" s="51" t="e">
        <f>+Tabla1[[#This Row],[Meta Ejecutada Vigencia4]]/Tabla1[[#This Row],[Meta Programada Cuatrienio3]]</f>
        <v>#DIV/0!</v>
      </c>
      <c r="R36" s="43">
        <v>2024680010130</v>
      </c>
      <c r="S36" s="40" t="s">
        <v>156</v>
      </c>
      <c r="T36" s="44">
        <v>193454720</v>
      </c>
      <c r="U36" s="45">
        <v>46000000</v>
      </c>
      <c r="V36" s="53" t="s">
        <v>262</v>
      </c>
      <c r="W36" s="53" t="s">
        <v>263</v>
      </c>
      <c r="X36" s="53" t="s">
        <v>264</v>
      </c>
      <c r="Y36" s="83" t="s">
        <v>276</v>
      </c>
      <c r="Z36" s="45">
        <v>46000000</v>
      </c>
      <c r="AA36" s="37"/>
      <c r="AB36" s="37"/>
      <c r="AC36" s="37"/>
      <c r="AD36" s="37"/>
      <c r="AE36" s="37"/>
      <c r="AF36" s="37"/>
      <c r="AG36" s="37"/>
      <c r="AH36" s="37"/>
      <c r="AI36" s="37"/>
      <c r="AJ36" s="37"/>
      <c r="AK36" s="37"/>
      <c r="AL36" s="37"/>
      <c r="AM36" s="37"/>
      <c r="AN36" s="35">
        <f>SUM(Tabla1[[#This Row],[Recursos propios 2025]:[Otros 2025]])</f>
        <v>46000000</v>
      </c>
      <c r="AO36" s="37"/>
      <c r="AP36" s="37"/>
      <c r="AQ36" s="37"/>
      <c r="AR36" s="37"/>
      <c r="AS36" s="37"/>
      <c r="AT36" s="37"/>
      <c r="AU36" s="37"/>
      <c r="AV36" s="37"/>
      <c r="AW36" s="37"/>
      <c r="AX36" s="37"/>
      <c r="AY36" s="37"/>
      <c r="AZ36" s="37"/>
      <c r="BA36" s="37"/>
      <c r="BB36" s="37"/>
      <c r="BC36" s="35">
        <f>SUM(Tabla1[[#This Row],[Recursos propios 20252]:[Otros 202515]])</f>
        <v>0</v>
      </c>
      <c r="BD36" s="36">
        <f>+Tabla1[[#This Row],[Total Comprometido 2025]]/Tabla1[[#This Row],[Total 2025]]</f>
        <v>0</v>
      </c>
      <c r="BE36" s="37"/>
      <c r="BF36" s="37"/>
      <c r="BG36" s="37"/>
      <c r="BH36" s="38" t="s">
        <v>83</v>
      </c>
      <c r="BI36" s="39" t="s">
        <v>84</v>
      </c>
      <c r="BJ36" s="38">
        <v>16</v>
      </c>
    </row>
    <row r="37" spans="1:62" s="63" customFormat="1" ht="31.95" hidden="1" customHeight="1" x14ac:dyDescent="0.25">
      <c r="A37" s="30">
        <v>20</v>
      </c>
      <c r="B37" s="30" t="s">
        <v>74</v>
      </c>
      <c r="C37" s="30" t="s">
        <v>75</v>
      </c>
      <c r="D37" s="30" t="s">
        <v>150</v>
      </c>
      <c r="E37" s="30" t="s">
        <v>151</v>
      </c>
      <c r="F37" s="30" t="s">
        <v>152</v>
      </c>
      <c r="G37" s="30" t="s">
        <v>153</v>
      </c>
      <c r="H37" s="30">
        <v>450202100</v>
      </c>
      <c r="I37" s="30" t="s">
        <v>154</v>
      </c>
      <c r="J37" s="49">
        <v>4</v>
      </c>
      <c r="K37" s="30" t="s">
        <v>80</v>
      </c>
      <c r="L37" s="30" t="s">
        <v>81</v>
      </c>
      <c r="M37" s="49"/>
      <c r="N37" s="30"/>
      <c r="O37" s="50"/>
      <c r="P37" s="51" t="e">
        <f>+Tabla1[[#This Row],[Meta Ejecutada Vigencia4]]/Tabla1[[#This Row],[Meta Programada Vigencia]]</f>
        <v>#DIV/0!</v>
      </c>
      <c r="Q37" s="51" t="e">
        <f>+Tabla1[[#This Row],[Meta Ejecutada Vigencia4]]/Tabla1[[#This Row],[Meta Programada Cuatrienio3]]</f>
        <v>#DIV/0!</v>
      </c>
      <c r="R37" s="52">
        <v>2024680010209</v>
      </c>
      <c r="S37" s="53" t="s">
        <v>157</v>
      </c>
      <c r="T37" s="54">
        <v>299000000</v>
      </c>
      <c r="U37" s="54">
        <v>105000000</v>
      </c>
      <c r="V37" s="55"/>
      <c r="W37" s="55"/>
      <c r="X37" s="31"/>
      <c r="Y37" s="66"/>
      <c r="Z37" s="103">
        <v>45000000</v>
      </c>
      <c r="AA37" s="58"/>
      <c r="AB37" s="58"/>
      <c r="AC37" s="58"/>
      <c r="AD37" s="58"/>
      <c r="AE37" s="58"/>
      <c r="AF37" s="58"/>
      <c r="AG37" s="58"/>
      <c r="AH37" s="58"/>
      <c r="AI37" s="58"/>
      <c r="AJ37" s="58"/>
      <c r="AK37" s="58"/>
      <c r="AL37" s="58"/>
      <c r="AM37" s="58"/>
      <c r="AN37" s="102">
        <f>SUM(Tabla1[[#This Row],[Recursos propios 2025]:[Otros 2025]])</f>
        <v>45000000</v>
      </c>
      <c r="AO37" s="103"/>
      <c r="AP37" s="58"/>
      <c r="AQ37" s="58"/>
      <c r="AR37" s="58"/>
      <c r="AS37" s="58"/>
      <c r="AT37" s="58"/>
      <c r="AU37" s="58"/>
      <c r="AV37" s="58"/>
      <c r="AW37" s="58"/>
      <c r="AX37" s="58"/>
      <c r="AY37" s="58"/>
      <c r="AZ37" s="58"/>
      <c r="BA37" s="58"/>
      <c r="BB37" s="58"/>
      <c r="BC37" s="57">
        <f>SUM(Tabla1[[#This Row],[Recursos propios 20252]:[Otros 202515]])</f>
        <v>0</v>
      </c>
      <c r="BD37" s="60">
        <f>+Tabla1[[#This Row],[Total Comprometido 2025]]/Tabla1[[#This Row],[Total 2025]]</f>
        <v>0</v>
      </c>
      <c r="BE37" s="96"/>
      <c r="BF37" s="59"/>
      <c r="BG37" s="59"/>
      <c r="BH37" s="61" t="s">
        <v>83</v>
      </c>
      <c r="BI37" s="62" t="s">
        <v>84</v>
      </c>
      <c r="BJ37" s="30">
        <v>16</v>
      </c>
    </row>
    <row r="38" spans="1:62" s="47" customFormat="1" ht="31.95" hidden="1" customHeight="1" x14ac:dyDescent="0.25">
      <c r="A38" s="38">
        <v>20</v>
      </c>
      <c r="B38" s="38" t="s">
        <v>74</v>
      </c>
      <c r="C38" s="38" t="s">
        <v>75</v>
      </c>
      <c r="D38" s="38" t="s">
        <v>150</v>
      </c>
      <c r="E38" s="38" t="s">
        <v>151</v>
      </c>
      <c r="F38" s="38" t="s">
        <v>152</v>
      </c>
      <c r="G38" s="38" t="s">
        <v>153</v>
      </c>
      <c r="H38" s="38">
        <v>450202100</v>
      </c>
      <c r="I38" s="38" t="s">
        <v>154</v>
      </c>
      <c r="J38" s="38">
        <v>4</v>
      </c>
      <c r="K38" s="38" t="s">
        <v>80</v>
      </c>
      <c r="L38" s="38" t="s">
        <v>81</v>
      </c>
      <c r="M38" s="38"/>
      <c r="N38" s="38"/>
      <c r="O38" s="40"/>
      <c r="P38" s="41" t="e">
        <f>+Tabla1[[#This Row],[Meta Ejecutada Vigencia4]]/Tabla1[[#This Row],[Meta Programada Vigencia]]</f>
        <v>#DIV/0!</v>
      </c>
      <c r="Q38" s="42" t="e">
        <f>+Tabla1[[#This Row],[Meta Ejecutada Vigencia4]]/Tabla1[[#This Row],[Meta Programada Cuatrienio3]]</f>
        <v>#DIV/0!</v>
      </c>
      <c r="R38" s="43">
        <v>2024680010250</v>
      </c>
      <c r="S38" s="40" t="s">
        <v>158</v>
      </c>
      <c r="T38" s="44">
        <v>1547163163</v>
      </c>
      <c r="U38" s="64">
        <v>427486363</v>
      </c>
      <c r="V38" s="40" t="s">
        <v>262</v>
      </c>
      <c r="W38" s="40" t="s">
        <v>277</v>
      </c>
      <c r="X38" s="40">
        <v>1521</v>
      </c>
      <c r="Y38" s="46" t="s">
        <v>278</v>
      </c>
      <c r="Z38" s="64">
        <v>427486363</v>
      </c>
      <c r="AA38" s="37"/>
      <c r="AB38" s="37"/>
      <c r="AC38" s="37"/>
      <c r="AD38" s="37"/>
      <c r="AE38" s="37"/>
      <c r="AF38" s="37"/>
      <c r="AG38" s="37"/>
      <c r="AH38" s="37"/>
      <c r="AI38" s="37"/>
      <c r="AJ38" s="37"/>
      <c r="AK38" s="37"/>
      <c r="AL38" s="37"/>
      <c r="AM38" s="37"/>
      <c r="AN38" s="35">
        <f>SUM(Tabla1[[#This Row],[Recursos propios 2025]:[Otros 2025]])</f>
        <v>427486363</v>
      </c>
      <c r="AO38" s="37">
        <v>279000000</v>
      </c>
      <c r="AP38" s="37"/>
      <c r="AQ38" s="37"/>
      <c r="AR38" s="37"/>
      <c r="AS38" s="37"/>
      <c r="AT38" s="37"/>
      <c r="AU38" s="37"/>
      <c r="AV38" s="37"/>
      <c r="AW38" s="37"/>
      <c r="AX38" s="37"/>
      <c r="AY38" s="37"/>
      <c r="AZ38" s="37"/>
      <c r="BA38" s="37"/>
      <c r="BB38" s="37"/>
      <c r="BC38" s="35">
        <f>SUM(Tabla1[[#This Row],[Recursos propios 20252]:[Otros 202515]])</f>
        <v>279000000</v>
      </c>
      <c r="BD38" s="36">
        <f>+Tabla1[[#This Row],[Total Comprometido 2025]]/Tabla1[[#This Row],[Total 2025]]</f>
        <v>0.65265239817720222</v>
      </c>
      <c r="BE38" s="104">
        <v>17869999.989999998</v>
      </c>
      <c r="BF38" s="104">
        <v>16229999.99</v>
      </c>
      <c r="BG38" s="37"/>
      <c r="BH38" s="38" t="s">
        <v>83</v>
      </c>
      <c r="BI38" s="39" t="s">
        <v>84</v>
      </c>
      <c r="BJ38" s="38">
        <v>16</v>
      </c>
    </row>
    <row r="39" spans="1:62" s="63" customFormat="1" ht="31.95" hidden="1" customHeight="1" x14ac:dyDescent="0.25">
      <c r="A39" s="30">
        <v>20</v>
      </c>
      <c r="B39" s="30" t="s">
        <v>74</v>
      </c>
      <c r="C39" s="30" t="s">
        <v>75</v>
      </c>
      <c r="D39" s="30" t="s">
        <v>150</v>
      </c>
      <c r="E39" s="30" t="s">
        <v>151</v>
      </c>
      <c r="F39" s="30" t="s">
        <v>152</v>
      </c>
      <c r="G39" s="30" t="s">
        <v>153</v>
      </c>
      <c r="H39" s="30">
        <v>450202100</v>
      </c>
      <c r="I39" s="30" t="s">
        <v>154</v>
      </c>
      <c r="J39" s="49">
        <v>4</v>
      </c>
      <c r="K39" s="30" t="s">
        <v>80</v>
      </c>
      <c r="L39" s="30" t="s">
        <v>81</v>
      </c>
      <c r="M39" s="49"/>
      <c r="N39" s="30"/>
      <c r="O39" s="50"/>
      <c r="P39" s="51">
        <v>0</v>
      </c>
      <c r="Q39" s="51">
        <v>0</v>
      </c>
      <c r="R39" s="52">
        <v>2024680010252</v>
      </c>
      <c r="S39" s="53" t="s">
        <v>159</v>
      </c>
      <c r="T39" s="54">
        <v>7650447555</v>
      </c>
      <c r="U39" s="54">
        <v>2550149185</v>
      </c>
      <c r="V39" s="53"/>
      <c r="W39" s="53"/>
      <c r="X39" s="31"/>
      <c r="Y39" s="66"/>
      <c r="Z39" s="57">
        <v>2550149185</v>
      </c>
      <c r="AA39" s="58"/>
      <c r="AB39" s="58"/>
      <c r="AC39" s="58"/>
      <c r="AD39" s="58"/>
      <c r="AE39" s="58"/>
      <c r="AF39" s="58"/>
      <c r="AG39" s="58"/>
      <c r="AH39" s="58"/>
      <c r="AI39" s="58"/>
      <c r="AJ39" s="58"/>
      <c r="AK39" s="58"/>
      <c r="AL39" s="58"/>
      <c r="AM39" s="58"/>
      <c r="AN39" s="59">
        <f>SUM(Tabla1[[#This Row],[Recursos propios 2025]:[Otros 2025]])</f>
        <v>2550149185</v>
      </c>
      <c r="AO39" s="57"/>
      <c r="AP39" s="58"/>
      <c r="AQ39" s="58"/>
      <c r="AR39" s="58"/>
      <c r="AS39" s="58"/>
      <c r="AT39" s="58"/>
      <c r="AU39" s="58"/>
      <c r="AV39" s="58"/>
      <c r="AW39" s="58"/>
      <c r="AX39" s="58"/>
      <c r="AY39" s="58"/>
      <c r="AZ39" s="58"/>
      <c r="BA39" s="58"/>
      <c r="BB39" s="58"/>
      <c r="BC39" s="57">
        <f>SUM(Tabla1[[#This Row],[Recursos propios 20252]:[Otros 202515]])</f>
        <v>0</v>
      </c>
      <c r="BD39" s="60">
        <f>+Tabla1[[#This Row],[Total Comprometido 2025]]/Tabla1[[#This Row],[Total 2025]]</f>
        <v>0</v>
      </c>
      <c r="BE39" s="59"/>
      <c r="BF39" s="59"/>
      <c r="BG39" s="59"/>
      <c r="BH39" s="61" t="s">
        <v>83</v>
      </c>
      <c r="BI39" s="62" t="s">
        <v>84</v>
      </c>
      <c r="BJ39" s="30">
        <v>16</v>
      </c>
    </row>
    <row r="40" spans="1:62" s="47" customFormat="1" ht="31.95" hidden="1" customHeight="1" x14ac:dyDescent="0.25">
      <c r="A40" s="38">
        <v>21</v>
      </c>
      <c r="B40" s="38" t="s">
        <v>74</v>
      </c>
      <c r="C40" s="38" t="s">
        <v>98</v>
      </c>
      <c r="D40" s="38" t="s">
        <v>105</v>
      </c>
      <c r="E40" s="38" t="s">
        <v>106</v>
      </c>
      <c r="F40" s="38" t="s">
        <v>160</v>
      </c>
      <c r="G40" s="38" t="s">
        <v>161</v>
      </c>
      <c r="H40" s="38">
        <v>120200100</v>
      </c>
      <c r="I40" s="38" t="s">
        <v>162</v>
      </c>
      <c r="J40" s="38">
        <v>1</v>
      </c>
      <c r="K40" s="38" t="s">
        <v>80</v>
      </c>
      <c r="L40" s="38" t="s">
        <v>81</v>
      </c>
      <c r="M40" s="38">
        <v>1</v>
      </c>
      <c r="N40" s="38">
        <v>1</v>
      </c>
      <c r="O40" s="40">
        <v>0.21</v>
      </c>
      <c r="P40" s="41">
        <f>+Tabla1[[#This Row],[Meta Ejecutada Vigencia4]]/Tabla1[[#This Row],[Meta Programada Vigencia]]</f>
        <v>0.21</v>
      </c>
      <c r="Q40" s="42">
        <f>+Tabla1[[#This Row],[Meta Ejecutada Vigencia4]]/Tabla1[[#This Row],[Meta Programada Cuatrienio3]]</f>
        <v>0.21</v>
      </c>
      <c r="R40" s="43">
        <v>2024680010213</v>
      </c>
      <c r="S40" s="40" t="s">
        <v>110</v>
      </c>
      <c r="T40" s="44">
        <v>1247836362</v>
      </c>
      <c r="U40" s="64">
        <v>375945454</v>
      </c>
      <c r="V40" s="40" t="s">
        <v>265</v>
      </c>
      <c r="W40" s="40" t="s">
        <v>253</v>
      </c>
      <c r="X40" s="40">
        <v>2035</v>
      </c>
      <c r="Y40" s="46" t="s">
        <v>286</v>
      </c>
      <c r="Z40" s="64">
        <v>375945454</v>
      </c>
      <c r="AA40" s="37"/>
      <c r="AB40" s="37"/>
      <c r="AC40" s="37"/>
      <c r="AD40" s="37"/>
      <c r="AE40" s="37"/>
      <c r="AF40" s="37"/>
      <c r="AG40" s="37"/>
      <c r="AH40" s="37"/>
      <c r="AI40" s="37"/>
      <c r="AJ40" s="37"/>
      <c r="AK40" s="37"/>
      <c r="AL40" s="37"/>
      <c r="AM40" s="37"/>
      <c r="AN40" s="35">
        <f>SUM(Tabla1[[#This Row],[Recursos propios 2025]:[Otros 2025]])</f>
        <v>375945454</v>
      </c>
      <c r="AO40" s="37">
        <v>90600000</v>
      </c>
      <c r="AP40" s="37"/>
      <c r="AQ40" s="37"/>
      <c r="AR40" s="37"/>
      <c r="AS40" s="37"/>
      <c r="AT40" s="37"/>
      <c r="AU40" s="37"/>
      <c r="AV40" s="37"/>
      <c r="AW40" s="37"/>
      <c r="AX40" s="37"/>
      <c r="AY40" s="37"/>
      <c r="AZ40" s="37"/>
      <c r="BA40" s="37"/>
      <c r="BB40" s="37"/>
      <c r="BC40" s="35">
        <f>SUM(Tabla1[[#This Row],[Recursos propios 20252]:[Otros 202515]])</f>
        <v>90600000</v>
      </c>
      <c r="BD40" s="36">
        <f>+Tabla1[[#This Row],[Total Comprometido 2025]]/Tabla1[[#This Row],[Total 2025]]</f>
        <v>0.24099240737194816</v>
      </c>
      <c r="BE40" s="37">
        <v>5400000</v>
      </c>
      <c r="BF40" s="37">
        <v>5400000</v>
      </c>
      <c r="BG40" s="37"/>
      <c r="BH40" s="38" t="s">
        <v>83</v>
      </c>
      <c r="BI40" s="39" t="s">
        <v>84</v>
      </c>
      <c r="BJ40" s="38">
        <v>16</v>
      </c>
    </row>
    <row r="41" spans="1:62" s="63" customFormat="1" ht="31.95" hidden="1" customHeight="1" x14ac:dyDescent="0.25">
      <c r="A41" s="30">
        <v>127</v>
      </c>
      <c r="B41" s="30" t="s">
        <v>164</v>
      </c>
      <c r="C41" s="30" t="s">
        <v>165</v>
      </c>
      <c r="D41" s="30" t="s">
        <v>166</v>
      </c>
      <c r="E41" s="30" t="s">
        <v>167</v>
      </c>
      <c r="F41" s="30" t="s">
        <v>168</v>
      </c>
      <c r="G41" s="30" t="s">
        <v>169</v>
      </c>
      <c r="H41" s="30">
        <v>400203100</v>
      </c>
      <c r="I41" s="30" t="s">
        <v>170</v>
      </c>
      <c r="J41" s="49">
        <v>17650</v>
      </c>
      <c r="K41" s="30" t="s">
        <v>80</v>
      </c>
      <c r="L41" s="30" t="s">
        <v>81</v>
      </c>
      <c r="M41" s="49">
        <v>17650</v>
      </c>
      <c r="N41" s="30">
        <v>17650</v>
      </c>
      <c r="O41" s="101">
        <v>17650</v>
      </c>
      <c r="P41" s="51">
        <f>+Tabla1[[#This Row],[Meta Ejecutada Vigencia4]]/Tabla1[[#This Row],[Meta Programada Vigencia]]</f>
        <v>1</v>
      </c>
      <c r="Q41" s="51">
        <f>+Tabla1[[#This Row],[Meta Ejecutada Vigencia4]]/Tabla1[[#This Row],[Meta Programada Cuatrienio3]]</f>
        <v>1</v>
      </c>
      <c r="R41" s="52">
        <v>2024680010100</v>
      </c>
      <c r="S41" s="53" t="s">
        <v>250</v>
      </c>
      <c r="T41" s="54">
        <v>2025168949</v>
      </c>
      <c r="U41" s="54">
        <v>930568949</v>
      </c>
      <c r="V41" s="65" t="s">
        <v>257</v>
      </c>
      <c r="W41" s="55" t="s">
        <v>258</v>
      </c>
      <c r="X41" s="31" t="s">
        <v>259</v>
      </c>
      <c r="Y41" s="66" t="s">
        <v>279</v>
      </c>
      <c r="Z41" s="57">
        <v>930568949</v>
      </c>
      <c r="AA41" s="58"/>
      <c r="AB41" s="58"/>
      <c r="AC41" s="58"/>
      <c r="AD41" s="58"/>
      <c r="AE41" s="58"/>
      <c r="AF41" s="58"/>
      <c r="AG41" s="58"/>
      <c r="AH41" s="58"/>
      <c r="AI41" s="58"/>
      <c r="AJ41" s="58"/>
      <c r="AK41" s="58"/>
      <c r="AL41" s="58"/>
      <c r="AM41" s="58"/>
      <c r="AN41" s="102">
        <f>SUM(Tabla1[[#This Row],[Recursos propios 2025]:[Otros 2025]])</f>
        <v>930568949</v>
      </c>
      <c r="AO41" s="57">
        <v>451265856</v>
      </c>
      <c r="AP41" s="58"/>
      <c r="AQ41" s="58"/>
      <c r="AR41" s="58"/>
      <c r="AS41" s="58"/>
      <c r="AT41" s="58"/>
      <c r="AU41" s="58"/>
      <c r="AV41" s="58"/>
      <c r="AW41" s="58"/>
      <c r="AX41" s="58"/>
      <c r="AY41" s="58"/>
      <c r="AZ41" s="58"/>
      <c r="BA41" s="58"/>
      <c r="BB41" s="58"/>
      <c r="BC41" s="57">
        <f>SUM(Tabla1[[#This Row],[Recursos propios 20252]:[Otros 202515]])</f>
        <v>451265856</v>
      </c>
      <c r="BD41" s="60">
        <f>+Tabla1[[#This Row],[Total Comprometido 2025]]/Tabla1[[#This Row],[Total 2025]]</f>
        <v>0.48493543276394019</v>
      </c>
      <c r="BE41" s="100">
        <v>209638148</v>
      </c>
      <c r="BF41" s="100">
        <v>201698148</v>
      </c>
      <c r="BG41" s="59"/>
      <c r="BH41" s="61" t="s">
        <v>83</v>
      </c>
      <c r="BI41" s="62" t="s">
        <v>84</v>
      </c>
      <c r="BJ41" s="30">
        <v>10</v>
      </c>
    </row>
    <row r="42" spans="1:62" s="47" customFormat="1" ht="31.95" hidden="1" customHeight="1" x14ac:dyDescent="0.25">
      <c r="A42" s="84">
        <v>225</v>
      </c>
      <c r="B42" s="67" t="s">
        <v>171</v>
      </c>
      <c r="C42" s="67" t="s">
        <v>172</v>
      </c>
      <c r="D42" s="67" t="s">
        <v>173</v>
      </c>
      <c r="E42" s="67" t="s">
        <v>174</v>
      </c>
      <c r="F42" s="67" t="s">
        <v>175</v>
      </c>
      <c r="G42" s="67" t="s">
        <v>176</v>
      </c>
      <c r="H42" s="67">
        <v>410106300</v>
      </c>
      <c r="I42" s="67" t="s">
        <v>177</v>
      </c>
      <c r="J42" s="68">
        <v>1</v>
      </c>
      <c r="K42" s="67" t="s">
        <v>80</v>
      </c>
      <c r="L42" s="67" t="s">
        <v>81</v>
      </c>
      <c r="M42" s="68">
        <v>1</v>
      </c>
      <c r="N42" s="67">
        <v>1</v>
      </c>
      <c r="O42" s="85">
        <v>1</v>
      </c>
      <c r="P42" s="42">
        <f>+Tabla1[[#This Row],[Meta Ejecutada Vigencia4]]/Tabla1[[#This Row],[Meta Programada Vigencia]]</f>
        <v>1</v>
      </c>
      <c r="Q42" s="42">
        <f>+Tabla1[[#This Row],[Meta Ejecutada Vigencia4]]/Tabla1[[#This Row],[Meta Programada Cuatrienio3]]</f>
        <v>1</v>
      </c>
      <c r="R42" s="43">
        <v>2024680010109</v>
      </c>
      <c r="S42" s="40" t="s">
        <v>178</v>
      </c>
      <c r="T42" s="44">
        <v>3396132758.3499999</v>
      </c>
      <c r="U42" s="64">
        <v>443000000</v>
      </c>
      <c r="V42" s="38" t="s">
        <v>252</v>
      </c>
      <c r="W42" s="38" t="s">
        <v>253</v>
      </c>
      <c r="X42" s="38" t="s">
        <v>283</v>
      </c>
      <c r="Y42" s="86" t="s">
        <v>282</v>
      </c>
      <c r="Z42" s="64">
        <v>443000000</v>
      </c>
      <c r="AA42" s="85"/>
      <c r="AB42" s="85"/>
      <c r="AC42" s="85"/>
      <c r="AD42" s="85"/>
      <c r="AE42" s="85"/>
      <c r="AF42" s="85"/>
      <c r="AG42" s="85"/>
      <c r="AH42" s="85"/>
      <c r="AI42" s="85"/>
      <c r="AJ42" s="85"/>
      <c r="AK42" s="85"/>
      <c r="AL42" s="85"/>
      <c r="AM42" s="85"/>
      <c r="AN42" s="87">
        <v>443000000</v>
      </c>
      <c r="AO42" s="88">
        <v>255428920.25</v>
      </c>
      <c r="AP42" s="85"/>
      <c r="AQ42" s="85"/>
      <c r="AR42" s="85"/>
      <c r="AS42" s="85"/>
      <c r="AT42" s="85"/>
      <c r="AU42" s="85"/>
      <c r="AV42" s="85"/>
      <c r="AW42" s="85"/>
      <c r="AX42" s="85"/>
      <c r="AY42" s="85"/>
      <c r="AZ42" s="85"/>
      <c r="BA42" s="85"/>
      <c r="BB42" s="85"/>
      <c r="BC42" s="87">
        <f>SUM(Tabla1[[#This Row],[Recursos propios 20252]:[Otros 202515]])</f>
        <v>255428920.25</v>
      </c>
      <c r="BD42" s="87">
        <f>+Tabla1[[#This Row],[Total Comprometido 2025]]/Tabla1[[#This Row],[Total 2025]]</f>
        <v>0.57658898476297971</v>
      </c>
      <c r="BE42" s="89">
        <v>38000000</v>
      </c>
      <c r="BF42" s="89">
        <v>38000000</v>
      </c>
      <c r="BG42" s="85"/>
      <c r="BH42" s="67" t="s">
        <v>83</v>
      </c>
      <c r="BI42" s="39" t="s">
        <v>84</v>
      </c>
      <c r="BJ42" s="67">
        <v>16</v>
      </c>
    </row>
    <row r="43" spans="1:62" s="63" customFormat="1" ht="31.95" hidden="1" customHeight="1" x14ac:dyDescent="0.25">
      <c r="A43" s="30">
        <v>226</v>
      </c>
      <c r="B43" s="30" t="s">
        <v>171</v>
      </c>
      <c r="C43" s="30" t="s">
        <v>172</v>
      </c>
      <c r="D43" s="30" t="s">
        <v>173</v>
      </c>
      <c r="E43" s="30" t="s">
        <v>174</v>
      </c>
      <c r="F43" s="30" t="s">
        <v>179</v>
      </c>
      <c r="G43" s="30" t="s">
        <v>180</v>
      </c>
      <c r="H43" s="30">
        <v>410102500</v>
      </c>
      <c r="I43" s="30" t="s">
        <v>181</v>
      </c>
      <c r="J43" s="49">
        <v>430</v>
      </c>
      <c r="K43" s="30" t="s">
        <v>80</v>
      </c>
      <c r="L43" s="30" t="s">
        <v>116</v>
      </c>
      <c r="M43" s="49">
        <v>1800</v>
      </c>
      <c r="N43" s="30">
        <v>450</v>
      </c>
      <c r="O43" s="98">
        <v>450</v>
      </c>
      <c r="P43" s="51">
        <f>+Tabla1[[#This Row],[Meta Ejecutada Vigencia4]]/Tabla1[[#This Row],[Meta Programada Vigencia]]</f>
        <v>1</v>
      </c>
      <c r="Q43" s="51">
        <f>+Tabla1[[#This Row],[Meta Ejecutada Vigencia4]]/Tabla1[[#This Row],[Meta Programada Cuatrienio3]]</f>
        <v>0.25</v>
      </c>
      <c r="R43" s="52">
        <v>2024680010109</v>
      </c>
      <c r="S43" s="53" t="s">
        <v>178</v>
      </c>
      <c r="T43" s="54"/>
      <c r="U43" s="54">
        <v>480000000</v>
      </c>
      <c r="V43" s="38" t="s">
        <v>252</v>
      </c>
      <c r="W43" s="38" t="s">
        <v>253</v>
      </c>
      <c r="X43" s="31" t="s">
        <v>280</v>
      </c>
      <c r="Y43" s="90" t="s">
        <v>281</v>
      </c>
      <c r="Z43" s="57">
        <v>480000000</v>
      </c>
      <c r="AA43" s="58"/>
      <c r="AB43" s="58"/>
      <c r="AC43" s="58"/>
      <c r="AD43" s="58"/>
      <c r="AE43" s="58"/>
      <c r="AF43" s="58"/>
      <c r="AG43" s="58"/>
      <c r="AH43" s="58"/>
      <c r="AI43" s="58"/>
      <c r="AJ43" s="58"/>
      <c r="AK43" s="58"/>
      <c r="AL43" s="58"/>
      <c r="AM43" s="58"/>
      <c r="AN43" s="59">
        <f>SUM(Tabla1[[#This Row],[Recursos propios 2025]:[Otros 2025]])</f>
        <v>480000000</v>
      </c>
      <c r="AO43" s="57">
        <v>479457580.66000003</v>
      </c>
      <c r="AP43" s="58"/>
      <c r="AQ43" s="58"/>
      <c r="AR43" s="58"/>
      <c r="AS43" s="58"/>
      <c r="AT43" s="58"/>
      <c r="AU43" s="58"/>
      <c r="AV43" s="58"/>
      <c r="AW43" s="58"/>
      <c r="AX43" s="58"/>
      <c r="AY43" s="58"/>
      <c r="AZ43" s="58"/>
      <c r="BA43" s="58"/>
      <c r="BB43" s="58"/>
      <c r="BC43" s="57">
        <f>SUM(Tabla1[[#This Row],[Recursos propios 20252]:[Otros 202515]])</f>
        <v>479457580.66000003</v>
      </c>
      <c r="BD43" s="60">
        <f>+Tabla1[[#This Row],[Total Comprometido 2025]]/Tabla1[[#This Row],[Total 2025]]</f>
        <v>0.99886995970833337</v>
      </c>
      <c r="BE43" s="96">
        <v>479457580.66000003</v>
      </c>
      <c r="BF43" s="59">
        <v>479457580.66000003</v>
      </c>
      <c r="BG43" s="59"/>
      <c r="BH43" s="61" t="s">
        <v>83</v>
      </c>
      <c r="BI43" s="62" t="s">
        <v>84</v>
      </c>
      <c r="BJ43" s="30">
        <v>16</v>
      </c>
    </row>
    <row r="44" spans="1:62" s="47" customFormat="1" ht="31.95" hidden="1" customHeight="1" x14ac:dyDescent="0.25">
      <c r="A44" s="84">
        <v>227</v>
      </c>
      <c r="B44" s="67" t="s">
        <v>171</v>
      </c>
      <c r="C44" s="67" t="s">
        <v>172</v>
      </c>
      <c r="D44" s="67" t="s">
        <v>173</v>
      </c>
      <c r="E44" s="67" t="s">
        <v>174</v>
      </c>
      <c r="F44" s="67" t="s">
        <v>182</v>
      </c>
      <c r="G44" s="67" t="s">
        <v>183</v>
      </c>
      <c r="H44" s="67">
        <v>410102700</v>
      </c>
      <c r="I44" s="67" t="s">
        <v>184</v>
      </c>
      <c r="J44" s="68">
        <v>100</v>
      </c>
      <c r="K44" s="67" t="s">
        <v>185</v>
      </c>
      <c r="L44" s="67" t="s">
        <v>81</v>
      </c>
      <c r="M44" s="68">
        <v>100</v>
      </c>
      <c r="N44" s="67">
        <v>100</v>
      </c>
      <c r="O44" s="85"/>
      <c r="P44" s="42">
        <f>+Tabla1[[#This Row],[Meta Ejecutada Vigencia4]]/Tabla1[[#This Row],[Meta Programada Vigencia]]</f>
        <v>0</v>
      </c>
      <c r="Q44" s="42">
        <f>+Tabla1[[#This Row],[Meta Ejecutada Vigencia4]]/Tabla1[[#This Row],[Meta Programada Cuatrienio3]]</f>
        <v>0</v>
      </c>
      <c r="R44" s="43">
        <v>2024680010109</v>
      </c>
      <c r="S44" s="40" t="s">
        <v>178</v>
      </c>
      <c r="T44" s="44"/>
      <c r="U44" s="64">
        <v>80000000</v>
      </c>
      <c r="V44" s="85"/>
      <c r="W44" s="85"/>
      <c r="X44" s="85"/>
      <c r="Y44" s="85"/>
      <c r="Z44" s="64">
        <v>80000000</v>
      </c>
      <c r="AA44" s="85"/>
      <c r="AB44" s="85"/>
      <c r="AC44" s="85"/>
      <c r="AD44" s="85"/>
      <c r="AE44" s="85"/>
      <c r="AF44" s="85"/>
      <c r="AG44" s="85"/>
      <c r="AH44" s="85"/>
      <c r="AI44" s="85"/>
      <c r="AJ44" s="85"/>
      <c r="AK44" s="85"/>
      <c r="AL44" s="85"/>
      <c r="AM44" s="85"/>
      <c r="AN44" s="87">
        <f>SUM(Tabla1[[#This Row],[Recursos propios 2025]:[Otros 2025]])</f>
        <v>80000000</v>
      </c>
      <c r="AO44" s="85"/>
      <c r="AP44" s="85"/>
      <c r="AQ44" s="85"/>
      <c r="AR44" s="85"/>
      <c r="AS44" s="85"/>
      <c r="AT44" s="85"/>
      <c r="AU44" s="85"/>
      <c r="AV44" s="85"/>
      <c r="AW44" s="85"/>
      <c r="AX44" s="85"/>
      <c r="AY44" s="85"/>
      <c r="AZ44" s="85"/>
      <c r="BA44" s="85"/>
      <c r="BB44" s="85"/>
      <c r="BC44" s="87">
        <f>SUM(Tabla1[[#This Row],[Recursos propios 20252]:[Otros 202515]])</f>
        <v>0</v>
      </c>
      <c r="BD44" s="87">
        <f>+Tabla1[[#This Row],[Total Comprometido 2025]]/Tabla1[[#This Row],[Total 2025]]</f>
        <v>0</v>
      </c>
      <c r="BE44" s="85"/>
      <c r="BF44" s="85"/>
      <c r="BG44" s="85"/>
      <c r="BH44" s="67" t="s">
        <v>83</v>
      </c>
      <c r="BI44" s="39" t="s">
        <v>84</v>
      </c>
      <c r="BJ44" s="67">
        <v>16</v>
      </c>
    </row>
    <row r="45" spans="1:62" s="63" customFormat="1" ht="31.95" hidden="1" customHeight="1" x14ac:dyDescent="0.25">
      <c r="A45" s="30">
        <v>228</v>
      </c>
      <c r="B45" s="30" t="s">
        <v>171</v>
      </c>
      <c r="C45" s="30" t="s">
        <v>172</v>
      </c>
      <c r="D45" s="30" t="s">
        <v>173</v>
      </c>
      <c r="E45" s="30" t="s">
        <v>174</v>
      </c>
      <c r="F45" s="30" t="s">
        <v>186</v>
      </c>
      <c r="G45" s="30" t="s">
        <v>187</v>
      </c>
      <c r="H45" s="30">
        <v>410103800</v>
      </c>
      <c r="I45" s="30" t="s">
        <v>188</v>
      </c>
      <c r="J45" s="49">
        <v>4</v>
      </c>
      <c r="K45" s="30" t="s">
        <v>80</v>
      </c>
      <c r="L45" s="30" t="s">
        <v>116</v>
      </c>
      <c r="M45" s="49">
        <v>4</v>
      </c>
      <c r="N45" s="30">
        <v>1</v>
      </c>
      <c r="O45" s="50"/>
      <c r="P45" s="51">
        <f>+Tabla1[[#This Row],[Meta Ejecutada Vigencia4]]/Tabla1[[#This Row],[Meta Programada Vigencia]]</f>
        <v>0</v>
      </c>
      <c r="Q45" s="51">
        <f>+Tabla1[[#This Row],[Meta Ejecutada Vigencia4]]/Tabla1[[#This Row],[Meta Programada Cuatrienio3]]</f>
        <v>0</v>
      </c>
      <c r="R45" s="52">
        <v>2024680010109</v>
      </c>
      <c r="S45" s="53" t="s">
        <v>178</v>
      </c>
      <c r="T45" s="54"/>
      <c r="U45" s="54">
        <v>147000000</v>
      </c>
      <c r="V45" s="55"/>
      <c r="W45" s="55"/>
      <c r="X45" s="31"/>
      <c r="Y45" s="66"/>
      <c r="Z45" s="57">
        <v>147000000</v>
      </c>
      <c r="AA45" s="58"/>
      <c r="AB45" s="58"/>
      <c r="AC45" s="58"/>
      <c r="AD45" s="58"/>
      <c r="AE45" s="58"/>
      <c r="AF45" s="58"/>
      <c r="AG45" s="58"/>
      <c r="AH45" s="58"/>
      <c r="AI45" s="58"/>
      <c r="AJ45" s="58"/>
      <c r="AK45" s="58"/>
      <c r="AL45" s="58"/>
      <c r="AM45" s="58"/>
      <c r="AN45" s="59">
        <f>SUM(Tabla1[[#This Row],[Recursos propios 2025]:[Otros 2025]])</f>
        <v>147000000</v>
      </c>
      <c r="AO45" s="57"/>
      <c r="AP45" s="58"/>
      <c r="AQ45" s="58"/>
      <c r="AR45" s="58"/>
      <c r="AS45" s="58"/>
      <c r="AT45" s="58"/>
      <c r="AU45" s="58"/>
      <c r="AV45" s="58"/>
      <c r="AW45" s="58"/>
      <c r="AX45" s="58"/>
      <c r="AY45" s="58"/>
      <c r="AZ45" s="58"/>
      <c r="BA45" s="58"/>
      <c r="BB45" s="58"/>
      <c r="BC45" s="57">
        <f>SUM(Tabla1[[#This Row],[Recursos propios 20252]:[Otros 202515]])</f>
        <v>0</v>
      </c>
      <c r="BD45" s="60">
        <f>+Tabla1[[#This Row],[Total Comprometido 2025]]/Tabla1[[#This Row],[Total 2025]]</f>
        <v>0</v>
      </c>
      <c r="BE45" s="59"/>
      <c r="BF45" s="59"/>
      <c r="BG45" s="59"/>
      <c r="BH45" s="61" t="s">
        <v>83</v>
      </c>
      <c r="BI45" s="62" t="s">
        <v>84</v>
      </c>
      <c r="BJ45" s="30">
        <v>16</v>
      </c>
    </row>
    <row r="46" spans="1:62" s="47" customFormat="1" ht="31.95" hidden="1" customHeight="1" x14ac:dyDescent="0.35">
      <c r="A46" s="84">
        <v>229</v>
      </c>
      <c r="B46" s="67" t="s">
        <v>171</v>
      </c>
      <c r="C46" s="67" t="s">
        <v>172</v>
      </c>
      <c r="D46" s="67" t="s">
        <v>189</v>
      </c>
      <c r="E46" s="67" t="s">
        <v>190</v>
      </c>
      <c r="F46" s="67" t="s">
        <v>191</v>
      </c>
      <c r="G46" s="67" t="s">
        <v>192</v>
      </c>
      <c r="H46" s="67">
        <v>410305200</v>
      </c>
      <c r="I46" s="67" t="s">
        <v>193</v>
      </c>
      <c r="J46" s="68">
        <v>300</v>
      </c>
      <c r="K46" s="67" t="s">
        <v>80</v>
      </c>
      <c r="L46" s="67" t="s">
        <v>116</v>
      </c>
      <c r="M46" s="68">
        <v>700</v>
      </c>
      <c r="N46" s="67">
        <v>175</v>
      </c>
      <c r="O46" s="85"/>
      <c r="P46" s="42">
        <f>+Tabla1[[#This Row],[Meta Ejecutada Vigencia4]]/Tabla1[[#This Row],[Meta Programada Vigencia]]</f>
        <v>0</v>
      </c>
      <c r="Q46" s="42">
        <f>+Tabla1[[#This Row],[Meta Ejecutada Vigencia4]]/Tabla1[[#This Row],[Meta Programada Cuatrienio3]]</f>
        <v>0</v>
      </c>
      <c r="R46" s="43">
        <v>2024680010214</v>
      </c>
      <c r="S46" s="40" t="s">
        <v>194</v>
      </c>
      <c r="T46" s="44">
        <v>349381816</v>
      </c>
      <c r="U46" s="64">
        <v>40000000</v>
      </c>
      <c r="V46" s="85"/>
      <c r="W46" s="85"/>
      <c r="X46" s="85"/>
      <c r="Y46" s="92" t="s">
        <v>256</v>
      </c>
      <c r="Z46" s="64">
        <v>40000000</v>
      </c>
      <c r="AA46" s="85"/>
      <c r="AB46" s="85"/>
      <c r="AC46" s="85"/>
      <c r="AD46" s="85"/>
      <c r="AE46" s="85"/>
      <c r="AF46" s="85"/>
      <c r="AG46" s="85"/>
      <c r="AH46" s="85"/>
      <c r="AI46" s="85"/>
      <c r="AJ46" s="85"/>
      <c r="AK46" s="85"/>
      <c r="AL46" s="85"/>
      <c r="AM46" s="85"/>
      <c r="AN46" s="87">
        <f>SUM(Tabla1[[#This Row],[Recursos propios 2025]:[Otros 2025]])</f>
        <v>40000000</v>
      </c>
      <c r="AO46" s="104">
        <v>27600000</v>
      </c>
      <c r="AP46" s="85"/>
      <c r="AQ46" s="85"/>
      <c r="AR46" s="85"/>
      <c r="AS46" s="85"/>
      <c r="AT46" s="85"/>
      <c r="AU46" s="85"/>
      <c r="AV46" s="85"/>
      <c r="AW46" s="85"/>
      <c r="AX46" s="85"/>
      <c r="AY46" s="85"/>
      <c r="AZ46" s="85"/>
      <c r="BA46" s="85"/>
      <c r="BB46" s="85"/>
      <c r="BC46" s="87">
        <f>SUM(Tabla1[[#This Row],[Recursos propios 20252]:[Otros 202515]])</f>
        <v>27600000</v>
      </c>
      <c r="BD46" s="87">
        <f>+Tabla1[[#This Row],[Total Comprometido 2025]]/Tabla1[[#This Row],[Total 2025]]</f>
        <v>0.69</v>
      </c>
      <c r="BE46" s="85"/>
      <c r="BF46" s="85"/>
      <c r="BG46" s="85"/>
      <c r="BH46" s="67" t="s">
        <v>83</v>
      </c>
      <c r="BI46" s="39" t="s">
        <v>84</v>
      </c>
      <c r="BJ46" s="67">
        <v>10</v>
      </c>
    </row>
    <row r="47" spans="1:62" s="63" customFormat="1" ht="31.95" hidden="1" customHeight="1" x14ac:dyDescent="0.25">
      <c r="A47" s="30">
        <v>230</v>
      </c>
      <c r="B47" s="30" t="s">
        <v>171</v>
      </c>
      <c r="C47" s="30" t="s">
        <v>172</v>
      </c>
      <c r="D47" s="30" t="s">
        <v>195</v>
      </c>
      <c r="E47" s="30" t="s">
        <v>196</v>
      </c>
      <c r="F47" s="30" t="s">
        <v>197</v>
      </c>
      <c r="G47" s="30" t="s">
        <v>198</v>
      </c>
      <c r="H47" s="30">
        <v>410205200</v>
      </c>
      <c r="I47" s="30" t="s">
        <v>199</v>
      </c>
      <c r="J47" s="49">
        <v>250</v>
      </c>
      <c r="K47" s="30" t="s">
        <v>80</v>
      </c>
      <c r="L47" s="30" t="s">
        <v>116</v>
      </c>
      <c r="M47" s="49">
        <v>250</v>
      </c>
      <c r="N47" s="30">
        <v>60</v>
      </c>
      <c r="O47" s="50">
        <v>16</v>
      </c>
      <c r="P47" s="51">
        <f>+Tabla1[[#This Row],[Meta Ejecutada Vigencia4]]/Tabla1[[#This Row],[Meta Programada Vigencia]]</f>
        <v>0.26666666666666666</v>
      </c>
      <c r="Q47" s="51">
        <f>+Tabla1[[#This Row],[Meta Ejecutada Vigencia4]]/Tabla1[[#This Row],[Meta Programada Cuatrienio3]]</f>
        <v>6.4000000000000001E-2</v>
      </c>
      <c r="R47" s="52">
        <v>2024680010112</v>
      </c>
      <c r="S47" s="53" t="s">
        <v>200</v>
      </c>
      <c r="T47" s="54">
        <v>1638316417.51</v>
      </c>
      <c r="U47" s="54">
        <v>635030000</v>
      </c>
      <c r="V47" s="55"/>
      <c r="W47" s="55"/>
      <c r="X47" s="31"/>
      <c r="Y47" s="66" t="s">
        <v>284</v>
      </c>
      <c r="Z47" s="57">
        <v>635030000</v>
      </c>
      <c r="AA47" s="58"/>
      <c r="AB47" s="58"/>
      <c r="AC47" s="58"/>
      <c r="AD47" s="58"/>
      <c r="AE47" s="58"/>
      <c r="AF47" s="58"/>
      <c r="AG47" s="58"/>
      <c r="AH47" s="58"/>
      <c r="AI47" s="58"/>
      <c r="AJ47" s="58"/>
      <c r="AK47" s="58"/>
      <c r="AL47" s="58"/>
      <c r="AM47" s="58"/>
      <c r="AN47" s="59">
        <v>635030000</v>
      </c>
      <c r="AO47" s="57">
        <v>176670647</v>
      </c>
      <c r="AP47" s="58"/>
      <c r="AQ47" s="58"/>
      <c r="AR47" s="58"/>
      <c r="AS47" s="58"/>
      <c r="AT47" s="58"/>
      <c r="AU47" s="58"/>
      <c r="AV47" s="58"/>
      <c r="AW47" s="58"/>
      <c r="AX47" s="58"/>
      <c r="AY47" s="58"/>
      <c r="AZ47" s="58"/>
      <c r="BA47" s="58"/>
      <c r="BB47" s="58"/>
      <c r="BC47" s="57">
        <f>SUM(Tabla1[[#This Row],[Recursos propios 20252]:[Otros 202515]])</f>
        <v>176670647</v>
      </c>
      <c r="BD47" s="60">
        <f>+Tabla1[[#This Row],[Total Comprometido 2025]]/Tabla1[[#This Row],[Total 2025]]</f>
        <v>0.27820834763711949</v>
      </c>
      <c r="BE47" s="104">
        <v>115988388</v>
      </c>
      <c r="BF47" s="107">
        <v>57098172</v>
      </c>
      <c r="BG47" s="59"/>
      <c r="BH47" s="61" t="s">
        <v>83</v>
      </c>
      <c r="BI47" s="62" t="s">
        <v>84</v>
      </c>
      <c r="BJ47" s="30">
        <v>3</v>
      </c>
    </row>
    <row r="48" spans="1:62" s="63" customFormat="1" ht="31.95" hidden="1" customHeight="1" x14ac:dyDescent="0.25">
      <c r="A48" s="30">
        <v>286</v>
      </c>
      <c r="B48" s="30" t="s">
        <v>163</v>
      </c>
      <c r="C48" s="30" t="s">
        <v>75</v>
      </c>
      <c r="D48" s="30" t="s">
        <v>76</v>
      </c>
      <c r="E48" s="30" t="s">
        <v>201</v>
      </c>
      <c r="F48" s="30" t="s">
        <v>202</v>
      </c>
      <c r="G48" s="30" t="s">
        <v>203</v>
      </c>
      <c r="H48" s="30">
        <v>450108100</v>
      </c>
      <c r="I48" s="30" t="s">
        <v>204</v>
      </c>
      <c r="J48" s="49">
        <v>0</v>
      </c>
      <c r="K48" s="30" t="s">
        <v>80</v>
      </c>
      <c r="L48" s="30" t="s">
        <v>81</v>
      </c>
      <c r="M48" s="49">
        <v>1</v>
      </c>
      <c r="N48" s="30">
        <v>50</v>
      </c>
      <c r="O48" s="50"/>
      <c r="P48" s="51">
        <f>+Tabla1[[#This Row],[Meta Ejecutada Vigencia4]]/Tabla1[[#This Row],[Meta Programada Vigencia]]</f>
        <v>0</v>
      </c>
      <c r="Q48" s="51">
        <f>+Tabla1[[#This Row],[Meta Ejecutada Vigencia4]]/Tabla1[[#This Row],[Meta Programada Cuatrienio3]]</f>
        <v>0</v>
      </c>
      <c r="R48" s="52">
        <v>2024680010218</v>
      </c>
      <c r="S48" s="53" t="s">
        <v>205</v>
      </c>
      <c r="T48" s="54">
        <v>1000000</v>
      </c>
      <c r="U48" s="54">
        <v>600000000</v>
      </c>
      <c r="V48" s="55"/>
      <c r="W48" s="55"/>
      <c r="X48" s="31"/>
      <c r="Y48" s="66"/>
      <c r="Z48" s="57">
        <v>600000000</v>
      </c>
      <c r="AA48" s="58"/>
      <c r="AB48" s="58"/>
      <c r="AC48" s="58"/>
      <c r="AD48" s="58"/>
      <c r="AE48" s="58"/>
      <c r="AF48" s="58"/>
      <c r="AG48" s="58"/>
      <c r="AH48" s="58"/>
      <c r="AI48" s="58"/>
      <c r="AJ48" s="58"/>
      <c r="AK48" s="58"/>
      <c r="AL48" s="58"/>
      <c r="AM48" s="58"/>
      <c r="AN48" s="59">
        <f>SUM(Tabla1[[#This Row],[Recursos propios 2025]:[Otros 2025]])</f>
        <v>600000000</v>
      </c>
      <c r="AO48" s="57"/>
      <c r="AP48" s="58"/>
      <c r="AQ48" s="58"/>
      <c r="AR48" s="58"/>
      <c r="AS48" s="58"/>
      <c r="AT48" s="58"/>
      <c r="AU48" s="58"/>
      <c r="AV48" s="58"/>
      <c r="AW48" s="58"/>
      <c r="AX48" s="58"/>
      <c r="AY48" s="58"/>
      <c r="AZ48" s="58"/>
      <c r="BA48" s="58"/>
      <c r="BB48" s="58"/>
      <c r="BC48" s="57">
        <f>SUM(Tabla1[[#This Row],[Recursos propios 20252]:[Otros 202515]])</f>
        <v>0</v>
      </c>
      <c r="BD48" s="60">
        <f>+Tabla1[[#This Row],[Total Comprometido 2025]]/Tabla1[[#This Row],[Total 2025]]</f>
        <v>0</v>
      </c>
      <c r="BE48" s="59"/>
      <c r="BF48" s="59"/>
      <c r="BG48" s="59"/>
      <c r="BH48" s="61" t="s">
        <v>83</v>
      </c>
      <c r="BI48" s="62" t="s">
        <v>84</v>
      </c>
      <c r="BJ48" s="30">
        <v>15</v>
      </c>
    </row>
    <row r="49" spans="1:62" s="47" customFormat="1" ht="31.95" hidden="1" customHeight="1" x14ac:dyDescent="0.25">
      <c r="A49" s="84">
        <v>290</v>
      </c>
      <c r="B49" s="67" t="s">
        <v>74</v>
      </c>
      <c r="C49" s="67" t="s">
        <v>75</v>
      </c>
      <c r="D49" s="67" t="s">
        <v>76</v>
      </c>
      <c r="E49" s="67" t="s">
        <v>77</v>
      </c>
      <c r="F49" s="67" t="s">
        <v>206</v>
      </c>
      <c r="G49" s="67" t="s">
        <v>207</v>
      </c>
      <c r="H49" s="67">
        <v>450103000</v>
      </c>
      <c r="I49" s="67" t="s">
        <v>208</v>
      </c>
      <c r="J49" s="68">
        <v>2</v>
      </c>
      <c r="K49" s="67" t="s">
        <v>80</v>
      </c>
      <c r="L49" s="67" t="s">
        <v>116</v>
      </c>
      <c r="M49" s="68">
        <v>2</v>
      </c>
      <c r="N49" s="67">
        <v>1</v>
      </c>
      <c r="O49" s="85"/>
      <c r="P49" s="42">
        <f>+Tabla1[[#This Row],[Meta Ejecutada Vigencia4]]/Tabla1[[#This Row],[Meta Programada Vigencia]]</f>
        <v>0</v>
      </c>
      <c r="Q49" s="42">
        <f>+Tabla1[[#This Row],[Meta Ejecutada Vigencia4]]/Tabla1[[#This Row],[Meta Programada Cuatrienio3]]</f>
        <v>0</v>
      </c>
      <c r="R49" s="43">
        <v>2024680010132</v>
      </c>
      <c r="S49" s="40" t="s">
        <v>209</v>
      </c>
      <c r="T49" s="44">
        <v>500000000</v>
      </c>
      <c r="U49" s="64">
        <v>250000000</v>
      </c>
      <c r="V49" s="85"/>
      <c r="W49" s="85"/>
      <c r="X49" s="85"/>
      <c r="Y49" s="85"/>
      <c r="Z49" s="64">
        <v>250000000</v>
      </c>
      <c r="AA49" s="85"/>
      <c r="AB49" s="85"/>
      <c r="AC49" s="85"/>
      <c r="AD49" s="85"/>
      <c r="AE49" s="85"/>
      <c r="AF49" s="85"/>
      <c r="AG49" s="85"/>
      <c r="AH49" s="85"/>
      <c r="AI49" s="85"/>
      <c r="AJ49" s="85"/>
      <c r="AK49" s="85"/>
      <c r="AL49" s="85"/>
      <c r="AM49" s="85"/>
      <c r="AN49" s="87">
        <f>SUM(Tabla1[[#This Row],[Recursos propios 2025]:[Otros 2025]])</f>
        <v>250000000</v>
      </c>
      <c r="AO49" s="85"/>
      <c r="AP49" s="85"/>
      <c r="AQ49" s="85"/>
      <c r="AR49" s="85"/>
      <c r="AS49" s="85"/>
      <c r="AT49" s="85"/>
      <c r="AU49" s="85"/>
      <c r="AV49" s="85"/>
      <c r="AW49" s="85"/>
      <c r="AX49" s="85"/>
      <c r="AY49" s="85"/>
      <c r="AZ49" s="85"/>
      <c r="BA49" s="85"/>
      <c r="BB49" s="85"/>
      <c r="BC49" s="87">
        <f>SUM(Tabla1[[#This Row],[Recursos propios 20252]:[Otros 202515]])</f>
        <v>0</v>
      </c>
      <c r="BD49" s="87">
        <f>+Tabla1[[#This Row],[Total Comprometido 2025]]/Tabla1[[#This Row],[Total 2025]]</f>
        <v>0</v>
      </c>
      <c r="BE49" s="85"/>
      <c r="BF49" s="85"/>
      <c r="BG49" s="85"/>
      <c r="BH49" s="67" t="s">
        <v>83</v>
      </c>
      <c r="BI49" s="39" t="s">
        <v>84</v>
      </c>
      <c r="BJ49" s="67">
        <v>16</v>
      </c>
    </row>
    <row r="50" spans="1:62" s="63" customFormat="1" ht="31.95" hidden="1" customHeight="1" x14ac:dyDescent="0.25">
      <c r="A50" s="30">
        <v>291</v>
      </c>
      <c r="B50" s="30" t="s">
        <v>74</v>
      </c>
      <c r="C50" s="30" t="s">
        <v>75</v>
      </c>
      <c r="D50" s="30" t="s">
        <v>76</v>
      </c>
      <c r="E50" s="30" t="s">
        <v>77</v>
      </c>
      <c r="F50" s="30" t="s">
        <v>210</v>
      </c>
      <c r="G50" s="30" t="s">
        <v>211</v>
      </c>
      <c r="H50" s="30">
        <v>450102800</v>
      </c>
      <c r="I50" s="30" t="s">
        <v>212</v>
      </c>
      <c r="J50" s="49">
        <v>808</v>
      </c>
      <c r="K50" s="30" t="s">
        <v>80</v>
      </c>
      <c r="L50" s="30" t="s">
        <v>116</v>
      </c>
      <c r="M50" s="49">
        <v>850</v>
      </c>
      <c r="N50" s="30">
        <v>250</v>
      </c>
      <c r="O50" s="50"/>
      <c r="P50" s="51">
        <f>+Tabla1[[#This Row],[Meta Ejecutada Vigencia4]]/Tabla1[[#This Row],[Meta Programada Vigencia]]</f>
        <v>0</v>
      </c>
      <c r="Q50" s="51">
        <f>+Tabla1[[#This Row],[Meta Ejecutada Vigencia4]]/Tabla1[[#This Row],[Meta Programada Cuatrienio3]]</f>
        <v>0</v>
      </c>
      <c r="R50" s="52"/>
      <c r="S50" s="53"/>
      <c r="T50" s="54"/>
      <c r="U50" s="54"/>
      <c r="V50" s="55"/>
      <c r="W50" s="55"/>
      <c r="X50" s="31"/>
      <c r="Y50" s="66"/>
      <c r="Z50" s="57"/>
      <c r="AA50" s="58"/>
      <c r="AB50" s="58"/>
      <c r="AC50" s="58"/>
      <c r="AD50" s="58"/>
      <c r="AE50" s="58"/>
      <c r="AF50" s="58"/>
      <c r="AG50" s="58"/>
      <c r="AH50" s="58"/>
      <c r="AI50" s="58"/>
      <c r="AJ50" s="58"/>
      <c r="AK50" s="58"/>
      <c r="AL50" s="58"/>
      <c r="AM50" s="58"/>
      <c r="AN50" s="59">
        <f>SUM(Tabla1[[#This Row],[Recursos propios 2025]:[Otros 2025]])</f>
        <v>0</v>
      </c>
      <c r="AO50" s="57"/>
      <c r="AP50" s="58"/>
      <c r="AQ50" s="58"/>
      <c r="AR50" s="58"/>
      <c r="AS50" s="58"/>
      <c r="AT50" s="58"/>
      <c r="AU50" s="58"/>
      <c r="AV50" s="58"/>
      <c r="AW50" s="58"/>
      <c r="AX50" s="58"/>
      <c r="AY50" s="58"/>
      <c r="AZ50" s="58"/>
      <c r="BA50" s="58"/>
      <c r="BB50" s="58"/>
      <c r="BC50" s="57">
        <f>SUM(Tabla1[[#This Row],[Recursos propios 20252]:[Otros 202515]])</f>
        <v>0</v>
      </c>
      <c r="BD50" s="60" t="e">
        <f>+Tabla1[[#This Row],[Total Comprometido 2025]]/Tabla1[[#This Row],[Total 2025]]</f>
        <v>#DIV/0!</v>
      </c>
      <c r="BE50" s="59"/>
      <c r="BF50" s="59"/>
      <c r="BG50" s="59"/>
      <c r="BH50" s="61" t="s">
        <v>83</v>
      </c>
      <c r="BI50" s="62" t="s">
        <v>84</v>
      </c>
      <c r="BJ50" s="30">
        <v>16</v>
      </c>
    </row>
    <row r="51" spans="1:62" s="47" customFormat="1" ht="31.95" hidden="1" customHeight="1" x14ac:dyDescent="0.25">
      <c r="A51" s="84">
        <v>292</v>
      </c>
      <c r="B51" s="67" t="s">
        <v>74</v>
      </c>
      <c r="C51" s="67" t="s">
        <v>75</v>
      </c>
      <c r="D51" s="67" t="s">
        <v>76</v>
      </c>
      <c r="E51" s="67" t="s">
        <v>77</v>
      </c>
      <c r="F51" s="67" t="s">
        <v>213</v>
      </c>
      <c r="G51" s="67" t="s">
        <v>214</v>
      </c>
      <c r="H51" s="67">
        <v>450103200</v>
      </c>
      <c r="I51" s="67" t="s">
        <v>215</v>
      </c>
      <c r="J51" s="68">
        <v>0</v>
      </c>
      <c r="K51" s="67" t="s">
        <v>80</v>
      </c>
      <c r="L51" s="67" t="s">
        <v>81</v>
      </c>
      <c r="M51" s="68">
        <v>1</v>
      </c>
      <c r="N51" s="67">
        <v>1</v>
      </c>
      <c r="O51" s="85"/>
      <c r="P51" s="42">
        <f>+Tabla1[[#This Row],[Meta Ejecutada Vigencia4]]/Tabla1[[#This Row],[Meta Programada Vigencia]]</f>
        <v>0</v>
      </c>
      <c r="Q51" s="42">
        <f>+Tabla1[[#This Row],[Meta Ejecutada Vigencia4]]/Tabla1[[#This Row],[Meta Programada Cuatrienio3]]</f>
        <v>0</v>
      </c>
      <c r="R51" s="43"/>
      <c r="S51" s="40"/>
      <c r="T51" s="44"/>
      <c r="U51" s="64"/>
      <c r="V51" s="85"/>
      <c r="W51" s="85"/>
      <c r="X51" s="85"/>
      <c r="Y51" s="85"/>
      <c r="Z51" s="64"/>
      <c r="AA51" s="85"/>
      <c r="AB51" s="85"/>
      <c r="AC51" s="85"/>
      <c r="AD51" s="85"/>
      <c r="AE51" s="85"/>
      <c r="AF51" s="85"/>
      <c r="AG51" s="85"/>
      <c r="AH51" s="85"/>
      <c r="AI51" s="85"/>
      <c r="AJ51" s="85"/>
      <c r="AK51" s="85"/>
      <c r="AL51" s="85"/>
      <c r="AM51" s="85"/>
      <c r="AN51" s="87">
        <f>SUM(Tabla1[[#This Row],[Recursos propios 2025]:[Otros 2025]])</f>
        <v>0</v>
      </c>
      <c r="AO51" s="85"/>
      <c r="AP51" s="85"/>
      <c r="AQ51" s="85"/>
      <c r="AR51" s="85"/>
      <c r="AS51" s="85"/>
      <c r="AT51" s="85"/>
      <c r="AU51" s="85"/>
      <c r="AV51" s="85"/>
      <c r="AW51" s="85"/>
      <c r="AX51" s="85"/>
      <c r="AY51" s="85"/>
      <c r="AZ51" s="85"/>
      <c r="BA51" s="85"/>
      <c r="BB51" s="85"/>
      <c r="BC51" s="87">
        <f>SUM(Tabla1[[#This Row],[Recursos propios 20252]:[Otros 202515]])</f>
        <v>0</v>
      </c>
      <c r="BD51" s="87" t="e">
        <f>+Tabla1[[#This Row],[Total Comprometido 2025]]/Tabla1[[#This Row],[Total 2025]]</f>
        <v>#DIV/0!</v>
      </c>
      <c r="BE51" s="85"/>
      <c r="BF51" s="85"/>
      <c r="BG51" s="85"/>
      <c r="BH51" s="67" t="s">
        <v>83</v>
      </c>
      <c r="BI51" s="39" t="s">
        <v>84</v>
      </c>
      <c r="BJ51" s="67">
        <v>16</v>
      </c>
    </row>
    <row r="52" spans="1:62" s="63" customFormat="1" ht="31.95" hidden="1" customHeight="1" x14ac:dyDescent="0.25">
      <c r="A52" s="30">
        <v>293</v>
      </c>
      <c r="B52" s="30" t="s">
        <v>74</v>
      </c>
      <c r="C52" s="30" t="s">
        <v>75</v>
      </c>
      <c r="D52" s="30" t="s">
        <v>76</v>
      </c>
      <c r="E52" s="30" t="s">
        <v>77</v>
      </c>
      <c r="F52" s="30" t="s">
        <v>216</v>
      </c>
      <c r="G52" s="30" t="s">
        <v>217</v>
      </c>
      <c r="H52" s="30">
        <v>450105200</v>
      </c>
      <c r="I52" s="30" t="s">
        <v>218</v>
      </c>
      <c r="J52" s="49">
        <v>60</v>
      </c>
      <c r="K52" s="30" t="s">
        <v>80</v>
      </c>
      <c r="L52" s="30" t="s">
        <v>116</v>
      </c>
      <c r="M52" s="49">
        <v>150</v>
      </c>
      <c r="N52" s="30">
        <v>60</v>
      </c>
      <c r="O52" s="50"/>
      <c r="P52" s="51">
        <f>+Tabla1[[#This Row],[Meta Ejecutada Vigencia4]]/Tabla1[[#This Row],[Meta Programada Vigencia]]</f>
        <v>0</v>
      </c>
      <c r="Q52" s="51">
        <f>+Tabla1[[#This Row],[Meta Ejecutada Vigencia4]]/Tabla1[[#This Row],[Meta Programada Cuatrienio3]]</f>
        <v>0</v>
      </c>
      <c r="R52" s="52">
        <v>2024680010131</v>
      </c>
      <c r="S52" s="53" t="s">
        <v>219</v>
      </c>
      <c r="T52" s="54">
        <v>8871922327.7199993</v>
      </c>
      <c r="U52" s="54">
        <v>2025000000</v>
      </c>
      <c r="V52" s="55"/>
      <c r="W52" s="55"/>
      <c r="X52" s="31"/>
      <c r="Y52" s="66"/>
      <c r="Z52" s="57">
        <v>2025000000</v>
      </c>
      <c r="AA52" s="58"/>
      <c r="AB52" s="58"/>
      <c r="AC52" s="58"/>
      <c r="AD52" s="58"/>
      <c r="AE52" s="58"/>
      <c r="AF52" s="58"/>
      <c r="AG52" s="58"/>
      <c r="AH52" s="58"/>
      <c r="AI52" s="58"/>
      <c r="AJ52" s="58"/>
      <c r="AK52" s="58"/>
      <c r="AL52" s="58"/>
      <c r="AM52" s="58"/>
      <c r="AN52" s="59">
        <f>SUM(Tabla1[[#This Row],[Recursos propios 2025]:[Otros 2025]])</f>
        <v>2025000000</v>
      </c>
      <c r="AO52" s="57"/>
      <c r="AP52" s="58"/>
      <c r="AQ52" s="58"/>
      <c r="AR52" s="58"/>
      <c r="AS52" s="58"/>
      <c r="AT52" s="58"/>
      <c r="AU52" s="58"/>
      <c r="AV52" s="58"/>
      <c r="AW52" s="58"/>
      <c r="AX52" s="58"/>
      <c r="AY52" s="58"/>
      <c r="AZ52" s="58"/>
      <c r="BA52" s="58"/>
      <c r="BB52" s="58"/>
      <c r="BC52" s="57">
        <f>SUM(Tabla1[[#This Row],[Recursos propios 20252]:[Otros 202515]])</f>
        <v>0</v>
      </c>
      <c r="BD52" s="60">
        <f>+Tabla1[[#This Row],[Total Comprometido 2025]]/Tabla1[[#This Row],[Total 2025]]</f>
        <v>0</v>
      </c>
      <c r="BE52" s="59"/>
      <c r="BF52" s="59"/>
      <c r="BG52" s="59"/>
      <c r="BH52" s="61" t="s">
        <v>83</v>
      </c>
      <c r="BI52" s="62" t="s">
        <v>84</v>
      </c>
      <c r="BJ52" s="30">
        <v>16</v>
      </c>
    </row>
    <row r="53" spans="1:62" s="47" customFormat="1" ht="31.95" hidden="1" customHeight="1" x14ac:dyDescent="0.25">
      <c r="A53" s="84">
        <v>294</v>
      </c>
      <c r="B53" s="67" t="s">
        <v>74</v>
      </c>
      <c r="C53" s="67" t="s">
        <v>75</v>
      </c>
      <c r="D53" s="67" t="s">
        <v>76</v>
      </c>
      <c r="E53" s="67" t="s">
        <v>77</v>
      </c>
      <c r="F53" s="67" t="s">
        <v>220</v>
      </c>
      <c r="G53" s="67" t="s">
        <v>221</v>
      </c>
      <c r="H53" s="67">
        <v>450105300</v>
      </c>
      <c r="I53" s="67" t="s">
        <v>222</v>
      </c>
      <c r="J53" s="68">
        <v>0</v>
      </c>
      <c r="K53" s="67" t="s">
        <v>80</v>
      </c>
      <c r="L53" s="67" t="s">
        <v>116</v>
      </c>
      <c r="M53" s="68">
        <v>100</v>
      </c>
      <c r="N53" s="67">
        <v>0</v>
      </c>
      <c r="O53" s="85"/>
      <c r="P53" s="42" t="e">
        <f>+Tabla1[[#This Row],[Meta Ejecutada Vigencia4]]/Tabla1[[#This Row],[Meta Programada Vigencia]]</f>
        <v>#DIV/0!</v>
      </c>
      <c r="Q53" s="42">
        <f>+Tabla1[[#This Row],[Meta Ejecutada Vigencia4]]/Tabla1[[#This Row],[Meta Programada Cuatrienio3]]</f>
        <v>0</v>
      </c>
      <c r="R53" s="85"/>
      <c r="S53" s="85"/>
      <c r="T53" s="44"/>
      <c r="U53" s="85"/>
      <c r="V53" s="85"/>
      <c r="W53" s="85"/>
      <c r="X53" s="85"/>
      <c r="Y53" s="85"/>
      <c r="Z53" s="91"/>
      <c r="AA53" s="85"/>
      <c r="AB53" s="85"/>
      <c r="AC53" s="85"/>
      <c r="AD53" s="85"/>
      <c r="AE53" s="85"/>
      <c r="AF53" s="85"/>
      <c r="AG53" s="85"/>
      <c r="AH53" s="85"/>
      <c r="AI53" s="85"/>
      <c r="AJ53" s="85"/>
      <c r="AK53" s="85"/>
      <c r="AL53" s="85"/>
      <c r="AM53" s="85"/>
      <c r="AN53" s="87">
        <f>SUM(Tabla1[[#This Row],[Recursos propios 2025]:[Otros 2025]])</f>
        <v>0</v>
      </c>
      <c r="AO53" s="85"/>
      <c r="AP53" s="85"/>
      <c r="AQ53" s="85"/>
      <c r="AR53" s="85"/>
      <c r="AS53" s="85"/>
      <c r="AT53" s="85"/>
      <c r="AU53" s="85"/>
      <c r="AV53" s="85"/>
      <c r="AW53" s="85"/>
      <c r="AX53" s="85"/>
      <c r="AY53" s="85"/>
      <c r="AZ53" s="85"/>
      <c r="BA53" s="85"/>
      <c r="BB53" s="85"/>
      <c r="BC53" s="87">
        <f>SUM(Tabla1[[#This Row],[Recursos propios 20252]:[Otros 202515]])</f>
        <v>0</v>
      </c>
      <c r="BD53" s="87" t="e">
        <f>+Tabla1[[#This Row],[Total Comprometido 2025]]/Tabla1[[#This Row],[Total 2025]]</f>
        <v>#DIV/0!</v>
      </c>
      <c r="BE53" s="85"/>
      <c r="BF53" s="85"/>
      <c r="BG53" s="85"/>
      <c r="BH53" s="67" t="s">
        <v>83</v>
      </c>
      <c r="BI53" s="39" t="s">
        <v>84</v>
      </c>
      <c r="BJ53" s="67">
        <v>16</v>
      </c>
    </row>
    <row r="54" spans="1:62" s="63" customFormat="1" ht="31.95" hidden="1" customHeight="1" x14ac:dyDescent="0.25">
      <c r="A54" s="30">
        <v>295</v>
      </c>
      <c r="B54" s="30" t="s">
        <v>74</v>
      </c>
      <c r="C54" s="30" t="s">
        <v>75</v>
      </c>
      <c r="D54" s="30" t="s">
        <v>76</v>
      </c>
      <c r="E54" s="30" t="s">
        <v>77</v>
      </c>
      <c r="F54" s="30" t="s">
        <v>223</v>
      </c>
      <c r="G54" s="30" t="s">
        <v>224</v>
      </c>
      <c r="H54" s="30">
        <v>450105600</v>
      </c>
      <c r="I54" s="30" t="s">
        <v>225</v>
      </c>
      <c r="J54" s="49">
        <v>8</v>
      </c>
      <c r="K54" s="30" t="s">
        <v>80</v>
      </c>
      <c r="L54" s="30" t="s">
        <v>116</v>
      </c>
      <c r="M54" s="49">
        <v>20</v>
      </c>
      <c r="N54" s="30">
        <v>10</v>
      </c>
      <c r="O54" s="50"/>
      <c r="P54" s="51">
        <f>+Tabla1[[#This Row],[Meta Ejecutada Vigencia4]]/Tabla1[[#This Row],[Meta Programada Vigencia]]</f>
        <v>0</v>
      </c>
      <c r="Q54" s="51">
        <f>+Tabla1[[#This Row],[Meta Ejecutada Vigencia4]]/Tabla1[[#This Row],[Meta Programada Cuatrienio3]]</f>
        <v>0</v>
      </c>
      <c r="R54" s="52">
        <v>2024680010211</v>
      </c>
      <c r="S54" s="53" t="s">
        <v>226</v>
      </c>
      <c r="T54" s="54">
        <v>300000</v>
      </c>
      <c r="U54" s="54">
        <v>100000000</v>
      </c>
      <c r="V54" s="55"/>
      <c r="W54" s="55"/>
      <c r="X54" s="31"/>
      <c r="Y54" s="66"/>
      <c r="Z54" s="57">
        <v>100000000</v>
      </c>
      <c r="AA54" s="58"/>
      <c r="AB54" s="58"/>
      <c r="AC54" s="58"/>
      <c r="AD54" s="58"/>
      <c r="AE54" s="58"/>
      <c r="AF54" s="58"/>
      <c r="AG54" s="58"/>
      <c r="AH54" s="58"/>
      <c r="AI54" s="58"/>
      <c r="AJ54" s="58"/>
      <c r="AK54" s="58"/>
      <c r="AL54" s="58"/>
      <c r="AM54" s="58"/>
      <c r="AN54" s="59">
        <f>SUM(Tabla1[[#This Row],[Recursos propios 2025]:[Otros 2025]])</f>
        <v>100000000</v>
      </c>
      <c r="AO54" s="57"/>
      <c r="AP54" s="58"/>
      <c r="AQ54" s="58"/>
      <c r="AR54" s="58"/>
      <c r="AS54" s="58"/>
      <c r="AT54" s="58"/>
      <c r="AU54" s="58"/>
      <c r="AV54" s="58"/>
      <c r="AW54" s="58"/>
      <c r="AX54" s="58"/>
      <c r="AY54" s="58"/>
      <c r="AZ54" s="58"/>
      <c r="BA54" s="58"/>
      <c r="BB54" s="58"/>
      <c r="BC54" s="57">
        <f>SUM(Tabla1[[#This Row],[Recursos propios 20252]:[Otros 202515]])</f>
        <v>0</v>
      </c>
      <c r="BD54" s="60">
        <f>+Tabla1[[#This Row],[Total Comprometido 2025]]/Tabla1[[#This Row],[Total 2025]]</f>
        <v>0</v>
      </c>
      <c r="BE54" s="59"/>
      <c r="BF54" s="59"/>
      <c r="BG54" s="59"/>
      <c r="BH54" s="61" t="s">
        <v>83</v>
      </c>
      <c r="BI54" s="62" t="s">
        <v>84</v>
      </c>
      <c r="BJ54" s="30">
        <v>16</v>
      </c>
    </row>
    <row r="55" spans="1:62" s="47" customFormat="1" ht="31.95" hidden="1" customHeight="1" x14ac:dyDescent="0.25">
      <c r="A55" s="84">
        <v>296</v>
      </c>
      <c r="B55" s="67" t="s">
        <v>74</v>
      </c>
      <c r="C55" s="67" t="s">
        <v>75</v>
      </c>
      <c r="D55" s="67" t="s">
        <v>76</v>
      </c>
      <c r="E55" s="67" t="s">
        <v>77</v>
      </c>
      <c r="F55" s="67" t="s">
        <v>227</v>
      </c>
      <c r="G55" s="67" t="s">
        <v>228</v>
      </c>
      <c r="H55" s="67">
        <v>450107400</v>
      </c>
      <c r="I55" s="67" t="s">
        <v>229</v>
      </c>
      <c r="J55" s="68">
        <v>1</v>
      </c>
      <c r="K55" s="67" t="s">
        <v>80</v>
      </c>
      <c r="L55" s="67" t="s">
        <v>81</v>
      </c>
      <c r="M55" s="68">
        <v>1</v>
      </c>
      <c r="N55" s="67">
        <v>1</v>
      </c>
      <c r="O55" s="85"/>
      <c r="P55" s="42">
        <f>+Tabla1[[#This Row],[Meta Ejecutada Vigencia4]]/Tabla1[[#This Row],[Meta Programada Vigencia]]</f>
        <v>0</v>
      </c>
      <c r="Q55" s="42">
        <f>+Tabla1[[#This Row],[Meta Ejecutada Vigencia4]]/Tabla1[[#This Row],[Meta Programada Cuatrienio3]]</f>
        <v>0</v>
      </c>
      <c r="R55" s="43">
        <v>2024680010221</v>
      </c>
      <c r="S55" s="40" t="s">
        <v>230</v>
      </c>
      <c r="T55" s="44">
        <v>1704072000</v>
      </c>
      <c r="U55" s="64">
        <v>505000000</v>
      </c>
      <c r="V55" s="85"/>
      <c r="W55" s="85"/>
      <c r="X55" s="85"/>
      <c r="Y55" s="85"/>
      <c r="Z55" s="64">
        <v>505000000</v>
      </c>
      <c r="AA55" s="85"/>
      <c r="AB55" s="85"/>
      <c r="AC55" s="85"/>
      <c r="AD55" s="85"/>
      <c r="AE55" s="85"/>
      <c r="AF55" s="85"/>
      <c r="AG55" s="85"/>
      <c r="AH55" s="85"/>
      <c r="AI55" s="85"/>
      <c r="AJ55" s="85"/>
      <c r="AK55" s="85"/>
      <c r="AL55" s="85"/>
      <c r="AM55" s="85"/>
      <c r="AN55" s="87">
        <f>SUM(Tabla1[[#This Row],[Recursos propios 2025]:[Otros 2025]])</f>
        <v>505000000</v>
      </c>
      <c r="AO55" s="85"/>
      <c r="AP55" s="85"/>
      <c r="AQ55" s="85"/>
      <c r="AR55" s="85"/>
      <c r="AS55" s="85"/>
      <c r="AT55" s="85"/>
      <c r="AU55" s="85"/>
      <c r="AV55" s="85"/>
      <c r="AW55" s="85"/>
      <c r="AX55" s="85"/>
      <c r="AY55" s="85"/>
      <c r="AZ55" s="85"/>
      <c r="BA55" s="85"/>
      <c r="BB55" s="85"/>
      <c r="BC55" s="87">
        <f>SUM(Tabla1[[#This Row],[Recursos propios 20252]:[Otros 202515]])</f>
        <v>0</v>
      </c>
      <c r="BD55" s="87">
        <f>+Tabla1[[#This Row],[Total Comprometido 2025]]/Tabla1[[#This Row],[Total 2025]]</f>
        <v>0</v>
      </c>
      <c r="BE55" s="85"/>
      <c r="BF55" s="85"/>
      <c r="BG55" s="85"/>
      <c r="BH55" s="67" t="s">
        <v>83</v>
      </c>
      <c r="BI55" s="39" t="s">
        <v>84</v>
      </c>
      <c r="BJ55" s="67">
        <v>16</v>
      </c>
    </row>
    <row r="56" spans="1:62" s="63" customFormat="1" ht="31.95" hidden="1" customHeight="1" x14ac:dyDescent="0.25">
      <c r="A56" s="30">
        <v>297</v>
      </c>
      <c r="B56" s="30" t="s">
        <v>74</v>
      </c>
      <c r="C56" s="30" t="s">
        <v>75</v>
      </c>
      <c r="D56" s="30">
        <v>4501</v>
      </c>
      <c r="E56" s="30" t="s">
        <v>77</v>
      </c>
      <c r="F56" s="30" t="s">
        <v>231</v>
      </c>
      <c r="G56" s="30" t="s">
        <v>232</v>
      </c>
      <c r="H56" s="30">
        <v>450107700</v>
      </c>
      <c r="I56" s="30" t="s">
        <v>233</v>
      </c>
      <c r="J56" s="49">
        <v>123</v>
      </c>
      <c r="K56" s="30" t="s">
        <v>80</v>
      </c>
      <c r="L56" s="30" t="s">
        <v>116</v>
      </c>
      <c r="M56" s="49">
        <v>47</v>
      </c>
      <c r="N56" s="30">
        <v>10</v>
      </c>
      <c r="O56" s="50"/>
      <c r="P56" s="51">
        <f>+Tabla1[[#This Row],[Meta Ejecutada Vigencia4]]/Tabla1[[#This Row],[Meta Programada Vigencia]]</f>
        <v>0</v>
      </c>
      <c r="Q56" s="51">
        <f>+Tabla1[[#This Row],[Meta Ejecutada Vigencia4]]/Tabla1[[#This Row],[Meta Programada Cuatrienio3]]</f>
        <v>0</v>
      </c>
      <c r="R56" s="52">
        <v>2024680010135</v>
      </c>
      <c r="S56" s="53" t="s">
        <v>234</v>
      </c>
      <c r="T56" s="54">
        <v>16732507270.93</v>
      </c>
      <c r="U56" s="54">
        <v>4494172038</v>
      </c>
      <c r="V56" s="55"/>
      <c r="W56" s="55"/>
      <c r="X56" s="31"/>
      <c r="Y56" s="66"/>
      <c r="Z56" s="57">
        <v>4494172038</v>
      </c>
      <c r="AA56" s="58"/>
      <c r="AB56" s="58"/>
      <c r="AC56" s="58"/>
      <c r="AD56" s="58"/>
      <c r="AE56" s="58"/>
      <c r="AF56" s="58"/>
      <c r="AG56" s="58"/>
      <c r="AH56" s="58"/>
      <c r="AI56" s="58"/>
      <c r="AJ56" s="58"/>
      <c r="AK56" s="58"/>
      <c r="AL56" s="58"/>
      <c r="AM56" s="58"/>
      <c r="AN56" s="59">
        <f>SUM(Tabla1[[#This Row],[Recursos propios 2025]:[Otros 2025]])</f>
        <v>4494172038</v>
      </c>
      <c r="AO56" s="57"/>
      <c r="AP56" s="58"/>
      <c r="AQ56" s="58"/>
      <c r="AR56" s="58"/>
      <c r="AS56" s="58"/>
      <c r="AT56" s="58"/>
      <c r="AU56" s="58"/>
      <c r="AV56" s="58"/>
      <c r="AW56" s="58"/>
      <c r="AX56" s="58"/>
      <c r="AY56" s="58"/>
      <c r="AZ56" s="58"/>
      <c r="BA56" s="58"/>
      <c r="BB56" s="58"/>
      <c r="BC56" s="57">
        <f>SUM(Tabla1[[#This Row],[Recursos propios 20252]:[Otros 202515]])</f>
        <v>0</v>
      </c>
      <c r="BD56" s="60">
        <f>+Tabla1[[#This Row],[Total Comprometido 2025]]/Tabla1[[#This Row],[Total 2025]]</f>
        <v>0</v>
      </c>
      <c r="BE56" s="59"/>
      <c r="BF56" s="59"/>
      <c r="BG56" s="59"/>
      <c r="BH56" s="61" t="s">
        <v>83</v>
      </c>
      <c r="BI56" s="62" t="s">
        <v>84</v>
      </c>
      <c r="BJ56" s="30">
        <v>16</v>
      </c>
    </row>
    <row r="57" spans="1:62" s="47" customFormat="1" ht="31.95" hidden="1" customHeight="1" x14ac:dyDescent="0.25">
      <c r="A57" s="84">
        <v>298</v>
      </c>
      <c r="B57" s="67" t="s">
        <v>74</v>
      </c>
      <c r="C57" s="67" t="s">
        <v>75</v>
      </c>
      <c r="D57" s="67" t="s">
        <v>76</v>
      </c>
      <c r="E57" s="67" t="s">
        <v>77</v>
      </c>
      <c r="F57" s="67" t="s">
        <v>235</v>
      </c>
      <c r="G57" s="67" t="s">
        <v>236</v>
      </c>
      <c r="H57" s="67">
        <v>450106900</v>
      </c>
      <c r="I57" s="67" t="s">
        <v>237</v>
      </c>
      <c r="J57" s="68">
        <v>1</v>
      </c>
      <c r="K57" s="67" t="s">
        <v>80</v>
      </c>
      <c r="L57" s="67" t="s">
        <v>116</v>
      </c>
      <c r="M57" s="68">
        <v>1</v>
      </c>
      <c r="N57" s="67">
        <v>0</v>
      </c>
      <c r="O57" s="85"/>
      <c r="P57" s="42" t="e">
        <f>+Tabla1[[#This Row],[Meta Ejecutada Vigencia4]]/Tabla1[[#This Row],[Meta Programada Vigencia]]</f>
        <v>#DIV/0!</v>
      </c>
      <c r="Q57" s="42">
        <f>+Tabla1[[#This Row],[Meta Ejecutada Vigencia4]]/Tabla1[[#This Row],[Meta Programada Cuatrienio3]]</f>
        <v>0</v>
      </c>
      <c r="R57" s="43"/>
      <c r="S57" s="40"/>
      <c r="T57" s="44"/>
      <c r="U57" s="64"/>
      <c r="V57" s="85"/>
      <c r="W57" s="85"/>
      <c r="X57" s="85"/>
      <c r="Y57" s="85"/>
      <c r="Z57" s="64"/>
      <c r="AA57" s="85"/>
      <c r="AB57" s="85"/>
      <c r="AC57" s="85"/>
      <c r="AD57" s="85"/>
      <c r="AE57" s="85"/>
      <c r="AF57" s="85"/>
      <c r="AG57" s="85"/>
      <c r="AH57" s="85"/>
      <c r="AI57" s="85"/>
      <c r="AJ57" s="85"/>
      <c r="AK57" s="85"/>
      <c r="AL57" s="85"/>
      <c r="AM57" s="85"/>
      <c r="AN57" s="87">
        <f>SUM(Tabla1[[#This Row],[Recursos propios 2025]:[Otros 2025]])</f>
        <v>0</v>
      </c>
      <c r="AO57" s="85"/>
      <c r="AP57" s="85"/>
      <c r="AQ57" s="85"/>
      <c r="AR57" s="85"/>
      <c r="AS57" s="85"/>
      <c r="AT57" s="85"/>
      <c r="AU57" s="85"/>
      <c r="AV57" s="85"/>
      <c r="AW57" s="85"/>
      <c r="AX57" s="85"/>
      <c r="AY57" s="85"/>
      <c r="AZ57" s="85"/>
      <c r="BA57" s="85"/>
      <c r="BB57" s="85"/>
      <c r="BC57" s="87">
        <f>SUM(Tabla1[[#This Row],[Recursos propios 20252]:[Otros 202515]])</f>
        <v>0</v>
      </c>
      <c r="BD57" s="87" t="e">
        <f>+Tabla1[[#This Row],[Total Comprometido 2025]]/Tabla1[[#This Row],[Total 2025]]</f>
        <v>#DIV/0!</v>
      </c>
      <c r="BE57" s="85"/>
      <c r="BF57" s="85"/>
      <c r="BG57" s="85"/>
      <c r="BH57" s="67" t="s">
        <v>83</v>
      </c>
      <c r="BI57" s="39" t="s">
        <v>84</v>
      </c>
      <c r="BJ57" s="67">
        <v>16</v>
      </c>
    </row>
    <row r="58" spans="1:62" s="63" customFormat="1" ht="31.95" hidden="1" customHeight="1" x14ac:dyDescent="0.25">
      <c r="A58" s="30">
        <v>299</v>
      </c>
      <c r="B58" s="30" t="s">
        <v>74</v>
      </c>
      <c r="C58" s="30" t="s">
        <v>75</v>
      </c>
      <c r="D58" s="30" t="s">
        <v>150</v>
      </c>
      <c r="E58" s="30" t="s">
        <v>151</v>
      </c>
      <c r="F58" s="30" t="s">
        <v>238</v>
      </c>
      <c r="G58" s="30" t="s">
        <v>239</v>
      </c>
      <c r="H58" s="30">
        <v>450202200</v>
      </c>
      <c r="I58" s="30" t="s">
        <v>240</v>
      </c>
      <c r="J58" s="49">
        <v>0</v>
      </c>
      <c r="K58" s="30" t="s">
        <v>80</v>
      </c>
      <c r="L58" s="30" t="s">
        <v>81</v>
      </c>
      <c r="M58" s="49">
        <v>1</v>
      </c>
      <c r="N58" s="30">
        <v>1</v>
      </c>
      <c r="O58" s="105">
        <v>0.2</v>
      </c>
      <c r="P58" s="51">
        <f>+Tabla1[[#This Row],[Meta Ejecutada Vigencia4]]/Tabla1[[#This Row],[Meta Programada Vigencia]]</f>
        <v>0.2</v>
      </c>
      <c r="Q58" s="51">
        <f>+Tabla1[[#This Row],[Meta Ejecutada Vigencia4]]/Tabla1[[#This Row],[Meta Programada Cuatrienio3]]</f>
        <v>0.2</v>
      </c>
      <c r="R58" s="52">
        <v>2024680010209</v>
      </c>
      <c r="S58" s="53" t="s">
        <v>157</v>
      </c>
      <c r="T58" s="54"/>
      <c r="U58" s="106"/>
      <c r="V58" s="54" t="s">
        <v>254</v>
      </c>
      <c r="W58" s="54" t="s">
        <v>253</v>
      </c>
      <c r="X58" s="31"/>
      <c r="Y58" s="66" t="s">
        <v>251</v>
      </c>
      <c r="Z58" s="103">
        <v>60000000</v>
      </c>
      <c r="AA58" s="58"/>
      <c r="AB58" s="58"/>
      <c r="AC58" s="58"/>
      <c r="AD58" s="58"/>
      <c r="AE58" s="58"/>
      <c r="AF58" s="58"/>
      <c r="AG58" s="58">
        <v>0</v>
      </c>
      <c r="AH58" s="58"/>
      <c r="AI58" s="58"/>
      <c r="AJ58" s="58"/>
      <c r="AK58" s="58"/>
      <c r="AL58" s="58"/>
      <c r="AM58" s="58"/>
      <c r="AN58" s="59">
        <f>SUM(Tabla1[[#This Row],[Recursos propios 2025]:[Otros 2025]])</f>
        <v>60000000</v>
      </c>
      <c r="AO58" s="57">
        <v>27600000</v>
      </c>
      <c r="AP58" s="58"/>
      <c r="AQ58" s="58"/>
      <c r="AR58" s="58"/>
      <c r="AS58" s="58"/>
      <c r="AT58" s="58"/>
      <c r="AU58" s="58"/>
      <c r="AV58" s="58"/>
      <c r="AW58" s="58"/>
      <c r="AX58" s="58"/>
      <c r="AY58" s="58"/>
      <c r="AZ58" s="58"/>
      <c r="BA58" s="58"/>
      <c r="BB58" s="58"/>
      <c r="BC58" s="57">
        <f>SUM(Tabla1[[#This Row],[Recursos propios 20252]:[Otros 202515]])</f>
        <v>27600000</v>
      </c>
      <c r="BD58" s="60">
        <f>+Tabla1[[#This Row],[Total Comprometido 2025]]/Tabla1[[#This Row],[Total 2025]]</f>
        <v>0.46</v>
      </c>
      <c r="BE58" s="59">
        <v>766666.67</v>
      </c>
      <c r="BF58" s="59"/>
      <c r="BG58" s="59"/>
      <c r="BH58" s="61" t="s">
        <v>83</v>
      </c>
      <c r="BI58" s="62" t="s">
        <v>84</v>
      </c>
      <c r="BJ58" s="30">
        <v>16</v>
      </c>
    </row>
    <row r="59" spans="1:62" s="47" customFormat="1" ht="31.95" hidden="1" customHeight="1" x14ac:dyDescent="0.25">
      <c r="A59" s="84">
        <v>300</v>
      </c>
      <c r="B59" s="67" t="s">
        <v>74</v>
      </c>
      <c r="C59" s="67" t="s">
        <v>172</v>
      </c>
      <c r="D59" s="67" t="s">
        <v>173</v>
      </c>
      <c r="E59" s="67" t="s">
        <v>174</v>
      </c>
      <c r="F59" s="67" t="s">
        <v>241</v>
      </c>
      <c r="G59" s="67" t="s">
        <v>242</v>
      </c>
      <c r="H59" s="67">
        <v>410104600</v>
      </c>
      <c r="I59" s="67" t="s">
        <v>243</v>
      </c>
      <c r="J59" s="68">
        <v>0</v>
      </c>
      <c r="K59" s="67" t="s">
        <v>80</v>
      </c>
      <c r="L59" s="67" t="s">
        <v>116</v>
      </c>
      <c r="M59" s="68">
        <v>1</v>
      </c>
      <c r="N59" s="67">
        <v>1</v>
      </c>
      <c r="O59" s="85"/>
      <c r="P59" s="42">
        <f>+Tabla1[[#This Row],[Meta Ejecutada Vigencia4]]/Tabla1[[#This Row],[Meta Programada Vigencia]]</f>
        <v>0</v>
      </c>
      <c r="Q59" s="42">
        <f>+Tabla1[[#This Row],[Meta Ejecutada Vigencia4]]/Tabla1[[#This Row],[Meta Programada Cuatrienio3]]</f>
        <v>0</v>
      </c>
      <c r="R59" s="43">
        <v>2024680010109</v>
      </c>
      <c r="S59" s="40" t="s">
        <v>178</v>
      </c>
      <c r="T59" s="44"/>
      <c r="U59" s="64">
        <v>50000000</v>
      </c>
      <c r="V59" s="85"/>
      <c r="W59" s="85"/>
      <c r="X59" s="85"/>
      <c r="Y59" s="85"/>
      <c r="Z59" s="64">
        <v>50000000</v>
      </c>
      <c r="AA59" s="85"/>
      <c r="AB59" s="85"/>
      <c r="AC59" s="85"/>
      <c r="AD59" s="85"/>
      <c r="AE59" s="85"/>
      <c r="AF59" s="85"/>
      <c r="AG59" s="85"/>
      <c r="AH59" s="85"/>
      <c r="AI59" s="85"/>
      <c r="AJ59" s="85"/>
      <c r="AK59" s="85"/>
      <c r="AL59" s="85"/>
      <c r="AM59" s="85"/>
      <c r="AN59" s="87">
        <f>SUM(Tabla1[[#This Row],[Recursos propios 2025]:[Otros 2025]])</f>
        <v>50000000</v>
      </c>
      <c r="AO59" s="85"/>
      <c r="AP59" s="85"/>
      <c r="AQ59" s="85"/>
      <c r="AR59" s="85"/>
      <c r="AS59" s="85"/>
      <c r="AT59" s="85"/>
      <c r="AU59" s="85"/>
      <c r="AV59" s="85"/>
      <c r="AW59" s="85"/>
      <c r="AX59" s="85"/>
      <c r="AY59" s="85"/>
      <c r="AZ59" s="85"/>
      <c r="BA59" s="85"/>
      <c r="BB59" s="85"/>
      <c r="BC59" s="87">
        <f>SUM(Tabla1[[#This Row],[Recursos propios 20252]:[Otros 202515]])</f>
        <v>0</v>
      </c>
      <c r="BD59" s="87">
        <f>+Tabla1[[#This Row],[Total Comprometido 2025]]/Tabla1[[#This Row],[Total 2025]]</f>
        <v>0</v>
      </c>
      <c r="BE59" s="85"/>
      <c r="BF59" s="85"/>
      <c r="BG59" s="85"/>
      <c r="BH59" s="67" t="s">
        <v>83</v>
      </c>
      <c r="BI59" s="39" t="s">
        <v>84</v>
      </c>
      <c r="BJ59" s="67">
        <v>10</v>
      </c>
    </row>
    <row r="60" spans="1:62" s="63" customFormat="1" ht="31.95" hidden="1" customHeight="1" x14ac:dyDescent="0.25">
      <c r="A60" s="30">
        <v>301</v>
      </c>
      <c r="B60" s="30" t="s">
        <v>74</v>
      </c>
      <c r="C60" s="30" t="s">
        <v>172</v>
      </c>
      <c r="D60" s="30" t="s">
        <v>189</v>
      </c>
      <c r="E60" s="30" t="s">
        <v>190</v>
      </c>
      <c r="F60" s="30" t="s">
        <v>244</v>
      </c>
      <c r="G60" s="30" t="s">
        <v>245</v>
      </c>
      <c r="H60" s="30">
        <v>410306700</v>
      </c>
      <c r="I60" s="30" t="s">
        <v>246</v>
      </c>
      <c r="J60" s="49">
        <v>0</v>
      </c>
      <c r="K60" s="30" t="s">
        <v>80</v>
      </c>
      <c r="L60" s="30" t="s">
        <v>81</v>
      </c>
      <c r="M60" s="49">
        <v>1</v>
      </c>
      <c r="N60" s="30">
        <v>1</v>
      </c>
      <c r="O60" s="50"/>
      <c r="P60" s="51">
        <f>+Tabla1[[#This Row],[Meta Ejecutada Vigencia4]]/Tabla1[[#This Row],[Meta Programada Vigencia]]</f>
        <v>0</v>
      </c>
      <c r="Q60" s="51">
        <f>+Tabla1[[#This Row],[Meta Ejecutada Vigencia4]]/Tabla1[[#This Row],[Meta Programada Cuatrienio3]]</f>
        <v>0</v>
      </c>
      <c r="R60" s="52">
        <v>2024680010214</v>
      </c>
      <c r="S60" s="53" t="s">
        <v>194</v>
      </c>
      <c r="T60" s="54"/>
      <c r="U60" s="54">
        <v>125227272</v>
      </c>
      <c r="V60" s="54" t="s">
        <v>254</v>
      </c>
      <c r="W60" s="54" t="s">
        <v>253</v>
      </c>
      <c r="X60" s="31">
        <v>0</v>
      </c>
      <c r="Y60" s="99"/>
      <c r="Z60" s="57">
        <v>98127272</v>
      </c>
      <c r="AA60" s="58"/>
      <c r="AB60" s="58"/>
      <c r="AC60" s="58"/>
      <c r="AD60" s="58"/>
      <c r="AE60" s="58"/>
      <c r="AF60" s="58"/>
      <c r="AG60" s="58"/>
      <c r="AH60" s="58"/>
      <c r="AI60" s="58"/>
      <c r="AJ60" s="58"/>
      <c r="AK60" s="58"/>
      <c r="AL60" s="58"/>
      <c r="AM60" s="58"/>
      <c r="AN60" s="59">
        <f>SUM(Tabla1[[#This Row],[Recursos propios 2025]:[Otros 2025]])</f>
        <v>98127272</v>
      </c>
      <c r="AO60" s="57"/>
      <c r="AP60" s="58"/>
      <c r="AQ60" s="58"/>
      <c r="AR60" s="58"/>
      <c r="AS60" s="58"/>
      <c r="AT60" s="58"/>
      <c r="AU60" s="58"/>
      <c r="AV60" s="58"/>
      <c r="AW60" s="58"/>
      <c r="AX60" s="58"/>
      <c r="AY60" s="58"/>
      <c r="AZ60" s="58"/>
      <c r="BA60" s="58"/>
      <c r="BB60" s="58"/>
      <c r="BC60" s="57">
        <f>SUM(Tabla1[[#This Row],[Recursos propios 20252]:[Otros 202515]])</f>
        <v>0</v>
      </c>
      <c r="BD60" s="60">
        <f>+Tabla1[[#This Row],[Total Comprometido 2025]]/Tabla1[[#This Row],[Total 2025]]</f>
        <v>0</v>
      </c>
      <c r="BE60" s="59"/>
      <c r="BF60" s="59"/>
      <c r="BG60" s="59"/>
      <c r="BH60" s="61" t="s">
        <v>83</v>
      </c>
      <c r="BI60" s="62" t="s">
        <v>84</v>
      </c>
      <c r="BJ60" s="30">
        <v>10</v>
      </c>
    </row>
    <row r="61" spans="1:62" s="47" customFormat="1" ht="31.95" hidden="1" customHeight="1" x14ac:dyDescent="0.25">
      <c r="A61" s="84">
        <v>302</v>
      </c>
      <c r="B61" s="67" t="s">
        <v>74</v>
      </c>
      <c r="C61" s="67" t="s">
        <v>98</v>
      </c>
      <c r="D61" s="67" t="s">
        <v>111</v>
      </c>
      <c r="E61" s="67" t="s">
        <v>112</v>
      </c>
      <c r="F61" s="67" t="s">
        <v>247</v>
      </c>
      <c r="G61" s="67" t="s">
        <v>248</v>
      </c>
      <c r="H61" s="67">
        <v>120601000</v>
      </c>
      <c r="I61" s="67" t="s">
        <v>249</v>
      </c>
      <c r="J61" s="68">
        <v>600</v>
      </c>
      <c r="K61" s="67" t="s">
        <v>80</v>
      </c>
      <c r="L61" s="67" t="s">
        <v>81</v>
      </c>
      <c r="M61" s="68">
        <v>600</v>
      </c>
      <c r="N61" s="67">
        <v>0</v>
      </c>
      <c r="O61" s="85"/>
      <c r="P61" s="42" t="e">
        <f>+Tabla1[[#This Row],[Meta Ejecutada Vigencia4]]/Tabla1[[#This Row],[Meta Programada Vigencia]]</f>
        <v>#DIV/0!</v>
      </c>
      <c r="Q61" s="42">
        <f>+Tabla1[[#This Row],[Meta Ejecutada Vigencia4]]/Tabla1[[#This Row],[Meta Programada Cuatrienio3]]</f>
        <v>0</v>
      </c>
      <c r="R61" s="43"/>
      <c r="S61" s="40"/>
      <c r="T61" s="44"/>
      <c r="U61" s="64">
        <f>SUM(U11:U60)</f>
        <v>31856871176</v>
      </c>
      <c r="V61" s="85"/>
      <c r="W61" s="85"/>
      <c r="X61" s="85"/>
      <c r="Y61" s="85"/>
      <c r="Z61" s="64"/>
      <c r="AA61" s="85"/>
      <c r="AB61" s="85"/>
      <c r="AC61" s="85"/>
      <c r="AD61" s="85"/>
      <c r="AE61" s="85"/>
      <c r="AF61" s="85"/>
      <c r="AG61" s="85"/>
      <c r="AH61" s="85"/>
      <c r="AI61" s="85"/>
      <c r="AJ61" s="85"/>
      <c r="AK61" s="85"/>
      <c r="AL61" s="85"/>
      <c r="AM61" s="85"/>
      <c r="AN61" s="87">
        <f>SUM(Tabla1[[#This Row],[Recursos propios 2025]:[Otros 2025]])</f>
        <v>0</v>
      </c>
      <c r="AO61" s="85"/>
      <c r="AP61" s="85"/>
      <c r="AQ61" s="85"/>
      <c r="AR61" s="85"/>
      <c r="AS61" s="85"/>
      <c r="AT61" s="85"/>
      <c r="AU61" s="85"/>
      <c r="AV61" s="85"/>
      <c r="AW61" s="85"/>
      <c r="AX61" s="85"/>
      <c r="AY61" s="85"/>
      <c r="AZ61" s="85"/>
      <c r="BA61" s="85"/>
      <c r="BB61" s="85"/>
      <c r="BC61" s="87">
        <f>SUM(Tabla1[[#This Row],[Recursos propios 20252]:[Otros 202515]])</f>
        <v>0</v>
      </c>
      <c r="BD61" s="87" t="e">
        <f>+Tabla1[[#This Row],[Total Comprometido 2025]]/Tabla1[[#This Row],[Total 2025]]</f>
        <v>#DIV/0!</v>
      </c>
      <c r="BE61" s="85"/>
      <c r="BF61" s="85"/>
      <c r="BG61" s="85"/>
      <c r="BH61" s="67" t="s">
        <v>83</v>
      </c>
      <c r="BI61" s="39" t="s">
        <v>84</v>
      </c>
      <c r="BJ61" s="67">
        <v>10</v>
      </c>
    </row>
    <row r="62" spans="1:62" s="1" customFormat="1" x14ac:dyDescent="0.25">
      <c r="A62" s="9"/>
      <c r="B62" s="9"/>
      <c r="C62" s="9"/>
      <c r="D62" s="9"/>
      <c r="E62" s="9"/>
      <c r="F62" s="9"/>
      <c r="G62" s="9"/>
      <c r="H62" s="9"/>
      <c r="I62" s="9"/>
      <c r="J62" s="9"/>
      <c r="K62" s="9"/>
      <c r="L62" s="9"/>
      <c r="M62" s="9"/>
      <c r="N62" s="9"/>
      <c r="O62" s="9"/>
      <c r="P62" s="28"/>
      <c r="Q62" s="2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row>
    <row r="63" spans="1:62" s="1" customFormat="1" x14ac:dyDescent="0.25">
      <c r="A63" s="9"/>
      <c r="B63" s="9"/>
      <c r="C63" s="9"/>
      <c r="D63" s="9"/>
      <c r="E63" s="9"/>
      <c r="F63" s="9"/>
      <c r="G63" s="9"/>
      <c r="H63" s="9"/>
      <c r="I63" s="9"/>
      <c r="J63" s="9"/>
      <c r="K63" s="9"/>
      <c r="L63" s="9"/>
      <c r="M63" s="9"/>
      <c r="N63" s="9"/>
      <c r="O63" s="9"/>
      <c r="P63" s="28"/>
      <c r="Q63" s="2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row>
    <row r="64" spans="1:62" s="1" customFormat="1" x14ac:dyDescent="0.25">
      <c r="A64" s="9"/>
      <c r="B64" s="9"/>
      <c r="C64" s="9"/>
      <c r="D64" s="9"/>
      <c r="E64" s="9"/>
      <c r="F64" s="9"/>
      <c r="G64" s="9"/>
      <c r="H64" s="9"/>
      <c r="I64" s="9"/>
      <c r="J64" s="9"/>
      <c r="K64" s="9"/>
      <c r="L64" s="9"/>
      <c r="M64" s="9"/>
      <c r="N64" s="9"/>
      <c r="O64" s="9"/>
      <c r="P64" s="28"/>
      <c r="Q64" s="2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row>
    <row r="65" spans="1:62" s="1" customFormat="1" x14ac:dyDescent="0.25">
      <c r="A65" s="9"/>
      <c r="B65" s="9"/>
      <c r="C65" s="9"/>
      <c r="D65" s="9"/>
      <c r="E65" s="9"/>
      <c r="F65" s="9"/>
      <c r="G65" s="9"/>
      <c r="H65" s="9"/>
      <c r="I65" s="9"/>
      <c r="J65" s="9"/>
      <c r="K65" s="9"/>
      <c r="L65" s="9"/>
      <c r="M65" s="9"/>
      <c r="N65" s="9"/>
      <c r="O65" s="9"/>
      <c r="P65" s="28"/>
      <c r="Q65" s="2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row>
    <row r="66" spans="1:62" s="1" customFormat="1" x14ac:dyDescent="0.25">
      <c r="A66" s="9"/>
      <c r="B66" s="9"/>
      <c r="C66" s="9"/>
      <c r="D66" s="9"/>
      <c r="E66" s="9"/>
      <c r="F66" s="9"/>
      <c r="G66" s="9"/>
      <c r="H66" s="9"/>
      <c r="I66" s="9"/>
      <c r="J66" s="9"/>
      <c r="K66" s="9"/>
      <c r="L66" s="9"/>
      <c r="M66" s="9"/>
      <c r="N66" s="9"/>
      <c r="O66" s="9"/>
      <c r="P66" s="28"/>
      <c r="Q66" s="2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row>
    <row r="67" spans="1:62" s="1" customFormat="1" x14ac:dyDescent="0.25">
      <c r="A67" s="9"/>
      <c r="B67" s="9"/>
      <c r="C67" s="9"/>
      <c r="D67" s="9"/>
      <c r="E67" s="9"/>
      <c r="F67" s="9"/>
      <c r="G67" s="9"/>
      <c r="H67" s="9"/>
      <c r="I67" s="9"/>
      <c r="J67" s="9"/>
      <c r="K67" s="9"/>
      <c r="L67" s="9"/>
      <c r="M67" s="9"/>
      <c r="N67" s="9"/>
      <c r="O67" s="9"/>
      <c r="P67" s="28"/>
      <c r="Q67" s="2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row>
    <row r="68" spans="1:62" s="1" customFormat="1" x14ac:dyDescent="0.25">
      <c r="A68" s="9"/>
      <c r="B68" s="9"/>
      <c r="C68" s="9"/>
      <c r="D68" s="9"/>
      <c r="E68" s="9"/>
      <c r="F68" s="9"/>
      <c r="G68" s="9"/>
      <c r="H68" s="9"/>
      <c r="I68" s="9"/>
      <c r="J68" s="9"/>
      <c r="K68" s="9"/>
      <c r="L68" s="9"/>
      <c r="M68" s="9"/>
      <c r="N68" s="9"/>
      <c r="O68" s="9"/>
      <c r="P68" s="28"/>
      <c r="Q68" s="2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row>
    <row r="69" spans="1:62" s="1" customFormat="1" x14ac:dyDescent="0.25">
      <c r="A69" s="9"/>
      <c r="B69" s="9"/>
      <c r="C69" s="9"/>
      <c r="D69" s="9"/>
      <c r="E69" s="9"/>
      <c r="F69" s="9"/>
      <c r="G69" s="9"/>
      <c r="H69" s="9"/>
      <c r="I69" s="9"/>
      <c r="J69" s="9"/>
      <c r="K69" s="9"/>
      <c r="L69" s="9"/>
      <c r="M69" s="9"/>
      <c r="N69" s="9"/>
      <c r="O69" s="9"/>
      <c r="P69" s="28"/>
      <c r="Q69" s="2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row>
    <row r="70" spans="1:62" s="1" customFormat="1" x14ac:dyDescent="0.25">
      <c r="A70" s="9"/>
      <c r="B70" s="9"/>
      <c r="C70" s="9"/>
      <c r="D70" s="9"/>
      <c r="E70" s="9"/>
      <c r="F70" s="9"/>
      <c r="G70" s="9"/>
      <c r="H70" s="9"/>
      <c r="I70" s="9"/>
      <c r="J70" s="9"/>
      <c r="K70" s="9"/>
      <c r="L70" s="9"/>
      <c r="M70" s="9"/>
      <c r="N70" s="9"/>
      <c r="O70" s="9"/>
      <c r="P70" s="28"/>
      <c r="Q70" s="2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row>
    <row r="71" spans="1:62" s="1" customFormat="1" x14ac:dyDescent="0.25">
      <c r="A71" s="9"/>
      <c r="B71" s="9"/>
      <c r="C71" s="9"/>
      <c r="D71" s="9"/>
      <c r="E71" s="9"/>
      <c r="F71" s="9"/>
      <c r="G71" s="9"/>
      <c r="H71" s="9"/>
      <c r="I71" s="9"/>
      <c r="J71" s="9"/>
      <c r="K71" s="9"/>
      <c r="L71" s="9"/>
      <c r="M71" s="9"/>
      <c r="N71" s="9"/>
      <c r="O71" s="9"/>
      <c r="P71" s="28"/>
      <c r="Q71" s="2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row>
    <row r="72" spans="1:62" s="1" customFormat="1" x14ac:dyDescent="0.25">
      <c r="A72" s="9"/>
      <c r="B72" s="9"/>
      <c r="C72" s="9"/>
      <c r="D72" s="9"/>
      <c r="E72" s="9"/>
      <c r="F72" s="9"/>
      <c r="G72" s="9"/>
      <c r="H72" s="9"/>
      <c r="I72" s="9"/>
      <c r="J72" s="9"/>
      <c r="K72" s="9"/>
      <c r="L72" s="9"/>
      <c r="M72" s="9"/>
      <c r="N72" s="9"/>
      <c r="O72" s="9"/>
      <c r="P72" s="28"/>
      <c r="Q72" s="2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row>
    <row r="73" spans="1:62" s="1" customFormat="1" x14ac:dyDescent="0.25">
      <c r="A73" s="9"/>
      <c r="B73" s="9"/>
      <c r="C73" s="9"/>
      <c r="D73" s="9"/>
      <c r="E73" s="9"/>
      <c r="F73" s="9"/>
      <c r="G73" s="9"/>
      <c r="H73" s="9"/>
      <c r="I73" s="9"/>
      <c r="J73" s="9"/>
      <c r="K73" s="9"/>
      <c r="L73" s="9"/>
      <c r="M73" s="9"/>
      <c r="N73" s="9"/>
      <c r="O73" s="9"/>
      <c r="P73" s="28"/>
      <c r="Q73" s="2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row>
    <row r="74" spans="1:62" s="1" customFormat="1" x14ac:dyDescent="0.25">
      <c r="A74" s="9"/>
      <c r="B74" s="9"/>
      <c r="C74" s="9"/>
      <c r="D74" s="9"/>
      <c r="E74" s="9"/>
      <c r="F74" s="9"/>
      <c r="G74" s="9"/>
      <c r="H74" s="9"/>
      <c r="I74" s="9"/>
      <c r="J74" s="9"/>
      <c r="K74" s="9"/>
      <c r="L74" s="9"/>
      <c r="M74" s="9"/>
      <c r="N74" s="9"/>
      <c r="O74" s="9"/>
      <c r="P74" s="28"/>
      <c r="Q74" s="2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row>
    <row r="75" spans="1:62" s="1" customFormat="1" x14ac:dyDescent="0.25">
      <c r="A75" s="9"/>
      <c r="B75" s="9"/>
      <c r="C75" s="9"/>
      <c r="D75" s="9"/>
      <c r="E75" s="9"/>
      <c r="F75" s="9"/>
      <c r="G75" s="9"/>
      <c r="H75" s="9"/>
      <c r="I75" s="9"/>
      <c r="J75" s="9"/>
      <c r="K75" s="9"/>
      <c r="L75" s="9"/>
      <c r="M75" s="9"/>
      <c r="N75" s="9"/>
      <c r="O75" s="9"/>
      <c r="P75" s="28"/>
      <c r="Q75" s="2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row>
    <row r="76" spans="1:62" s="1" customFormat="1" x14ac:dyDescent="0.25">
      <c r="A76" s="9"/>
      <c r="B76" s="9"/>
      <c r="C76" s="9"/>
      <c r="D76" s="9"/>
      <c r="E76" s="9"/>
      <c r="F76" s="9"/>
      <c r="G76" s="9"/>
      <c r="H76" s="9"/>
      <c r="I76" s="9"/>
      <c r="J76" s="9"/>
      <c r="K76" s="9"/>
      <c r="L76" s="9"/>
      <c r="M76" s="9"/>
      <c r="N76" s="9"/>
      <c r="O76" s="9"/>
      <c r="P76" s="28"/>
      <c r="Q76" s="2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row>
    <row r="77" spans="1:62" s="1" customFormat="1" x14ac:dyDescent="0.25">
      <c r="A77" s="9"/>
      <c r="B77" s="9"/>
      <c r="C77" s="9"/>
      <c r="D77" s="9"/>
      <c r="E77" s="9"/>
      <c r="F77" s="9"/>
      <c r="G77" s="9"/>
      <c r="H77" s="9"/>
      <c r="I77" s="9"/>
      <c r="J77" s="9"/>
      <c r="K77" s="9"/>
      <c r="L77" s="9"/>
      <c r="M77" s="9"/>
      <c r="N77" s="9"/>
      <c r="O77" s="9"/>
      <c r="P77" s="28"/>
      <c r="Q77" s="2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row>
    <row r="78" spans="1:62" s="1" customFormat="1" x14ac:dyDescent="0.25">
      <c r="A78" s="9"/>
      <c r="B78" s="9"/>
      <c r="C78" s="9"/>
      <c r="D78" s="9"/>
      <c r="E78" s="9"/>
      <c r="F78" s="9"/>
      <c r="G78" s="9"/>
      <c r="H78" s="9"/>
      <c r="I78" s="9"/>
      <c r="J78" s="9"/>
      <c r="K78" s="9"/>
      <c r="L78" s="9"/>
      <c r="M78" s="9"/>
      <c r="N78" s="9"/>
      <c r="O78" s="9"/>
      <c r="P78" s="28"/>
      <c r="Q78" s="2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row>
    <row r="79" spans="1:62" s="1" customFormat="1" x14ac:dyDescent="0.25">
      <c r="A79" s="9"/>
      <c r="B79" s="9"/>
      <c r="C79" s="9"/>
      <c r="D79" s="9"/>
      <c r="E79" s="9"/>
      <c r="F79" s="9"/>
      <c r="G79" s="9"/>
      <c r="H79" s="9"/>
      <c r="I79" s="9"/>
      <c r="J79" s="9"/>
      <c r="K79" s="9"/>
      <c r="L79" s="9"/>
      <c r="M79" s="9"/>
      <c r="N79" s="9"/>
      <c r="O79" s="9"/>
      <c r="P79" s="28"/>
      <c r="Q79" s="2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row>
    <row r="80" spans="1:62" s="1" customFormat="1" x14ac:dyDescent="0.25">
      <c r="A80" s="9"/>
      <c r="B80" s="9"/>
      <c r="C80" s="9"/>
      <c r="D80" s="9"/>
      <c r="E80" s="9"/>
      <c r="F80" s="9"/>
      <c r="G80" s="9"/>
      <c r="H80" s="9"/>
      <c r="I80" s="9"/>
      <c r="J80" s="9"/>
      <c r="K80" s="9"/>
      <c r="L80" s="9"/>
      <c r="M80" s="9"/>
      <c r="N80" s="9"/>
      <c r="O80" s="9"/>
      <c r="P80" s="28"/>
      <c r="Q80" s="2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row>
    <row r="81" spans="1:62" s="1" customFormat="1" x14ac:dyDescent="0.25">
      <c r="A81" s="9"/>
      <c r="B81" s="9"/>
      <c r="C81" s="9"/>
      <c r="D81" s="9"/>
      <c r="E81" s="9"/>
      <c r="F81" s="9"/>
      <c r="G81" s="9"/>
      <c r="H81" s="9"/>
      <c r="I81" s="9"/>
      <c r="J81" s="9"/>
      <c r="K81" s="9"/>
      <c r="L81" s="9"/>
      <c r="M81" s="9"/>
      <c r="N81" s="9"/>
      <c r="O81" s="9"/>
      <c r="P81" s="28"/>
      <c r="Q81" s="2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row>
    <row r="82" spans="1:62" s="1" customFormat="1" x14ac:dyDescent="0.25">
      <c r="A82" s="9"/>
      <c r="B82" s="9"/>
      <c r="C82" s="9"/>
      <c r="D82" s="9"/>
      <c r="E82" s="9"/>
      <c r="F82" s="9"/>
      <c r="G82" s="9"/>
      <c r="H82" s="9"/>
      <c r="I82" s="9"/>
      <c r="J82" s="9"/>
      <c r="K82" s="9"/>
      <c r="L82" s="9"/>
      <c r="M82" s="9"/>
      <c r="N82" s="9"/>
      <c r="O82" s="9"/>
      <c r="P82" s="28"/>
      <c r="Q82" s="2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row>
    <row r="83" spans="1:62" s="1" customFormat="1" x14ac:dyDescent="0.25">
      <c r="A83" s="9"/>
      <c r="B83" s="9"/>
      <c r="C83" s="9"/>
      <c r="D83" s="9"/>
      <c r="E83" s="9"/>
      <c r="F83" s="9"/>
      <c r="G83" s="9"/>
      <c r="H83" s="9"/>
      <c r="I83" s="9"/>
      <c r="J83" s="9"/>
      <c r="K83" s="9"/>
      <c r="L83" s="9"/>
      <c r="M83" s="9"/>
      <c r="N83" s="9"/>
      <c r="O83" s="9"/>
      <c r="P83" s="28"/>
      <c r="Q83" s="2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row>
    <row r="84" spans="1:62" s="1" customFormat="1" x14ac:dyDescent="0.25">
      <c r="A84" s="9"/>
      <c r="B84" s="9"/>
      <c r="C84" s="9"/>
      <c r="D84" s="9"/>
      <c r="E84" s="9"/>
      <c r="F84" s="9"/>
      <c r="G84" s="9"/>
      <c r="H84" s="9"/>
      <c r="I84" s="9"/>
      <c r="J84" s="9"/>
      <c r="K84" s="9"/>
      <c r="L84" s="9"/>
      <c r="M84" s="9"/>
      <c r="N84" s="9"/>
      <c r="O84" s="9"/>
      <c r="P84" s="28"/>
      <c r="Q84" s="2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row>
    <row r="85" spans="1:62" s="1" customFormat="1" x14ac:dyDescent="0.25">
      <c r="A85" s="9"/>
      <c r="B85" s="9"/>
      <c r="C85" s="9"/>
      <c r="D85" s="9"/>
      <c r="E85" s="9"/>
      <c r="F85" s="9"/>
      <c r="G85" s="9"/>
      <c r="H85" s="9"/>
      <c r="I85" s="9"/>
      <c r="J85" s="9"/>
      <c r="K85" s="9"/>
      <c r="L85" s="9"/>
      <c r="M85" s="9"/>
      <c r="N85" s="9"/>
      <c r="O85" s="9"/>
      <c r="P85" s="28"/>
      <c r="Q85" s="2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row>
    <row r="86" spans="1:62" s="1" customFormat="1" x14ac:dyDescent="0.25">
      <c r="A86" s="9"/>
      <c r="B86" s="9"/>
      <c r="C86" s="9"/>
      <c r="D86" s="9"/>
      <c r="E86" s="9"/>
      <c r="F86" s="9"/>
      <c r="G86" s="9"/>
      <c r="H86" s="9"/>
      <c r="I86" s="9"/>
      <c r="J86" s="9"/>
      <c r="K86" s="9"/>
      <c r="L86" s="9"/>
      <c r="M86" s="9"/>
      <c r="N86" s="9"/>
      <c r="O86" s="9"/>
      <c r="P86" s="28"/>
      <c r="Q86" s="2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row>
    <row r="87" spans="1:62" s="1" customFormat="1" x14ac:dyDescent="0.25">
      <c r="A87" s="9"/>
      <c r="B87" s="9"/>
      <c r="C87" s="9"/>
      <c r="D87" s="9"/>
      <c r="E87" s="9"/>
      <c r="F87" s="9"/>
      <c r="G87" s="9"/>
      <c r="H87" s="9"/>
      <c r="I87" s="9"/>
      <c r="J87" s="9"/>
      <c r="K87" s="9"/>
      <c r="L87" s="9"/>
      <c r="M87" s="9"/>
      <c r="N87" s="9"/>
      <c r="O87" s="9"/>
      <c r="P87" s="28"/>
      <c r="Q87" s="2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row>
    <row r="88" spans="1:62" s="1" customFormat="1" x14ac:dyDescent="0.25">
      <c r="A88" s="9"/>
      <c r="B88" s="9"/>
      <c r="C88" s="9"/>
      <c r="D88" s="9"/>
      <c r="E88" s="9"/>
      <c r="F88" s="9"/>
      <c r="G88" s="9"/>
      <c r="H88" s="9"/>
      <c r="I88" s="9"/>
      <c r="J88" s="9"/>
      <c r="K88" s="9"/>
      <c r="L88" s="9"/>
      <c r="M88" s="9"/>
      <c r="N88" s="9"/>
      <c r="O88" s="9"/>
      <c r="P88" s="28"/>
      <c r="Q88" s="2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row>
    <row r="89" spans="1:62" s="1" customFormat="1" x14ac:dyDescent="0.25">
      <c r="A89" s="9"/>
      <c r="B89" s="9"/>
      <c r="C89" s="9"/>
      <c r="D89" s="9"/>
      <c r="E89" s="9"/>
      <c r="F89" s="9"/>
      <c r="G89" s="9"/>
      <c r="H89" s="9"/>
      <c r="I89" s="9"/>
      <c r="J89" s="9"/>
      <c r="K89" s="9"/>
      <c r="L89" s="9"/>
      <c r="M89" s="9"/>
      <c r="N89" s="9"/>
      <c r="O89" s="9"/>
      <c r="P89" s="28"/>
      <c r="Q89" s="2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row>
    <row r="90" spans="1:62" s="1" customFormat="1" x14ac:dyDescent="0.25">
      <c r="A90" s="9"/>
      <c r="B90" s="9"/>
      <c r="C90" s="9"/>
      <c r="D90" s="9"/>
      <c r="E90" s="9"/>
      <c r="F90" s="9"/>
      <c r="G90" s="9"/>
      <c r="H90" s="9"/>
      <c r="I90" s="9"/>
      <c r="J90" s="9"/>
      <c r="K90" s="9"/>
      <c r="L90" s="9"/>
      <c r="M90" s="9"/>
      <c r="N90" s="9"/>
      <c r="O90" s="9"/>
      <c r="P90" s="28"/>
      <c r="Q90" s="2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row>
    <row r="91" spans="1:62" s="1" customFormat="1" x14ac:dyDescent="0.25">
      <c r="A91" s="9"/>
      <c r="B91" s="9"/>
      <c r="C91" s="9"/>
      <c r="D91" s="9"/>
      <c r="E91" s="9"/>
      <c r="F91" s="9"/>
      <c r="G91" s="9"/>
      <c r="H91" s="9"/>
      <c r="I91" s="9"/>
      <c r="J91" s="9"/>
      <c r="K91" s="9"/>
      <c r="L91" s="9"/>
      <c r="M91" s="9"/>
      <c r="N91" s="9"/>
      <c r="O91" s="9"/>
      <c r="P91" s="28"/>
      <c r="Q91" s="2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row>
    <row r="92" spans="1:62" s="1" customFormat="1" x14ac:dyDescent="0.25">
      <c r="A92" s="9"/>
      <c r="B92" s="9"/>
      <c r="C92" s="9"/>
      <c r="D92" s="9"/>
      <c r="E92" s="9"/>
      <c r="F92" s="9"/>
      <c r="G92" s="9"/>
      <c r="H92" s="9"/>
      <c r="I92" s="9"/>
      <c r="J92" s="9"/>
      <c r="K92" s="9"/>
      <c r="L92" s="9"/>
      <c r="M92" s="9"/>
      <c r="N92" s="9"/>
      <c r="O92" s="9"/>
      <c r="P92" s="28"/>
      <c r="Q92" s="2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row>
    <row r="93" spans="1:62" s="1" customFormat="1" x14ac:dyDescent="0.25">
      <c r="A93" s="9"/>
      <c r="B93" s="9"/>
      <c r="C93" s="9"/>
      <c r="D93" s="9"/>
      <c r="E93" s="9"/>
      <c r="F93" s="9"/>
      <c r="G93" s="9"/>
      <c r="H93" s="9"/>
      <c r="I93" s="9"/>
      <c r="J93" s="9"/>
      <c r="K93" s="9"/>
      <c r="L93" s="9"/>
      <c r="M93" s="9"/>
      <c r="N93" s="9"/>
      <c r="O93" s="9"/>
      <c r="P93" s="28"/>
      <c r="Q93" s="2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row>
    <row r="94" spans="1:62" s="1" customFormat="1" x14ac:dyDescent="0.25">
      <c r="A94" s="9"/>
      <c r="B94" s="9"/>
      <c r="C94" s="9"/>
      <c r="D94" s="9"/>
      <c r="E94" s="9"/>
      <c r="F94" s="9"/>
      <c r="G94" s="9"/>
      <c r="H94" s="9"/>
      <c r="I94" s="9"/>
      <c r="J94" s="9"/>
      <c r="K94" s="9"/>
      <c r="L94" s="9"/>
      <c r="M94" s="9"/>
      <c r="N94" s="9"/>
      <c r="O94" s="9"/>
      <c r="P94" s="28"/>
      <c r="Q94" s="2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row>
    <row r="95" spans="1:62" s="1" customFormat="1" x14ac:dyDescent="0.25">
      <c r="A95" s="9"/>
      <c r="B95" s="9"/>
      <c r="C95" s="9"/>
      <c r="D95" s="9"/>
      <c r="E95" s="9"/>
      <c r="F95" s="9"/>
      <c r="G95" s="9"/>
      <c r="H95" s="9"/>
      <c r="I95" s="9"/>
      <c r="J95" s="9"/>
      <c r="K95" s="9"/>
      <c r="L95" s="9"/>
      <c r="M95" s="9"/>
      <c r="N95" s="9"/>
      <c r="O95" s="9"/>
      <c r="P95" s="28"/>
      <c r="Q95" s="2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row>
    <row r="96" spans="1:62" s="1" customFormat="1" x14ac:dyDescent="0.25">
      <c r="A96" s="9"/>
      <c r="B96" s="9"/>
      <c r="C96" s="9"/>
      <c r="D96" s="9"/>
      <c r="E96" s="9"/>
      <c r="F96" s="9"/>
      <c r="G96" s="9"/>
      <c r="H96" s="9"/>
      <c r="I96" s="9"/>
      <c r="J96" s="9"/>
      <c r="K96" s="9"/>
      <c r="L96" s="9"/>
      <c r="M96" s="9"/>
      <c r="N96" s="9"/>
      <c r="O96" s="9"/>
      <c r="P96" s="28"/>
      <c r="Q96" s="2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row>
    <row r="97" spans="1:62" s="1" customFormat="1" x14ac:dyDescent="0.25">
      <c r="A97" s="9"/>
      <c r="B97" s="9"/>
      <c r="C97" s="9"/>
      <c r="D97" s="9"/>
      <c r="E97" s="9"/>
      <c r="F97" s="9"/>
      <c r="G97" s="9"/>
      <c r="H97" s="9"/>
      <c r="I97" s="9"/>
      <c r="J97" s="9"/>
      <c r="K97" s="9"/>
      <c r="L97" s="9"/>
      <c r="M97" s="9"/>
      <c r="N97" s="9"/>
      <c r="O97" s="9"/>
      <c r="P97" s="28"/>
      <c r="Q97" s="2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row>
    <row r="98" spans="1:62" s="1" customFormat="1" x14ac:dyDescent="0.25">
      <c r="A98" s="9"/>
      <c r="B98" s="9"/>
      <c r="C98" s="9"/>
      <c r="D98" s="9"/>
      <c r="E98" s="9"/>
      <c r="F98" s="9"/>
      <c r="G98" s="9"/>
      <c r="H98" s="9"/>
      <c r="I98" s="9"/>
      <c r="J98" s="9"/>
      <c r="K98" s="9"/>
      <c r="L98" s="9"/>
      <c r="M98" s="9"/>
      <c r="N98" s="9"/>
      <c r="O98" s="9"/>
      <c r="P98" s="28"/>
      <c r="Q98" s="2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row>
    <row r="99" spans="1:62" s="1" customFormat="1" x14ac:dyDescent="0.25">
      <c r="A99" s="9"/>
      <c r="B99" s="9"/>
      <c r="C99" s="9"/>
      <c r="D99" s="9"/>
      <c r="E99" s="9"/>
      <c r="F99" s="9"/>
      <c r="G99" s="9"/>
      <c r="H99" s="9"/>
      <c r="I99" s="9"/>
      <c r="J99" s="9"/>
      <c r="K99" s="9"/>
      <c r="L99" s="9"/>
      <c r="M99" s="9"/>
      <c r="N99" s="9"/>
      <c r="O99" s="9"/>
      <c r="P99" s="28"/>
      <c r="Q99" s="2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row>
    <row r="100" spans="1:62" s="1" customFormat="1" x14ac:dyDescent="0.25">
      <c r="A100" s="9"/>
      <c r="B100" s="9"/>
      <c r="C100" s="9"/>
      <c r="D100" s="9"/>
      <c r="E100" s="9"/>
      <c r="F100" s="9"/>
      <c r="G100" s="9"/>
      <c r="H100" s="9"/>
      <c r="I100" s="9"/>
      <c r="J100" s="9"/>
      <c r="K100" s="9"/>
      <c r="L100" s="9"/>
      <c r="M100" s="9"/>
      <c r="N100" s="9"/>
      <c r="O100" s="9"/>
      <c r="P100" s="28"/>
      <c r="Q100" s="2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row>
    <row r="101" spans="1:62" s="1" customFormat="1" x14ac:dyDescent="0.25">
      <c r="A101" s="9"/>
      <c r="B101" s="9"/>
      <c r="C101" s="9"/>
      <c r="D101" s="9"/>
      <c r="E101" s="9"/>
      <c r="F101" s="9"/>
      <c r="G101" s="9"/>
      <c r="H101" s="9"/>
      <c r="I101" s="9"/>
      <c r="J101" s="9"/>
      <c r="K101" s="9"/>
      <c r="L101" s="9"/>
      <c r="M101" s="9"/>
      <c r="N101" s="9"/>
      <c r="O101" s="9"/>
      <c r="P101" s="28"/>
      <c r="Q101" s="2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row>
    <row r="102" spans="1:62" s="1" customFormat="1" x14ac:dyDescent="0.25">
      <c r="A102" s="9"/>
      <c r="B102" s="9"/>
      <c r="C102" s="9"/>
      <c r="D102" s="9"/>
      <c r="E102" s="9"/>
      <c r="F102" s="9"/>
      <c r="G102" s="9"/>
      <c r="H102" s="9"/>
      <c r="I102" s="9"/>
      <c r="J102" s="9"/>
      <c r="K102" s="9"/>
      <c r="L102" s="9"/>
      <c r="M102" s="9"/>
      <c r="N102" s="9"/>
      <c r="O102" s="9"/>
      <c r="P102" s="28"/>
      <c r="Q102" s="2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row>
    <row r="103" spans="1:62" s="1" customFormat="1" x14ac:dyDescent="0.25">
      <c r="A103" s="9"/>
      <c r="B103" s="9"/>
      <c r="C103" s="9"/>
      <c r="D103" s="9"/>
      <c r="E103" s="9"/>
      <c r="F103" s="9"/>
      <c r="G103" s="9"/>
      <c r="H103" s="9"/>
      <c r="I103" s="9"/>
      <c r="J103" s="9"/>
      <c r="K103" s="9"/>
      <c r="L103" s="9"/>
      <c r="M103" s="9"/>
      <c r="N103" s="9"/>
      <c r="O103" s="9"/>
      <c r="P103" s="28"/>
      <c r="Q103" s="2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row>
    <row r="104" spans="1:62" s="1" customFormat="1" x14ac:dyDescent="0.25">
      <c r="A104" s="9"/>
      <c r="B104" s="9"/>
      <c r="C104" s="9"/>
      <c r="D104" s="9"/>
      <c r="E104" s="9"/>
      <c r="F104" s="9"/>
      <c r="G104" s="9"/>
      <c r="H104" s="9"/>
      <c r="I104" s="9"/>
      <c r="J104" s="9"/>
      <c r="K104" s="9"/>
      <c r="L104" s="9"/>
      <c r="M104" s="9"/>
      <c r="N104" s="9"/>
      <c r="O104" s="9"/>
      <c r="P104" s="28"/>
      <c r="Q104" s="2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row>
    <row r="105" spans="1:62" s="1" customFormat="1" x14ac:dyDescent="0.25">
      <c r="A105" s="9"/>
      <c r="B105" s="9"/>
      <c r="C105" s="9"/>
      <c r="D105" s="9"/>
      <c r="E105" s="9"/>
      <c r="F105" s="9"/>
      <c r="G105" s="9"/>
      <c r="H105" s="9"/>
      <c r="I105" s="9"/>
      <c r="J105" s="9"/>
      <c r="K105" s="9"/>
      <c r="L105" s="9"/>
      <c r="M105" s="9"/>
      <c r="N105" s="9"/>
      <c r="O105" s="9"/>
      <c r="P105" s="28"/>
      <c r="Q105" s="2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row>
    <row r="106" spans="1:62" s="1" customFormat="1" x14ac:dyDescent="0.25">
      <c r="A106" s="9"/>
      <c r="B106" s="9"/>
      <c r="C106" s="9"/>
      <c r="D106" s="9"/>
      <c r="E106" s="9"/>
      <c r="F106" s="9"/>
      <c r="G106" s="9"/>
      <c r="H106" s="9"/>
      <c r="I106" s="9"/>
      <c r="J106" s="9"/>
      <c r="K106" s="9"/>
      <c r="L106" s="9"/>
      <c r="M106" s="9"/>
      <c r="N106" s="9"/>
      <c r="O106" s="9"/>
      <c r="P106" s="28"/>
      <c r="Q106" s="2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row>
    <row r="107" spans="1:62" s="1" customFormat="1" x14ac:dyDescent="0.25">
      <c r="A107" s="9"/>
      <c r="B107" s="9"/>
      <c r="C107" s="9"/>
      <c r="D107" s="9"/>
      <c r="E107" s="9"/>
      <c r="F107" s="9"/>
      <c r="G107" s="9"/>
      <c r="H107" s="9"/>
      <c r="I107" s="9"/>
      <c r="J107" s="9"/>
      <c r="K107" s="9"/>
      <c r="L107" s="9"/>
      <c r="M107" s="9"/>
      <c r="N107" s="9"/>
      <c r="O107" s="9"/>
      <c r="P107" s="28"/>
      <c r="Q107" s="2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row>
    <row r="108" spans="1:62" s="1" customFormat="1" x14ac:dyDescent="0.25">
      <c r="A108" s="9"/>
      <c r="B108" s="9"/>
      <c r="C108" s="9"/>
      <c r="D108" s="9"/>
      <c r="E108" s="9"/>
      <c r="F108" s="9"/>
      <c r="G108" s="9"/>
      <c r="H108" s="9"/>
      <c r="I108" s="9"/>
      <c r="J108" s="9"/>
      <c r="K108" s="9"/>
      <c r="L108" s="9"/>
      <c r="M108" s="9"/>
      <c r="N108" s="9"/>
      <c r="O108" s="9"/>
      <c r="P108" s="28"/>
      <c r="Q108" s="2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row>
    <row r="109" spans="1:62" s="1" customFormat="1" x14ac:dyDescent="0.25">
      <c r="A109" s="9"/>
      <c r="B109" s="9"/>
      <c r="C109" s="9"/>
      <c r="D109" s="9"/>
      <c r="E109" s="9"/>
      <c r="F109" s="9"/>
      <c r="G109" s="9"/>
      <c r="H109" s="9"/>
      <c r="I109" s="9"/>
      <c r="J109" s="9"/>
      <c r="K109" s="9"/>
      <c r="L109" s="9"/>
      <c r="M109" s="9"/>
      <c r="N109" s="9"/>
      <c r="O109" s="9"/>
      <c r="P109" s="28"/>
      <c r="Q109" s="2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row>
    <row r="110" spans="1:62" s="1" customFormat="1" x14ac:dyDescent="0.25">
      <c r="A110" s="9"/>
      <c r="B110" s="9"/>
      <c r="C110" s="9"/>
      <c r="D110" s="9"/>
      <c r="E110" s="9"/>
      <c r="F110" s="9"/>
      <c r="G110" s="9"/>
      <c r="H110" s="9"/>
      <c r="I110" s="9"/>
      <c r="J110" s="9"/>
      <c r="K110" s="9"/>
      <c r="L110" s="9"/>
      <c r="M110" s="9"/>
      <c r="N110" s="9"/>
      <c r="O110" s="9"/>
      <c r="P110" s="28"/>
      <c r="Q110" s="2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row>
    <row r="111" spans="1:62" s="1" customFormat="1" x14ac:dyDescent="0.25">
      <c r="A111" s="9"/>
      <c r="B111" s="9"/>
      <c r="C111" s="9"/>
      <c r="D111" s="9"/>
      <c r="E111" s="9"/>
      <c r="F111" s="9"/>
      <c r="G111" s="9"/>
      <c r="H111" s="9"/>
      <c r="I111" s="9"/>
      <c r="J111" s="9"/>
      <c r="K111" s="9"/>
      <c r="L111" s="9"/>
      <c r="M111" s="9"/>
      <c r="N111" s="9"/>
      <c r="O111" s="9"/>
      <c r="P111" s="28"/>
      <c r="Q111" s="2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row>
    <row r="112" spans="1:62" s="1" customFormat="1" x14ac:dyDescent="0.25">
      <c r="A112" s="9"/>
      <c r="B112" s="9"/>
      <c r="C112" s="9"/>
      <c r="D112" s="9"/>
      <c r="E112" s="9"/>
      <c r="F112" s="9"/>
      <c r="G112" s="9"/>
      <c r="H112" s="9"/>
      <c r="I112" s="9"/>
      <c r="J112" s="9"/>
      <c r="K112" s="9"/>
      <c r="L112" s="9"/>
      <c r="M112" s="9"/>
      <c r="N112" s="9"/>
      <c r="O112" s="9"/>
      <c r="P112" s="28"/>
      <c r="Q112" s="2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row>
    <row r="113" spans="1:62" s="1" customFormat="1" x14ac:dyDescent="0.25">
      <c r="A113" s="9"/>
      <c r="B113" s="9"/>
      <c r="C113" s="9"/>
      <c r="D113" s="9"/>
      <c r="E113" s="9"/>
      <c r="F113" s="9"/>
      <c r="G113" s="9"/>
      <c r="H113" s="9"/>
      <c r="I113" s="9"/>
      <c r="J113" s="9"/>
      <c r="K113" s="9"/>
      <c r="L113" s="9"/>
      <c r="M113" s="9"/>
      <c r="N113" s="9"/>
      <c r="O113" s="9"/>
      <c r="P113" s="28"/>
      <c r="Q113" s="2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row>
    <row r="114" spans="1:62" s="1" customFormat="1" x14ac:dyDescent="0.25">
      <c r="A114" s="9"/>
      <c r="B114" s="9"/>
      <c r="C114" s="9"/>
      <c r="D114" s="9"/>
      <c r="E114" s="9"/>
      <c r="F114" s="9"/>
      <c r="G114" s="9"/>
      <c r="H114" s="9"/>
      <c r="I114" s="9"/>
      <c r="J114" s="9"/>
      <c r="K114" s="9"/>
      <c r="L114" s="9"/>
      <c r="M114" s="9"/>
      <c r="N114" s="9"/>
      <c r="O114" s="9"/>
      <c r="P114" s="28"/>
      <c r="Q114" s="2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row>
    <row r="115" spans="1:62" s="1" customFormat="1" x14ac:dyDescent="0.25">
      <c r="A115" s="9"/>
      <c r="B115" s="9"/>
      <c r="C115" s="9"/>
      <c r="D115" s="9"/>
      <c r="E115" s="9"/>
      <c r="F115" s="9"/>
      <c r="G115" s="9"/>
      <c r="H115" s="9"/>
      <c r="I115" s="9"/>
      <c r="J115" s="9"/>
      <c r="K115" s="9"/>
      <c r="L115" s="9"/>
      <c r="M115" s="9"/>
      <c r="N115" s="9"/>
      <c r="O115" s="9"/>
      <c r="P115" s="28"/>
      <c r="Q115" s="2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row>
    <row r="116" spans="1:62" s="1" customFormat="1" x14ac:dyDescent="0.25">
      <c r="A116" s="9"/>
      <c r="B116" s="9"/>
      <c r="C116" s="9"/>
      <c r="D116" s="9"/>
      <c r="E116" s="9"/>
      <c r="F116" s="9"/>
      <c r="G116" s="9"/>
      <c r="H116" s="9"/>
      <c r="I116" s="9"/>
      <c r="J116" s="9"/>
      <c r="K116" s="9"/>
      <c r="L116" s="9"/>
      <c r="M116" s="9"/>
      <c r="N116" s="9"/>
      <c r="O116" s="9"/>
      <c r="P116" s="28"/>
      <c r="Q116" s="2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row>
    <row r="117" spans="1:62" s="1" customFormat="1" x14ac:dyDescent="0.25">
      <c r="A117" s="9"/>
      <c r="B117" s="9"/>
      <c r="C117" s="9"/>
      <c r="D117" s="9"/>
      <c r="E117" s="9"/>
      <c r="F117" s="9"/>
      <c r="G117" s="9"/>
      <c r="H117" s="9"/>
      <c r="I117" s="9"/>
      <c r="J117" s="9"/>
      <c r="K117" s="9"/>
      <c r="L117" s="9"/>
      <c r="M117" s="9"/>
      <c r="N117" s="9"/>
      <c r="O117" s="9"/>
      <c r="P117" s="28"/>
      <c r="Q117" s="2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row>
    <row r="118" spans="1:62" s="1" customFormat="1" x14ac:dyDescent="0.25">
      <c r="A118" s="9"/>
      <c r="B118" s="9"/>
      <c r="C118" s="9"/>
      <c r="D118" s="9"/>
      <c r="E118" s="9"/>
      <c r="F118" s="9"/>
      <c r="G118" s="9"/>
      <c r="H118" s="9"/>
      <c r="I118" s="9"/>
      <c r="J118" s="9"/>
      <c r="K118" s="9"/>
      <c r="L118" s="9"/>
      <c r="M118" s="9"/>
      <c r="N118" s="9"/>
      <c r="O118" s="9"/>
      <c r="P118" s="28"/>
      <c r="Q118" s="2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row>
    <row r="119" spans="1:62" s="1" customFormat="1" x14ac:dyDescent="0.25">
      <c r="A119" s="9"/>
      <c r="B119" s="9"/>
      <c r="C119" s="9"/>
      <c r="D119" s="9"/>
      <c r="E119" s="9"/>
      <c r="F119" s="9"/>
      <c r="G119" s="9"/>
      <c r="H119" s="9"/>
      <c r="I119" s="9"/>
      <c r="J119" s="9"/>
      <c r="K119" s="9"/>
      <c r="L119" s="9"/>
      <c r="M119" s="9"/>
      <c r="N119" s="9"/>
      <c r="O119" s="9"/>
      <c r="P119" s="28"/>
      <c r="Q119" s="2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row>
    <row r="120" spans="1:62" s="1" customFormat="1" x14ac:dyDescent="0.25">
      <c r="A120" s="9"/>
      <c r="B120" s="9"/>
      <c r="C120" s="9"/>
      <c r="D120" s="9"/>
      <c r="E120" s="9"/>
      <c r="F120" s="9"/>
      <c r="G120" s="9"/>
      <c r="H120" s="9"/>
      <c r="I120" s="9"/>
      <c r="J120" s="9"/>
      <c r="K120" s="9"/>
      <c r="L120" s="9"/>
      <c r="M120" s="9"/>
      <c r="N120" s="9"/>
      <c r="O120" s="9"/>
      <c r="P120" s="28"/>
      <c r="Q120" s="2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row>
    <row r="121" spans="1:62" s="1" customFormat="1" x14ac:dyDescent="0.25">
      <c r="A121" s="9"/>
      <c r="B121" s="9"/>
      <c r="C121" s="9"/>
      <c r="D121" s="9"/>
      <c r="E121" s="9"/>
      <c r="F121" s="9"/>
      <c r="G121" s="9"/>
      <c r="H121" s="9"/>
      <c r="I121" s="9"/>
      <c r="J121" s="9"/>
      <c r="K121" s="9"/>
      <c r="L121" s="9"/>
      <c r="M121" s="9"/>
      <c r="N121" s="9"/>
      <c r="O121" s="9"/>
      <c r="P121" s="28"/>
      <c r="Q121" s="2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row>
    <row r="122" spans="1:62" s="1" customFormat="1" x14ac:dyDescent="0.25">
      <c r="A122" s="9"/>
      <c r="B122" s="9"/>
      <c r="C122" s="9"/>
      <c r="D122" s="9"/>
      <c r="E122" s="9"/>
      <c r="F122" s="9"/>
      <c r="G122" s="9"/>
      <c r="H122" s="9"/>
      <c r="I122" s="9"/>
      <c r="J122" s="9"/>
      <c r="K122" s="9"/>
      <c r="L122" s="9"/>
      <c r="M122" s="9"/>
      <c r="N122" s="9"/>
      <c r="O122" s="9"/>
      <c r="P122" s="28"/>
      <c r="Q122" s="2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row>
    <row r="123" spans="1:62" s="1" customFormat="1" x14ac:dyDescent="0.25">
      <c r="A123" s="9"/>
      <c r="B123" s="9"/>
      <c r="C123" s="9"/>
      <c r="D123" s="9"/>
      <c r="E123" s="9"/>
      <c r="F123" s="9"/>
      <c r="G123" s="9"/>
      <c r="H123" s="9"/>
      <c r="I123" s="9"/>
      <c r="J123" s="9"/>
      <c r="K123" s="9"/>
      <c r="L123" s="9"/>
      <c r="M123" s="9"/>
      <c r="N123" s="9"/>
      <c r="O123" s="9"/>
      <c r="P123" s="28"/>
      <c r="Q123" s="2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row>
    <row r="124" spans="1:62" s="1" customFormat="1" x14ac:dyDescent="0.25">
      <c r="A124" s="9"/>
      <c r="B124" s="9"/>
      <c r="C124" s="9"/>
      <c r="D124" s="9"/>
      <c r="E124" s="9"/>
      <c r="F124" s="9"/>
      <c r="G124" s="9"/>
      <c r="H124" s="9"/>
      <c r="I124" s="9"/>
      <c r="J124" s="9"/>
      <c r="K124" s="9"/>
      <c r="L124" s="9"/>
      <c r="M124" s="9"/>
      <c r="N124" s="9"/>
      <c r="O124" s="9"/>
      <c r="P124" s="28"/>
      <c r="Q124" s="2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row>
    <row r="125" spans="1:62" s="1" customFormat="1" x14ac:dyDescent="0.25">
      <c r="A125" s="9"/>
      <c r="B125" s="9"/>
      <c r="C125" s="9"/>
      <c r="D125" s="9"/>
      <c r="E125" s="9"/>
      <c r="F125" s="9"/>
      <c r="G125" s="9"/>
      <c r="H125" s="9"/>
      <c r="I125" s="9"/>
      <c r="J125" s="9"/>
      <c r="K125" s="9"/>
      <c r="L125" s="9"/>
      <c r="M125" s="9"/>
      <c r="N125" s="9"/>
      <c r="O125" s="9"/>
      <c r="P125" s="28"/>
      <c r="Q125" s="2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row>
    <row r="126" spans="1:62" s="1" customFormat="1" x14ac:dyDescent="0.25">
      <c r="A126" s="9"/>
      <c r="B126" s="9"/>
      <c r="C126" s="9"/>
      <c r="D126" s="9"/>
      <c r="E126" s="9"/>
      <c r="F126" s="9"/>
      <c r="G126" s="9"/>
      <c r="H126" s="9"/>
      <c r="I126" s="9"/>
      <c r="J126" s="9"/>
      <c r="K126" s="9"/>
      <c r="L126" s="9"/>
      <c r="M126" s="9"/>
      <c r="N126" s="9"/>
      <c r="O126" s="9"/>
      <c r="P126" s="28"/>
      <c r="Q126" s="2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row>
    <row r="127" spans="1:62" s="1" customFormat="1" x14ac:dyDescent="0.25">
      <c r="A127" s="9"/>
      <c r="B127" s="9"/>
      <c r="C127" s="9"/>
      <c r="D127" s="9"/>
      <c r="E127" s="9"/>
      <c r="F127" s="9"/>
      <c r="G127" s="9"/>
      <c r="H127" s="9"/>
      <c r="I127" s="9"/>
      <c r="J127" s="9"/>
      <c r="K127" s="9"/>
      <c r="L127" s="9"/>
      <c r="M127" s="9"/>
      <c r="N127" s="9"/>
      <c r="O127" s="9"/>
      <c r="P127" s="28"/>
      <c r="Q127" s="2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row>
    <row r="128" spans="1:62" s="1" customFormat="1" x14ac:dyDescent="0.25">
      <c r="A128" s="9"/>
      <c r="B128" s="9"/>
      <c r="C128" s="9"/>
      <c r="D128" s="9"/>
      <c r="E128" s="9"/>
      <c r="F128" s="9"/>
      <c r="G128" s="9"/>
      <c r="H128" s="9"/>
      <c r="I128" s="9"/>
      <c r="J128" s="9"/>
      <c r="K128" s="9"/>
      <c r="L128" s="9"/>
      <c r="M128" s="9"/>
      <c r="N128" s="9"/>
      <c r="O128" s="9"/>
      <c r="P128" s="28"/>
      <c r="Q128" s="2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row>
    <row r="129" spans="1:62" s="1" customFormat="1" x14ac:dyDescent="0.25">
      <c r="A129" s="9"/>
      <c r="B129" s="9"/>
      <c r="C129" s="9"/>
      <c r="D129" s="9"/>
      <c r="E129" s="9"/>
      <c r="F129" s="9"/>
      <c r="G129" s="9"/>
      <c r="H129" s="9"/>
      <c r="I129" s="9"/>
      <c r="J129" s="9"/>
      <c r="K129" s="9"/>
      <c r="L129" s="9"/>
      <c r="M129" s="9"/>
      <c r="N129" s="9"/>
      <c r="O129" s="9"/>
      <c r="P129" s="28"/>
      <c r="Q129" s="2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row>
    <row r="130" spans="1:62" s="1" customFormat="1" x14ac:dyDescent="0.25">
      <c r="A130" s="9"/>
      <c r="B130" s="9"/>
      <c r="C130" s="9"/>
      <c r="D130" s="9"/>
      <c r="E130" s="9"/>
      <c r="F130" s="9"/>
      <c r="G130" s="9"/>
      <c r="H130" s="9"/>
      <c r="I130" s="9"/>
      <c r="J130" s="9"/>
      <c r="K130" s="9"/>
      <c r="L130" s="9"/>
      <c r="M130" s="9"/>
      <c r="N130" s="9"/>
      <c r="O130" s="9"/>
      <c r="P130" s="28"/>
      <c r="Q130" s="2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row>
    <row r="131" spans="1:62" s="1" customFormat="1" x14ac:dyDescent="0.25">
      <c r="A131" s="9"/>
      <c r="B131" s="9"/>
      <c r="C131" s="9"/>
      <c r="D131" s="9"/>
      <c r="E131" s="9"/>
      <c r="F131" s="9"/>
      <c r="G131" s="9"/>
      <c r="H131" s="9"/>
      <c r="I131" s="9"/>
      <c r="J131" s="9"/>
      <c r="K131" s="9"/>
      <c r="L131" s="9"/>
      <c r="M131" s="9"/>
      <c r="N131" s="9"/>
      <c r="O131" s="9"/>
      <c r="P131" s="28"/>
      <c r="Q131" s="2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row>
    <row r="132" spans="1:62" s="1" customFormat="1" x14ac:dyDescent="0.25">
      <c r="A132" s="9"/>
      <c r="B132" s="9"/>
      <c r="C132" s="9"/>
      <c r="D132" s="9"/>
      <c r="E132" s="9"/>
      <c r="F132" s="9"/>
      <c r="G132" s="9"/>
      <c r="H132" s="9"/>
      <c r="I132" s="9"/>
      <c r="J132" s="9"/>
      <c r="K132" s="9"/>
      <c r="L132" s="9"/>
      <c r="M132" s="9"/>
      <c r="N132" s="9"/>
      <c r="O132" s="9"/>
      <c r="P132" s="28"/>
      <c r="Q132" s="2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row>
    <row r="133" spans="1:62" s="1" customFormat="1" x14ac:dyDescent="0.25">
      <c r="A133" s="9"/>
      <c r="B133" s="9"/>
      <c r="C133" s="9"/>
      <c r="D133" s="9"/>
      <c r="E133" s="9"/>
      <c r="F133" s="9"/>
      <c r="G133" s="9"/>
      <c r="H133" s="9"/>
      <c r="I133" s="9"/>
      <c r="J133" s="9"/>
      <c r="K133" s="9"/>
      <c r="L133" s="9"/>
      <c r="M133" s="9"/>
      <c r="N133" s="9"/>
      <c r="O133" s="9"/>
      <c r="P133" s="28"/>
      <c r="Q133" s="2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row>
    <row r="134" spans="1:62" s="1" customFormat="1" x14ac:dyDescent="0.25">
      <c r="A134" s="9"/>
      <c r="B134" s="9"/>
      <c r="C134" s="9"/>
      <c r="D134" s="9"/>
      <c r="E134" s="9"/>
      <c r="F134" s="9"/>
      <c r="G134" s="9"/>
      <c r="H134" s="9"/>
      <c r="I134" s="9"/>
      <c r="J134" s="9"/>
      <c r="K134" s="9"/>
      <c r="L134" s="9"/>
      <c r="M134" s="9"/>
      <c r="N134" s="9"/>
      <c r="O134" s="9"/>
      <c r="P134" s="28"/>
      <c r="Q134" s="2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row>
    <row r="135" spans="1:62" s="1" customFormat="1" x14ac:dyDescent="0.25">
      <c r="A135" s="9"/>
      <c r="B135" s="9"/>
      <c r="C135" s="9"/>
      <c r="D135" s="9"/>
      <c r="E135" s="9"/>
      <c r="F135" s="9"/>
      <c r="G135" s="9"/>
      <c r="H135" s="9"/>
      <c r="I135" s="9"/>
      <c r="J135" s="9"/>
      <c r="K135" s="9"/>
      <c r="L135" s="9"/>
      <c r="M135" s="9"/>
      <c r="N135" s="9"/>
      <c r="O135" s="9"/>
      <c r="P135" s="28"/>
      <c r="Q135" s="2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row>
    <row r="136" spans="1:62" s="1" customFormat="1" x14ac:dyDescent="0.25">
      <c r="A136" s="9"/>
      <c r="B136" s="9"/>
      <c r="C136" s="9"/>
      <c r="D136" s="9"/>
      <c r="E136" s="9"/>
      <c r="F136" s="9"/>
      <c r="G136" s="9"/>
      <c r="H136" s="9"/>
      <c r="I136" s="9"/>
      <c r="J136" s="9"/>
      <c r="K136" s="9"/>
      <c r="L136" s="9"/>
      <c r="M136" s="9"/>
      <c r="N136" s="9"/>
      <c r="O136" s="9"/>
      <c r="P136" s="28"/>
      <c r="Q136" s="2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row>
    <row r="137" spans="1:62" s="1" customFormat="1" x14ac:dyDescent="0.25">
      <c r="A137" s="9"/>
      <c r="B137" s="9"/>
      <c r="C137" s="9"/>
      <c r="D137" s="9"/>
      <c r="E137" s="9"/>
      <c r="F137" s="9"/>
      <c r="G137" s="9"/>
      <c r="H137" s="9"/>
      <c r="I137" s="9"/>
      <c r="J137" s="9"/>
      <c r="K137" s="9"/>
      <c r="L137" s="9"/>
      <c r="M137" s="9"/>
      <c r="N137" s="9"/>
      <c r="O137" s="9"/>
      <c r="P137" s="28"/>
      <c r="Q137" s="2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row>
    <row r="138" spans="1:62" s="1" customFormat="1" x14ac:dyDescent="0.25">
      <c r="A138" s="9"/>
      <c r="B138" s="9"/>
      <c r="C138" s="9"/>
      <c r="D138" s="9"/>
      <c r="E138" s="9"/>
      <c r="F138" s="9"/>
      <c r="G138" s="9"/>
      <c r="H138" s="9"/>
      <c r="I138" s="9"/>
      <c r="J138" s="9"/>
      <c r="K138" s="9"/>
      <c r="L138" s="9"/>
      <c r="M138" s="9"/>
      <c r="N138" s="9"/>
      <c r="O138" s="9"/>
      <c r="P138" s="28"/>
      <c r="Q138" s="2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row>
    <row r="139" spans="1:62" s="1" customFormat="1" x14ac:dyDescent="0.25">
      <c r="A139" s="9"/>
      <c r="B139" s="9"/>
      <c r="C139" s="9"/>
      <c r="D139" s="9"/>
      <c r="E139" s="9"/>
      <c r="F139" s="9"/>
      <c r="G139" s="9"/>
      <c r="H139" s="9"/>
      <c r="I139" s="9"/>
      <c r="J139" s="9"/>
      <c r="K139" s="9"/>
      <c r="L139" s="9"/>
      <c r="M139" s="9"/>
      <c r="N139" s="9"/>
      <c r="O139" s="9"/>
      <c r="P139" s="28"/>
      <c r="Q139" s="2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row>
    <row r="140" spans="1:62" s="1" customFormat="1" x14ac:dyDescent="0.25">
      <c r="A140" s="9"/>
      <c r="B140" s="9"/>
      <c r="C140" s="9"/>
      <c r="D140" s="9"/>
      <c r="E140" s="9"/>
      <c r="F140" s="9"/>
      <c r="G140" s="9"/>
      <c r="H140" s="9"/>
      <c r="I140" s="9"/>
      <c r="J140" s="9"/>
      <c r="K140" s="9"/>
      <c r="L140" s="9"/>
      <c r="M140" s="9"/>
      <c r="N140" s="9"/>
      <c r="O140" s="9"/>
      <c r="P140" s="28"/>
      <c r="Q140" s="2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row>
    <row r="141" spans="1:62" s="1" customFormat="1" x14ac:dyDescent="0.25">
      <c r="A141" s="9"/>
      <c r="B141" s="9"/>
      <c r="C141" s="9"/>
      <c r="D141" s="9"/>
      <c r="E141" s="9"/>
      <c r="F141" s="9"/>
      <c r="G141" s="9"/>
      <c r="H141" s="9"/>
      <c r="I141" s="9"/>
      <c r="J141" s="9"/>
      <c r="K141" s="9"/>
      <c r="L141" s="9"/>
      <c r="M141" s="9"/>
      <c r="N141" s="9"/>
      <c r="O141" s="9"/>
      <c r="P141" s="28"/>
      <c r="Q141" s="2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row>
    <row r="142" spans="1:62" s="1" customFormat="1" x14ac:dyDescent="0.25">
      <c r="A142" s="9"/>
      <c r="B142" s="9"/>
      <c r="C142" s="9"/>
      <c r="D142" s="9"/>
      <c r="E142" s="9"/>
      <c r="F142" s="9"/>
      <c r="G142" s="9"/>
      <c r="H142" s="9"/>
      <c r="I142" s="9"/>
      <c r="J142" s="9"/>
      <c r="K142" s="9"/>
      <c r="L142" s="9"/>
      <c r="M142" s="9"/>
      <c r="N142" s="9"/>
      <c r="O142" s="9"/>
      <c r="P142" s="28"/>
      <c r="Q142" s="2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row>
    <row r="143" spans="1:62" s="1" customFormat="1" x14ac:dyDescent="0.25">
      <c r="A143" s="9"/>
      <c r="B143" s="9"/>
      <c r="C143" s="9"/>
      <c r="D143" s="9"/>
      <c r="E143" s="9"/>
      <c r="F143" s="9"/>
      <c r="G143" s="9"/>
      <c r="H143" s="9"/>
      <c r="I143" s="9"/>
      <c r="J143" s="9"/>
      <c r="K143" s="9"/>
      <c r="L143" s="9"/>
      <c r="M143" s="9"/>
      <c r="N143" s="9"/>
      <c r="O143" s="9"/>
      <c r="P143" s="28"/>
      <c r="Q143" s="2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row>
    <row r="144" spans="1:62" s="1" customFormat="1" x14ac:dyDescent="0.25">
      <c r="A144" s="9"/>
      <c r="B144" s="9"/>
      <c r="C144" s="9"/>
      <c r="D144" s="9"/>
      <c r="E144" s="9"/>
      <c r="F144" s="9"/>
      <c r="G144" s="9"/>
      <c r="H144" s="9"/>
      <c r="I144" s="9"/>
      <c r="J144" s="9"/>
      <c r="K144" s="9"/>
      <c r="L144" s="9"/>
      <c r="M144" s="9"/>
      <c r="N144" s="9"/>
      <c r="O144" s="9"/>
      <c r="P144" s="28"/>
      <c r="Q144" s="2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row>
    <row r="145" spans="1:62" s="1" customFormat="1" x14ac:dyDescent="0.25">
      <c r="A145" s="9"/>
      <c r="B145" s="9"/>
      <c r="C145" s="9"/>
      <c r="D145" s="9"/>
      <c r="E145" s="9"/>
      <c r="F145" s="9"/>
      <c r="G145" s="9"/>
      <c r="H145" s="9"/>
      <c r="I145" s="9"/>
      <c r="J145" s="9"/>
      <c r="K145" s="9"/>
      <c r="L145" s="9"/>
      <c r="M145" s="9"/>
      <c r="N145" s="9"/>
      <c r="O145" s="9"/>
      <c r="P145" s="28"/>
      <c r="Q145" s="2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row>
    <row r="146" spans="1:62" s="1" customFormat="1" x14ac:dyDescent="0.25">
      <c r="A146" s="9"/>
      <c r="B146" s="9"/>
      <c r="C146" s="9"/>
      <c r="D146" s="9"/>
      <c r="E146" s="9"/>
      <c r="F146" s="9"/>
      <c r="G146" s="9"/>
      <c r="H146" s="9"/>
      <c r="I146" s="9"/>
      <c r="J146" s="9"/>
      <c r="K146" s="9"/>
      <c r="L146" s="9"/>
      <c r="M146" s="9"/>
      <c r="N146" s="9"/>
      <c r="O146" s="9"/>
      <c r="P146" s="28"/>
      <c r="Q146" s="2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row>
    <row r="147" spans="1:62" s="1" customFormat="1" x14ac:dyDescent="0.25">
      <c r="A147" s="9"/>
      <c r="B147" s="9"/>
      <c r="C147" s="9"/>
      <c r="D147" s="9"/>
      <c r="E147" s="9"/>
      <c r="F147" s="9"/>
      <c r="G147" s="9"/>
      <c r="H147" s="9"/>
      <c r="I147" s="9"/>
      <c r="J147" s="9"/>
      <c r="K147" s="9"/>
      <c r="L147" s="9"/>
      <c r="M147" s="9"/>
      <c r="N147" s="9"/>
      <c r="O147" s="9"/>
      <c r="P147" s="28"/>
      <c r="Q147" s="2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row>
    <row r="148" spans="1:62" s="1" customFormat="1" x14ac:dyDescent="0.25">
      <c r="A148" s="9"/>
      <c r="B148" s="9"/>
      <c r="C148" s="9"/>
      <c r="D148" s="9"/>
      <c r="E148" s="9"/>
      <c r="F148" s="9"/>
      <c r="G148" s="9"/>
      <c r="H148" s="9"/>
      <c r="I148" s="9"/>
      <c r="J148" s="9"/>
      <c r="K148" s="9"/>
      <c r="L148" s="9"/>
      <c r="M148" s="9"/>
      <c r="N148" s="9"/>
      <c r="O148" s="9"/>
      <c r="P148" s="28"/>
      <c r="Q148" s="2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row>
    <row r="149" spans="1:62" s="1" customFormat="1" x14ac:dyDescent="0.25">
      <c r="A149" s="9"/>
      <c r="B149" s="9"/>
      <c r="C149" s="9"/>
      <c r="D149" s="9"/>
      <c r="E149" s="9"/>
      <c r="F149" s="9"/>
      <c r="G149" s="9"/>
      <c r="H149" s="9"/>
      <c r="I149" s="9"/>
      <c r="J149" s="9"/>
      <c r="K149" s="9"/>
      <c r="L149" s="9"/>
      <c r="M149" s="9"/>
      <c r="N149" s="9"/>
      <c r="O149" s="9"/>
      <c r="P149" s="28"/>
      <c r="Q149" s="2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row>
    <row r="150" spans="1:62" s="1" customFormat="1" x14ac:dyDescent="0.25">
      <c r="A150" s="9"/>
      <c r="B150" s="9"/>
      <c r="C150" s="9"/>
      <c r="D150" s="9"/>
      <c r="E150" s="9"/>
      <c r="F150" s="9"/>
      <c r="G150" s="9"/>
      <c r="H150" s="9"/>
      <c r="I150" s="9"/>
      <c r="J150" s="9"/>
      <c r="K150" s="9"/>
      <c r="L150" s="9"/>
      <c r="M150" s="9"/>
      <c r="N150" s="9"/>
      <c r="O150" s="9"/>
      <c r="P150" s="28"/>
      <c r="Q150" s="2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row>
    <row r="151" spans="1:62" s="1" customFormat="1" x14ac:dyDescent="0.25">
      <c r="A151" s="9"/>
      <c r="B151" s="9"/>
      <c r="C151" s="9"/>
      <c r="D151" s="9"/>
      <c r="E151" s="9"/>
      <c r="F151" s="9"/>
      <c r="G151" s="9"/>
      <c r="H151" s="9"/>
      <c r="I151" s="9"/>
      <c r="J151" s="9"/>
      <c r="K151" s="9"/>
      <c r="L151" s="9"/>
      <c r="M151" s="9"/>
      <c r="N151" s="9"/>
      <c r="O151" s="9"/>
      <c r="P151" s="28"/>
      <c r="Q151" s="2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row>
    <row r="152" spans="1:62" s="1" customFormat="1" x14ac:dyDescent="0.25">
      <c r="A152" s="9"/>
      <c r="B152" s="9"/>
      <c r="C152" s="9"/>
      <c r="D152" s="9"/>
      <c r="E152" s="9"/>
      <c r="F152" s="9"/>
      <c r="G152" s="9"/>
      <c r="H152" s="9"/>
      <c r="I152" s="9"/>
      <c r="J152" s="9"/>
      <c r="K152" s="9"/>
      <c r="L152" s="9"/>
      <c r="M152" s="9"/>
      <c r="N152" s="9"/>
      <c r="O152" s="9"/>
      <c r="P152" s="28"/>
      <c r="Q152" s="2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row>
    <row r="153" spans="1:62" s="1" customFormat="1" x14ac:dyDescent="0.25">
      <c r="A153" s="9"/>
      <c r="B153" s="9"/>
      <c r="C153" s="9"/>
      <c r="D153" s="9"/>
      <c r="E153" s="9"/>
      <c r="F153" s="9"/>
      <c r="G153" s="9"/>
      <c r="H153" s="9"/>
      <c r="I153" s="9"/>
      <c r="J153" s="9"/>
      <c r="K153" s="9"/>
      <c r="L153" s="9"/>
      <c r="M153" s="9"/>
      <c r="N153" s="9"/>
      <c r="O153" s="9"/>
      <c r="P153" s="28"/>
      <c r="Q153" s="2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row>
    <row r="154" spans="1:62" s="1" customFormat="1" x14ac:dyDescent="0.25">
      <c r="A154" s="9"/>
      <c r="B154" s="9"/>
      <c r="C154" s="9"/>
      <c r="D154" s="9"/>
      <c r="E154" s="9"/>
      <c r="F154" s="9"/>
      <c r="G154" s="9"/>
      <c r="H154" s="9"/>
      <c r="I154" s="9"/>
      <c r="J154" s="9"/>
      <c r="K154" s="9"/>
      <c r="L154" s="9"/>
      <c r="M154" s="9"/>
      <c r="N154" s="9"/>
      <c r="O154" s="9"/>
      <c r="P154" s="28"/>
      <c r="Q154" s="2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row>
    <row r="155" spans="1:62" s="1" customFormat="1" x14ac:dyDescent="0.25">
      <c r="A155" s="9"/>
      <c r="B155" s="9"/>
      <c r="C155" s="9"/>
      <c r="D155" s="9"/>
      <c r="E155" s="9"/>
      <c r="F155" s="9"/>
      <c r="G155" s="9"/>
      <c r="H155" s="9"/>
      <c r="I155" s="9"/>
      <c r="J155" s="9"/>
      <c r="K155" s="9"/>
      <c r="L155" s="9"/>
      <c r="M155" s="9"/>
      <c r="N155" s="9"/>
      <c r="O155" s="9"/>
      <c r="P155" s="28"/>
      <c r="Q155" s="2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row>
    <row r="156" spans="1:62" s="1" customFormat="1" x14ac:dyDescent="0.25">
      <c r="A156" s="9"/>
      <c r="B156" s="9"/>
      <c r="C156" s="9"/>
      <c r="D156" s="9"/>
      <c r="E156" s="9"/>
      <c r="F156" s="9"/>
      <c r="G156" s="9"/>
      <c r="H156" s="9"/>
      <c r="I156" s="9"/>
      <c r="J156" s="9"/>
      <c r="K156" s="9"/>
      <c r="L156" s="9"/>
      <c r="M156" s="9"/>
      <c r="N156" s="9"/>
      <c r="O156" s="9"/>
      <c r="P156" s="28"/>
      <c r="Q156" s="2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row>
    <row r="157" spans="1:62" s="1" customFormat="1" x14ac:dyDescent="0.25">
      <c r="A157" s="9"/>
      <c r="B157" s="9"/>
      <c r="C157" s="9"/>
      <c r="D157" s="9"/>
      <c r="E157" s="9"/>
      <c r="F157" s="9"/>
      <c r="G157" s="9"/>
      <c r="H157" s="9"/>
      <c r="I157" s="9"/>
      <c r="J157" s="9"/>
      <c r="K157" s="9"/>
      <c r="L157" s="9"/>
      <c r="M157" s="9"/>
      <c r="N157" s="9"/>
      <c r="O157" s="9"/>
      <c r="P157" s="28"/>
      <c r="Q157" s="2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row>
    <row r="158" spans="1:62" s="1" customFormat="1" x14ac:dyDescent="0.25">
      <c r="A158" s="9"/>
      <c r="B158" s="9"/>
      <c r="C158" s="9"/>
      <c r="D158" s="9"/>
      <c r="E158" s="9"/>
      <c r="F158" s="9"/>
      <c r="G158" s="9"/>
      <c r="H158" s="9"/>
      <c r="I158" s="9"/>
      <c r="J158" s="9"/>
      <c r="K158" s="9"/>
      <c r="L158" s="9"/>
      <c r="M158" s="9"/>
      <c r="N158" s="9"/>
      <c r="O158" s="9"/>
      <c r="P158" s="28"/>
      <c r="Q158" s="2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row>
    <row r="159" spans="1:62" s="1" customFormat="1" x14ac:dyDescent="0.25">
      <c r="A159" s="9"/>
      <c r="B159" s="9"/>
      <c r="C159" s="9"/>
      <c r="D159" s="9"/>
      <c r="E159" s="9"/>
      <c r="F159" s="9"/>
      <c r="G159" s="9"/>
      <c r="H159" s="9"/>
      <c r="I159" s="9"/>
      <c r="J159" s="9"/>
      <c r="K159" s="9"/>
      <c r="L159" s="9"/>
      <c r="M159" s="9"/>
      <c r="N159" s="9"/>
      <c r="O159" s="9"/>
      <c r="P159" s="28"/>
      <c r="Q159" s="2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row>
    <row r="160" spans="1:62" s="1" customFormat="1" x14ac:dyDescent="0.25">
      <c r="A160" s="9"/>
      <c r="B160" s="9"/>
      <c r="C160" s="9"/>
      <c r="D160" s="9"/>
      <c r="E160" s="9"/>
      <c r="F160" s="9"/>
      <c r="G160" s="9"/>
      <c r="H160" s="9"/>
      <c r="I160" s="9"/>
      <c r="J160" s="9"/>
      <c r="K160" s="9"/>
      <c r="L160" s="9"/>
      <c r="M160" s="9"/>
      <c r="N160" s="9"/>
      <c r="O160" s="9"/>
      <c r="P160" s="28"/>
      <c r="Q160" s="2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row>
    <row r="161" spans="1:62" s="1" customFormat="1" x14ac:dyDescent="0.25">
      <c r="A161" s="9"/>
      <c r="B161" s="9"/>
      <c r="C161" s="9"/>
      <c r="D161" s="9"/>
      <c r="E161" s="9"/>
      <c r="F161" s="9"/>
      <c r="G161" s="9"/>
      <c r="H161" s="9"/>
      <c r="I161" s="9"/>
      <c r="J161" s="9"/>
      <c r="K161" s="9"/>
      <c r="L161" s="9"/>
      <c r="M161" s="9"/>
      <c r="N161" s="9"/>
      <c r="O161" s="9"/>
      <c r="P161" s="28"/>
      <c r="Q161" s="2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row>
    <row r="162" spans="1:62" s="1" customFormat="1" x14ac:dyDescent="0.25">
      <c r="A162" s="9"/>
      <c r="B162" s="9"/>
      <c r="C162" s="9"/>
      <c r="D162" s="9"/>
      <c r="E162" s="9"/>
      <c r="F162" s="9"/>
      <c r="G162" s="9"/>
      <c r="H162" s="9"/>
      <c r="I162" s="9"/>
      <c r="J162" s="9"/>
      <c r="K162" s="9"/>
      <c r="L162" s="9"/>
      <c r="M162" s="9"/>
      <c r="N162" s="9"/>
      <c r="O162" s="9"/>
      <c r="P162" s="28"/>
      <c r="Q162" s="2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row>
    <row r="163" spans="1:62" s="1" customFormat="1" x14ac:dyDescent="0.25">
      <c r="A163" s="9"/>
      <c r="B163" s="9"/>
      <c r="C163" s="9"/>
      <c r="D163" s="9"/>
      <c r="E163" s="9"/>
      <c r="F163" s="9"/>
      <c r="G163" s="9"/>
      <c r="H163" s="9"/>
      <c r="I163" s="9"/>
      <c r="J163" s="9"/>
      <c r="K163" s="9"/>
      <c r="L163" s="9"/>
      <c r="M163" s="9"/>
      <c r="N163" s="9"/>
      <c r="O163" s="9"/>
      <c r="P163" s="28"/>
      <c r="Q163" s="2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row>
    <row r="164" spans="1:62" s="1" customFormat="1" x14ac:dyDescent="0.25">
      <c r="A164" s="9"/>
      <c r="B164" s="9"/>
      <c r="C164" s="9"/>
      <c r="D164" s="9"/>
      <c r="E164" s="9"/>
      <c r="F164" s="9"/>
      <c r="G164" s="9"/>
      <c r="H164" s="9"/>
      <c r="I164" s="9"/>
      <c r="J164" s="9"/>
      <c r="K164" s="9"/>
      <c r="L164" s="9"/>
      <c r="M164" s="9"/>
      <c r="N164" s="9"/>
      <c r="O164" s="9"/>
      <c r="P164" s="28"/>
      <c r="Q164" s="2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row>
    <row r="165" spans="1:62" s="1" customFormat="1" x14ac:dyDescent="0.25">
      <c r="A165" s="9"/>
      <c r="B165" s="9"/>
      <c r="C165" s="9"/>
      <c r="D165" s="9"/>
      <c r="E165" s="9"/>
      <c r="F165" s="9"/>
      <c r="G165" s="9"/>
      <c r="H165" s="9"/>
      <c r="I165" s="9"/>
      <c r="J165" s="9"/>
      <c r="K165" s="9"/>
      <c r="L165" s="9"/>
      <c r="M165" s="9"/>
      <c r="N165" s="9"/>
      <c r="O165" s="9"/>
      <c r="P165" s="28"/>
      <c r="Q165" s="2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row>
    <row r="166" spans="1:62" s="1" customFormat="1" x14ac:dyDescent="0.25">
      <c r="A166" s="9"/>
      <c r="B166" s="9"/>
      <c r="C166" s="9"/>
      <c r="D166" s="9"/>
      <c r="E166" s="9"/>
      <c r="F166" s="9"/>
      <c r="G166" s="9"/>
      <c r="H166" s="9"/>
      <c r="I166" s="9"/>
      <c r="J166" s="9"/>
      <c r="K166" s="9"/>
      <c r="L166" s="9"/>
      <c r="M166" s="9"/>
      <c r="N166" s="9"/>
      <c r="O166" s="9"/>
      <c r="P166" s="28"/>
      <c r="Q166" s="2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row>
    <row r="167" spans="1:62" s="1" customFormat="1" x14ac:dyDescent="0.25">
      <c r="A167" s="9"/>
      <c r="B167" s="9"/>
      <c r="C167" s="9"/>
      <c r="D167" s="9"/>
      <c r="E167" s="9"/>
      <c r="F167" s="9"/>
      <c r="G167" s="9"/>
      <c r="H167" s="9"/>
      <c r="I167" s="9"/>
      <c r="J167" s="9"/>
      <c r="K167" s="9"/>
      <c r="L167" s="9"/>
      <c r="M167" s="9"/>
      <c r="N167" s="9"/>
      <c r="O167" s="9"/>
      <c r="P167" s="28"/>
      <c r="Q167" s="2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row>
    <row r="168" spans="1:62" s="1" customFormat="1" x14ac:dyDescent="0.25">
      <c r="A168" s="9"/>
      <c r="B168" s="9"/>
      <c r="C168" s="9"/>
      <c r="D168" s="9"/>
      <c r="E168" s="9"/>
      <c r="F168" s="9"/>
      <c r="G168" s="9"/>
      <c r="H168" s="9"/>
      <c r="I168" s="9"/>
      <c r="J168" s="9"/>
      <c r="K168" s="9"/>
      <c r="L168" s="9"/>
      <c r="M168" s="9"/>
      <c r="N168" s="9"/>
      <c r="O168" s="9"/>
      <c r="P168" s="28"/>
      <c r="Q168" s="2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row>
    <row r="169" spans="1:62" s="1" customFormat="1" x14ac:dyDescent="0.25">
      <c r="A169" s="9"/>
      <c r="B169" s="9"/>
      <c r="C169" s="9"/>
      <c r="D169" s="9"/>
      <c r="E169" s="9"/>
      <c r="F169" s="9"/>
      <c r="G169" s="9"/>
      <c r="H169" s="9"/>
      <c r="I169" s="9"/>
      <c r="J169" s="9"/>
      <c r="K169" s="9"/>
      <c r="L169" s="9"/>
      <c r="M169" s="9"/>
      <c r="N169" s="9"/>
      <c r="O169" s="9"/>
      <c r="P169" s="28"/>
      <c r="Q169" s="2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row>
    <row r="170" spans="1:62" s="1" customFormat="1" x14ac:dyDescent="0.25">
      <c r="A170" s="9"/>
      <c r="B170" s="9"/>
      <c r="C170" s="9"/>
      <c r="D170" s="9"/>
      <c r="E170" s="9"/>
      <c r="F170" s="9"/>
      <c r="G170" s="9"/>
      <c r="H170" s="9"/>
      <c r="I170" s="9"/>
      <c r="J170" s="9"/>
      <c r="K170" s="9"/>
      <c r="L170" s="9"/>
      <c r="M170" s="9"/>
      <c r="N170" s="9"/>
      <c r="O170" s="9"/>
      <c r="P170" s="28"/>
      <c r="Q170" s="2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row>
    <row r="171" spans="1:62" s="1" customFormat="1" x14ac:dyDescent="0.25">
      <c r="A171" s="9"/>
      <c r="B171" s="9"/>
      <c r="C171" s="9"/>
      <c r="D171" s="9"/>
      <c r="E171" s="9"/>
      <c r="F171" s="9"/>
      <c r="G171" s="9"/>
      <c r="H171" s="9"/>
      <c r="I171" s="9"/>
      <c r="J171" s="9"/>
      <c r="K171" s="9"/>
      <c r="L171" s="9"/>
      <c r="M171" s="9"/>
      <c r="N171" s="9"/>
      <c r="O171" s="9"/>
      <c r="P171" s="28"/>
      <c r="Q171" s="2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row>
    <row r="172" spans="1:62" s="1" customFormat="1" x14ac:dyDescent="0.25">
      <c r="A172" s="9"/>
      <c r="B172" s="9"/>
      <c r="C172" s="9"/>
      <c r="D172" s="9"/>
      <c r="E172" s="9"/>
      <c r="F172" s="9"/>
      <c r="G172" s="9"/>
      <c r="H172" s="9"/>
      <c r="I172" s="9"/>
      <c r="J172" s="9"/>
      <c r="K172" s="9"/>
      <c r="L172" s="9"/>
      <c r="M172" s="9"/>
      <c r="N172" s="9"/>
      <c r="O172" s="9"/>
      <c r="P172" s="28"/>
      <c r="Q172" s="2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row>
    <row r="173" spans="1:62" s="1" customFormat="1" x14ac:dyDescent="0.25">
      <c r="A173" s="9"/>
      <c r="B173" s="9"/>
      <c r="C173" s="9"/>
      <c r="D173" s="9"/>
      <c r="E173" s="9"/>
      <c r="F173" s="9"/>
      <c r="G173" s="9"/>
      <c r="H173" s="9"/>
      <c r="I173" s="9"/>
      <c r="J173" s="9"/>
      <c r="K173" s="9"/>
      <c r="L173" s="9"/>
      <c r="M173" s="9"/>
      <c r="N173" s="9"/>
      <c r="O173" s="9"/>
      <c r="P173" s="28"/>
      <c r="Q173" s="2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row>
    <row r="174" spans="1:62" s="1" customFormat="1" x14ac:dyDescent="0.25">
      <c r="A174" s="9"/>
      <c r="B174" s="9"/>
      <c r="C174" s="9"/>
      <c r="D174" s="9"/>
      <c r="E174" s="9"/>
      <c r="F174" s="9"/>
      <c r="G174" s="9"/>
      <c r="H174" s="9"/>
      <c r="I174" s="9"/>
      <c r="J174" s="9"/>
      <c r="K174" s="9"/>
      <c r="L174" s="9"/>
      <c r="M174" s="9"/>
      <c r="N174" s="9"/>
      <c r="O174" s="9"/>
      <c r="P174" s="28"/>
      <c r="Q174" s="2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row>
    <row r="175" spans="1:62" s="1" customFormat="1" x14ac:dyDescent="0.25">
      <c r="A175" s="9"/>
      <c r="B175" s="9"/>
      <c r="C175" s="9"/>
      <c r="D175" s="9"/>
      <c r="E175" s="9"/>
      <c r="F175" s="9"/>
      <c r="G175" s="9"/>
      <c r="H175" s="9"/>
      <c r="I175" s="9"/>
      <c r="J175" s="9"/>
      <c r="K175" s="9"/>
      <c r="L175" s="9"/>
      <c r="M175" s="9"/>
      <c r="N175" s="9"/>
      <c r="O175" s="9"/>
      <c r="P175" s="28"/>
      <c r="Q175" s="2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row>
    <row r="176" spans="1:62" s="1" customFormat="1" x14ac:dyDescent="0.25">
      <c r="A176" s="9"/>
      <c r="B176" s="9"/>
      <c r="C176" s="9"/>
      <c r="D176" s="9"/>
      <c r="E176" s="9"/>
      <c r="F176" s="9"/>
      <c r="G176" s="9"/>
      <c r="H176" s="9"/>
      <c r="I176" s="9"/>
      <c r="J176" s="9"/>
      <c r="K176" s="9"/>
      <c r="L176" s="9"/>
      <c r="M176" s="9"/>
      <c r="N176" s="9"/>
      <c r="O176" s="9"/>
      <c r="P176" s="28"/>
      <c r="Q176" s="2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row>
    <row r="177" spans="1:62" s="1" customFormat="1" x14ac:dyDescent="0.25">
      <c r="A177" s="9"/>
      <c r="B177" s="9"/>
      <c r="C177" s="9"/>
      <c r="D177" s="9"/>
      <c r="E177" s="9"/>
      <c r="F177" s="9"/>
      <c r="G177" s="9"/>
      <c r="H177" s="9"/>
      <c r="I177" s="9"/>
      <c r="J177" s="9"/>
      <c r="K177" s="9"/>
      <c r="L177" s="9"/>
      <c r="M177" s="9"/>
      <c r="N177" s="9"/>
      <c r="O177" s="9"/>
      <c r="P177" s="28"/>
      <c r="Q177" s="2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row>
    <row r="178" spans="1:62" s="1" customFormat="1" x14ac:dyDescent="0.25">
      <c r="A178" s="9"/>
      <c r="B178" s="9"/>
      <c r="C178" s="9"/>
      <c r="D178" s="9"/>
      <c r="E178" s="9"/>
      <c r="F178" s="9"/>
      <c r="G178" s="9"/>
      <c r="H178" s="9"/>
      <c r="I178" s="9"/>
      <c r="J178" s="9"/>
      <c r="K178" s="9"/>
      <c r="L178" s="9"/>
      <c r="M178" s="9"/>
      <c r="N178" s="9"/>
      <c r="O178" s="9"/>
      <c r="P178" s="28"/>
      <c r="Q178" s="2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row>
    <row r="179" spans="1:62" s="1" customFormat="1" x14ac:dyDescent="0.25">
      <c r="A179" s="9"/>
      <c r="B179" s="9"/>
      <c r="C179" s="9"/>
      <c r="D179" s="9"/>
      <c r="E179" s="9"/>
      <c r="F179" s="9"/>
      <c r="G179" s="9"/>
      <c r="H179" s="9"/>
      <c r="I179" s="9"/>
      <c r="J179" s="9"/>
      <c r="K179" s="9"/>
      <c r="L179" s="9"/>
      <c r="M179" s="9"/>
      <c r="N179" s="9"/>
      <c r="O179" s="9"/>
      <c r="P179" s="28"/>
      <c r="Q179" s="2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row>
    <row r="180" spans="1:62" s="1" customFormat="1" x14ac:dyDescent="0.25">
      <c r="A180" s="9"/>
      <c r="B180" s="9"/>
      <c r="C180" s="9"/>
      <c r="D180" s="9"/>
      <c r="E180" s="9"/>
      <c r="F180" s="9"/>
      <c r="G180" s="9"/>
      <c r="H180" s="9"/>
      <c r="I180" s="9"/>
      <c r="J180" s="9"/>
      <c r="K180" s="9"/>
      <c r="L180" s="9"/>
      <c r="M180" s="9"/>
      <c r="N180" s="9"/>
      <c r="O180" s="9"/>
      <c r="P180" s="28"/>
      <c r="Q180" s="2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row>
    <row r="181" spans="1:62" s="1" customFormat="1" x14ac:dyDescent="0.25">
      <c r="A181" s="9"/>
      <c r="B181" s="9"/>
      <c r="C181" s="9"/>
      <c r="D181" s="9"/>
      <c r="E181" s="9"/>
      <c r="F181" s="9"/>
      <c r="G181" s="9"/>
      <c r="H181" s="9"/>
      <c r="I181" s="9"/>
      <c r="J181" s="9"/>
      <c r="K181" s="9"/>
      <c r="L181" s="9"/>
      <c r="M181" s="9"/>
      <c r="N181" s="9"/>
      <c r="O181" s="9"/>
      <c r="P181" s="28"/>
      <c r="Q181" s="2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row>
    <row r="182" spans="1:62" s="1" customFormat="1" x14ac:dyDescent="0.25">
      <c r="A182" s="9"/>
      <c r="B182" s="9"/>
      <c r="C182" s="9"/>
      <c r="D182" s="9"/>
      <c r="E182" s="9"/>
      <c r="F182" s="9"/>
      <c r="G182" s="9"/>
      <c r="H182" s="9"/>
      <c r="I182" s="9"/>
      <c r="J182" s="9"/>
      <c r="K182" s="9"/>
      <c r="L182" s="9"/>
      <c r="M182" s="9"/>
      <c r="N182" s="9"/>
      <c r="O182" s="9"/>
      <c r="P182" s="28"/>
      <c r="Q182" s="2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row>
    <row r="183" spans="1:62" s="1" customFormat="1" x14ac:dyDescent="0.25">
      <c r="A183" s="9"/>
      <c r="B183" s="9"/>
      <c r="C183" s="9"/>
      <c r="D183" s="9"/>
      <c r="E183" s="9"/>
      <c r="F183" s="9"/>
      <c r="G183" s="9"/>
      <c r="H183" s="9"/>
      <c r="I183" s="9"/>
      <c r="J183" s="9"/>
      <c r="K183" s="9"/>
      <c r="L183" s="9"/>
      <c r="M183" s="9"/>
      <c r="N183" s="9"/>
      <c r="O183" s="9"/>
      <c r="P183" s="28"/>
      <c r="Q183" s="2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row>
    <row r="184" spans="1:62" s="1" customFormat="1" x14ac:dyDescent="0.25">
      <c r="A184" s="9"/>
      <c r="B184" s="9"/>
      <c r="C184" s="9"/>
      <c r="D184" s="9"/>
      <c r="E184" s="9"/>
      <c r="F184" s="9"/>
      <c r="G184" s="9"/>
      <c r="H184" s="9"/>
      <c r="I184" s="9"/>
      <c r="J184" s="9"/>
      <c r="K184" s="9"/>
      <c r="L184" s="9"/>
      <c r="M184" s="9"/>
      <c r="N184" s="9"/>
      <c r="O184" s="9"/>
      <c r="P184" s="28"/>
      <c r="Q184" s="2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row>
    <row r="185" spans="1:62" s="1" customFormat="1" x14ac:dyDescent="0.25">
      <c r="A185" s="9"/>
      <c r="B185" s="9"/>
      <c r="C185" s="9"/>
      <c r="D185" s="9"/>
      <c r="E185" s="9"/>
      <c r="F185" s="9"/>
      <c r="G185" s="9"/>
      <c r="H185" s="9"/>
      <c r="I185" s="9"/>
      <c r="J185" s="9"/>
      <c r="K185" s="9"/>
      <c r="L185" s="9"/>
      <c r="M185" s="9"/>
      <c r="N185" s="9"/>
      <c r="O185" s="9"/>
      <c r="P185" s="28"/>
      <c r="Q185" s="2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row>
    <row r="186" spans="1:62" s="1" customFormat="1" x14ac:dyDescent="0.25">
      <c r="A186" s="9"/>
      <c r="B186" s="9"/>
      <c r="C186" s="9"/>
      <c r="D186" s="9"/>
      <c r="E186" s="9"/>
      <c r="F186" s="9"/>
      <c r="G186" s="9"/>
      <c r="H186" s="9"/>
      <c r="I186" s="9"/>
      <c r="J186" s="9"/>
      <c r="K186" s="9"/>
      <c r="L186" s="9"/>
      <c r="M186" s="9"/>
      <c r="N186" s="9"/>
      <c r="O186" s="9"/>
      <c r="P186" s="28"/>
      <c r="Q186" s="2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row>
    <row r="187" spans="1:62" s="1" customFormat="1" x14ac:dyDescent="0.25">
      <c r="A187" s="9"/>
      <c r="B187" s="9"/>
      <c r="C187" s="9"/>
      <c r="D187" s="9"/>
      <c r="E187" s="9"/>
      <c r="F187" s="9"/>
      <c r="G187" s="9"/>
      <c r="H187" s="9"/>
      <c r="I187" s="9"/>
      <c r="J187" s="9"/>
      <c r="K187" s="9"/>
      <c r="L187" s="9"/>
      <c r="M187" s="9"/>
      <c r="N187" s="9"/>
      <c r="O187" s="9"/>
      <c r="P187" s="28"/>
      <c r="Q187" s="2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row>
    <row r="188" spans="1:62" s="1" customFormat="1" x14ac:dyDescent="0.25">
      <c r="A188" s="9"/>
      <c r="B188" s="9"/>
      <c r="C188" s="9"/>
      <c r="D188" s="9"/>
      <c r="E188" s="9"/>
      <c r="F188" s="9"/>
      <c r="G188" s="9"/>
      <c r="H188" s="9"/>
      <c r="I188" s="9"/>
      <c r="J188" s="9"/>
      <c r="K188" s="9"/>
      <c r="L188" s="9"/>
      <c r="M188" s="9"/>
      <c r="N188" s="9"/>
      <c r="O188" s="9"/>
      <c r="P188" s="28"/>
      <c r="Q188" s="2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row>
    <row r="189" spans="1:62" s="1" customFormat="1" x14ac:dyDescent="0.25">
      <c r="A189" s="9"/>
      <c r="B189" s="9"/>
      <c r="C189" s="9"/>
      <c r="D189" s="9"/>
      <c r="E189" s="9"/>
      <c r="F189" s="9"/>
      <c r="G189" s="9"/>
      <c r="H189" s="9"/>
      <c r="I189" s="9"/>
      <c r="J189" s="9"/>
      <c r="K189" s="9"/>
      <c r="L189" s="9"/>
      <c r="M189" s="9"/>
      <c r="N189" s="9"/>
      <c r="O189" s="9"/>
      <c r="P189" s="28"/>
      <c r="Q189" s="2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row>
    <row r="190" spans="1:62" s="1" customFormat="1" x14ac:dyDescent="0.25">
      <c r="A190" s="9"/>
      <c r="B190" s="9"/>
      <c r="C190" s="9"/>
      <c r="D190" s="9"/>
      <c r="E190" s="9"/>
      <c r="F190" s="9"/>
      <c r="G190" s="9"/>
      <c r="H190" s="9"/>
      <c r="I190" s="9"/>
      <c r="J190" s="9"/>
      <c r="K190" s="9"/>
      <c r="L190" s="9"/>
      <c r="M190" s="9"/>
      <c r="N190" s="9"/>
      <c r="O190" s="9"/>
      <c r="P190" s="28"/>
      <c r="Q190" s="2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row>
    <row r="191" spans="1:62" s="1" customFormat="1" x14ac:dyDescent="0.25">
      <c r="A191" s="9"/>
      <c r="B191" s="9"/>
      <c r="C191" s="9"/>
      <c r="D191" s="9"/>
      <c r="E191" s="9"/>
      <c r="F191" s="9"/>
      <c r="G191" s="9"/>
      <c r="H191" s="9"/>
      <c r="I191" s="9"/>
      <c r="J191" s="9"/>
      <c r="K191" s="9"/>
      <c r="L191" s="9"/>
      <c r="M191" s="9"/>
      <c r="N191" s="9"/>
      <c r="O191" s="9"/>
      <c r="P191" s="28"/>
      <c r="Q191" s="2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row>
    <row r="192" spans="1:62" s="1" customFormat="1" x14ac:dyDescent="0.25">
      <c r="A192" s="9"/>
      <c r="B192" s="9"/>
      <c r="C192" s="9"/>
      <c r="D192" s="9"/>
      <c r="E192" s="9"/>
      <c r="F192" s="9"/>
      <c r="G192" s="9"/>
      <c r="H192" s="9"/>
      <c r="I192" s="9"/>
      <c r="J192" s="9"/>
      <c r="K192" s="9"/>
      <c r="L192" s="9"/>
      <c r="M192" s="9"/>
      <c r="N192" s="9"/>
      <c r="O192" s="9"/>
      <c r="P192" s="28"/>
      <c r="Q192" s="2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row>
    <row r="193" spans="1:62" s="1" customFormat="1" x14ac:dyDescent="0.25">
      <c r="A193" s="9"/>
      <c r="B193" s="9"/>
      <c r="C193" s="9"/>
      <c r="D193" s="9"/>
      <c r="E193" s="9"/>
      <c r="F193" s="9"/>
      <c r="G193" s="9"/>
      <c r="H193" s="9"/>
      <c r="I193" s="9"/>
      <c r="J193" s="9"/>
      <c r="K193" s="9"/>
      <c r="L193" s="9"/>
      <c r="M193" s="9"/>
      <c r="N193" s="9"/>
      <c r="O193" s="9"/>
      <c r="P193" s="28"/>
      <c r="Q193" s="2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row>
    <row r="194" spans="1:62" s="1" customFormat="1" x14ac:dyDescent="0.25">
      <c r="A194" s="9"/>
      <c r="B194" s="9"/>
      <c r="C194" s="9"/>
      <c r="D194" s="9"/>
      <c r="E194" s="9"/>
      <c r="F194" s="9"/>
      <c r="G194" s="9"/>
      <c r="H194" s="9"/>
      <c r="I194" s="9"/>
      <c r="J194" s="9"/>
      <c r="K194" s="9"/>
      <c r="L194" s="9"/>
      <c r="M194" s="9"/>
      <c r="N194" s="9"/>
      <c r="O194" s="9"/>
      <c r="P194" s="28"/>
      <c r="Q194" s="2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row>
    <row r="195" spans="1:62" s="1" customFormat="1" x14ac:dyDescent="0.25">
      <c r="A195" s="9"/>
      <c r="B195" s="9"/>
      <c r="C195" s="9"/>
      <c r="D195" s="9"/>
      <c r="E195" s="9"/>
      <c r="F195" s="9"/>
      <c r="G195" s="9"/>
      <c r="H195" s="9"/>
      <c r="I195" s="9"/>
      <c r="J195" s="9"/>
      <c r="K195" s="9"/>
      <c r="L195" s="9"/>
      <c r="M195" s="9"/>
      <c r="N195" s="9"/>
      <c r="O195" s="9"/>
      <c r="P195" s="28"/>
      <c r="Q195" s="2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row>
    <row r="196" spans="1:62" s="1" customFormat="1" x14ac:dyDescent="0.25">
      <c r="A196" s="9"/>
      <c r="B196" s="9"/>
      <c r="C196" s="9"/>
      <c r="D196" s="9"/>
      <c r="E196" s="9"/>
      <c r="F196" s="9"/>
      <c r="G196" s="9"/>
      <c r="H196" s="9"/>
      <c r="I196" s="9"/>
      <c r="J196" s="9"/>
      <c r="K196" s="9"/>
      <c r="L196" s="9"/>
      <c r="M196" s="9"/>
      <c r="N196" s="9"/>
      <c r="O196" s="9"/>
      <c r="P196" s="28"/>
      <c r="Q196" s="2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row>
    <row r="197" spans="1:62" s="1" customFormat="1" x14ac:dyDescent="0.25">
      <c r="A197" s="9"/>
      <c r="B197" s="9"/>
      <c r="C197" s="9"/>
      <c r="D197" s="9"/>
      <c r="E197" s="9"/>
      <c r="F197" s="9"/>
      <c r="G197" s="9"/>
      <c r="H197" s="9"/>
      <c r="I197" s="9"/>
      <c r="J197" s="9"/>
      <c r="K197" s="9"/>
      <c r="L197" s="9"/>
      <c r="M197" s="9"/>
      <c r="N197" s="9"/>
      <c r="O197" s="9"/>
      <c r="P197" s="28"/>
      <c r="Q197" s="2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row>
    <row r="198" spans="1:62" s="1" customFormat="1" x14ac:dyDescent="0.25">
      <c r="A198" s="9"/>
      <c r="B198" s="9"/>
      <c r="C198" s="9"/>
      <c r="D198" s="9"/>
      <c r="E198" s="9"/>
      <c r="F198" s="9"/>
      <c r="G198" s="9"/>
      <c r="H198" s="9"/>
      <c r="I198" s="9"/>
      <c r="J198" s="9"/>
      <c r="K198" s="9"/>
      <c r="L198" s="9"/>
      <c r="M198" s="9"/>
      <c r="N198" s="9"/>
      <c r="O198" s="9"/>
      <c r="P198" s="28"/>
      <c r="Q198" s="2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row>
    <row r="199" spans="1:62" s="1" customFormat="1" x14ac:dyDescent="0.25">
      <c r="A199" s="9"/>
      <c r="B199" s="9"/>
      <c r="C199" s="9"/>
      <c r="D199" s="9"/>
      <c r="E199" s="9"/>
      <c r="F199" s="9"/>
      <c r="G199" s="9"/>
      <c r="H199" s="9"/>
      <c r="I199" s="9"/>
      <c r="J199" s="9"/>
      <c r="K199" s="9"/>
      <c r="L199" s="9"/>
      <c r="M199" s="9"/>
      <c r="N199" s="9"/>
      <c r="O199" s="9"/>
      <c r="P199" s="28"/>
      <c r="Q199" s="2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row>
    <row r="200" spans="1:62" s="1" customFormat="1" x14ac:dyDescent="0.25">
      <c r="A200" s="9"/>
      <c r="B200" s="9"/>
      <c r="C200" s="9"/>
      <c r="D200" s="9"/>
      <c r="E200" s="9"/>
      <c r="F200" s="9"/>
      <c r="G200" s="9"/>
      <c r="H200" s="9"/>
      <c r="I200" s="9"/>
      <c r="J200" s="9"/>
      <c r="K200" s="9"/>
      <c r="L200" s="9"/>
      <c r="M200" s="9"/>
      <c r="N200" s="9"/>
      <c r="O200" s="9"/>
      <c r="P200" s="28"/>
      <c r="Q200" s="2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row>
    <row r="201" spans="1:62" s="1" customFormat="1" x14ac:dyDescent="0.25">
      <c r="A201" s="9"/>
      <c r="B201" s="9"/>
      <c r="C201" s="9"/>
      <c r="D201" s="9"/>
      <c r="E201" s="9"/>
      <c r="F201" s="9"/>
      <c r="G201" s="9"/>
      <c r="H201" s="9"/>
      <c r="I201" s="9"/>
      <c r="J201" s="9"/>
      <c r="K201" s="9"/>
      <c r="L201" s="9"/>
      <c r="M201" s="9"/>
      <c r="N201" s="9"/>
      <c r="O201" s="9"/>
      <c r="P201" s="28"/>
      <c r="Q201" s="2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row>
    <row r="202" spans="1:62" s="1" customFormat="1" x14ac:dyDescent="0.25">
      <c r="A202" s="9"/>
      <c r="B202" s="9"/>
      <c r="C202" s="9"/>
      <c r="D202" s="9"/>
      <c r="E202" s="9"/>
      <c r="F202" s="9"/>
      <c r="G202" s="9"/>
      <c r="H202" s="9"/>
      <c r="I202" s="9"/>
      <c r="J202" s="9"/>
      <c r="K202" s="9"/>
      <c r="L202" s="9"/>
      <c r="M202" s="9"/>
      <c r="N202" s="9"/>
      <c r="O202" s="9"/>
      <c r="P202" s="28"/>
      <c r="Q202" s="2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row>
    <row r="203" spans="1:62" s="1" customFormat="1" x14ac:dyDescent="0.25">
      <c r="A203" s="9"/>
      <c r="B203" s="9"/>
      <c r="C203" s="9"/>
      <c r="D203" s="9"/>
      <c r="E203" s="9"/>
      <c r="F203" s="9"/>
      <c r="G203" s="9"/>
      <c r="H203" s="9"/>
      <c r="I203" s="9"/>
      <c r="J203" s="9"/>
      <c r="K203" s="9"/>
      <c r="L203" s="9"/>
      <c r="M203" s="9"/>
      <c r="N203" s="9"/>
      <c r="O203" s="9"/>
      <c r="P203" s="28"/>
      <c r="Q203" s="2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row>
    <row r="204" spans="1:62" s="1" customFormat="1" x14ac:dyDescent="0.25">
      <c r="A204" s="9"/>
      <c r="B204" s="9"/>
      <c r="C204" s="9"/>
      <c r="D204" s="9"/>
      <c r="E204" s="9"/>
      <c r="F204" s="9"/>
      <c r="G204" s="9"/>
      <c r="H204" s="9"/>
      <c r="I204" s="9"/>
      <c r="J204" s="9"/>
      <c r="K204" s="9"/>
      <c r="L204" s="9"/>
      <c r="M204" s="9"/>
      <c r="N204" s="9"/>
      <c r="O204" s="9"/>
      <c r="P204" s="28"/>
      <c r="Q204" s="2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row>
    <row r="205" spans="1:62" s="1" customFormat="1" x14ac:dyDescent="0.25">
      <c r="A205" s="9"/>
      <c r="B205" s="9"/>
      <c r="C205" s="9"/>
      <c r="D205" s="9"/>
      <c r="E205" s="9"/>
      <c r="F205" s="9"/>
      <c r="G205" s="9"/>
      <c r="H205" s="9"/>
      <c r="I205" s="9"/>
      <c r="J205" s="9"/>
      <c r="K205" s="9"/>
      <c r="L205" s="9"/>
      <c r="M205" s="9"/>
      <c r="N205" s="9"/>
      <c r="O205" s="9"/>
      <c r="P205" s="28"/>
      <c r="Q205" s="2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row>
    <row r="206" spans="1:62" s="1" customFormat="1" x14ac:dyDescent="0.25">
      <c r="A206" s="9"/>
      <c r="B206" s="9"/>
      <c r="C206" s="9"/>
      <c r="D206" s="9"/>
      <c r="E206" s="9"/>
      <c r="F206" s="9"/>
      <c r="G206" s="9"/>
      <c r="H206" s="9"/>
      <c r="I206" s="9"/>
      <c r="J206" s="9"/>
      <c r="K206" s="9"/>
      <c r="L206" s="9"/>
      <c r="M206" s="9"/>
      <c r="N206" s="9"/>
      <c r="O206" s="9"/>
      <c r="P206" s="28"/>
      <c r="Q206" s="2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row>
    <row r="207" spans="1:62" s="1" customFormat="1" x14ac:dyDescent="0.25">
      <c r="A207" s="9"/>
      <c r="B207" s="9"/>
      <c r="C207" s="9"/>
      <c r="D207" s="9"/>
      <c r="E207" s="9"/>
      <c r="F207" s="9"/>
      <c r="G207" s="9"/>
      <c r="H207" s="9"/>
      <c r="I207" s="9"/>
      <c r="J207" s="9"/>
      <c r="K207" s="9"/>
      <c r="L207" s="9"/>
      <c r="M207" s="9"/>
      <c r="N207" s="9"/>
      <c r="O207" s="9"/>
      <c r="P207" s="28"/>
      <c r="Q207" s="2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row>
    <row r="208" spans="1:62" s="1" customFormat="1" x14ac:dyDescent="0.25">
      <c r="A208" s="9"/>
      <c r="B208" s="9"/>
      <c r="C208" s="9"/>
      <c r="D208" s="9"/>
      <c r="E208" s="9"/>
      <c r="F208" s="9"/>
      <c r="G208" s="9"/>
      <c r="H208" s="9"/>
      <c r="I208" s="9"/>
      <c r="J208" s="9"/>
      <c r="K208" s="9"/>
      <c r="L208" s="9"/>
      <c r="M208" s="9"/>
      <c r="N208" s="9"/>
      <c r="O208" s="9"/>
      <c r="P208" s="28"/>
      <c r="Q208" s="2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row>
    <row r="209" spans="1:62" s="1" customFormat="1" x14ac:dyDescent="0.25">
      <c r="A209" s="9"/>
      <c r="B209" s="9"/>
      <c r="C209" s="9"/>
      <c r="D209" s="9"/>
      <c r="E209" s="9"/>
      <c r="F209" s="9"/>
      <c r="G209" s="9"/>
      <c r="H209" s="9"/>
      <c r="I209" s="9"/>
      <c r="J209" s="9"/>
      <c r="K209" s="9"/>
      <c r="L209" s="9"/>
      <c r="M209" s="9"/>
      <c r="N209" s="9"/>
      <c r="O209" s="9"/>
      <c r="P209" s="28"/>
      <c r="Q209" s="2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row>
    <row r="210" spans="1:62" s="1" customFormat="1" x14ac:dyDescent="0.25">
      <c r="A210" s="9"/>
      <c r="B210" s="9"/>
      <c r="C210" s="9"/>
      <c r="D210" s="9"/>
      <c r="E210" s="9"/>
      <c r="F210" s="9"/>
      <c r="G210" s="9"/>
      <c r="H210" s="9"/>
      <c r="I210" s="9"/>
      <c r="J210" s="9"/>
      <c r="K210" s="9"/>
      <c r="L210" s="9"/>
      <c r="M210" s="9"/>
      <c r="N210" s="9"/>
      <c r="O210" s="9"/>
      <c r="P210" s="28"/>
      <c r="Q210" s="2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row>
    <row r="211" spans="1:62" s="1" customFormat="1" x14ac:dyDescent="0.25">
      <c r="A211" s="9"/>
      <c r="B211" s="9"/>
      <c r="C211" s="9"/>
      <c r="D211" s="9"/>
      <c r="E211" s="9"/>
      <c r="F211" s="9"/>
      <c r="G211" s="9"/>
      <c r="H211" s="9"/>
      <c r="I211" s="9"/>
      <c r="J211" s="9"/>
      <c r="K211" s="9"/>
      <c r="L211" s="9"/>
      <c r="M211" s="9"/>
      <c r="N211" s="9"/>
      <c r="O211" s="9"/>
      <c r="P211" s="28"/>
      <c r="Q211" s="2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row>
    <row r="212" spans="1:62" s="1" customFormat="1" x14ac:dyDescent="0.25">
      <c r="A212" s="9"/>
      <c r="B212" s="9"/>
      <c r="C212" s="9"/>
      <c r="D212" s="9"/>
      <c r="E212" s="9"/>
      <c r="F212" s="9"/>
      <c r="G212" s="9"/>
      <c r="H212" s="9"/>
      <c r="I212" s="9"/>
      <c r="J212" s="9"/>
      <c r="K212" s="9"/>
      <c r="L212" s="9"/>
      <c r="M212" s="9"/>
      <c r="N212" s="9"/>
      <c r="O212" s="9"/>
      <c r="P212" s="28"/>
      <c r="Q212" s="2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row>
    <row r="213" spans="1:62" s="1" customFormat="1" x14ac:dyDescent="0.25">
      <c r="A213" s="9"/>
      <c r="B213" s="9"/>
      <c r="C213" s="9"/>
      <c r="D213" s="9"/>
      <c r="E213" s="9"/>
      <c r="F213" s="9"/>
      <c r="G213" s="9"/>
      <c r="H213" s="9"/>
      <c r="I213" s="9"/>
      <c r="J213" s="9"/>
      <c r="K213" s="9"/>
      <c r="L213" s="9"/>
      <c r="M213" s="9"/>
      <c r="N213" s="9"/>
      <c r="O213" s="9"/>
      <c r="P213" s="28"/>
      <c r="Q213" s="2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row>
    <row r="214" spans="1:62" s="1" customFormat="1" x14ac:dyDescent="0.25">
      <c r="A214" s="9"/>
      <c r="B214" s="9"/>
      <c r="C214" s="9"/>
      <c r="D214" s="9"/>
      <c r="E214" s="9"/>
      <c r="F214" s="9"/>
      <c r="G214" s="9"/>
      <c r="H214" s="9"/>
      <c r="I214" s="9"/>
      <c r="J214" s="9"/>
      <c r="K214" s="9"/>
      <c r="L214" s="9"/>
      <c r="M214" s="9"/>
      <c r="N214" s="9"/>
      <c r="O214" s="9"/>
      <c r="P214" s="28"/>
      <c r="Q214" s="2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row>
    <row r="215" spans="1:62" s="1" customFormat="1" x14ac:dyDescent="0.25">
      <c r="A215" s="9"/>
      <c r="B215" s="9"/>
      <c r="C215" s="9"/>
      <c r="D215" s="9"/>
      <c r="E215" s="9"/>
      <c r="F215" s="9"/>
      <c r="G215" s="9"/>
      <c r="H215" s="9"/>
      <c r="I215" s="9"/>
      <c r="J215" s="9"/>
      <c r="K215" s="9"/>
      <c r="L215" s="9"/>
      <c r="M215" s="9"/>
      <c r="N215" s="9"/>
      <c r="O215" s="9"/>
      <c r="P215" s="28"/>
      <c r="Q215" s="2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row>
    <row r="216" spans="1:62" s="1" customFormat="1" x14ac:dyDescent="0.25">
      <c r="A216" s="9"/>
      <c r="B216" s="9"/>
      <c r="C216" s="9"/>
      <c r="D216" s="9"/>
      <c r="E216" s="9"/>
      <c r="F216" s="9"/>
      <c r="G216" s="9"/>
      <c r="H216" s="9"/>
      <c r="I216" s="9"/>
      <c r="J216" s="9"/>
      <c r="K216" s="9"/>
      <c r="L216" s="9"/>
      <c r="M216" s="9"/>
      <c r="N216" s="9"/>
      <c r="O216" s="9"/>
      <c r="P216" s="28"/>
      <c r="Q216" s="2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row>
    <row r="217" spans="1:62" s="1" customFormat="1" x14ac:dyDescent="0.25">
      <c r="A217" s="9"/>
      <c r="B217" s="9"/>
      <c r="C217" s="9"/>
      <c r="D217" s="9"/>
      <c r="E217" s="9"/>
      <c r="F217" s="9"/>
      <c r="G217" s="9"/>
      <c r="H217" s="9"/>
      <c r="I217" s="9"/>
      <c r="J217" s="9"/>
      <c r="K217" s="9"/>
      <c r="L217" s="9"/>
      <c r="M217" s="9"/>
      <c r="N217" s="9"/>
      <c r="O217" s="9"/>
      <c r="P217" s="28"/>
      <c r="Q217" s="2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row>
    <row r="218" spans="1:62" s="1" customFormat="1" x14ac:dyDescent="0.25">
      <c r="A218" s="9"/>
      <c r="B218" s="9"/>
      <c r="C218" s="9"/>
      <c r="D218" s="9"/>
      <c r="E218" s="9"/>
      <c r="F218" s="9"/>
      <c r="G218" s="9"/>
      <c r="H218" s="9"/>
      <c r="I218" s="9"/>
      <c r="J218" s="9"/>
      <c r="K218" s="9"/>
      <c r="L218" s="9"/>
      <c r="M218" s="9"/>
      <c r="N218" s="9"/>
      <c r="O218" s="9"/>
      <c r="P218" s="28"/>
      <c r="Q218" s="2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row>
    <row r="219" spans="1:62" s="1" customFormat="1" x14ac:dyDescent="0.25">
      <c r="A219" s="9"/>
      <c r="B219" s="9"/>
      <c r="C219" s="9"/>
      <c r="D219" s="9"/>
      <c r="E219" s="9"/>
      <c r="F219" s="9"/>
      <c r="G219" s="9"/>
      <c r="H219" s="9"/>
      <c r="I219" s="9"/>
      <c r="J219" s="9"/>
      <c r="K219" s="9"/>
      <c r="L219" s="9"/>
      <c r="M219" s="9"/>
      <c r="N219" s="9"/>
      <c r="O219" s="9"/>
      <c r="P219" s="28"/>
      <c r="Q219" s="2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row>
    <row r="220" spans="1:62" s="1" customFormat="1" x14ac:dyDescent="0.25">
      <c r="A220" s="9"/>
      <c r="B220" s="9"/>
      <c r="C220" s="9"/>
      <c r="D220" s="9"/>
      <c r="E220" s="9"/>
      <c r="F220" s="9"/>
      <c r="G220" s="9"/>
      <c r="H220" s="9"/>
      <c r="I220" s="9"/>
      <c r="J220" s="9"/>
      <c r="K220" s="9"/>
      <c r="L220" s="9"/>
      <c r="M220" s="9"/>
      <c r="N220" s="9"/>
      <c r="O220" s="9"/>
      <c r="P220" s="28"/>
      <c r="Q220" s="2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row>
    <row r="221" spans="1:62" s="1" customFormat="1" x14ac:dyDescent="0.25">
      <c r="A221" s="9"/>
      <c r="B221" s="9"/>
      <c r="C221" s="9"/>
      <c r="D221" s="9"/>
      <c r="E221" s="9"/>
      <c r="F221" s="9"/>
      <c r="G221" s="9"/>
      <c r="H221" s="9"/>
      <c r="I221" s="9"/>
      <c r="J221" s="9"/>
      <c r="K221" s="9"/>
      <c r="L221" s="9"/>
      <c r="M221" s="9"/>
      <c r="N221" s="9"/>
      <c r="O221" s="9"/>
      <c r="P221" s="28"/>
      <c r="Q221" s="2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row>
    <row r="222" spans="1:62" s="1" customFormat="1" x14ac:dyDescent="0.25">
      <c r="A222" s="9"/>
      <c r="B222" s="9"/>
      <c r="C222" s="9"/>
      <c r="D222" s="9"/>
      <c r="E222" s="9"/>
      <c r="F222" s="9"/>
      <c r="G222" s="9"/>
      <c r="H222" s="9"/>
      <c r="I222" s="9"/>
      <c r="J222" s="9"/>
      <c r="K222" s="9"/>
      <c r="L222" s="9"/>
      <c r="M222" s="9"/>
      <c r="N222" s="9"/>
      <c r="O222" s="9"/>
      <c r="P222" s="28"/>
      <c r="Q222" s="2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row>
    <row r="223" spans="1:62" s="1" customFormat="1" x14ac:dyDescent="0.25">
      <c r="A223" s="9"/>
      <c r="B223" s="9"/>
      <c r="C223" s="9"/>
      <c r="D223" s="9"/>
      <c r="E223" s="9"/>
      <c r="F223" s="9"/>
      <c r="G223" s="9"/>
      <c r="H223" s="9"/>
      <c r="I223" s="9"/>
      <c r="J223" s="9"/>
      <c r="K223" s="9"/>
      <c r="L223" s="9"/>
      <c r="M223" s="9"/>
      <c r="N223" s="9"/>
      <c r="O223" s="9"/>
      <c r="P223" s="28"/>
      <c r="Q223" s="2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row>
    <row r="224" spans="1:62" s="1" customFormat="1" x14ac:dyDescent="0.25">
      <c r="A224" s="9"/>
      <c r="B224" s="9"/>
      <c r="C224" s="9"/>
      <c r="D224" s="9"/>
      <c r="E224" s="9"/>
      <c r="F224" s="9"/>
      <c r="G224" s="9"/>
      <c r="H224" s="9"/>
      <c r="I224" s="9"/>
      <c r="J224" s="9"/>
      <c r="K224" s="9"/>
      <c r="L224" s="9"/>
      <c r="M224" s="9"/>
      <c r="N224" s="9"/>
      <c r="O224" s="9"/>
      <c r="P224" s="28"/>
      <c r="Q224" s="2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row>
    <row r="225" spans="1:62" s="1" customFormat="1" x14ac:dyDescent="0.25">
      <c r="A225" s="9"/>
      <c r="B225" s="9"/>
      <c r="C225" s="9"/>
      <c r="D225" s="9"/>
      <c r="E225" s="9"/>
      <c r="F225" s="9"/>
      <c r="G225" s="9"/>
      <c r="H225" s="9"/>
      <c r="I225" s="9"/>
      <c r="J225" s="9"/>
      <c r="K225" s="9"/>
      <c r="L225" s="9"/>
      <c r="M225" s="9"/>
      <c r="N225" s="9"/>
      <c r="O225" s="9"/>
      <c r="P225" s="28"/>
      <c r="Q225" s="2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row>
    <row r="226" spans="1:62" s="1" customFormat="1" x14ac:dyDescent="0.25">
      <c r="A226" s="9"/>
      <c r="B226" s="9"/>
      <c r="C226" s="9"/>
      <c r="D226" s="9"/>
      <c r="E226" s="9"/>
      <c r="F226" s="9"/>
      <c r="G226" s="9"/>
      <c r="H226" s="9"/>
      <c r="I226" s="9"/>
      <c r="J226" s="9"/>
      <c r="K226" s="9"/>
      <c r="L226" s="9"/>
      <c r="M226" s="9"/>
      <c r="N226" s="9"/>
      <c r="O226" s="9"/>
      <c r="P226" s="28"/>
      <c r="Q226" s="2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row>
    <row r="227" spans="1:62" s="1" customFormat="1" x14ac:dyDescent="0.25">
      <c r="A227" s="9"/>
      <c r="B227" s="9"/>
      <c r="C227" s="9"/>
      <c r="D227" s="9"/>
      <c r="E227" s="9"/>
      <c r="F227" s="9"/>
      <c r="G227" s="9"/>
      <c r="H227" s="9"/>
      <c r="I227" s="9"/>
      <c r="J227" s="9"/>
      <c r="K227" s="9"/>
      <c r="L227" s="9"/>
      <c r="M227" s="9"/>
      <c r="N227" s="9"/>
      <c r="O227" s="9"/>
      <c r="P227" s="28"/>
      <c r="Q227" s="2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row>
    <row r="228" spans="1:62" s="1" customFormat="1" x14ac:dyDescent="0.25">
      <c r="A228" s="9"/>
      <c r="B228" s="9"/>
      <c r="C228" s="9"/>
      <c r="D228" s="9"/>
      <c r="E228" s="9"/>
      <c r="F228" s="9"/>
      <c r="G228" s="9"/>
      <c r="H228" s="9"/>
      <c r="I228" s="9"/>
      <c r="J228" s="9"/>
      <c r="K228" s="9"/>
      <c r="L228" s="9"/>
      <c r="M228" s="9"/>
      <c r="N228" s="9"/>
      <c r="O228" s="9"/>
      <c r="P228" s="28"/>
      <c r="Q228" s="2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row>
    <row r="229" spans="1:62" s="1" customFormat="1" x14ac:dyDescent="0.25">
      <c r="A229" s="9"/>
      <c r="B229" s="9"/>
      <c r="C229" s="9"/>
      <c r="D229" s="9"/>
      <c r="E229" s="9"/>
      <c r="F229" s="9"/>
      <c r="G229" s="9"/>
      <c r="H229" s="9"/>
      <c r="I229" s="9"/>
      <c r="J229" s="9"/>
      <c r="K229" s="9"/>
      <c r="L229" s="9"/>
      <c r="M229" s="9"/>
      <c r="N229" s="9"/>
      <c r="O229" s="9"/>
      <c r="P229" s="28"/>
      <c r="Q229" s="2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row>
    <row r="230" spans="1:62" s="1" customFormat="1" x14ac:dyDescent="0.25">
      <c r="A230" s="9"/>
      <c r="B230" s="9"/>
      <c r="C230" s="9"/>
      <c r="D230" s="9"/>
      <c r="E230" s="9"/>
      <c r="F230" s="9"/>
      <c r="G230" s="9"/>
      <c r="H230" s="9"/>
      <c r="I230" s="9"/>
      <c r="J230" s="9"/>
      <c r="K230" s="9"/>
      <c r="L230" s="9"/>
      <c r="M230" s="9"/>
      <c r="N230" s="9"/>
      <c r="O230" s="9"/>
      <c r="P230" s="28"/>
      <c r="Q230" s="2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row>
    <row r="231" spans="1:62" s="1" customFormat="1" x14ac:dyDescent="0.25">
      <c r="A231" s="9"/>
      <c r="B231" s="9"/>
      <c r="C231" s="9"/>
      <c r="D231" s="9"/>
      <c r="E231" s="9"/>
      <c r="F231" s="9"/>
      <c r="G231" s="9"/>
      <c r="H231" s="9"/>
      <c r="I231" s="9"/>
      <c r="J231" s="9"/>
      <c r="K231" s="9"/>
      <c r="L231" s="9"/>
      <c r="M231" s="9"/>
      <c r="N231" s="9"/>
      <c r="O231" s="9"/>
      <c r="P231" s="28"/>
      <c r="Q231" s="2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row>
    <row r="232" spans="1:62" s="1" customFormat="1" x14ac:dyDescent="0.25">
      <c r="A232" s="9"/>
      <c r="B232" s="9"/>
      <c r="C232" s="9"/>
      <c r="D232" s="9"/>
      <c r="E232" s="9"/>
      <c r="F232" s="9"/>
      <c r="G232" s="9"/>
      <c r="H232" s="9"/>
      <c r="I232" s="9"/>
      <c r="J232" s="9"/>
      <c r="K232" s="9"/>
      <c r="L232" s="9"/>
      <c r="M232" s="9"/>
      <c r="N232" s="9"/>
      <c r="O232" s="9"/>
      <c r="P232" s="28"/>
      <c r="Q232" s="2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row>
    <row r="233" spans="1:62" s="1" customFormat="1" x14ac:dyDescent="0.25">
      <c r="A233" s="9"/>
      <c r="B233" s="9"/>
      <c r="C233" s="9"/>
      <c r="D233" s="9"/>
      <c r="E233" s="9"/>
      <c r="F233" s="9"/>
      <c r="G233" s="9"/>
      <c r="H233" s="9"/>
      <c r="I233" s="9"/>
      <c r="J233" s="9"/>
      <c r="K233" s="9"/>
      <c r="L233" s="9"/>
      <c r="M233" s="9"/>
      <c r="N233" s="9"/>
      <c r="O233" s="9"/>
      <c r="P233" s="28"/>
      <c r="Q233" s="2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row>
    <row r="234" spans="1:62" s="1" customFormat="1" x14ac:dyDescent="0.25">
      <c r="A234" s="9"/>
      <c r="B234" s="9"/>
      <c r="C234" s="9"/>
      <c r="D234" s="9"/>
      <c r="E234" s="9"/>
      <c r="F234" s="9"/>
      <c r="G234" s="9"/>
      <c r="H234" s="9"/>
      <c r="I234" s="9"/>
      <c r="J234" s="9"/>
      <c r="K234" s="9"/>
      <c r="L234" s="9"/>
      <c r="M234" s="9"/>
      <c r="N234" s="9"/>
      <c r="O234" s="9"/>
      <c r="P234" s="28"/>
      <c r="Q234" s="2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row>
    <row r="235" spans="1:62" s="1" customFormat="1" x14ac:dyDescent="0.25">
      <c r="A235" s="9"/>
      <c r="B235" s="9"/>
      <c r="C235" s="9"/>
      <c r="D235" s="9"/>
      <c r="E235" s="9"/>
      <c r="F235" s="9"/>
      <c r="G235" s="9"/>
      <c r="H235" s="9"/>
      <c r="I235" s="9"/>
      <c r="J235" s="9"/>
      <c r="K235" s="9"/>
      <c r="L235" s="9"/>
      <c r="M235" s="9"/>
      <c r="N235" s="9"/>
      <c r="O235" s="9"/>
      <c r="P235" s="28"/>
      <c r="Q235" s="2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row>
    <row r="236" spans="1:62" s="1" customFormat="1" x14ac:dyDescent="0.25">
      <c r="A236" s="9"/>
      <c r="B236" s="9"/>
      <c r="C236" s="9"/>
      <c r="D236" s="9"/>
      <c r="E236" s="9"/>
      <c r="F236" s="9"/>
      <c r="G236" s="9"/>
      <c r="H236" s="9"/>
      <c r="I236" s="9"/>
      <c r="J236" s="9"/>
      <c r="K236" s="9"/>
      <c r="L236" s="9"/>
      <c r="M236" s="9"/>
      <c r="N236" s="9"/>
      <c r="O236" s="9"/>
      <c r="P236" s="28"/>
      <c r="Q236" s="2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row>
    <row r="237" spans="1:62" s="1" customFormat="1" x14ac:dyDescent="0.25">
      <c r="A237" s="9"/>
      <c r="B237" s="9"/>
      <c r="C237" s="9"/>
      <c r="D237" s="9"/>
      <c r="E237" s="9"/>
      <c r="F237" s="9"/>
      <c r="G237" s="9"/>
      <c r="H237" s="9"/>
      <c r="I237" s="9"/>
      <c r="J237" s="9"/>
      <c r="K237" s="9"/>
      <c r="L237" s="9"/>
      <c r="M237" s="9"/>
      <c r="N237" s="9"/>
      <c r="O237" s="9"/>
      <c r="P237" s="28"/>
      <c r="Q237" s="2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row>
    <row r="238" spans="1:62" s="1" customFormat="1" x14ac:dyDescent="0.25">
      <c r="A238" s="9"/>
      <c r="B238" s="9"/>
      <c r="C238" s="9"/>
      <c r="D238" s="9"/>
      <c r="E238" s="9"/>
      <c r="F238" s="9"/>
      <c r="G238" s="9"/>
      <c r="H238" s="9"/>
      <c r="I238" s="9"/>
      <c r="J238" s="9"/>
      <c r="K238" s="9"/>
      <c r="L238" s="9"/>
      <c r="M238" s="9"/>
      <c r="N238" s="9"/>
      <c r="O238" s="9"/>
      <c r="P238" s="28"/>
      <c r="Q238" s="2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row>
    <row r="239" spans="1:62" s="1" customFormat="1" x14ac:dyDescent="0.25">
      <c r="A239" s="9"/>
      <c r="B239" s="9"/>
      <c r="C239" s="9"/>
      <c r="D239" s="9"/>
      <c r="E239" s="9"/>
      <c r="F239" s="9"/>
      <c r="G239" s="9"/>
      <c r="H239" s="9"/>
      <c r="I239" s="9"/>
      <c r="J239" s="9"/>
      <c r="K239" s="9"/>
      <c r="L239" s="9"/>
      <c r="M239" s="9"/>
      <c r="N239" s="9"/>
      <c r="O239" s="9"/>
      <c r="P239" s="28"/>
      <c r="Q239" s="2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row>
    <row r="240" spans="1:62" s="1" customFormat="1" x14ac:dyDescent="0.25">
      <c r="A240" s="9"/>
      <c r="B240" s="9"/>
      <c r="C240" s="9"/>
      <c r="D240" s="9"/>
      <c r="E240" s="9"/>
      <c r="F240" s="9"/>
      <c r="G240" s="9"/>
      <c r="H240" s="9"/>
      <c r="I240" s="9"/>
      <c r="J240" s="9"/>
      <c r="K240" s="9"/>
      <c r="L240" s="9"/>
      <c r="M240" s="9"/>
      <c r="N240" s="9"/>
      <c r="O240" s="9"/>
      <c r="P240" s="28"/>
      <c r="Q240" s="2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row>
    <row r="241" spans="1:62" s="1" customFormat="1" x14ac:dyDescent="0.25">
      <c r="A241" s="9"/>
      <c r="B241" s="9"/>
      <c r="C241" s="9"/>
      <c r="D241" s="9"/>
      <c r="E241" s="9"/>
      <c r="F241" s="9"/>
      <c r="G241" s="9"/>
      <c r="H241" s="9"/>
      <c r="I241" s="9"/>
      <c r="J241" s="9"/>
      <c r="K241" s="9"/>
      <c r="L241" s="9"/>
      <c r="M241" s="9"/>
      <c r="N241" s="9"/>
      <c r="O241" s="9"/>
      <c r="P241" s="28"/>
      <c r="Q241" s="2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row>
  </sheetData>
  <sheetProtection insertRows="0" deleteRows="0" autoFilter="0"/>
  <mergeCells count="8">
    <mergeCell ref="BH9:BI9"/>
    <mergeCell ref="A1:B4"/>
    <mergeCell ref="C1:BG4"/>
    <mergeCell ref="A9:N9"/>
    <mergeCell ref="O9:Q9"/>
    <mergeCell ref="R9:Y9"/>
    <mergeCell ref="Z9:AN9"/>
    <mergeCell ref="AO9:BG9"/>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Accion</vt:lpstr>
      <vt:lpstr>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yesid Leonardo Florez Ososrio</cp:lastModifiedBy>
  <dcterms:created xsi:type="dcterms:W3CDTF">2024-06-03T22:05:00Z</dcterms:created>
  <dcterms:modified xsi:type="dcterms:W3CDTF">2025-04-22T17:43:16Z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AC485AA6156D443992EA658EAEDAC498_13</vt:lpwstr>
  </property>
  <property fmtid="{D5CDD505-2E9C-101B-9397-08002B2CF9AE}" pid="3" name="KSOProductBuildVer">
    <vt:lpwstr>2058-12.2.0.19805</vt:lpwstr>
  </property>
</Properties>
</file>