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3B0CAF80-1231-49D7-A753-FD07B47F3E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externalReferences>
    <externalReference r:id="rId2"/>
  </externalReferences>
  <definedNames>
    <definedName name="_xlnm._FilterDatabase" localSheetId="0" hidden="1">'Plan de Accion'!$A$10:$BJ$10</definedName>
    <definedName name="PA">'Plan de Accion'!$A$9:$BJ$15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4" i="1" l="1"/>
  <c r="BD13" i="1" l="1"/>
  <c r="BC14" i="1" l="1"/>
  <c r="BC15" i="1"/>
  <c r="BC16" i="1"/>
  <c r="AN11" i="1"/>
  <c r="AN12" i="1"/>
  <c r="AN13" i="1"/>
  <c r="AO13" i="1" s="1"/>
  <c r="AN14" i="1"/>
  <c r="AN15" i="1"/>
  <c r="AN16" i="1"/>
  <c r="BF13" i="1" l="1"/>
  <c r="BE13" i="1"/>
  <c r="BC13" i="1"/>
  <c r="BF11" i="1"/>
  <c r="BC17" i="1"/>
  <c r="BD17" i="1"/>
  <c r="BD16" i="1"/>
  <c r="AN17" i="1"/>
  <c r="BD15" i="1"/>
  <c r="BD14" i="1"/>
  <c r="AO11" i="1" l="1"/>
  <c r="AO12" i="1"/>
  <c r="BE11" i="1"/>
  <c r="BE12" i="1"/>
  <c r="BF12" i="1"/>
  <c r="P12" i="1" l="1"/>
  <c r="P13" i="1"/>
  <c r="P15" i="1"/>
  <c r="P11" i="1"/>
  <c r="Q11" i="1"/>
  <c r="Q12" i="1"/>
  <c r="Q13" i="1"/>
  <c r="Q15" i="1"/>
  <c r="BD12" i="1" l="1"/>
  <c r="BD11" i="1"/>
</calcChain>
</file>

<file path=xl/sharedStrings.xml><?xml version="1.0" encoding="utf-8"?>
<sst xmlns="http://schemas.openxmlformats.org/spreadsheetml/2006/main" count="170" uniqueCount="118">
  <si>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</si>
  <si>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</si>
  <si>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</si>
  <si>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</si>
  <si>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</si>
  <si>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</si>
  <si>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</si>
  <si>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</si>
  <si>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</si>
  <si>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</si>
  <si>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</si>
  <si>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</si>
  <si>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</si>
  <si>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</si>
  <si>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</si>
  <si>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</si>
  <si>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</si>
  <si>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</si>
  <si>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</si>
  <si>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</si>
  <si>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</si>
  <si>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</si>
  <si>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</si>
  <si>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</si>
  <si>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</si>
  <si>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</si>
  <si>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</si>
  <si>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</si>
  <si>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</si>
  <si>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</si>
  <si>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</si>
  <si>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t>LÍnea Base</t>
  </si>
  <si>
    <t>PLAN DE ACCION</t>
  </si>
  <si>
    <t>Código:  F-DPM-10100-238,37-060</t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</si>
  <si>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</si>
  <si>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</si>
  <si>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</si>
  <si>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</si>
  <si>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</si>
  <si>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</si>
  <si>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</si>
  <si>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</si>
  <si>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</si>
  <si>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</si>
  <si>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</si>
  <si>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</si>
  <si>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</si>
  <si>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</si>
  <si>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</si>
  <si>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</si>
  <si>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</si>
  <si>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</si>
  <si>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</si>
  <si>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</si>
  <si>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t>Versión: 2.0</t>
  </si>
  <si>
    <t>Fecha aprobación: Octubre-10-2024</t>
  </si>
  <si>
    <t>Página: 1 de 1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</si>
  <si>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</si>
  <si>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</si>
  <si>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</si>
  <si>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</si>
  <si>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4599030</t>
  </si>
  <si>
    <t>Capacitar a 70 personas para el fortalecimiento a la gestión y dirección de la administración pública territoria, enfocada en la prevencion del daño antijuridico.</t>
  </si>
  <si>
    <t>Personas capacitadas en temática sobre prevención del daño antijurídico, defensa judicial, gerencia jurídica pública y/o resolución de conflictos (459903000)</t>
  </si>
  <si>
    <t>Número</t>
  </si>
  <si>
    <t>Justicia y del derecho.</t>
  </si>
  <si>
    <t>Organismos de control. </t>
  </si>
  <si>
    <t>1205</t>
  </si>
  <si>
    <t xml:space="preserve"> Defensa jurídica del Estado (1205)</t>
  </si>
  <si>
    <t>1205007</t>
  </si>
  <si>
    <t>Implementar una (1)  relatoria de conceptos, circulares, directrices, emitidas por la secretaria juridica y actos administrativos, emanados por el municipio de Bucaramanga</t>
  </si>
  <si>
    <t>Documentos de planeación realizados   (120500700)</t>
  </si>
  <si>
    <t>2503</t>
  </si>
  <si>
    <t>Lucha contra la corrupción (2503)</t>
  </si>
  <si>
    <t>2503001</t>
  </si>
  <si>
    <t>Realizar un (01) documento técnico que consolide una estrategia en materia de transparencia y lucha contra la corrupción incluida la implementación de la Politica Pública de Transparencia  en el Municipio de Bucaramanga.</t>
  </si>
  <si>
    <t>Documentos de lineamientos técnicos realizados (250300100). </t>
  </si>
  <si>
    <t>1205005</t>
  </si>
  <si>
    <t>Realizar 1 (un) documento de lineamientos técnicos en temáticas de prevención del daño antijurídico en el municipio de Bucaramanga</t>
  </si>
  <si>
    <t>Documentos de lineamientos técnicos realizados en temática de prevención del daño antijurídico (120500500)</t>
  </si>
  <si>
    <t>Acumulativa</t>
  </si>
  <si>
    <t>Secretaría Jurídica</t>
  </si>
  <si>
    <t>Secretaría jurídica</t>
  </si>
  <si>
    <t>Paola Andrea Mateus Pachón</t>
  </si>
  <si>
    <t xml:space="preserve"> 
2020680010087</t>
  </si>
  <si>
    <t>Consolidación del programa de transparencia, gobierno abierto y lucha contra la corrupción en el municipio de Bucaramanga</t>
  </si>
  <si>
    <t>Municipio de Bucaramanga</t>
  </si>
  <si>
    <t>Todas las personas del Municipio de Bucaramanga</t>
  </si>
  <si>
    <t>*Elaboración documento de estrategia transversal a toda la Entidad que impulsa la adopción de acciones en materia de transparencia y lucha contra la corrupción.
*Socialización de la Estrategia de Transparencia y Acceso a la Información Pública a los servidores públicos y contratistas.
*Cumplimiento de las actividades establecidas en el cronograma de la estrategia de Transparenncia.</t>
  </si>
  <si>
    <t xml:space="preserve">2024680010015
</t>
  </si>
  <si>
    <t>Fortalecimiento del programa de transparencia y lucha contra la corrupción para garantizar el acceso a la información pública, la promoción de una cultura de legalidad e integridad y un gobierno abierto en el Municipio de  Bucaramanga</t>
  </si>
  <si>
    <t>*Elaboración documento de estrategia transversal a toda la Entidad que impulsa la adopción de acciones en materia de transparencia y lucha contra la corrupción.
*Cumplimiento de las actividades establecidas en el cronograma de la estrategia de Transparenncia.</t>
  </si>
  <si>
    <t xml:space="preserve"> 
2021680010039
</t>
  </si>
  <si>
    <t>Fortalecimiento de la gestión institucional en los procesos del ámbito jurídico en el municipio de Bucaramanga</t>
  </si>
  <si>
    <t>*Actualización de la Estrategia de Prevención del Daño Antijurídico.
*Desarrollo de actividades en cumplimiento del cronograma de la estrategia.</t>
  </si>
  <si>
    <t xml:space="preserve">2024680010009
</t>
  </si>
  <si>
    <t>Fortalecimiento del proceso de gestión jurídica con enfoque a la prevención del daño antijurídico en el municipio de Bucaramanga</t>
  </si>
  <si>
    <t xml:space="preserve">2020680010071
</t>
  </si>
  <si>
    <t>Fortalecimiento del proceso de gestión jurídica y defensa judicial para la prevención del daño antijurídico en el municipio de Bucaramangaa</t>
  </si>
  <si>
    <t>*Actualización de la Estrategia de Prevención del Daño Antijurídico.
*Celebración y ejecución de un contrato para contar con el servicio de consulta de códigos, estatutos, boletines y demás temas interjurisprudenciales para el cumplimiento de las acciones misionales de la secretaría jurídica.
*Celebración y ejecución de un contrato para disponer del servicio de actualización y notificación de reportes judiciales remanentes y comunicaciones emanadas de los despachos judiciales.
*Desarrollo de actividades en cumplimiento del cronograma de la estrategia.</t>
  </si>
  <si>
    <t>No Acumulativa</t>
  </si>
  <si>
    <r>
      <t>Unidad de Medida</t>
    </r>
    <r>
      <rPr>
        <b/>
        <sz val="11"/>
        <color rgb="FF002060"/>
        <rFont val="Arial"/>
        <family val="2"/>
      </rPr>
      <t>2</t>
    </r>
  </si>
  <si>
    <r>
      <t>Meta Programada Cuatrienio</t>
    </r>
    <r>
      <rPr>
        <b/>
        <sz val="11"/>
        <color rgb="FF002060"/>
        <rFont val="Arial"/>
        <family val="2"/>
      </rPr>
      <t>3</t>
    </r>
  </si>
  <si>
    <r>
      <t>Meta Ejecutada Vigencia</t>
    </r>
    <r>
      <rPr>
        <b/>
        <sz val="11"/>
        <color rgb="FF002060"/>
        <rFont val="Arial"/>
        <family val="2"/>
      </rPr>
      <t>4</t>
    </r>
  </si>
  <si>
    <r>
      <t>Recursos propios 2024</t>
    </r>
    <r>
      <rPr>
        <b/>
        <sz val="11"/>
        <color rgb="FF002060"/>
        <rFont val="Arial"/>
        <family val="2"/>
      </rPr>
      <t>2</t>
    </r>
  </si>
  <si>
    <r>
      <t>SGP Educación 2024</t>
    </r>
    <r>
      <rPr>
        <b/>
        <sz val="11"/>
        <color rgb="FF002060"/>
        <rFont val="Arial"/>
        <family val="2"/>
      </rPr>
      <t>3</t>
    </r>
  </si>
  <si>
    <r>
      <t>SGP Salud 2024</t>
    </r>
    <r>
      <rPr>
        <b/>
        <sz val="11"/>
        <color rgb="FF002060"/>
        <rFont val="Arial"/>
        <family val="2"/>
      </rPr>
      <t>4</t>
    </r>
  </si>
  <si>
    <r>
      <t>SGP Deporte 2024</t>
    </r>
    <r>
      <rPr>
        <b/>
        <sz val="11"/>
        <color rgb="FF002060"/>
        <rFont val="Arial"/>
        <family val="2"/>
      </rPr>
      <t>5</t>
    </r>
  </si>
  <si>
    <r>
      <t>SGP Cultura 2024</t>
    </r>
    <r>
      <rPr>
        <b/>
        <sz val="11"/>
        <color rgb="FF002060"/>
        <rFont val="Arial"/>
        <family val="2"/>
      </rPr>
      <t>6</t>
    </r>
  </si>
  <si>
    <r>
      <t>SGP Libre inversión 2024</t>
    </r>
    <r>
      <rPr>
        <b/>
        <sz val="11"/>
        <color rgb="FF002060"/>
        <rFont val="Arial"/>
        <family val="2"/>
      </rPr>
      <t>7</t>
    </r>
  </si>
  <si>
    <r>
      <t>SGP Libre destinación 2024</t>
    </r>
    <r>
      <rPr>
        <b/>
        <sz val="11"/>
        <color rgb="FF002060"/>
        <rFont val="Arial"/>
        <family val="2"/>
      </rPr>
      <t>8</t>
    </r>
  </si>
  <si>
    <r>
      <t>SGP Alimentación escolar 2024</t>
    </r>
    <r>
      <rPr>
        <b/>
        <sz val="11"/>
        <color rgb="FF002060"/>
        <rFont val="Arial"/>
        <family val="2"/>
      </rPr>
      <t>9</t>
    </r>
  </si>
  <si>
    <r>
      <t>SGP Municipios río Magdalena 2024</t>
    </r>
    <r>
      <rPr>
        <b/>
        <sz val="11"/>
        <color rgb="FF002060"/>
        <rFont val="Arial"/>
        <family val="2"/>
      </rPr>
      <t>10</t>
    </r>
  </si>
  <si>
    <r>
      <t>SGP APSB 2024</t>
    </r>
    <r>
      <rPr>
        <b/>
        <sz val="11"/>
        <color rgb="FF002060"/>
        <rFont val="Arial"/>
        <family val="2"/>
      </rPr>
      <t>11</t>
    </r>
  </si>
  <si>
    <r>
      <t>Crédito 2024</t>
    </r>
    <r>
      <rPr>
        <b/>
        <sz val="11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</si>
  <si>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1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</si>
  <si>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1"/>
        <color rgb="FF002060"/>
        <rFont val="Arial"/>
        <family val="2"/>
      </rPr>
      <t>14</t>
    </r>
  </si>
  <si>
    <r>
      <t>Otros 2024</t>
    </r>
    <r>
      <rPr>
        <b/>
        <sz val="11"/>
        <color rgb="FF002060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</si>
</sst>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 applyProtection="1">
      <alignment horizontal="center" vertical="center" wrapText="1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2" xfId="2" applyFont="1" applyFill="1" applyBorder="1" applyAlignment="1" applyProtection="1">
      <alignment horizontal="center" vertical="center" wrapText="1"/>
      <protection locked="0"/>
    </xf>
    <xf numFmtId="164" fontId="2" fillId="0" borderId="0" xfId="2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2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/>
    </xf>
    <xf numFmtId="164" fontId="3" fillId="0" borderId="23" xfId="2" applyFont="1" applyFill="1" applyBorder="1" applyAlignment="1" applyProtection="1">
      <alignment horizontal="center" vertical="center"/>
      <protection locked="0"/>
    </xf>
    <xf numFmtId="164" fontId="3" fillId="0" borderId="2" xfId="2" applyFont="1" applyFill="1" applyBorder="1" applyAlignment="1" applyProtection="1">
      <alignment horizontal="center" vertical="center"/>
      <protection locked="0"/>
    </xf>
    <xf numFmtId="164" fontId="3" fillId="0" borderId="1" xfId="2" applyFont="1" applyFill="1" applyBorder="1" applyAlignment="1" applyProtection="1">
      <alignment horizontal="center" vertical="center"/>
      <protection locked="0"/>
    </xf>
    <xf numFmtId="9" fontId="3" fillId="0" borderId="23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9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9" fontId="3" fillId="0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24/ALCALD&#205;A%20DE%20BUCARAMANGA/PLAN%20DE%20DESARROLLO/PLAN%20DE%20ACCI&#211;N/10.%20OCTUBRE/PA%20JUR&#205;DICA%20OCTUBRE%2030.10.2024%20AJU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"/>
      <sheetName val="PA JURÍDICA OCTUBRE 30.10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yesid Leonardo Florez Ososrio" id="{B23D3CBB-9565-40C7-935E-45C1EEB47911}" userId="b1b9efc56eb2804f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7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00000000-0010-0000-0000-000024000000}" name="SGP Deporte 2024" dataDxfId="33"/>
    <tableColumn id="35" xr3:uid="{00000000-0010-0000-0000-000023000000}" name="SGP Cultura 2024" dataDxfId="32"/>
    <tableColumn id="13" xr3:uid="{00000000-0010-0000-0000-00000D000000}" name="SGP Libre inversión 2024" dataDxfId="31"/>
    <tableColumn id="12" xr3:uid="{00000000-0010-0000-0000-00000C000000}" name="SGP Libre destinación 2024" dataDxfId="30"/>
    <tableColumn id="11" xr3:uid="{00000000-0010-0000-0000-00000B000000}" name="SGP Alimentación escolar 2024" dataDxfId="29"/>
    <tableColumn id="10" xr3:uid="{00000000-0010-0000-0000-00000A000000}" name="SGP Municipios río Magdalena 2024" dataDxfId="28"/>
    <tableColumn id="9" xr3:uid="{00000000-0010-0000-0000-000009000000}" name="SGP APSB 2024" dataDxfId="27"/>
    <tableColumn id="8" xr3:uid="{00000000-0010-0000-0000-000008000000}" name="Crédito 2024" dataDxfId="26"/>
    <tableColumn id="7" xr3:uid="{00000000-0010-0000-0000-000007000000}" name="Transferencias de capital - cofinanciación departamento 2024" dataDxfId="25"/>
    <tableColumn id="6" xr3:uid="{00000000-0010-0000-0000-000006000000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Tabla1[[#This Row],[Recursos propios 2024]]</calculatedColumnFormula>
    </tableColumn>
    <tableColumn id="51" xr3:uid="{00000000-0010-0000-0000-000033000000}" name="Recursos propios 20242" dataDxfId="21">
      <calculatedColumnFormula>SUM([1]!Tabla1[[#This Row],[Recursos propios 2024]:[Otros 2024]])</calculatedColumnFormula>
    </tableColumn>
    <tableColumn id="52" xr3:uid="{00000000-0010-0000-0000-000034000000}" name="SGP Educación 20243" dataDxfId="20"/>
    <tableColumn id="53" xr3:uid="{00000000-0010-0000-0000-000035000000}" name="SGP Salud 20244" dataDxfId="19"/>
    <tableColumn id="62" xr3:uid="{00000000-0010-0000-0000-00003E000000}" name="SGP Deporte 20245" dataDxfId="18"/>
    <tableColumn id="61" xr3:uid="{00000000-0010-0000-0000-00003D000000}" name="SGP Cultura 20246" dataDxfId="17"/>
    <tableColumn id="45" xr3:uid="{00000000-0010-0000-0000-00002D000000}" name="SGP Libre inversión 20247" dataDxfId="16"/>
    <tableColumn id="43" xr3:uid="{00000000-0010-0000-0000-00002B000000}" name="SGP Libre destinación 20248" dataDxfId="15"/>
    <tableColumn id="42" xr3:uid="{00000000-0010-0000-0000-00002A000000}" name="SGP Alimentación escolar 20249" dataDxfId="14"/>
    <tableColumn id="41" xr3:uid="{00000000-0010-0000-0000-000029000000}" name="SGP Municipios río Magdalena 202410" dataDxfId="13"/>
    <tableColumn id="40" xr3:uid="{00000000-0010-0000-0000-000028000000}" name="SGP APSB 202411" dataDxfId="12"/>
    <tableColumn id="39" xr3:uid="{00000000-0010-0000-0000-000027000000}" name="Crédito 202412" dataDxfId="11"/>
    <tableColumn id="38" xr3:uid="{00000000-0010-0000-0000-000026000000}" name="Transferencias de capital - cofinanciación departamento 202413" dataDxfId="10"/>
    <tableColumn id="37" xr3:uid="{00000000-0010-0000-0000-000025000000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 dataCellStyle="Moneda">
      <calculatedColumnFormula>SUM(Tabla1[[#This Row],[Recursos propios 20242]:[Otros 202415]])</calculatedColumnFormula>
    </tableColumn>
    <tableColumn id="56" xr3:uid="{00000000-0010-0000-0000-000038000000}" name="Ejecución Presupuestal" dataDxfId="6">
      <calculatedColumnFormula>+Tabla1[[#This Row],[Total Comprometido 2024]]/Tabla1[[#This Row],[Total 2024]]</calculatedColumnFormula>
    </tableColumn>
    <tableColumn id="3" xr3:uid="{00000000-0010-0000-0000-000003000000}" name="Total Recursos Obligados" dataDxfId="5" dataCellStyle="Moneda">
      <calculatedColumnFormula>SUM([1]!Tabla1[[#This Row],[Recursos propios 20242]:[Otros 202415]])</calculatedColumnFormula>
    </tableColumn>
    <tableColumn id="4" xr3:uid="{00000000-0010-0000-0000-000004000000}" name="Total Recursos Pagados" dataDxfId="4">
      <calculatedColumnFormula>SUM([1]!Tabla1[[#This Row],[Recursos propios 20242]:[Otros 202415]])</calculatedColumnFormula>
    </tableColumn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3" dT="2025-01-27T21:03:26.34" personId="{B23D3CBB-9565-40C7-935E-45C1EEB47911}" id="{B184AC6A-9510-4117-8E1B-E1972B8530FC}">
    <text xml:space="preserve">Por favor verificar por plan indicativo esta meta es NO ACUMULATIVA </text>
  </threadedComment>
  <threadedComment ref="N15" dT="2025-01-27T21:04:19.95" personId="{B23D3CBB-9565-40C7-935E-45C1EEB47911}" id="{1AC96D06-E14E-42A5-954F-E5EDFFF7428B}">
    <text xml:space="preserve">Por plan indicativo la meta programada es 0,25, por favor verificar y remitir nuevamente este archivo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7"/>
  <sheetViews>
    <sheetView showGridLines="0" tabSelected="1" zoomScale="70" zoomScaleNormal="70" workbookViewId="0">
      <selection sqref="A1:B4"/>
    </sheetView>
  </sheetViews>
  <sheetFormatPr baseColWidth="10" defaultColWidth="11.5" defaultRowHeight="15"/>
  <cols>
    <col min="1" max="1" width="24" style="3" customWidth="1"/>
    <col min="2" max="2" width="36.125" style="3" customWidth="1"/>
    <col min="3" max="3" width="20.5" style="3" customWidth="1"/>
    <col min="4" max="4" width="19.125" style="3" customWidth="1"/>
    <col min="5" max="5" width="25.625" style="3" customWidth="1"/>
    <col min="6" max="6" width="21.625" style="3" customWidth="1"/>
    <col min="7" max="7" width="22.5" style="3" customWidth="1"/>
    <col min="8" max="8" width="31.625" style="3" customWidth="1"/>
    <col min="9" max="9" width="26.375" style="3" customWidth="1"/>
    <col min="10" max="10" width="14.125" style="3" customWidth="1"/>
    <col min="11" max="11" width="23.375" style="3" customWidth="1"/>
    <col min="12" max="12" width="16.625" style="3" customWidth="1"/>
    <col min="13" max="13" width="33.875" style="3" customWidth="1"/>
    <col min="14" max="14" width="34.5" style="3" customWidth="1"/>
    <col min="15" max="15" width="30.5" style="3" customWidth="1"/>
    <col min="16" max="16" width="27.5" style="4" customWidth="1"/>
    <col min="17" max="17" width="33.625" style="5" customWidth="1"/>
    <col min="18" max="18" width="20.125" style="3" bestFit="1" customWidth="1"/>
    <col min="19" max="19" width="25.125" style="3" customWidth="1"/>
    <col min="20" max="20" width="26.125" style="3" bestFit="1" customWidth="1"/>
    <col min="21" max="21" width="28.5" style="3" customWidth="1"/>
    <col min="22" max="22" width="34.125" style="3" customWidth="1"/>
    <col min="23" max="23" width="26.875" style="3" customWidth="1"/>
    <col min="24" max="24" width="28.875" style="3" customWidth="1"/>
    <col min="25" max="25" width="27.375" style="3" customWidth="1"/>
    <col min="26" max="26" width="22.125" style="3" customWidth="1"/>
    <col min="27" max="27" width="17.5" style="3" customWidth="1"/>
    <col min="28" max="39" width="18.5" style="3" customWidth="1"/>
    <col min="40" max="41" width="24.5" style="3" customWidth="1"/>
    <col min="42" max="51" width="19" style="3" customWidth="1"/>
    <col min="52" max="52" width="26.5" style="3" customWidth="1"/>
    <col min="53" max="53" width="25.5" style="3" customWidth="1"/>
    <col min="54" max="54" width="19" style="3" customWidth="1"/>
    <col min="55" max="55" width="22.5" style="13" customWidth="1"/>
    <col min="56" max="56" width="27.5" style="3" customWidth="1"/>
    <col min="57" max="57" width="27.5" style="13" customWidth="1"/>
    <col min="58" max="58" width="27.5" style="3" customWidth="1"/>
    <col min="59" max="59" width="25.875" style="3" customWidth="1"/>
    <col min="60" max="60" width="17.5" style="3" customWidth="1"/>
    <col min="61" max="61" width="19.5" style="3" customWidth="1"/>
    <col min="62" max="62" width="21.5" style="3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5" style="1" bestFit="1" customWidth="1"/>
    <col min="67" max="67" width="26" style="1" bestFit="1" customWidth="1"/>
    <col min="68" max="68" width="24.5" style="1" bestFit="1" customWidth="1"/>
    <col min="69" max="69" width="35.5" style="1" bestFit="1" customWidth="1"/>
    <col min="70" max="70" width="30.5" style="1" bestFit="1" customWidth="1"/>
    <col min="71" max="71" width="31.5" style="1" bestFit="1" customWidth="1"/>
    <col min="72" max="72" width="38" style="1" bestFit="1" customWidth="1"/>
    <col min="73" max="73" width="40.125" style="1" bestFit="1" customWidth="1"/>
    <col min="74" max="74" width="43.5" style="1" bestFit="1" customWidth="1"/>
    <col min="75" max="75" width="48.875" style="1" bestFit="1" customWidth="1"/>
    <col min="76" max="76" width="39.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5" style="1" bestFit="1" customWidth="1"/>
    <col min="81" max="81" width="21.5" style="1" bestFit="1" customWidth="1"/>
    <col min="82" max="82" width="31.5" style="1" bestFit="1" customWidth="1"/>
    <col min="83" max="83" width="27.5" style="1" bestFit="1" customWidth="1"/>
    <col min="84" max="84" width="56.875" style="1" bestFit="1" customWidth="1"/>
    <col min="85" max="85" width="24.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5" style="1" bestFit="1" customWidth="1"/>
    <col min="91" max="91" width="38.5" style="1" bestFit="1" customWidth="1"/>
    <col min="92" max="92" width="42" style="1" bestFit="1" customWidth="1"/>
    <col min="93" max="93" width="47.5" style="1" bestFit="1" customWidth="1"/>
    <col min="94" max="94" width="37.875" style="1" bestFit="1" customWidth="1"/>
    <col min="95" max="95" width="25.5" style="1" bestFit="1" customWidth="1"/>
    <col min="96" max="96" width="45.5" style="1" bestFit="1" customWidth="1"/>
    <col min="97" max="97" width="38.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5" style="1" bestFit="1" customWidth="1"/>
    <col min="103" max="103" width="25.125" style="1" bestFit="1" customWidth="1"/>
    <col min="104" max="104" width="23.5" style="1" bestFit="1" customWidth="1"/>
    <col min="105" max="105" width="34.5" style="1" bestFit="1" customWidth="1"/>
    <col min="106" max="106" width="29.5" style="1" bestFit="1" customWidth="1"/>
    <col min="107" max="107" width="30.5" style="1" bestFit="1" customWidth="1"/>
    <col min="108" max="108" width="37.125" style="1" bestFit="1" customWidth="1"/>
    <col min="109" max="109" width="39.5" style="1" bestFit="1" customWidth="1"/>
    <col min="110" max="110" width="42.5" style="1" bestFit="1" customWidth="1"/>
    <col min="111" max="111" width="48" style="1" bestFit="1" customWidth="1"/>
    <col min="112" max="112" width="38.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5" style="1" bestFit="1" customWidth="1"/>
    <col min="121" max="121" width="23.5" style="1" bestFit="1" customWidth="1"/>
    <col min="122" max="122" width="21.5" style="1" bestFit="1" customWidth="1"/>
    <col min="123" max="123" width="32.5" style="1" bestFit="1" customWidth="1"/>
    <col min="124" max="124" width="27.5" style="1" bestFit="1" customWidth="1"/>
    <col min="125" max="125" width="28.5" style="1" bestFit="1" customWidth="1"/>
    <col min="126" max="126" width="35.125" style="1" bestFit="1" customWidth="1"/>
    <col min="127" max="127" width="37.5" style="1" bestFit="1" customWidth="1"/>
    <col min="128" max="128" width="40.5" style="1" bestFit="1" customWidth="1"/>
    <col min="129" max="129" width="46" style="1" bestFit="1" customWidth="1"/>
    <col min="130" max="130" width="36.5" style="1" bestFit="1" customWidth="1"/>
    <col min="131" max="131" width="24" style="1" bestFit="1" customWidth="1"/>
    <col min="132" max="132" width="44.125" style="1" bestFit="1" customWidth="1"/>
    <col min="133" max="133" width="37.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5" style="1" bestFit="1" customWidth="1"/>
    <col min="140" max="140" width="26" style="1" bestFit="1" customWidth="1"/>
    <col min="141" max="141" width="24.5" style="1" bestFit="1" customWidth="1"/>
    <col min="142" max="142" width="35.5" style="1" bestFit="1" customWidth="1"/>
    <col min="143" max="143" width="30.5" style="1" bestFit="1" customWidth="1"/>
    <col min="144" max="144" width="31.5" style="1" bestFit="1" customWidth="1"/>
    <col min="145" max="145" width="38" style="1" bestFit="1" customWidth="1"/>
    <col min="146" max="146" width="40.125" style="1" bestFit="1" customWidth="1"/>
    <col min="147" max="147" width="43.5" style="1" bestFit="1" customWidth="1"/>
    <col min="148" max="148" width="48.875" style="1" bestFit="1" customWidth="1"/>
    <col min="149" max="149" width="39.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5" style="1" bestFit="1" customWidth="1"/>
    <col min="154" max="154" width="21.5" style="1" bestFit="1" customWidth="1"/>
    <col min="155" max="155" width="31.5" style="1" bestFit="1" customWidth="1"/>
    <col min="156" max="156" width="27.5" style="1" bestFit="1" customWidth="1"/>
    <col min="157" max="157" width="56.875" style="1" bestFit="1" customWidth="1"/>
    <col min="158" max="158" width="24.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5" style="1" bestFit="1" customWidth="1"/>
    <col min="164" max="164" width="38.5" style="1" bestFit="1" customWidth="1"/>
    <col min="165" max="165" width="42" style="1" bestFit="1" customWidth="1"/>
    <col min="166" max="166" width="47.5" style="1" bestFit="1" customWidth="1"/>
    <col min="167" max="167" width="37.875" style="1" bestFit="1" customWidth="1"/>
    <col min="168" max="168" width="25.5" style="1" bestFit="1" customWidth="1"/>
    <col min="169" max="169" width="45.5" style="1" bestFit="1" customWidth="1"/>
    <col min="170" max="170" width="38.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5" style="1" bestFit="1" customWidth="1"/>
    <col min="176" max="176" width="25.125" style="1" bestFit="1" customWidth="1"/>
    <col min="177" max="177" width="23.5" style="1" bestFit="1" customWidth="1"/>
    <col min="178" max="178" width="34.5" style="1" bestFit="1" customWidth="1"/>
    <col min="179" max="179" width="29.5" style="1" bestFit="1" customWidth="1"/>
    <col min="180" max="180" width="30.5" style="1" bestFit="1" customWidth="1"/>
    <col min="181" max="181" width="37.125" style="1" bestFit="1" customWidth="1"/>
    <col min="182" max="182" width="39.5" style="1" bestFit="1" customWidth="1"/>
    <col min="183" max="183" width="42.5" style="1" bestFit="1" customWidth="1"/>
    <col min="184" max="184" width="48" style="1" bestFit="1" customWidth="1"/>
    <col min="185" max="185" width="38.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5" style="1" bestFit="1" customWidth="1"/>
    <col min="194" max="194" width="23.5" style="1" bestFit="1" customWidth="1"/>
    <col min="195" max="195" width="21.5" style="1" bestFit="1" customWidth="1"/>
    <col min="196" max="196" width="32.5" style="1" bestFit="1" customWidth="1"/>
    <col min="197" max="197" width="27.5" style="1" bestFit="1" customWidth="1"/>
    <col min="198" max="198" width="28.5" style="1" bestFit="1" customWidth="1"/>
    <col min="199" max="199" width="35.125" style="1" bestFit="1" customWidth="1"/>
    <col min="200" max="200" width="37.5" style="1" bestFit="1" customWidth="1"/>
    <col min="201" max="201" width="40.5" style="1" bestFit="1" customWidth="1"/>
    <col min="202" max="202" width="46" style="1" bestFit="1" customWidth="1"/>
    <col min="203" max="203" width="36.5" style="1" bestFit="1" customWidth="1"/>
    <col min="204" max="204" width="24" style="1" bestFit="1" customWidth="1"/>
    <col min="205" max="205" width="44.125" style="1" bestFit="1" customWidth="1"/>
    <col min="206" max="206" width="37.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5" style="1" bestFit="1" customWidth="1"/>
    <col min="213" max="213" width="26" style="1" bestFit="1" customWidth="1"/>
    <col min="214" max="214" width="24.5" style="1" bestFit="1" customWidth="1"/>
    <col min="215" max="215" width="35.5" style="1" bestFit="1" customWidth="1"/>
    <col min="216" max="216" width="30.5" style="1" bestFit="1" customWidth="1"/>
    <col min="217" max="217" width="31.5" style="1" bestFit="1" customWidth="1"/>
    <col min="218" max="218" width="38" style="1" bestFit="1" customWidth="1"/>
    <col min="219" max="219" width="40.125" style="1" bestFit="1" customWidth="1"/>
    <col min="220" max="220" width="43.5" style="1" bestFit="1" customWidth="1"/>
    <col min="221" max="221" width="48.875" style="1" bestFit="1" customWidth="1"/>
    <col min="222" max="222" width="39.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5" style="1" bestFit="1" customWidth="1"/>
    <col min="227" max="227" width="21.5" style="1" bestFit="1" customWidth="1"/>
    <col min="228" max="228" width="31.5" style="1" bestFit="1" customWidth="1"/>
    <col min="229" max="229" width="27.5" style="1" bestFit="1" customWidth="1"/>
    <col min="230" max="230" width="56.875" style="1" bestFit="1" customWidth="1"/>
    <col min="231" max="231" width="24.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5" style="1" bestFit="1" customWidth="1"/>
    <col min="237" max="237" width="38.5" style="1" bestFit="1" customWidth="1"/>
    <col min="238" max="238" width="42" style="1" bestFit="1" customWidth="1"/>
    <col min="239" max="239" width="47.5" style="1" bestFit="1" customWidth="1"/>
    <col min="240" max="240" width="37.875" style="1" bestFit="1" customWidth="1"/>
    <col min="241" max="241" width="25.5" style="1" bestFit="1" customWidth="1"/>
    <col min="242" max="242" width="45.5" style="1" bestFit="1" customWidth="1"/>
    <col min="243" max="243" width="38.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5" style="1" bestFit="1" customWidth="1"/>
    <col min="249" max="249" width="25.125" style="1" bestFit="1" customWidth="1"/>
    <col min="250" max="250" width="23.5" style="1" bestFit="1" customWidth="1"/>
    <col min="251" max="251" width="34.5" style="1" bestFit="1" customWidth="1"/>
    <col min="252" max="252" width="29.5" style="1" bestFit="1" customWidth="1"/>
    <col min="253" max="253" width="30.5" style="1" bestFit="1" customWidth="1"/>
    <col min="254" max="254" width="37.125" style="1" bestFit="1" customWidth="1"/>
    <col min="255" max="255" width="39.5" style="1" bestFit="1" customWidth="1"/>
    <col min="256" max="256" width="42.5" style="1" bestFit="1" customWidth="1"/>
    <col min="257" max="257" width="48" style="1" bestFit="1" customWidth="1"/>
    <col min="258" max="258" width="38.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5" style="1" bestFit="1" customWidth="1"/>
    <col min="267" max="267" width="23.5" style="1" bestFit="1" customWidth="1"/>
    <col min="268" max="268" width="21.5" style="1" bestFit="1" customWidth="1"/>
    <col min="269" max="269" width="32.5" style="1" bestFit="1" customWidth="1"/>
    <col min="270" max="270" width="27.5" style="1" bestFit="1" customWidth="1"/>
    <col min="271" max="271" width="28.5" style="1" bestFit="1" customWidth="1"/>
    <col min="272" max="272" width="35.125" style="1" bestFit="1" customWidth="1"/>
    <col min="273" max="273" width="37.5" style="1" bestFit="1" customWidth="1"/>
    <col min="274" max="274" width="40.5" style="1" bestFit="1" customWidth="1"/>
    <col min="275" max="275" width="46" style="1" bestFit="1" customWidth="1"/>
    <col min="276" max="276" width="36.5" style="1" bestFit="1" customWidth="1"/>
    <col min="277" max="277" width="24" style="1" bestFit="1" customWidth="1"/>
    <col min="278" max="278" width="44.125" style="1" bestFit="1" customWidth="1"/>
    <col min="279" max="279" width="37.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5" style="1" bestFit="1" customWidth="1"/>
    <col min="286" max="286" width="26" style="1" bestFit="1" customWidth="1"/>
    <col min="287" max="287" width="24.5" style="1" bestFit="1" customWidth="1"/>
    <col min="288" max="288" width="35.5" style="1" bestFit="1" customWidth="1"/>
    <col min="289" max="289" width="30.5" style="1" bestFit="1" customWidth="1"/>
    <col min="290" max="290" width="31.5" style="1" bestFit="1" customWidth="1"/>
    <col min="291" max="291" width="38" style="1" bestFit="1" customWidth="1"/>
    <col min="292" max="292" width="40.125" style="1" bestFit="1" customWidth="1"/>
    <col min="293" max="293" width="43.5" style="1" bestFit="1" customWidth="1"/>
    <col min="294" max="294" width="48.875" style="1" bestFit="1" customWidth="1"/>
    <col min="295" max="295" width="39.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5" style="1" bestFit="1" customWidth="1"/>
    <col min="300" max="300" width="21.5" style="1" bestFit="1" customWidth="1"/>
    <col min="301" max="301" width="31.5" style="1" bestFit="1" customWidth="1"/>
    <col min="302" max="302" width="27.5" style="1" bestFit="1" customWidth="1"/>
    <col min="303" max="303" width="56.875" style="1" bestFit="1" customWidth="1"/>
    <col min="304" max="304" width="24.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5" style="1" bestFit="1" customWidth="1"/>
    <col min="310" max="310" width="38.5" style="1" bestFit="1" customWidth="1"/>
    <col min="311" max="311" width="42" style="1" bestFit="1" customWidth="1"/>
    <col min="312" max="312" width="47.5" style="1" bestFit="1" customWidth="1"/>
    <col min="313" max="313" width="37.875" style="1" bestFit="1" customWidth="1"/>
    <col min="314" max="314" width="25.5" style="1" bestFit="1" customWidth="1"/>
    <col min="315" max="315" width="45.5" style="1" bestFit="1" customWidth="1"/>
    <col min="316" max="316" width="38.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5" style="1" bestFit="1" customWidth="1"/>
    <col min="322" max="322" width="25.125" style="1" bestFit="1" customWidth="1"/>
    <col min="323" max="323" width="23.5" style="1" bestFit="1" customWidth="1"/>
    <col min="324" max="324" width="34.5" style="1" bestFit="1" customWidth="1"/>
    <col min="325" max="325" width="29.5" style="1" bestFit="1" customWidth="1"/>
    <col min="326" max="326" width="30.5" style="1" bestFit="1" customWidth="1"/>
    <col min="327" max="327" width="37.125" style="1" bestFit="1" customWidth="1"/>
    <col min="328" max="328" width="39.5" style="1" bestFit="1" customWidth="1"/>
    <col min="329" max="329" width="42.5" style="1" bestFit="1" customWidth="1"/>
    <col min="330" max="330" width="48" style="1" bestFit="1" customWidth="1"/>
    <col min="331" max="331" width="38.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5" style="1" bestFit="1" customWidth="1"/>
    <col min="340" max="340" width="23.5" style="1" bestFit="1" customWidth="1"/>
    <col min="341" max="341" width="21.5" style="1" bestFit="1" customWidth="1"/>
    <col min="342" max="342" width="32.5" style="1" bestFit="1" customWidth="1"/>
    <col min="343" max="343" width="27.5" style="1" bestFit="1" customWidth="1"/>
    <col min="344" max="344" width="28.5" style="1" bestFit="1" customWidth="1"/>
    <col min="345" max="345" width="35.125" style="1" bestFit="1" customWidth="1"/>
    <col min="346" max="346" width="37.5" style="1" bestFit="1" customWidth="1"/>
    <col min="347" max="347" width="40.5" style="1" bestFit="1" customWidth="1"/>
    <col min="348" max="348" width="46" style="1" bestFit="1" customWidth="1"/>
    <col min="349" max="349" width="36.5" style="1" bestFit="1" customWidth="1"/>
    <col min="350" max="350" width="24" style="1" bestFit="1" customWidth="1"/>
    <col min="351" max="351" width="44.125" style="1" bestFit="1" customWidth="1"/>
    <col min="352" max="352" width="37.5" style="1" bestFit="1" customWidth="1"/>
    <col min="353" max="353" width="80.875" style="1" bestFit="1" customWidth="1"/>
    <col min="354" max="354" width="37.125" style="1" bestFit="1" customWidth="1"/>
    <col min="355" max="16384" width="11.5" style="1"/>
  </cols>
  <sheetData>
    <row r="1" spans="1:62" ht="30" customHeight="1">
      <c r="A1" s="56"/>
      <c r="B1" s="56"/>
      <c r="C1" s="57" t="s">
        <v>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9"/>
      <c r="BH1" s="14" t="s">
        <v>33</v>
      </c>
      <c r="BI1" s="15"/>
      <c r="BJ1" s="16"/>
    </row>
    <row r="2" spans="1:62" ht="30" customHeight="1">
      <c r="A2" s="56"/>
      <c r="B2" s="56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9"/>
      <c r="BH2" s="14" t="s">
        <v>54</v>
      </c>
      <c r="BI2" s="15"/>
      <c r="BJ2" s="16"/>
    </row>
    <row r="3" spans="1:62" ht="30" customHeight="1">
      <c r="A3" s="56"/>
      <c r="B3" s="56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9"/>
      <c r="BH3" s="14" t="s">
        <v>55</v>
      </c>
      <c r="BI3" s="15"/>
      <c r="BJ3" s="16"/>
    </row>
    <row r="4" spans="1:62" ht="30" customHeight="1">
      <c r="A4" s="56"/>
      <c r="B4" s="56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2"/>
      <c r="BH4" s="17" t="s">
        <v>56</v>
      </c>
      <c r="BI4" s="18"/>
      <c r="BJ4" s="19"/>
    </row>
    <row r="5" spans="1:62" ht="23.25" customHeight="1">
      <c r="P5" s="3"/>
      <c r="Q5" s="3"/>
      <c r="BJ5" s="6"/>
    </row>
    <row r="6" spans="1:62" ht="28.5" customHeight="1" thickBot="1">
      <c r="B6" s="20" t="s">
        <v>30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2"/>
      <c r="BD6" s="21"/>
      <c r="BE6" s="22"/>
      <c r="BF6" s="21"/>
      <c r="BG6" s="21"/>
      <c r="BH6" s="7"/>
      <c r="BI6" s="7"/>
      <c r="BJ6" s="8"/>
    </row>
    <row r="7" spans="1:62" ht="36.950000000000003" customHeight="1" thickBot="1">
      <c r="A7" s="1"/>
      <c r="B7" s="23">
        <v>2024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2"/>
      <c r="BD7" s="21"/>
      <c r="BE7" s="22"/>
      <c r="BF7" s="21"/>
      <c r="BG7" s="21"/>
      <c r="BH7" s="7"/>
      <c r="BI7" s="7"/>
      <c r="BJ7" s="8"/>
    </row>
    <row r="8" spans="1:62" ht="8.4499999999999993" customHeight="1" thickBot="1">
      <c r="A8" s="1"/>
      <c r="B8" s="1"/>
      <c r="C8" s="24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2"/>
      <c r="BD8" s="21"/>
      <c r="BE8" s="22"/>
      <c r="BF8" s="21"/>
      <c r="BG8" s="21"/>
      <c r="BH8" s="7"/>
      <c r="BI8" s="7"/>
      <c r="BJ8" s="8"/>
    </row>
    <row r="9" spans="1:62" s="2" customFormat="1" ht="38.1" customHeight="1" thickBot="1">
      <c r="A9" s="68" t="s">
        <v>29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5" t="s">
        <v>28</v>
      </c>
      <c r="P9" s="66"/>
      <c r="Q9" s="67"/>
      <c r="R9" s="65" t="s">
        <v>27</v>
      </c>
      <c r="S9" s="66"/>
      <c r="T9" s="66"/>
      <c r="U9" s="66"/>
      <c r="V9" s="66"/>
      <c r="W9" s="66"/>
      <c r="X9" s="66"/>
      <c r="Y9" s="66"/>
      <c r="Z9" s="69" t="s">
        <v>26</v>
      </c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  <c r="AO9" s="65" t="s">
        <v>25</v>
      </c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7"/>
      <c r="BH9" s="63" t="s">
        <v>22</v>
      </c>
      <c r="BI9" s="64"/>
      <c r="BJ9" s="9"/>
    </row>
    <row r="10" spans="1:62" s="2" customFormat="1" ht="57" customHeight="1" thickBot="1">
      <c r="A10" s="25" t="s">
        <v>20</v>
      </c>
      <c r="B10" s="25" t="s">
        <v>19</v>
      </c>
      <c r="C10" s="25" t="s">
        <v>18</v>
      </c>
      <c r="D10" s="25" t="s">
        <v>17</v>
      </c>
      <c r="E10" s="25" t="s">
        <v>16</v>
      </c>
      <c r="F10" s="25" t="s">
        <v>15</v>
      </c>
      <c r="G10" s="25" t="s">
        <v>14</v>
      </c>
      <c r="H10" s="25" t="s">
        <v>13</v>
      </c>
      <c r="I10" s="25" t="s">
        <v>12</v>
      </c>
      <c r="J10" s="25" t="s">
        <v>31</v>
      </c>
      <c r="K10" s="25" t="s">
        <v>101</v>
      </c>
      <c r="L10" s="25" t="s">
        <v>11</v>
      </c>
      <c r="M10" s="25" t="s">
        <v>102</v>
      </c>
      <c r="N10" s="25" t="s">
        <v>10</v>
      </c>
      <c r="O10" s="25" t="s">
        <v>103</v>
      </c>
      <c r="P10" s="25" t="s">
        <v>9</v>
      </c>
      <c r="Q10" s="25" t="s">
        <v>34</v>
      </c>
      <c r="R10" s="25" t="s">
        <v>35</v>
      </c>
      <c r="S10" s="25" t="s">
        <v>8</v>
      </c>
      <c r="T10" s="25" t="s">
        <v>7</v>
      </c>
      <c r="U10" s="25" t="s">
        <v>6</v>
      </c>
      <c r="V10" s="25" t="s">
        <v>5</v>
      </c>
      <c r="W10" s="25" t="s">
        <v>4</v>
      </c>
      <c r="X10" s="25" t="s">
        <v>3</v>
      </c>
      <c r="Y10" s="25" t="s">
        <v>2</v>
      </c>
      <c r="Z10" s="25" t="s">
        <v>38</v>
      </c>
      <c r="AA10" s="25" t="s">
        <v>39</v>
      </c>
      <c r="AB10" s="25" t="s">
        <v>40</v>
      </c>
      <c r="AC10" s="25" t="s">
        <v>41</v>
      </c>
      <c r="AD10" s="25" t="s">
        <v>42</v>
      </c>
      <c r="AE10" s="25" t="s">
        <v>43</v>
      </c>
      <c r="AF10" s="25" t="s">
        <v>44</v>
      </c>
      <c r="AG10" s="25" t="s">
        <v>45</v>
      </c>
      <c r="AH10" s="25" t="s">
        <v>46</v>
      </c>
      <c r="AI10" s="25" t="s">
        <v>47</v>
      </c>
      <c r="AJ10" s="25" t="s">
        <v>48</v>
      </c>
      <c r="AK10" s="25" t="s">
        <v>49</v>
      </c>
      <c r="AL10" s="25" t="s">
        <v>50</v>
      </c>
      <c r="AM10" s="25" t="s">
        <v>51</v>
      </c>
      <c r="AN10" s="25" t="s">
        <v>52</v>
      </c>
      <c r="AO10" s="25" t="s">
        <v>104</v>
      </c>
      <c r="AP10" s="25" t="s">
        <v>105</v>
      </c>
      <c r="AQ10" s="25" t="s">
        <v>106</v>
      </c>
      <c r="AR10" s="25" t="s">
        <v>107</v>
      </c>
      <c r="AS10" s="25" t="s">
        <v>108</v>
      </c>
      <c r="AT10" s="25" t="s">
        <v>109</v>
      </c>
      <c r="AU10" s="25" t="s">
        <v>110</v>
      </c>
      <c r="AV10" s="25" t="s">
        <v>111</v>
      </c>
      <c r="AW10" s="25" t="s">
        <v>112</v>
      </c>
      <c r="AX10" s="25" t="s">
        <v>113</v>
      </c>
      <c r="AY10" s="25" t="s">
        <v>114</v>
      </c>
      <c r="AZ10" s="25" t="s">
        <v>115</v>
      </c>
      <c r="BA10" s="25" t="s">
        <v>116</v>
      </c>
      <c r="BB10" s="25" t="s">
        <v>117</v>
      </c>
      <c r="BC10" s="26" t="s">
        <v>53</v>
      </c>
      <c r="BD10" s="25" t="s">
        <v>24</v>
      </c>
      <c r="BE10" s="26" t="s">
        <v>36</v>
      </c>
      <c r="BF10" s="25" t="s">
        <v>37</v>
      </c>
      <c r="BG10" s="25" t="s">
        <v>23</v>
      </c>
      <c r="BH10" s="25" t="s">
        <v>1</v>
      </c>
      <c r="BI10" s="27" t="s">
        <v>0</v>
      </c>
      <c r="BJ10" s="20" t="s">
        <v>21</v>
      </c>
    </row>
    <row r="11" spans="1:62" s="40" customFormat="1" ht="77.25" customHeight="1">
      <c r="A11" s="35">
        <v>22</v>
      </c>
      <c r="B11" s="35" t="s">
        <v>57</v>
      </c>
      <c r="C11" s="35" t="s">
        <v>58</v>
      </c>
      <c r="D11" s="35" t="s">
        <v>59</v>
      </c>
      <c r="E11" s="35" t="s">
        <v>60</v>
      </c>
      <c r="F11" s="35" t="s">
        <v>61</v>
      </c>
      <c r="G11" s="35" t="s">
        <v>62</v>
      </c>
      <c r="H11" s="35">
        <v>459903000</v>
      </c>
      <c r="I11" s="35" t="s">
        <v>63</v>
      </c>
      <c r="J11" s="35">
        <v>40</v>
      </c>
      <c r="K11" s="35" t="s">
        <v>64</v>
      </c>
      <c r="L11" s="35" t="s">
        <v>80</v>
      </c>
      <c r="M11" s="35">
        <v>70</v>
      </c>
      <c r="N11" s="35">
        <v>0</v>
      </c>
      <c r="O11" s="36"/>
      <c r="P11" s="28" t="e">
        <f>+Tabla1[[#This Row],[Meta Ejecutada Vigencia4]]/Tabla1[[#This Row],[Meta Programada Vigencia]]</f>
        <v>#DIV/0!</v>
      </c>
      <c r="Q11" s="28">
        <f>+Tabla1[[#This Row],[Meta Ejecutada Vigencia4]]/Tabla1[[#This Row],[Meta Programada Cuatrienio3]]</f>
        <v>0</v>
      </c>
      <c r="R11" s="36"/>
      <c r="S11" s="36"/>
      <c r="T11" s="37"/>
      <c r="U11" s="37"/>
      <c r="V11" s="36"/>
      <c r="W11" s="36"/>
      <c r="X11" s="36"/>
      <c r="Y11" s="36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>
        <f>Tabla1[[#This Row],[Recursos propios 2024]]</f>
        <v>0</v>
      </c>
      <c r="AO11" s="39" t="e">
        <f>SUM([1]!Tabla1[[#This Row],[Recursos propios 2024]:[Otros 2024]])</f>
        <v>#REF!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29">
        <v>0</v>
      </c>
      <c r="BD11" s="28" t="e">
        <f>+Tabla1[[#This Row],[Total Comprometido 2024]]/Tabla1[[#This Row],[Total 2024]]</f>
        <v>#DIV/0!</v>
      </c>
      <c r="BE11" s="12" t="e">
        <f>SUM([1]!Tabla1[[#This Row],[Recursos propios 20242]:[Otros 202415]])</f>
        <v>#REF!</v>
      </c>
      <c r="BF11" s="37" t="e">
        <f>SUM([1]!Tabla1[[#This Row],[Recursos propios 20242]:[Otros 202415]])</f>
        <v>#REF!</v>
      </c>
      <c r="BG11" s="37"/>
      <c r="BH11" s="35" t="s">
        <v>81</v>
      </c>
      <c r="BI11" s="35" t="s">
        <v>83</v>
      </c>
      <c r="BJ11" s="35">
        <v>16</v>
      </c>
    </row>
    <row r="12" spans="1:62" s="45" customFormat="1" ht="77.25" customHeight="1">
      <c r="A12" s="41">
        <v>232</v>
      </c>
      <c r="B12" s="41" t="s">
        <v>57</v>
      </c>
      <c r="C12" s="41" t="s">
        <v>65</v>
      </c>
      <c r="D12" s="41" t="s">
        <v>67</v>
      </c>
      <c r="E12" s="41" t="s">
        <v>68</v>
      </c>
      <c r="F12" s="41" t="s">
        <v>69</v>
      </c>
      <c r="G12" s="41" t="s">
        <v>70</v>
      </c>
      <c r="H12" s="41">
        <v>120500700</v>
      </c>
      <c r="I12" s="41" t="s">
        <v>71</v>
      </c>
      <c r="J12" s="42">
        <v>0</v>
      </c>
      <c r="K12" s="41" t="s">
        <v>64</v>
      </c>
      <c r="L12" s="41" t="s">
        <v>80</v>
      </c>
      <c r="M12" s="42">
        <v>1</v>
      </c>
      <c r="N12" s="41">
        <v>0</v>
      </c>
      <c r="O12" s="43"/>
      <c r="P12" s="30" t="e">
        <f>+Tabla1[[#This Row],[Meta Ejecutada Vigencia4]]/Tabla1[[#This Row],[Meta Programada Vigencia]]</f>
        <v>#DIV/0!</v>
      </c>
      <c r="Q12" s="30">
        <f>+Tabla1[[#This Row],[Meta Ejecutada Vigencia4]]/Tabla1[[#This Row],[Meta Programada Cuatrienio3]]</f>
        <v>0</v>
      </c>
      <c r="R12" s="43"/>
      <c r="S12" s="43"/>
      <c r="T12" s="43"/>
      <c r="U12" s="43"/>
      <c r="V12" s="43"/>
      <c r="W12" s="43"/>
      <c r="X12" s="43"/>
      <c r="Y12" s="36"/>
      <c r="Z12" s="44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8">
        <f>Tabla1[[#This Row],[Recursos propios 2024]]</f>
        <v>0</v>
      </c>
      <c r="AO12" s="39" t="e">
        <f>SUM([1]!Tabla1[[#This Row],[Recursos propios 2024]:[Otros 2024]])</f>
        <v>#REF!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1">
        <v>0</v>
      </c>
      <c r="BD12" s="28" t="e">
        <f>+Tabla1[[#This Row],[Total Comprometido 2024]]/Tabla1[[#This Row],[Total 2024]]</f>
        <v>#DIV/0!</v>
      </c>
      <c r="BE12" s="32" t="e">
        <f>SUM([1]!Tabla1[[#This Row],[Recursos propios 20242]:[Otros 202415]])</f>
        <v>#REF!</v>
      </c>
      <c r="BF12" s="39" t="e">
        <f>SUM([1]!Tabla1[[#This Row],[Recursos propios 20242]:[Otros 202415]])</f>
        <v>#REF!</v>
      </c>
      <c r="BG12" s="39"/>
      <c r="BH12" s="41" t="s">
        <v>81</v>
      </c>
      <c r="BI12" s="35" t="s">
        <v>83</v>
      </c>
      <c r="BJ12" s="41">
        <v>16</v>
      </c>
    </row>
    <row r="13" spans="1:62" s="45" customFormat="1" ht="77.25" customHeight="1">
      <c r="A13" s="35">
        <v>233</v>
      </c>
      <c r="B13" s="35" t="s">
        <v>57</v>
      </c>
      <c r="C13" s="35" t="s">
        <v>66</v>
      </c>
      <c r="D13" s="35" t="s">
        <v>72</v>
      </c>
      <c r="E13" s="35" t="s">
        <v>73</v>
      </c>
      <c r="F13" s="35" t="s">
        <v>74</v>
      </c>
      <c r="G13" s="35" t="s">
        <v>75</v>
      </c>
      <c r="H13" s="35">
        <v>250300100</v>
      </c>
      <c r="I13" s="35" t="s">
        <v>76</v>
      </c>
      <c r="J13" s="35">
        <v>1</v>
      </c>
      <c r="K13" s="35" t="s">
        <v>64</v>
      </c>
      <c r="L13" s="35" t="s">
        <v>100</v>
      </c>
      <c r="M13" s="35">
        <v>1</v>
      </c>
      <c r="N13" s="41">
        <v>1</v>
      </c>
      <c r="O13" s="36">
        <v>1</v>
      </c>
      <c r="P13" s="30">
        <f>+Tabla1[[#This Row],[Meta Ejecutada Vigencia4]]/Tabla1[[#This Row],[Meta Programada Vigencia]]</f>
        <v>1</v>
      </c>
      <c r="Q13" s="30">
        <f>+Tabla1[[#This Row],[Meta Ejecutada Vigencia4]]/Tabla1[[#This Row],[Meta Programada Cuatrienio3]]</f>
        <v>1</v>
      </c>
      <c r="R13" s="46" t="s">
        <v>84</v>
      </c>
      <c r="S13" s="46" t="s">
        <v>85</v>
      </c>
      <c r="T13" s="10">
        <v>324349999.33999997</v>
      </c>
      <c r="U13" s="10">
        <v>67216666.670000002</v>
      </c>
      <c r="V13" s="43" t="s">
        <v>86</v>
      </c>
      <c r="W13" s="46" t="s">
        <v>87</v>
      </c>
      <c r="X13" s="46">
        <v>619703</v>
      </c>
      <c r="Y13" s="36" t="s">
        <v>88</v>
      </c>
      <c r="Z13" s="10">
        <v>67216666.670000002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8">
        <f>Tabla1[[#This Row],[Recursos propios 2024]]</f>
        <v>67216666.670000002</v>
      </c>
      <c r="AO13" s="39">
        <f>Tabla1[[#This Row],[Total 2024]]</f>
        <v>67216666.670000002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1">
        <f>Tabla1[[#This Row],[Recursos propios 20242]]</f>
        <v>67216666.670000002</v>
      </c>
      <c r="BD13" s="47" t="e">
        <f>+[1]!Tabla1[[#This Row],[Total Comprometido 2024]]/[1]!Tabla1[[#This Row],[Total 2024]]</f>
        <v>#REF!</v>
      </c>
      <c r="BE13" s="31">
        <f>Tabla1[[#This Row],[Recursos propios 20242]]</f>
        <v>67216666.670000002</v>
      </c>
      <c r="BF13" s="38">
        <f>Tabla1[[#This Row],[Recursos propios 20242]]</f>
        <v>67216666.670000002</v>
      </c>
      <c r="BG13" s="39"/>
      <c r="BH13" s="48" t="s">
        <v>81</v>
      </c>
      <c r="BI13" s="48" t="s">
        <v>83</v>
      </c>
      <c r="BJ13" s="48">
        <v>16</v>
      </c>
    </row>
    <row r="14" spans="1:62" s="45" customFormat="1" ht="77.25" customHeight="1">
      <c r="A14" s="35">
        <v>233</v>
      </c>
      <c r="B14" s="35" t="s">
        <v>57</v>
      </c>
      <c r="C14" s="35" t="s">
        <v>66</v>
      </c>
      <c r="D14" s="35" t="s">
        <v>72</v>
      </c>
      <c r="E14" s="35" t="s">
        <v>73</v>
      </c>
      <c r="F14" s="35" t="s">
        <v>74</v>
      </c>
      <c r="G14" s="35" t="s">
        <v>75</v>
      </c>
      <c r="H14" s="35">
        <v>250300100</v>
      </c>
      <c r="I14" s="35" t="s">
        <v>76</v>
      </c>
      <c r="J14" s="35">
        <v>1</v>
      </c>
      <c r="K14" s="35" t="s">
        <v>64</v>
      </c>
      <c r="L14" s="41" t="s">
        <v>80</v>
      </c>
      <c r="M14" s="49"/>
      <c r="N14" s="49"/>
      <c r="O14" s="43"/>
      <c r="P14" s="30"/>
      <c r="Q14" s="30"/>
      <c r="R14" s="46" t="s">
        <v>89</v>
      </c>
      <c r="S14" s="46" t="s">
        <v>90</v>
      </c>
      <c r="T14" s="10">
        <v>750214949.66999996</v>
      </c>
      <c r="U14" s="10">
        <v>270783333.32999998</v>
      </c>
      <c r="V14" s="43" t="s">
        <v>86</v>
      </c>
      <c r="W14" s="46" t="s">
        <v>87</v>
      </c>
      <c r="X14" s="50">
        <v>619703</v>
      </c>
      <c r="Y14" s="36" t="s">
        <v>91</v>
      </c>
      <c r="Z14" s="10">
        <v>270783333.32999998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38">
        <f>Tabla1[[#This Row],[Recursos propios 2024]]</f>
        <v>270783333.32999998</v>
      </c>
      <c r="AO14" s="44">
        <v>163425368.75</v>
      </c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31">
        <f>Tabla1[[#This Row],[Recursos propios 20242]]</f>
        <v>163425368.75</v>
      </c>
      <c r="BD14" s="11" t="e">
        <f>+[1]!Tabla1[[#This Row],[Total Comprometido 2024]]/[1]!Tabla1[[#This Row],[Total 2024]]</f>
        <v>#REF!</v>
      </c>
      <c r="BE14" s="31">
        <f>Tabla1[[#This Row],[Recursos propios 20242]]</f>
        <v>163425368.75</v>
      </c>
      <c r="BF14" s="12">
        <v>158665368.75</v>
      </c>
      <c r="BG14" s="44"/>
      <c r="BH14" s="49"/>
      <c r="BI14" s="49"/>
      <c r="BJ14" s="49"/>
    </row>
    <row r="15" spans="1:62" s="45" customFormat="1" ht="77.25" customHeight="1">
      <c r="A15" s="35">
        <v>255</v>
      </c>
      <c r="B15" s="35" t="s">
        <v>57</v>
      </c>
      <c r="C15" s="35" t="s">
        <v>65</v>
      </c>
      <c r="D15" s="35" t="s">
        <v>67</v>
      </c>
      <c r="E15" s="35" t="s">
        <v>68</v>
      </c>
      <c r="F15" s="35" t="s">
        <v>77</v>
      </c>
      <c r="G15" s="35" t="s">
        <v>78</v>
      </c>
      <c r="H15" s="35">
        <v>120500500</v>
      </c>
      <c r="I15" s="35" t="s">
        <v>79</v>
      </c>
      <c r="J15" s="35">
        <v>1</v>
      </c>
      <c r="K15" s="35" t="s">
        <v>64</v>
      </c>
      <c r="L15" s="41" t="s">
        <v>100</v>
      </c>
      <c r="M15" s="35">
        <v>1</v>
      </c>
      <c r="N15" s="41">
        <v>1</v>
      </c>
      <c r="O15" s="36">
        <v>1</v>
      </c>
      <c r="P15" s="30">
        <f>+Tabla1[[#This Row],[Meta Ejecutada Vigencia4]]/Tabla1[[#This Row],[Meta Programada Vigencia]]</f>
        <v>1</v>
      </c>
      <c r="Q15" s="30">
        <f>+Tabla1[[#This Row],[Meta Ejecutada Vigencia4]]/Tabla1[[#This Row],[Meta Programada Cuatrienio3]]</f>
        <v>1</v>
      </c>
      <c r="R15" s="46" t="s">
        <v>97</v>
      </c>
      <c r="S15" s="46" t="s">
        <v>98</v>
      </c>
      <c r="T15" s="10">
        <v>596374250.24000001</v>
      </c>
      <c r="U15" s="33">
        <v>106600000</v>
      </c>
      <c r="V15" s="43" t="s">
        <v>86</v>
      </c>
      <c r="W15" s="46" t="s">
        <v>87</v>
      </c>
      <c r="X15" s="50">
        <v>619703</v>
      </c>
      <c r="Y15" s="36" t="s">
        <v>99</v>
      </c>
      <c r="Z15" s="39">
        <v>106600000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8">
        <f>Tabla1[[#This Row],[Recursos propios 2024]]</f>
        <v>106600000</v>
      </c>
      <c r="AO15" s="39">
        <v>106600000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1">
        <f>Tabla1[[#This Row],[Recursos propios 20242]]</f>
        <v>106600000</v>
      </c>
      <c r="BD15" s="51" t="e">
        <f>+[1]!Tabla1[[#This Row],[Total Comprometido 2024]]/[1]!Tabla1[[#This Row],[Total 2024]]</f>
        <v>#REF!</v>
      </c>
      <c r="BE15" s="32">
        <v>105148000</v>
      </c>
      <c r="BF15" s="39">
        <v>105148000</v>
      </c>
      <c r="BG15" s="39"/>
      <c r="BH15" s="48" t="s">
        <v>82</v>
      </c>
      <c r="BI15" s="48" t="s">
        <v>83</v>
      </c>
      <c r="BJ15" s="48">
        <v>16</v>
      </c>
    </row>
    <row r="16" spans="1:62" s="52" customFormat="1" ht="77.25" customHeight="1">
      <c r="A16" s="35">
        <v>255</v>
      </c>
      <c r="B16" s="35" t="s">
        <v>57</v>
      </c>
      <c r="C16" s="35" t="s">
        <v>65</v>
      </c>
      <c r="D16" s="35" t="s">
        <v>67</v>
      </c>
      <c r="E16" s="35" t="s">
        <v>68</v>
      </c>
      <c r="F16" s="35" t="s">
        <v>77</v>
      </c>
      <c r="G16" s="35" t="s">
        <v>78</v>
      </c>
      <c r="H16" s="35">
        <v>120500500</v>
      </c>
      <c r="I16" s="35" t="s">
        <v>79</v>
      </c>
      <c r="J16" s="35">
        <v>1</v>
      </c>
      <c r="K16" s="35" t="s">
        <v>64</v>
      </c>
      <c r="L16" s="41" t="s">
        <v>80</v>
      </c>
      <c r="M16" s="49"/>
      <c r="N16" s="49"/>
      <c r="O16" s="43"/>
      <c r="P16" s="30"/>
      <c r="Q16" s="30"/>
      <c r="R16" s="43" t="s">
        <v>92</v>
      </c>
      <c r="S16" s="46" t="s">
        <v>93</v>
      </c>
      <c r="T16" s="33">
        <v>1552716320.3299999</v>
      </c>
      <c r="U16" s="33">
        <v>174060000</v>
      </c>
      <c r="V16" s="43" t="s">
        <v>86</v>
      </c>
      <c r="W16" s="43" t="s">
        <v>87</v>
      </c>
      <c r="X16" s="43">
        <v>619703</v>
      </c>
      <c r="Y16" s="46" t="s">
        <v>94</v>
      </c>
      <c r="Z16" s="33">
        <v>174060000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38">
        <f>Tabla1[[#This Row],[Recursos propios 2024]]</f>
        <v>174060000</v>
      </c>
      <c r="AO16" s="44">
        <v>174060000</v>
      </c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31">
        <f>Tabla1[[#This Row],[Recursos propios 20242]]</f>
        <v>174060000</v>
      </c>
      <c r="BD16" s="51" t="e">
        <f>+[1]!Tabla1[[#This Row],[Total Comprometido 2024]]/[1]!Tabla1[[#This Row],[Total 2024]]</f>
        <v>#REF!</v>
      </c>
      <c r="BE16" s="33">
        <v>174060000</v>
      </c>
      <c r="BF16" s="44">
        <v>174060000</v>
      </c>
      <c r="BG16" s="44"/>
      <c r="BH16" s="49"/>
      <c r="BI16" s="49"/>
      <c r="BJ16" s="49"/>
    </row>
    <row r="17" spans="1:62" s="52" customFormat="1" ht="77.25" customHeight="1">
      <c r="A17" s="35">
        <v>255</v>
      </c>
      <c r="B17" s="35" t="s">
        <v>57</v>
      </c>
      <c r="C17" s="35" t="s">
        <v>65</v>
      </c>
      <c r="D17" s="35" t="s">
        <v>67</v>
      </c>
      <c r="E17" s="35" t="s">
        <v>68</v>
      </c>
      <c r="F17" s="35" t="s">
        <v>77</v>
      </c>
      <c r="G17" s="35" t="s">
        <v>78</v>
      </c>
      <c r="H17" s="35">
        <v>120500500</v>
      </c>
      <c r="I17" s="35" t="s">
        <v>79</v>
      </c>
      <c r="J17" s="35">
        <v>1</v>
      </c>
      <c r="K17" s="35" t="s">
        <v>64</v>
      </c>
      <c r="L17" s="41" t="s">
        <v>80</v>
      </c>
      <c r="M17" s="53"/>
      <c r="N17" s="53"/>
      <c r="O17" s="54"/>
      <c r="P17" s="34"/>
      <c r="Q17" s="34"/>
      <c r="R17" s="54" t="s">
        <v>95</v>
      </c>
      <c r="S17" s="54" t="s">
        <v>96</v>
      </c>
      <c r="T17" s="31">
        <v>1571656615.6199999</v>
      </c>
      <c r="U17" s="31">
        <v>593340000</v>
      </c>
      <c r="V17" s="54" t="s">
        <v>86</v>
      </c>
      <c r="W17" s="54" t="s">
        <v>87</v>
      </c>
      <c r="X17" s="54">
        <v>619703</v>
      </c>
      <c r="Y17" s="55" t="s">
        <v>94</v>
      </c>
      <c r="Z17" s="31">
        <v>593340000</v>
      </c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>
        <f>Tabla1[[#This Row],[Recursos propios 2024]]</f>
        <v>593340000</v>
      </c>
      <c r="AO17" s="38">
        <v>587309999.99000001</v>
      </c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1">
        <f>Tabla1[[#This Row],[Recursos propios 20242]]</f>
        <v>587309999.99000001</v>
      </c>
      <c r="BD17" s="51" t="e">
        <f>+[1]!Tabla1[[#This Row],[Total Comprometido 2024]]/[1]!Tabla1[[#This Row],[Total 2024]]</f>
        <v>#REF!</v>
      </c>
      <c r="BE17" s="31">
        <v>583309999.99000001</v>
      </c>
      <c r="BF17" s="38">
        <v>538003333.32000005</v>
      </c>
      <c r="BG17" s="38"/>
      <c r="BH17" s="53"/>
      <c r="BI17" s="53"/>
      <c r="BJ17" s="53"/>
    </row>
  </sheetData>
  <sheetProtection algorithmName="SHA-512" hashValue="ODepAaeH4ctAJwzCXK3kNyMs2Oji+LYw4KmDI7X/sKCX7l1AHpTtf8EP2uHGR5p9AxdkUwVUY+yI7JyudKIaqg==" saltValue="fYzQbOdegiwtvkT7hSgGIA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2025-01-31T21:35:53Z</dcterms:modified>
</cp:coreProperties>
</file>