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d:\Desktop\Alcaldía Bga 2025\Planes de Acción Diciembre 2024\"/>
    </mc:Choice>
  </mc:AlternateContent>
  <xr:revisionPtr revIDLastSave="0" documentId="13_ncr:1_{DB71C571-EB43-4287-B7A6-A60B293FDBF5}" xr6:coauthVersionLast="45" xr6:coauthVersionMax="47" xr10:uidLastSave="{00000000-0000-0000-0000-000000000000}"/>
  <bookViews>
    <workbookView xWindow="-120" yWindow="-120" windowWidth="20730" windowHeight="11160" xr2:uid="{00000000-000D-0000-FFFF-FFFF00000000}"/>
  </bookViews>
  <sheets>
    <sheet name="Plan de Accion" sheetId="1" r:id="rId1"/>
  </sheets>
  <definedNames>
    <definedName name="PA">'Plan de Accion'!$A$9:$BJ$40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AN12" i="1" l="1"/>
  <c r="AN13" i="1"/>
  <c r="AN14" i="1"/>
  <c r="AN15" i="1"/>
  <c r="AN16" i="1"/>
  <c r="AN17" i="1"/>
  <c r="AN18" i="1"/>
  <c r="AN19" i="1"/>
  <c r="AN20" i="1"/>
  <c r="AN21" i="1"/>
  <c r="AN22" i="1"/>
  <c r="AN23" i="1"/>
  <c r="AN24" i="1"/>
  <c r="AN25" i="1"/>
  <c r="AN26" i="1"/>
  <c r="AN27" i="1"/>
  <c r="AN28" i="1"/>
  <c r="AN29" i="1"/>
  <c r="AN30" i="1"/>
  <c r="AN31" i="1"/>
  <c r="AN32" i="1"/>
  <c r="AN33" i="1"/>
  <c r="AN34" i="1"/>
  <c r="AN35" i="1"/>
  <c r="AN11" i="1"/>
  <c r="BC35" i="1" l="1"/>
  <c r="BC34" i="1"/>
  <c r="BC33" i="1"/>
  <c r="BC32" i="1"/>
  <c r="BC31" i="1"/>
  <c r="BC30" i="1"/>
  <c r="BC29" i="1"/>
  <c r="BC28" i="1"/>
  <c r="BC27" i="1"/>
  <c r="BC26" i="1"/>
  <c r="BC25" i="1"/>
  <c r="BC24" i="1"/>
  <c r="BC23" i="1"/>
  <c r="BC22" i="1"/>
  <c r="BC21" i="1"/>
  <c r="BC20" i="1"/>
  <c r="BC19" i="1"/>
  <c r="BC18" i="1"/>
  <c r="BC17" i="1"/>
  <c r="BC16" i="1"/>
  <c r="BC15" i="1"/>
  <c r="BC14" i="1"/>
  <c r="BC13" i="1"/>
  <c r="BC12" i="1"/>
  <c r="BC11" i="1"/>
  <c r="BE17" i="1"/>
  <c r="BB11" i="1" l="1"/>
  <c r="BB12" i="1"/>
  <c r="BB13" i="1"/>
  <c r="AN36" i="1" l="1"/>
  <c r="BF35" i="1"/>
  <c r="BF23" i="1" l="1"/>
  <c r="BE23" i="1"/>
  <c r="BF22" i="1" l="1"/>
  <c r="BF21" i="1" l="1"/>
  <c r="Q44" i="1"/>
  <c r="P44" i="1"/>
  <c r="Q43" i="1"/>
  <c r="P43" i="1"/>
  <c r="Q42" i="1"/>
  <c r="P42" i="1"/>
  <c r="Q41" i="1"/>
  <c r="P41" i="1"/>
  <c r="Q40" i="1"/>
  <c r="P40" i="1"/>
  <c r="Q39" i="1"/>
  <c r="P39" i="1"/>
  <c r="Q38" i="1"/>
  <c r="P38" i="1"/>
  <c r="Q37" i="1"/>
  <c r="P37" i="1"/>
  <c r="Q36" i="1"/>
  <c r="P36" i="1"/>
  <c r="Q35" i="1"/>
  <c r="P35" i="1"/>
  <c r="Q34" i="1"/>
  <c r="P34" i="1"/>
  <c r="Q33" i="1"/>
  <c r="P33" i="1"/>
  <c r="Q31" i="1"/>
  <c r="P31" i="1"/>
  <c r="BF30" i="1"/>
  <c r="Q30" i="1"/>
  <c r="P30" i="1"/>
  <c r="Q29" i="1"/>
  <c r="P29" i="1"/>
  <c r="BE28" i="1"/>
  <c r="BF28" i="1" s="1"/>
  <c r="BD27" i="1"/>
  <c r="Q27" i="1"/>
  <c r="BF26" i="1"/>
  <c r="Q26" i="1"/>
  <c r="P26" i="1"/>
  <c r="Q25" i="1"/>
  <c r="P25" i="1"/>
  <c r="Q24" i="1"/>
  <c r="P24" i="1"/>
  <c r="P23" i="1"/>
  <c r="P22" i="1"/>
  <c r="BF20" i="1"/>
  <c r="P20" i="1"/>
  <c r="Q19" i="1"/>
  <c r="P19" i="1"/>
  <c r="Q17" i="1"/>
  <c r="P17" i="1"/>
  <c r="Q16" i="1"/>
  <c r="P16" i="1"/>
  <c r="Q15" i="1"/>
  <c r="P15" i="1"/>
  <c r="Q14" i="1"/>
  <c r="P14" i="1"/>
  <c r="Q13" i="1"/>
  <c r="P13" i="1"/>
  <c r="Q12" i="1"/>
  <c r="P12" i="1"/>
  <c r="Q11" i="1"/>
  <c r="P11" i="1"/>
  <c r="BC36" i="1" l="1"/>
  <c r="BD29" i="1"/>
  <c r="BE25" i="1"/>
  <c r="BD31" i="1"/>
  <c r="BF25" i="1" l="1"/>
  <c r="BF36" i="1" s="1"/>
  <c r="BE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T10" authorId="0" shapeId="0" xr:uid="{00000000-0006-0000-0000-000001000000}">
      <text>
        <r>
          <rPr>
            <sz val="11"/>
            <rFont val="Aptos Narrow"/>
            <family val="2"/>
            <scheme val="minor"/>
          </rPr>
          <t>MONICA:
Valor total del proyecto</t>
        </r>
      </text>
    </comment>
    <comment ref="U10" authorId="0" shapeId="0" xr:uid="{00000000-0006-0000-0000-000002000000}">
      <text>
        <r>
          <rPr>
            <sz val="11"/>
            <rFont val="Aptos Narrow"/>
            <family val="2"/>
            <scheme val="minor"/>
          </rPr>
          <t>MONICA:
Valor vigencia 2024 del proyecto</t>
        </r>
      </text>
    </comment>
    <comment ref="V10" authorId="0" shapeId="0" xr:uid="{00000000-0006-0000-0000-000003000000}">
      <text>
        <r>
          <rPr>
            <sz val="11"/>
            <rFont val="Aptos Narrow"/>
            <family val="2"/>
            <scheme val="minor"/>
          </rPr>
          <t>MONICA:
Si es todo el municipio diligenciar "Municipio de Bucaramanga".
De lo contratio relacionar la comuna o barrio específico.</t>
        </r>
      </text>
    </comment>
    <comment ref="W10" authorId="0" shapeId="0" xr:uid="{00000000-0006-0000-0000-000004000000}">
      <text>
        <r>
          <rPr>
            <sz val="11"/>
            <rFont val="Aptos Narrow"/>
            <family val="2"/>
            <scheme val="minor"/>
          </rPr>
          <t>MONICA:
Enfoque diferencial que apunte directamente el producto.</t>
        </r>
      </text>
    </comment>
    <comment ref="X10" authorId="0" shapeId="0" xr:uid="{00000000-0006-0000-0000-000005000000}">
      <text>
        <r>
          <rPr>
            <sz val="11"/>
            <rFont val="Aptos Narrow"/>
            <family val="2"/>
            <scheme val="minor"/>
          </rPr>
          <t>MONICA:
Cuantitativa</t>
        </r>
      </text>
    </comment>
    <comment ref="Y10" authorId="0" shapeId="0" xr:uid="{00000000-0006-0000-0000-000006000000}">
      <text>
        <r>
          <rPr>
            <sz val="11"/>
            <rFont val="Aptos Narrow"/>
            <family val="2"/>
            <scheme val="minor"/>
          </rPr>
          <t>MONICA:
De forma general</t>
        </r>
      </text>
    </comment>
  </commentList>
</comments>
</file>

<file path=xl/sharedStrings.xml><?xml version="1.0" encoding="utf-8"?>
<sst xmlns="http://schemas.openxmlformats.org/spreadsheetml/2006/main" count="385" uniqueCount="197">
  <si>
    <t>PLAN DE ACCION</t>
  </si>
  <si>
    <t>Código:  F-DPM-10100-238,37-060</t>
  </si>
  <si>
    <t>Versión: 2.0</t>
  </si>
  <si>
    <t>Fecha aprobación: Octubre-10-2024</t>
  </si>
  <si>
    <t>Página: 1 de 1</t>
  </si>
  <si>
    <t>VIGENCIA</t>
  </si>
  <si>
    <t>PDM 2024-2027</t>
  </si>
  <si>
    <t>CUMPLIMIENTO DE LA META</t>
  </si>
  <si>
    <t>PROYECTOS DE INVERSION</t>
  </si>
  <si>
    <t>RECURSOS PROGRAMADOS</t>
  </si>
  <si>
    <t>RECURSOS EJECUTADOS</t>
  </si>
  <si>
    <t>RESPONSABLES</t>
  </si>
  <si>
    <t xml:space="preserve"> Consecutivo PDM</t>
  </si>
  <si>
    <t>Linea Estratégica</t>
  </si>
  <si>
    <t>Sector</t>
  </si>
  <si>
    <t>Cod. Programa</t>
  </si>
  <si>
    <t>Programa</t>
  </si>
  <si>
    <t>Cod. de Producto</t>
  </si>
  <si>
    <t>Meta de Producto</t>
  </si>
  <si>
    <t>Cod. Indicador de Producto</t>
  </si>
  <si>
    <t>Indicador de Producto</t>
  </si>
  <si>
    <t>LÍnea Base</t>
  </si>
  <si>
    <t>Tipo de Meta</t>
  </si>
  <si>
    <t>Meta Programada Vigencia</t>
  </si>
  <si>
    <t>Porcentaje Avance Vigencia</t>
  </si>
  <si>
    <t>Porcentaje Avance Cuatrienio</t>
  </si>
  <si>
    <t>Código BPIN</t>
  </si>
  <si>
    <t>Nombre del Proyecto</t>
  </si>
  <si>
    <t>Valor del Proyecto</t>
  </si>
  <si>
    <t>Valor Vigencia Proyecto</t>
  </si>
  <si>
    <t>Comuna o Barrio Beneficiado</t>
  </si>
  <si>
    <t>Población Beneficiada</t>
  </si>
  <si>
    <t>Número de Beneficiarios</t>
  </si>
  <si>
    <t>Actividades Realizadas</t>
  </si>
  <si>
    <t>Recursos propios 2024</t>
  </si>
  <si>
    <t>SGP Educación 2024</t>
  </si>
  <si>
    <t>SGP Salud 2024</t>
  </si>
  <si>
    <t>SGP Deporte 2024</t>
  </si>
  <si>
    <t>SGP Cultura 2024</t>
  </si>
  <si>
    <t>SGP Libre inversión 2024</t>
  </si>
  <si>
    <t>SGP Libre destinación 2024</t>
  </si>
  <si>
    <t>SGP Alimentación escolar 2024</t>
  </si>
  <si>
    <t>SGP Municipios río Magdalena 2024</t>
  </si>
  <si>
    <t>SGP APSB 2024</t>
  </si>
  <si>
    <t>Crédito 2024</t>
  </si>
  <si>
    <t>Transferencias de capital - cofinanciación departamento 2024</t>
  </si>
  <si>
    <t>Transferencias de capital - cofinanciación nación 2024</t>
  </si>
  <si>
    <t>Otros 2024</t>
  </si>
  <si>
    <t>Total 2024</t>
  </si>
  <si>
    <t>Total Comprometido 2024</t>
  </si>
  <si>
    <t>Ejecución Presupuestal</t>
  </si>
  <si>
    <t>Total Recursos Obligados</t>
  </si>
  <si>
    <t>Total Recursos Pagados</t>
  </si>
  <si>
    <t>Recursos Gestionados</t>
  </si>
  <si>
    <t>Dependencia</t>
  </si>
  <si>
    <t>Responsable</t>
  </si>
  <si>
    <t>ODS</t>
  </si>
  <si>
    <t>Territorio seguro que progresa</t>
  </si>
  <si>
    <t>Ciencia, tecnología e innovación.</t>
  </si>
  <si>
    <t>3906</t>
  </si>
  <si>
    <t>Fomento a vocaciones y formación, generación, uso y apropiación social del conocimiento de la ciencia, tecnología e innovación (3906)</t>
  </si>
  <si>
    <t>3906015</t>
  </si>
  <si>
    <t>Elaborar un documento técnico que permita ejecutar la visión Territorial de ciencia tecnología e innovación para el municipio de Bucaramanga.</t>
  </si>
  <si>
    <t>Documentos de planeación elaborados. (390601500)</t>
  </si>
  <si>
    <t>Número</t>
  </si>
  <si>
    <t>Acumulativa</t>
  </si>
  <si>
    <t>Secretaria Administrativa -TIC</t>
  </si>
  <si>
    <t>Sonnia Yaneth García Benítez</t>
  </si>
  <si>
    <t>9, 10</t>
  </si>
  <si>
    <t>3906011</t>
  </si>
  <si>
    <t>Generar 4 estrategias a través de proyectos, iniciativas o actividades que fomenten las vocaciones científicas, conciencia pública, capacitación, educación, investigación y participación a nivel local, regional y nacional.</t>
  </si>
  <si>
    <t>Estrategias de apropiación realizadas. (390601100)</t>
  </si>
  <si>
    <t>3906003</t>
  </si>
  <si>
    <t>Otorgar 20 becas de estudios de posgrados (Maestría) dirigido a los profesionales de la ciudad</t>
  </si>
  <si>
    <t>Becas de maestría otorgadas (390600300)</t>
  </si>
  <si>
    <t>3906005</t>
  </si>
  <si>
    <t xml:space="preserve">Financiar un (1) programa y/o proyecto de Ciencia, Tecnología e Innovación (CTI) para la generación de conocimiento, desarrollo tecnológico e innovación. (I+D+i). </t>
  </si>
  <si>
    <t>Programas y proyectos financiados (390600500)</t>
  </si>
  <si>
    <t>3906018</t>
  </si>
  <si>
    <t xml:space="preserve">Construir un Centro o laboratorio para la I+D+i, de conformidad con lo establecido en las políticas, normatividad y lineamientos técnicos. Incluye la dotación. </t>
  </si>
  <si>
    <t>Centros o laboratorios construidos y dotados (390601800)</t>
  </si>
  <si>
    <t>Tecnologías de la información y las comunicaciones.</t>
  </si>
  <si>
    <t>2301</t>
  </si>
  <si>
    <t>Facilitar el acceso y uso de las tecnologías de la información y las comunicaciones en todo el territorio (2301).</t>
  </si>
  <si>
    <t>2301076</t>
  </si>
  <si>
    <t>Habilitar 24 Espacios publicos para el acceso, uso, apropiacion y promocion de las TIC en el municipio de Bucaramanga.</t>
  </si>
  <si>
    <t>Espacios públicos para la promoción de las TIC habilitados. (230107600)</t>
  </si>
  <si>
    <t>IMPLEMENTACION DE UNA ESTRATEGIA INTEGRAL PARA EL ACCESO, USO Y APROPIACION DE LAS TECNOLOGÍAS DE LA INFORMACIÓN Y LAS COMUNICACIONES, INCORPORADO A UN ESQUEMA DE CONECTIVIDAD COMUNITARIA EN EL MUNICIPIO DE BUCARAMANGA.</t>
  </si>
  <si>
    <t>2302</t>
  </si>
  <si>
    <t>Fomento del desarrollo de aplicaciones, software y contenidos para impulsar la apropiación de las tecnologías de la información y las comunicaciones (tic) (2302).</t>
  </si>
  <si>
    <t>2302086</t>
  </si>
  <si>
    <t>Desarrollar e implementar tres (3) herramientas o servicio tecnologico en el marco de la Estrategia de Gobierno digital.</t>
  </si>
  <si>
    <t>Herramientas tecnológicas de Gobierno digital implemetadas. (230208600)</t>
  </si>
  <si>
    <t xml:space="preserve">FORTALECIMIENTO DE LA POLITICA DE GOBIERNO DIGITAL EN EL MUNICIPIO DE BUCARAMANGA. </t>
  </si>
  <si>
    <t>Municipio de Bucaramanga</t>
  </si>
  <si>
    <t>Todo el municipio</t>
  </si>
  <si>
    <t>FORTALECIMIENTO AL PROCESO DE GESTIÓN DE LAS TIC ALINEADO A LA ESTRATEGIA DE GOBIERNO DIGITAL PARA UNA MEJOR INTERACCIÓN CON EL CIUDADANO EN EL MUNICIPIO DE BUCARAMANGA</t>
  </si>
  <si>
    <t>Implementar 1 estrategia que permita la ejecución de la política de Gobierno Digital a través de sus tres habilitadores Arquitectura Empresarial, Seguridad de la información y servicios ciudadanos digitales.</t>
  </si>
  <si>
    <t>2302036</t>
  </si>
  <si>
    <t>Desarrollar un (1) Proyecto para fortalecimiento, análisis y prospectiva del sector TIC.</t>
  </si>
  <si>
    <t>Proyecto para fortalecimiento, análisis y prospectiva del sector TIC desarrollados. (230203600)</t>
  </si>
  <si>
    <t>1. Plan de trabajo  para la definicion de metodooliga del documento análisis prospectivo de TIC y la caracterizacion de actores .</t>
  </si>
  <si>
    <t>2301004</t>
  </si>
  <si>
    <t>Elaborar 12 Documentos de planeación como plan de medios, para informar a la ciudadanía, sobre proyectos, políticas, programas, oferta institucional en los diferentes medios de comunicación (radio, prensa, televisión, digital, impresos)</t>
  </si>
  <si>
    <t>Documentos de planeación elaborados 
  (230100400)</t>
  </si>
  <si>
    <t>ELABORACIÓN Y EJECUCIÓN DE LOS DIFERENTES PLANES DE MEDIOS ESTRATÉGICOS PARA LA ALCALDÍA DE BUCARAMANGA</t>
  </si>
  <si>
    <t>Todas</t>
  </si>
  <si>
    <t>BUCARAMANGA</t>
  </si>
  <si>
    <t>Secretaria Administrativa-Prensa y Comunicaciones</t>
  </si>
  <si>
    <t>FORTALECIMIENTO DEL PLAN DE COMUNICACIONES PARA LA DIFUSIÓN Y DIVULGACIÓN DE LA OFERTA INSTITUCIONAL, INICIATIVAS Y PROYECTOS ESTRATÉGICOS PARA EL MUNICIPIO DE BUCARAMANGA.</t>
  </si>
  <si>
    <t>2302002</t>
  </si>
  <si>
    <t>Publicar 83 contenidos digitales de campañas sobre posicionamiento de ciudad.</t>
  </si>
  <si>
    <t>Contenidos digitales publicados 
  (230200200)</t>
  </si>
  <si>
    <t>IMPLEMENTACIÓN DE ESTRATEGIAS DE COMUNICACIÓN Y PUBLICIDAD EN LA ALCALDÍA DE BUCARAMANGA</t>
  </si>
  <si>
    <t>2302041</t>
  </si>
  <si>
    <t>Realizar 150 Ejercicios de participación ciudadana, oferta institucional y de interés de la ciudadanía del Municipio de Bucaramanga, publicados en las diferentes redes sociales y página web.</t>
  </si>
  <si>
    <t>Ejercicios de participación ciudadana realizados 
  (230204100)</t>
  </si>
  <si>
    <t>Territorio seguro que genera valor</t>
  </si>
  <si>
    <t>Gobierno territorial</t>
  </si>
  <si>
    <t>4599</t>
  </si>
  <si>
    <t>Fortalecimiento a la gestión y dirección de la administración pública territorial (4599)</t>
  </si>
  <si>
    <t>4599020</t>
  </si>
  <si>
    <t xml:space="preserve">Realizar un (01) documento metodológico de actualización de un estudio para la modernización de la estructura administrativa de la Alcaldía de Bucaramanga (incluye administración central, descentralizados y empresas de servicios)
</t>
  </si>
  <si>
    <t>Documentos metodológicos realizados (459902000). </t>
  </si>
  <si>
    <t>ACTUALIZACION DEL DOCUMENTO METODOLOGICO PARA LA MODERNIZACION DE LA ESTRUCTURA ADMINISTRATIVA DE LA ALCALDIA DE BUCARAMANGA</t>
  </si>
  <si>
    <t>Secretaría Administrativa</t>
  </si>
  <si>
    <t>4599038</t>
  </si>
  <si>
    <t>Apoyar financieramente 658 funcionarios de la entidad a través del Plan Institucional de Capacitación y Plan Institucional de Bienestar e Incentivos (4599038).</t>
  </si>
  <si>
    <t>Funcionarios apoyados (459903800). </t>
  </si>
  <si>
    <t>No Acumulativa</t>
  </si>
  <si>
    <t>FORTALECIMIENTO DE LAS ACCIONES DEL PLAN INSTITUCIONAL DE CAPACITACIÓN Y PLAN INSTITUCIONAL DE BIENESTAR SOCIAL E INCENTIVOS PARA LOS SERVIDORES PÚBLICOS DEL MUNICIPIO DE BUCARAMANGA</t>
  </si>
  <si>
    <t>NA</t>
  </si>
  <si>
    <t>Funcionarios públicos de la alcaldia de Bucaramanga</t>
  </si>
  <si>
    <t>Se otorgó el Incentivo Educativo  a 102 funcionarios públicos del municipio de Bucaramanga</t>
  </si>
  <si>
    <t>IMPLEMENTACIÓN DEL PLAN INSTITUCIONAL DE BIENESTAR SOCIAL E INCENTIVOS Y EL PLAN INSTITUCIONAL DE CAPACITACIÓN PARA LOS SERVIDORES PÚBLICOS DEL MUNICIPIO DE BUCARAMANGA</t>
  </si>
  <si>
    <t xml:space="preserve">En cuanto al PIC se ha realizado: Formación para directivos indsonar, Curso de Power BI, curso de indicadores de gestión, curso de excel avanzado, capacitación control interno, capacitación en contratación estatal, congreso de policia, curso de excel básico.
Actualmente se encuentra al servicio de asistencia médica a disposición de los servidores públicos de la entidad a través de la empresa AME. 
En cuanto al componente de Bienestar se tiene que se han beneficiado a 632 funcionarios con turismo vacacional, 640 incentivos de cierre de año, 10 incentivos a servidores públicos, 20 incentivos de reconocimiento por pensión.
</t>
  </si>
  <si>
    <t>Realizar un (01) documento metodológico para la formulación y adopción del programa “Cultura Organizacional 2.0 - Plan Estratégico de Servicio al Ciudadano”</t>
  </si>
  <si>
    <t>0 </t>
  </si>
  <si>
    <t>FORTALECIMIENTO A LA GESTIÓN INSTITUCIONAL Y ATENCIÓN AL CIUDADANO A TRAVÉS DE LA ESTRATEGIA CULTURA ORGANIZACIONAL 2.0 EN EL MUNICIPIO DE BUCARAMANGA SANTANDER</t>
  </si>
  <si>
    <t>Durante el mes de Octubre se adelantó la contratación del talento humanos a cargo de la ejecución del proyecto, el cual realizó las siguientes actividades:
1. Reuniones de planeación y definición de lineas de trabajo.
2. Reuniones para la definición de equipos de personal por cada linea de trabajo.
3. Recopilación de información en las diferentes dependencias de la administración.
4. Analisis de información necesaria para la construcción del diagnostico de la entidad, en lineas como la atención al ciudadano, los canales de comunicación interna y externa, gestión docuemental entre otros.
5. Construcción del normograma que aplica para cada una de las lineas de trabjo definidas.
6. Definición de la estructura del documento.
7. Consolidación de información en el documento.
8. Formulación de Propuestas por cada línea de trabajo.</t>
  </si>
  <si>
    <t>MEJORAMIENTO DE LA PRESTACIÓN DEL SERVICIO AL CIUDADANO EN LAS DEPENDECIAS DE LA ALCALDÍA DE BUCARAMANGA</t>
  </si>
  <si>
    <t>Considerando que el Centro de Atención Municipal Especializado (CAME) es un espacio físico destinado a facilitar el acceso de la ciudadanía a la Oferta Institucional mediante la atención de solicitudes, peticiones, quejas, reclamos, sugerencias y denuncias, en cumplimiento de sus derechos y deberes; se adquirió un sistema de turno digital compuesto por software y hardware mediante el contrato 076 de 2024 para brindar una atención organizada, eficiente y satisfactoria.</t>
  </si>
  <si>
    <t>4599034</t>
  </si>
  <si>
    <t>Dotar  una (01) sede del Centro Administrativo Municipal - CAM  por medio de la adquisición de mobiliario y equipos tecnológicos</t>
  </si>
  <si>
    <t>Sedes dotadas (459903400). </t>
  </si>
  <si>
    <t>Dotación de espacios en las instalaciones del centro administrativo municipal - CAM para la habilitación y/o mejoramiento de espacios de trabajo en el municipio de Bucaramanga</t>
  </si>
  <si>
    <t xml:space="preserve">Durante el mes de Noviembre, se firmó el contrato No. 217 de 2024 que tiene “DOTACION DE ESPACIOS EN LAS INSTALACIONES DEL CENTRO ADMINISTRATIVO MUNICIPAL CAMPARA LA HABILITACION Y/O MEJORAMINTO DE ESPACIOS DE TRABAJO PARA EL MUNICIPIO DE BUCARAMANGA”. </t>
  </si>
  <si>
    <t>4599023</t>
  </si>
  <si>
    <t>Implementar dos (02) Sistemas de Gestión en la administración municipal</t>
  </si>
  <si>
    <t>Sistema de Gestión implementado (459902300). </t>
  </si>
  <si>
    <t>1 </t>
  </si>
  <si>
    <t>FORTALECIMIENTO DE LOS SISTEMAS INTEGRADOS DE GESTIÓN DEL MUNICIPIO DE BUCARAMANGA</t>
  </si>
  <si>
    <t>A la fecha se encuentra en curso el componente de formación en el que se esta capacitando a los diferentes profesionales de la alcaldía de Bucaramanga sobre la importancia de la Iso 9001 en el manejo de los procesos internos. De igual forma se realizó un proceso de pre auditoria que arrojo un importante informe con observaciones los cuales nos preparaban para la auditoria de otorgamiento.
Por otra parte con los profesionales avanzaron en el proceso de  diagnostico e implementación del sistema de gestión de calidad conforme a la NTC 9001, con el fin degarantizar un sistema en óptimas condiciones y preparado para la auditoria de otorgamiento. Por otra parte, se continuó a su vez con el diagnóstico del sistema de seguridad y salud en el trabajo, para iniciar el próximo año con su fase de implementación total.
Se recibió la auditoria externa por parte de ICONTEC al sistema de gestión de calidad, en el cual despues de una jornada de una semana de revisión, se recomendó realizar el otorgamiento del certificado de calidad al sistema de gestión de calidad del municipio de Bucaramanga.</t>
  </si>
  <si>
    <t>Implementar una (01) estrategias para el sistema de Gestión documental de la administración municipal</t>
  </si>
  <si>
    <t>Sistema de gestión documental implementado (459901700). </t>
  </si>
  <si>
    <t>FORTALECIMIENTO DE LOS PROCESOS DE GESTIÓN DOCUMENTAL Y ARCHIVO EN EL MUNICIPIO DE BUCARAMANGA</t>
  </si>
  <si>
    <t>Durante el mes de Octubre se adelantó la contratación del talento humanos a cargo de la ejecución del proyecto, el cual realizó las siguientes actividades:
1. Fortalecer el  trámite de búsqueda de documentos de archivos almacenados en el Archivo Central.
2. Realizar Transferencias documentales.
3. Fortalecer la realización de Inventarios documentales de archivos de gestión.
4. Elaborar el Diagnóstico Integral de Archivos.
5. Aplicar las Tablas de Retención Documental (TRD).</t>
  </si>
  <si>
    <t>IMPLEMENTACIÓN DE ACCIONES PARA EL CUMPLIMIENTO DEL PLAN INSTITUCIONAL DE ARCHIVOS Y EL PROGRAMA DE GESTIÓN DOCUMENTAL EN LA ALCALDIA DE BUCARAMANGA</t>
  </si>
  <si>
    <t>Se inició el proceso de contratación No. SA-SA-MC-014-2024, mediante el cual se pretenden adquirir los equipos tecnológicos necesarios para garantizar la conservación de los archivos de la entidad</t>
  </si>
  <si>
    <t>Realizar un (01) documento metodológico para la actualización de la caracterización de los vendedores informales del municipio de Bucaramanga</t>
  </si>
  <si>
    <t>ACTUALIZACIÓN DE LA CARACTERIZACIÓN DE LOS VENDEDORES INFORMALES PARA LA GOBERNANZA DE DATOS Y TOMA DE DECISIONES EN EL MUNICIPIO DE BUCARAMANGA</t>
  </si>
  <si>
    <t>Se realizaron 6 conversatorios distribuidos por grupos focales de empresarios, ediles, presidentes de junta de acción comunal y vendedores informales de las comunas 3, 12 y13 San Francisco, Cabecera y Oriental.
Se realizó avances en la construcción del documento técnico Diagnostico de ocupación del espacio público a través de ventas informales en Bucaramanga. El proyecto de investigación sobre ventas informales en el espacio público de Bucaramanga tiene como objetivo realizar un diagnóstico con las características, dinámicas y los efectos socioeconómicos de las actividades comerciales informales que se desarrollan en áreas públicas de la ciudad. Este estudio busca proporcionar información relevante para el diseño de políticas públicas que equilibren la necesidad de los vendedores informales con la regulación del espacio urbano. El proyecto ha avanzado consistentemente a través del trabajo de campo se ha realizado un recorrido por diversas zonas de Bucaramanga para identificar los puntos con mayor concentración de ventas informales (zonas céntricas, parques, y áreas cercanas a instituciones educativas) y se ha recogido la información en una bitácora de campo. Se ha realizado conversatorios con grupos focales relacionados en el item 1 de este documento. Grupos focales que constituyen una muestra representativa de vendedores informales, comerciantes, EDILES y Juntas de acción comunal, así como habitantes de Bucaramanga para conocer su percepción sobre las ventas informales. Se realizó un análisis documental que se concretó en una revisión de políticas locales relacionadas con el espacio público y el comercio informal.
Se ha Identificado de Áreas Clave: Se ha completado el mapeo preliminar de las zonas con alta concentración de vendedores informales, incluyendo áreas cercanas a parques, estaciones de transporte público y calles comerciales. 
Caracterización y Georreferenciación de vendedores informales: En el mes de noviembre, la administración Municipal de Bucaramanga dio continuidad al Proceso de Caracterización y georreferenciación de los Vendedores Informales que realizan sus actividades económicas en distintos puntos del municipio. Durante este mes de caracterización, se obtuvieron un total de 1.895 registros de vendedores informales y 64 casetas de venta estacionaria. A corte del 30 de noviembre el acumulado total de registros obtenidos de vendedores informales fue de 2.775 (octubre y noviembre) y de 105 registros de casetas estacionarias. Estos registros mencionados corresponden tanto a vendedores informales caracterizados como a aquellos que no permitieron su caracterización. Cada uno de estos registros cuenta con coordenadas exactas de ubicación, obtenidas a través de herramientas de georreferenciación, lo que permite un mapeo detallado del uso del espacio público. Con esta información, la administración municipal podrá desarrollar posteriormente estrategias de regulación adaptadas a las necesidades específicas de cada zona, favoreciendo el uso responsable y el respeto mutuo en los espacios comunes. Este
esfuerzo representa un paso esencial hacia una Bucaramanga más organizada y equitativa, comprometida con el bienestar de todos sus ciudadanos y la sostenibilidad del espacio público como patrimonio común.</t>
  </si>
  <si>
    <t>Secretaria Administrativa-DADEP</t>
  </si>
  <si>
    <t>4599002</t>
  </si>
  <si>
    <t>Ejecutar el 100% del programa de saneamiento fiscal y financiero para el fortalecimiento de las finanzas del municipio</t>
  </si>
  <si>
    <t>Programa de sanemiento fiscal y financiero ejecutado (459900200).</t>
  </si>
  <si>
    <t>Porcentaje</t>
  </si>
  <si>
    <t xml:space="preserve"> Facilitar el acceso y uso de las Tecnologías de la Información y las Comunicaciones (TIC) en todo el territorio nacional (2301)</t>
  </si>
  <si>
    <t>2301075</t>
  </si>
  <si>
    <t>Implementar un Sistema de Informacion integrado que garantice la gobernanza de datos y disponibilidad de informacion, de manera accesible, confiable y oportuna que permita la interaccion con los ciudadanos, la gestion territorial y la toma de decisiones informada.</t>
  </si>
  <si>
    <t>Sistema de Informacion Implementado. (230107500)</t>
  </si>
  <si>
    <t>IMPLEMENTACIÓN DE UN SISTEMA MAESTRO INTEGRADO DE INFORMACIÓN, GESTIÓN TERRITORIAL Y TOMA DE DECISIONES EN EL MUNICIPIO DE BUCARAMANGA.</t>
  </si>
  <si>
    <t>10,11, 17</t>
  </si>
  <si>
    <t>Durante este periodo el equipo de profesionales realizo las siguientes actividades con el fin de construir los documentos de planeacion para dar cumplimiento a la respectiva meta:     .- Se realizo el proces de metodologia de los documentos (planteamiento del problema, introduccion, diagnostico para los diferentes documentos de planeacion). - Se realizo un proceso de recopilacion de informacion con el fin de determinars las diferentes necesidades de cada una de las oficinas gestores de la Alcaldia de Bucaramanga. - Se realizo una caracterizacion de los diferentes medios de comunicacion tanto tradicionales como alternativos. Se consolidan los tres documentos de la vigencia 2024 y se realiza una proyeccion de documentos para la vigencia 2025.</t>
  </si>
  <si>
    <t>Durante este periodo se realizo la liquidacion con el cumplimiento de la ejecucion del plan de medios para la vigencia 2024. Se ejecutaron las actividades correspondiente a la difusion a traves de medios de comunicacion tradicioanles y/o alternativos y lo correspondientes a los BTL necesarios para la comunicacion a la ciudadania de la oferta institucional de la Alcaldia de Bucaramanga</t>
  </si>
  <si>
    <t xml:space="preserve">Durante este periodo se desarrollaron las siguientes actividades por parte del personal a cargo:
•	Se apoyó con el almacenamiento Back Up del contenido audiovisual generado por la administración municipal.
•	Se realizaron dos grabaciones con voz institucional de la Alcaldía de Bucaramanga.
•	Se realizó un diseño siguiendo la línea gráfica oficial.
•	Se creó una pieza gráfica de las diferentes campañas de la Alcaldía de Bucaramanga.
Se editaron y manipularon imágenes para el desarrollo de dos contenidos digitales.
•	Se desarrollaron diseños institucionales según el manual visual de la Alcaldía.
•	Se apoyó con el diseño de una pieza gráfica sobre las diferentes oficinas gestoras.
•	Se atendieron comentarios y ambos de las principales redes de la administración municipal.
•	Se realizó la producción de cápsulas informativas para redes sociales de la Alcaldía de Bucaramanga.
•	Se realizó la edición (postproducción) de cápsulas informativas para redes sociales de la Alcaldía de Bucaramanga.
•	Se dio cumplimiento al numero de contenidos digitales para la vigencia 2024 por parte del personal dando cumplimiento al avance de la meta.
</t>
  </si>
  <si>
    <t xml:space="preserve">Durante este periodo se desarrollaron las siguientes actividades por parte del personal a cargo:
•	Se genero los procesos de convocatorias contractuales correspondiente al periodo de cada una de las oficinas gestoras.
•	Se realizaron las trasmisiones correspondientes a la campaña Nos Vemos en el Barrio.
•	El equipo del proyecto participó en los diferentes eventos de participación ciudadana.
•	Se brindó apoyo logístico y/o protocolario en los diferentes eventos que difunden la oferta institucional.
•	Se realizó el cubrimiento de todos los eventos concernientes a la feria de Bucaramanga
•	Se realizó registro fotográfico de los diferentes eventos institucionales.  
•	Durante este periodo se da cumplimiento al avance de la meta con el cubrimiento a diferentes eventos institucionales de la Alcaldía de Bucaramanga                                                 </t>
  </si>
  <si>
    <t>Durante este periodo se realizaron diferentes actividades encaminadas a la consolidación de la actualización del documento metodológico, entre las cuales se destacan:
•	Se consolido el documento según los lineamientos de la guía de rediseñó institucional 
•	Se consolido el componente financiero por parte del equipo correspondiente a la etapa de diagnostico
•	Se consolido el componente jurídico por parte del equipo correspondiente a la etapa de diagnostico
•	Se consolido el componente de proceso de la estructura administrativa correspondiente a la etapa de diagnostico
•	Se realizo el proceso de revisión del documento metodológico por parte de un firma especializada en procesos de desarrollo organizacional (reestructuración, modernización y/o rediseño institucional).
•	Se socializo los resultados de las diferentes fases diagnóstico y propuesta institucional por parte de los equipos financieros, jurídicos y de procesos.
•	Se consolidaron la proyección de los actos administrativos necesarios en los anexos del documento metodológico</t>
  </si>
  <si>
    <t xml:space="preserve">1. Gestión del componente servicios digitales.
2. Fortalecimiento de competencias y habilidades digitales en la ciudadanía
3. Fortalecimiento de un estado abierto a través de uso de los datos.
</t>
  </si>
  <si>
    <t>1-1- Gestiones administrativas y técnicas para la estructuración de metodologías de planificación y gestión de proyecto que permitan optimizar los recursos y  mejorar la eficiencia en los proyectos movilizadores.
2-  Avance en la modernización y actualización Sistema Integrado financiero SIF.
3-  Avance en el desarrollo de nuevos módulos de software a desarrollar para el SIF</t>
  </si>
  <si>
    <t>Unidad de Medida2</t>
  </si>
  <si>
    <t>Meta Programada Cuatrienio3</t>
  </si>
  <si>
    <t>Meta Ejecutada Vigencia4</t>
  </si>
  <si>
    <t>Recursos propios 20242</t>
  </si>
  <si>
    <t>SGP Educación 20243</t>
  </si>
  <si>
    <t>SGP Salud 20244</t>
  </si>
  <si>
    <t>SGP Deporte 20245</t>
  </si>
  <si>
    <t>SGP Cultura 20246</t>
  </si>
  <si>
    <t>SGP Libre inversión 20247</t>
  </si>
  <si>
    <t>SGP Libre destinación 20248</t>
  </si>
  <si>
    <t>SGP Alimentación escolar 20249</t>
  </si>
  <si>
    <t>SGP Municipios río Magdalena 202410</t>
  </si>
  <si>
    <t>SGP APSB 202411</t>
  </si>
  <si>
    <t>Crédito 202412</t>
  </si>
  <si>
    <t>Transferencias de capital - cofinanciación departamento 202413</t>
  </si>
  <si>
    <t>Transferencias de capital - cofinanciación nación 202414</t>
  </si>
  <si>
    <t>Otros 202415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</si>
</sst>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quot;$&quot;\ #,##0;[Red]\-&quot;$&quot;\ #,##0"/>
    <numFmt numFmtId="165" formatCode="&quot;$&quot;\ #,##0.00;[Red]\-&quot;$&quot;\ #,##0.00"/>
    <numFmt numFmtId="166" formatCode="_-&quot;$&quot;\ * #,##0.00_-;\-&quot;$&quot;\ * #,##0.00_-;_-&quot;$&quot;\ * &quot;-&quot;??_-;_-@_-"/>
    <numFmt numFmtId="167" formatCode="_-&quot;$&quot;\ * #,##0.00_-;\-&quot;$&quot;\ * #,##0.00_-;_-&quot;$&quot;\ * &quot;-&quot;??_-;_-@"/>
    <numFmt numFmtId="168" formatCode="_-[$$-240A]\ * #,##0.00_-;\-[$$-240A]\ * #,##0.00_-;_-[$$-240A]\ * &quot;-&quot;??_-;_-@"/>
    <numFmt numFmtId="169" formatCode="_-[$$-240A]\ * #,##0.00_-;\-[$$-240A]\ * #,##0.00_-;_-[$$-240A]\ * &quot;-&quot;??_-;_-@_-"/>
  </numFmts>
  <fonts count="7">
    <font>
      <sz val="11"/>
      <name val="Aptos Narrow"/>
      <scheme val="minor"/>
    </font>
    <font>
      <b/>
      <sz val="11"/>
      <name val="Arial"/>
      <family val="2"/>
    </font>
    <font>
      <sz val="11"/>
      <name val="Arial"/>
      <family val="2"/>
    </font>
    <font>
      <sz val="11"/>
      <color rgb="FF78206E"/>
      <name val="Arial"/>
      <family val="2"/>
    </font>
    <font>
      <sz val="11"/>
      <name val="Aptos Narrow"/>
      <family val="2"/>
      <scheme val="minor"/>
    </font>
    <font>
      <b/>
      <sz val="11"/>
      <color theme="0"/>
      <name val="Arial"/>
      <family val="2"/>
    </font>
    <font>
      <sz val="11"/>
      <color theme="0"/>
      <name val="Arial"/>
      <family val="2"/>
    </font>
  </fonts>
  <fills count="3">
    <fill>
      <patternFill patternType="none"/>
    </fill>
    <fill>
      <patternFill patternType="gray125"/>
    </fill>
    <fill>
      <patternFill patternType="solid">
        <fgColor rgb="FF002060"/>
        <bgColor rgb="FF002060"/>
      </patternFill>
    </fill>
  </fills>
  <borders count="26">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78">
    <xf numFmtId="0" fontId="0" fillId="0" borderId="0" xfId="0"/>
    <xf numFmtId="0" fontId="2" fillId="0" borderId="0" xfId="0" applyFont="1"/>
    <xf numFmtId="0" fontId="1" fillId="0" borderId="0" xfId="0" applyFont="1" applyAlignment="1">
      <alignment horizontal="center" vertical="center"/>
    </xf>
    <xf numFmtId="0" fontId="1" fillId="0" borderId="11" xfId="0" applyFont="1" applyBorder="1" applyAlignment="1">
      <alignment horizontal="center" vertical="center"/>
    </xf>
    <xf numFmtId="0" fontId="1" fillId="0" borderId="0" xfId="0" applyFont="1" applyAlignment="1">
      <alignment vertical="center"/>
    </xf>
    <xf numFmtId="0" fontId="1" fillId="0" borderId="11" xfId="0" applyFont="1" applyBorder="1" applyAlignment="1">
      <alignment vertical="center"/>
    </xf>
    <xf numFmtId="0" fontId="2" fillId="0" borderId="23" xfId="0" applyFont="1" applyBorder="1" applyAlignment="1">
      <alignment horizontal="center" vertical="center" wrapText="1"/>
    </xf>
    <xf numFmtId="0" fontId="2" fillId="0" borderId="23" xfId="0" applyFont="1" applyBorder="1" applyAlignment="1">
      <alignment horizontal="center" vertical="center"/>
    </xf>
    <xf numFmtId="0" fontId="2" fillId="0" borderId="0" xfId="0" applyFont="1" applyAlignment="1">
      <alignment horizontal="center" vertical="center"/>
    </xf>
    <xf numFmtId="10" fontId="2" fillId="0" borderId="0" xfId="0" applyNumberFormat="1" applyFont="1" applyAlignment="1">
      <alignment horizontal="center" vertical="center"/>
    </xf>
    <xf numFmtId="10" fontId="1" fillId="0" borderId="0" xfId="0" applyNumberFormat="1" applyFont="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1" fillId="0" borderId="0" xfId="0" applyFont="1" applyAlignment="1">
      <alignment vertical="center" wrapText="1"/>
    </xf>
    <xf numFmtId="0" fontId="1" fillId="0" borderId="13" xfId="0" applyFont="1" applyBorder="1" applyAlignment="1">
      <alignment horizontal="center" vertical="center" wrapText="1"/>
    </xf>
    <xf numFmtId="0" fontId="2" fillId="0" borderId="22" xfId="0" applyFont="1" applyBorder="1" applyAlignment="1">
      <alignment horizontal="center" vertical="center" wrapText="1"/>
    </xf>
    <xf numFmtId="9" fontId="2" fillId="0" borderId="23" xfId="0" applyNumberFormat="1" applyFont="1" applyBorder="1" applyAlignment="1">
      <alignment horizontal="center" vertical="center" wrapText="1"/>
    </xf>
    <xf numFmtId="167" fontId="2" fillId="0" borderId="22" xfId="0" applyNumberFormat="1" applyFont="1" applyBorder="1" applyAlignment="1">
      <alignment horizontal="center" vertical="center" wrapText="1"/>
    </xf>
    <xf numFmtId="167" fontId="2" fillId="0" borderId="24" xfId="0" applyNumberFormat="1" applyFont="1" applyBorder="1" applyAlignment="1">
      <alignment horizontal="center" vertical="center" wrapText="1"/>
    </xf>
    <xf numFmtId="167" fontId="2" fillId="0" borderId="22" xfId="0" applyNumberFormat="1" applyFont="1" applyBorder="1" applyAlignment="1">
      <alignment horizontal="center" vertical="center"/>
    </xf>
    <xf numFmtId="9" fontId="2" fillId="0" borderId="22" xfId="0" applyNumberFormat="1" applyFont="1" applyBorder="1" applyAlignment="1">
      <alignment horizontal="center" vertical="center" wrapText="1"/>
    </xf>
    <xf numFmtId="0" fontId="2" fillId="0" borderId="0" xfId="0" applyFont="1" applyAlignment="1">
      <alignment horizontal="center" vertical="center" wrapText="1"/>
    </xf>
    <xf numFmtId="167" fontId="2" fillId="0" borderId="23" xfId="0" applyNumberFormat="1" applyFont="1" applyBorder="1" applyAlignment="1">
      <alignment horizontal="center" vertical="center"/>
    </xf>
    <xf numFmtId="1" fontId="2" fillId="0" borderId="23" xfId="0" applyNumberFormat="1" applyFont="1" applyBorder="1" applyAlignment="1">
      <alignment horizontal="center" vertical="center" wrapText="1"/>
    </xf>
    <xf numFmtId="167" fontId="2" fillId="0" borderId="23" xfId="0" applyNumberFormat="1" applyFont="1" applyBorder="1" applyAlignment="1">
      <alignment horizontal="center" vertical="center" wrapText="1"/>
    </xf>
    <xf numFmtId="3" fontId="2" fillId="0" borderId="22" xfId="0" applyNumberFormat="1" applyFont="1" applyBorder="1" applyAlignment="1">
      <alignment horizontal="center" vertical="center" wrapText="1"/>
    </xf>
    <xf numFmtId="3" fontId="2" fillId="0" borderId="23" xfId="0" applyNumberFormat="1" applyFont="1" applyBorder="1" applyAlignment="1">
      <alignment horizontal="center" vertical="center" wrapText="1"/>
    </xf>
    <xf numFmtId="9" fontId="2" fillId="0" borderId="22" xfId="0" applyNumberFormat="1" applyFont="1" applyBorder="1" applyAlignment="1">
      <alignment horizontal="center" vertical="center"/>
    </xf>
    <xf numFmtId="0" fontId="3" fillId="0" borderId="23" xfId="0" applyFont="1" applyBorder="1" applyAlignment="1">
      <alignment horizontal="center" vertical="center"/>
    </xf>
    <xf numFmtId="9" fontId="3" fillId="0" borderId="23" xfId="0" applyNumberFormat="1" applyFont="1" applyBorder="1" applyAlignment="1">
      <alignment horizontal="center" vertical="center"/>
    </xf>
    <xf numFmtId="167" fontId="3" fillId="0" borderId="23" xfId="0" applyNumberFormat="1" applyFont="1" applyBorder="1" applyAlignment="1">
      <alignment horizontal="center" vertical="center"/>
    </xf>
    <xf numFmtId="0" fontId="3" fillId="0" borderId="23" xfId="0" applyFont="1" applyBorder="1" applyAlignment="1">
      <alignment horizontal="center" vertical="center" wrapText="1"/>
    </xf>
    <xf numFmtId="3" fontId="3" fillId="0" borderId="23" xfId="0" applyNumberFormat="1" applyFont="1" applyBorder="1" applyAlignment="1">
      <alignment horizontal="center" vertical="center" wrapText="1"/>
    </xf>
    <xf numFmtId="9" fontId="2" fillId="0" borderId="23" xfId="0" applyNumberFormat="1" applyFont="1" applyBorder="1" applyAlignment="1">
      <alignment horizontal="center" vertical="center"/>
    </xf>
    <xf numFmtId="1" fontId="2" fillId="0" borderId="22" xfId="0" applyNumberFormat="1" applyFont="1" applyBorder="1" applyAlignment="1">
      <alignment horizontal="center" vertical="center" wrapText="1"/>
    </xf>
    <xf numFmtId="167" fontId="2" fillId="0" borderId="24" xfId="0" applyNumberFormat="1" applyFont="1" applyBorder="1" applyAlignment="1">
      <alignment horizontal="center" vertical="center"/>
    </xf>
    <xf numFmtId="164" fontId="2" fillId="0" borderId="23" xfId="0" applyNumberFormat="1" applyFont="1" applyBorder="1" applyAlignment="1">
      <alignment horizontal="center" vertical="center" wrapText="1"/>
    </xf>
    <xf numFmtId="165" fontId="2" fillId="0" borderId="23" xfId="0" applyNumberFormat="1" applyFont="1" applyBorder="1" applyAlignment="1">
      <alignment horizontal="center" vertical="center" wrapText="1"/>
    </xf>
    <xf numFmtId="0" fontId="1" fillId="0" borderId="23" xfId="0" applyFont="1" applyBorder="1" applyAlignment="1">
      <alignment horizontal="center" vertical="center"/>
    </xf>
    <xf numFmtId="166" fontId="1" fillId="0" borderId="23" xfId="0" applyNumberFormat="1" applyFont="1" applyBorder="1" applyAlignment="1">
      <alignment horizontal="center" vertical="center"/>
    </xf>
    <xf numFmtId="166" fontId="2" fillId="0" borderId="23" xfId="0" applyNumberFormat="1" applyFont="1" applyBorder="1" applyAlignment="1">
      <alignment horizontal="center" vertical="center"/>
    </xf>
    <xf numFmtId="168" fontId="2" fillId="0" borderId="23" xfId="0" applyNumberFormat="1" applyFont="1" applyBorder="1" applyAlignment="1">
      <alignment horizontal="center" vertical="center"/>
    </xf>
    <xf numFmtId="166" fontId="2" fillId="0" borderId="23" xfId="0" applyNumberFormat="1" applyFont="1" applyBorder="1" applyAlignment="1">
      <alignment horizontal="center" vertical="center" wrapText="1"/>
    </xf>
    <xf numFmtId="168" fontId="2" fillId="0" borderId="23" xfId="0" applyNumberFormat="1" applyFont="1" applyBorder="1" applyAlignment="1">
      <alignment horizontal="center" vertical="center" wrapText="1"/>
    </xf>
    <xf numFmtId="165" fontId="2" fillId="0" borderId="23" xfId="0" applyNumberFormat="1" applyFont="1" applyBorder="1" applyAlignment="1">
      <alignment horizontal="center" vertical="center"/>
    </xf>
    <xf numFmtId="169" fontId="2" fillId="0" borderId="23" xfId="0" applyNumberFormat="1" applyFont="1" applyBorder="1" applyAlignment="1">
      <alignment horizontal="center" vertical="center"/>
    </xf>
    <xf numFmtId="0" fontId="2" fillId="0" borderId="25" xfId="0" applyFont="1" applyBorder="1" applyAlignment="1">
      <alignment horizontal="center" vertical="center"/>
    </xf>
    <xf numFmtId="9" fontId="2" fillId="0" borderId="25" xfId="0" applyNumberFormat="1" applyFont="1" applyBorder="1" applyAlignment="1">
      <alignment horizontal="center" vertical="center"/>
    </xf>
    <xf numFmtId="169" fontId="2" fillId="0" borderId="23" xfId="0" applyNumberFormat="1" applyFont="1" applyBorder="1" applyAlignment="1">
      <alignment horizontal="center" vertical="center" wrapText="1"/>
    </xf>
    <xf numFmtId="166" fontId="2" fillId="0" borderId="0" xfId="0" applyNumberFormat="1" applyFont="1" applyAlignment="1">
      <alignment horizontal="center" vertical="center"/>
    </xf>
    <xf numFmtId="0" fontId="2" fillId="0" borderId="0" xfId="0" applyFont="1" applyAlignment="1">
      <alignment wrapText="1"/>
    </xf>
    <xf numFmtId="0" fontId="2" fillId="0" borderId="23" xfId="0" applyFont="1" applyBorder="1" applyAlignment="1">
      <alignment horizontal="left" vertical="center" wrapText="1"/>
    </xf>
    <xf numFmtId="0" fontId="5" fillId="2" borderId="13"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2" borderId="2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0" borderId="0" xfId="0" applyFont="1" applyAlignment="1">
      <alignment horizontal="center" vertical="center" wrapText="1"/>
    </xf>
    <xf numFmtId="0" fontId="6" fillId="0" borderId="0" xfId="0" applyFont="1"/>
    <xf numFmtId="0" fontId="5" fillId="2" borderId="20" xfId="0" applyFont="1" applyFill="1" applyBorder="1" applyAlignment="1">
      <alignment horizontal="center" vertical="center" wrapText="1"/>
    </xf>
    <xf numFmtId="0" fontId="1" fillId="0" borderId="3" xfId="0" applyFont="1" applyBorder="1" applyAlignment="1">
      <alignment horizontal="center" vertical="center" wrapText="1"/>
    </xf>
    <xf numFmtId="0" fontId="2" fillId="0" borderId="0" xfId="0" applyFont="1"/>
    <xf numFmtId="0" fontId="2" fillId="0" borderId="4" xfId="0" applyFont="1" applyBorder="1"/>
    <xf numFmtId="0" fontId="2" fillId="0" borderId="3" xfId="0" applyFont="1" applyBorder="1"/>
    <xf numFmtId="0" fontId="2" fillId="0" borderId="8" xfId="0" applyFont="1" applyBorder="1"/>
    <xf numFmtId="0" fontId="2" fillId="0" borderId="10" xfId="0" applyFont="1" applyBorder="1"/>
    <xf numFmtId="0" fontId="2" fillId="0" borderId="9" xfId="0" applyFont="1" applyBorder="1"/>
    <xf numFmtId="0" fontId="5" fillId="2" borderId="18" xfId="0" applyFont="1" applyFill="1" applyBorder="1" applyAlignment="1">
      <alignment horizontal="center" vertical="center" wrapText="1"/>
    </xf>
    <xf numFmtId="0" fontId="6" fillId="0" borderId="19" xfId="0" applyFont="1" applyBorder="1"/>
    <xf numFmtId="0" fontId="5" fillId="2" borderId="14" xfId="0" applyFont="1" applyFill="1" applyBorder="1" applyAlignment="1">
      <alignment horizontal="center" vertical="center" wrapText="1"/>
    </xf>
    <xf numFmtId="0" fontId="6" fillId="0" borderId="15" xfId="0" applyFont="1" applyBorder="1"/>
    <xf numFmtId="0" fontId="6" fillId="0" borderId="16" xfId="0" applyFont="1" applyBorder="1"/>
    <xf numFmtId="0" fontId="6" fillId="0" borderId="17" xfId="0" applyFont="1" applyBorder="1"/>
    <xf numFmtId="0" fontId="1" fillId="0" borderId="1" xfId="0" applyFont="1" applyBorder="1" applyAlignment="1">
      <alignment horizontal="center" vertical="center"/>
    </xf>
    <xf numFmtId="0" fontId="2" fillId="0" borderId="2" xfId="0" applyFont="1" applyBorder="1"/>
  </cellXfs>
  <cellStyles count="1">
    <cellStyle name="Normal" xfId="0" builtinId="0"/>
  </cellStyles>
  <dxfs count="68">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numFmt numFmtId="167" formatCode="_-&quot;$&quot;\ * #,##0.00_-;\-&quot;$&quot;\ * #,##0.00_-;_-&quot;$&quot;\ * &quot;-&quot;??_-;_-@"/>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name val="Arial"/>
        <scheme val="none"/>
      </font>
    </dxf>
    <dxf>
      <font>
        <strike val="0"/>
        <outline val="0"/>
        <shadow val="0"/>
        <u val="none"/>
        <vertAlign val="baseline"/>
        <sz val="11"/>
        <name val="Arial"/>
        <scheme val="none"/>
      </font>
      <fill>
        <patternFill patternType="none">
          <bgColor auto="1"/>
        </patternFill>
      </fill>
    </dxf>
    <dxf>
      <font>
        <strike val="0"/>
        <outline val="0"/>
        <shadow val="0"/>
        <u val="none"/>
        <vertAlign val="baseline"/>
        <sz val="11"/>
        <color theme="0"/>
        <name val="Arial"/>
        <family val="2"/>
        <scheme val="none"/>
      </font>
    </dxf>
    <dxf>
      <fill>
        <patternFill patternType="solid">
          <fgColor rgb="FFFFFFFF"/>
          <bgColor rgb="FFFFFFFF"/>
        </patternFill>
      </fill>
    </dxf>
    <dxf>
      <fill>
        <patternFill patternType="solid">
          <fgColor rgb="FF8ED873"/>
          <bgColor rgb="FF8ED873"/>
        </patternFill>
      </fill>
    </dxf>
    <dxf>
      <fill>
        <patternFill patternType="solid">
          <fgColor rgb="FFFFFFFF"/>
          <bgColor rgb="FFFFFFFF"/>
        </patternFill>
      </fill>
    </dxf>
  </dxfs>
  <tableStyles count="1">
    <tableStyle name="Plan de Accion-style" pivot="0" count="3" xr9:uid="{00000000-0011-0000-FFFF-FFFF00000000}">
      <tableStyleElement type="headerRow" dxfId="67"/>
      <tableStyleElement type="firstRowStripe" dxfId="66"/>
      <tableStyleElement type="secondRowStripe" dxfId="6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250371</xdr:colOff>
      <xdr:row>0</xdr:row>
      <xdr:rowOff>138794</xdr:rowOff>
    </xdr:from>
    <xdr:ext cx="819149" cy="809624"/>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250371" y="138794"/>
          <a:ext cx="819149" cy="809624"/>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0:BJ44" headerRowDxfId="64" dataDxfId="63" totalsRowDxfId="62">
  <tableColumns count="62">
    <tableColumn id="1" xr3:uid="{00000000-0010-0000-0000-000001000000}" name=" Consecutivo PDM" dataDxfId="61"/>
    <tableColumn id="2" xr3:uid="{00000000-0010-0000-0000-000002000000}" name="Linea Estratégica" dataDxfId="60"/>
    <tableColumn id="3" xr3:uid="{00000000-0010-0000-0000-000003000000}" name="Sector" dataDxfId="59"/>
    <tableColumn id="4" xr3:uid="{00000000-0010-0000-0000-000004000000}" name="Cod. Programa" dataDxfId="58"/>
    <tableColumn id="5" xr3:uid="{00000000-0010-0000-0000-000005000000}" name="Programa" dataDxfId="57"/>
    <tableColumn id="6" xr3:uid="{00000000-0010-0000-0000-000006000000}" name="Cod. de Producto" dataDxfId="56"/>
    <tableColumn id="7" xr3:uid="{00000000-0010-0000-0000-000007000000}" name="Meta de Producto" dataDxfId="55"/>
    <tableColumn id="8" xr3:uid="{00000000-0010-0000-0000-000008000000}" name="Cod. Indicador de Producto" dataDxfId="54"/>
    <tableColumn id="9" xr3:uid="{00000000-0010-0000-0000-000009000000}" name="Indicador de Producto" dataDxfId="53"/>
    <tableColumn id="10" xr3:uid="{00000000-0010-0000-0000-00000A000000}" name="LÍnea Base" dataDxfId="52"/>
    <tableColumn id="11" xr3:uid="{00000000-0010-0000-0000-00000B000000}" name="Unidad de Medida2" dataDxfId="51"/>
    <tableColumn id="12" xr3:uid="{00000000-0010-0000-0000-00000C000000}" name="Tipo de Meta" dataDxfId="50"/>
    <tableColumn id="13" xr3:uid="{00000000-0010-0000-0000-00000D000000}" name="Meta Programada Cuatrienio3" dataDxfId="49"/>
    <tableColumn id="14" xr3:uid="{00000000-0010-0000-0000-00000E000000}" name="Meta Programada Vigencia" dataDxfId="48"/>
    <tableColumn id="15" xr3:uid="{00000000-0010-0000-0000-00000F000000}" name="Meta Ejecutada Vigencia4" dataDxfId="47"/>
    <tableColumn id="16" xr3:uid="{00000000-0010-0000-0000-000010000000}" name="Porcentaje Avance Vigencia" dataDxfId="46"/>
    <tableColumn id="17" xr3:uid="{00000000-0010-0000-0000-000011000000}" name="Porcentaje Avance Cuatrienio" dataDxfId="45"/>
    <tableColumn id="18" xr3:uid="{00000000-0010-0000-0000-000012000000}" name="Código BPIN" dataDxfId="44"/>
    <tableColumn id="19" xr3:uid="{00000000-0010-0000-0000-000013000000}" name="Nombre del Proyecto" dataDxfId="43"/>
    <tableColumn id="20" xr3:uid="{00000000-0010-0000-0000-000014000000}" name="Valor del Proyecto" dataDxfId="42"/>
    <tableColumn id="21" xr3:uid="{00000000-0010-0000-0000-000015000000}" name="Valor Vigencia Proyecto" dataDxfId="41"/>
    <tableColumn id="22" xr3:uid="{00000000-0010-0000-0000-000016000000}" name="Comuna o Barrio Beneficiado" dataDxfId="40"/>
    <tableColumn id="23" xr3:uid="{00000000-0010-0000-0000-000017000000}" name="Población Beneficiada" dataDxfId="39"/>
    <tableColumn id="24" xr3:uid="{00000000-0010-0000-0000-000018000000}" name="Número de Beneficiarios" dataDxfId="38"/>
    <tableColumn id="25" xr3:uid="{00000000-0010-0000-0000-000019000000}" name="Actividades Realizadas" dataDxfId="37"/>
    <tableColumn id="26" xr3:uid="{00000000-0010-0000-0000-00001A000000}" name="Recursos propios 2024" dataDxfId="36"/>
    <tableColumn id="27" xr3:uid="{00000000-0010-0000-0000-00001B000000}" name="SGP Educación 2024" dataDxfId="35"/>
    <tableColumn id="28" xr3:uid="{00000000-0010-0000-0000-00001C000000}" name="SGP Salud 2024" dataDxfId="34"/>
    <tableColumn id="29" xr3:uid="{00000000-0010-0000-0000-00001D000000}" name="SGP Deporte 2024" dataDxfId="33"/>
    <tableColumn id="30" xr3:uid="{00000000-0010-0000-0000-00001E000000}" name="SGP Cultura 2024" dataDxfId="32"/>
    <tableColumn id="31" xr3:uid="{00000000-0010-0000-0000-00001F000000}" name="SGP Libre inversión 2024" dataDxfId="31"/>
    <tableColumn id="32" xr3:uid="{00000000-0010-0000-0000-000020000000}" name="SGP Libre destinación 2024" dataDxfId="30"/>
    <tableColumn id="33" xr3:uid="{00000000-0010-0000-0000-000021000000}" name="SGP Alimentación escolar 2024" dataDxfId="29"/>
    <tableColumn id="34" xr3:uid="{00000000-0010-0000-0000-000022000000}" name="SGP Municipios río Magdalena 2024" dataDxfId="28"/>
    <tableColumn id="35" xr3:uid="{00000000-0010-0000-0000-000023000000}" name="SGP APSB 2024" dataDxfId="27"/>
    <tableColumn id="36" xr3:uid="{00000000-0010-0000-0000-000024000000}" name="Crédito 2024" dataDxfId="26"/>
    <tableColumn id="37" xr3:uid="{00000000-0010-0000-0000-000025000000}" name="Transferencias de capital - cofinanciación departamento 2024" dataDxfId="25"/>
    <tableColumn id="38" xr3:uid="{00000000-0010-0000-0000-000026000000}" name="Transferencias de capital - cofinanciación nación 2024" dataDxfId="24"/>
    <tableColumn id="39" xr3:uid="{00000000-0010-0000-0000-000027000000}" name="Otros 2024" dataDxfId="23"/>
    <tableColumn id="40" xr3:uid="{00000000-0010-0000-0000-000028000000}" name="Total 2024" dataDxfId="22"/>
    <tableColumn id="41" xr3:uid="{00000000-0010-0000-0000-000029000000}" name="Recursos propios 20242" dataDxfId="21"/>
    <tableColumn id="42" xr3:uid="{00000000-0010-0000-0000-00002A000000}" name="SGP Educación 20243" dataDxfId="20"/>
    <tableColumn id="43" xr3:uid="{00000000-0010-0000-0000-00002B000000}" name="SGP Salud 20244" dataDxfId="19"/>
    <tableColumn id="44" xr3:uid="{00000000-0010-0000-0000-00002C000000}" name="SGP Deporte 20245" dataDxfId="18"/>
    <tableColumn id="45" xr3:uid="{00000000-0010-0000-0000-00002D000000}" name="SGP Cultura 20246" dataDxfId="17"/>
    <tableColumn id="46" xr3:uid="{00000000-0010-0000-0000-00002E000000}" name="SGP Libre inversión 20247" dataDxfId="16"/>
    <tableColumn id="47" xr3:uid="{00000000-0010-0000-0000-00002F000000}" name="SGP Libre destinación 20248" dataDxfId="15"/>
    <tableColumn id="48" xr3:uid="{00000000-0010-0000-0000-000030000000}" name="SGP Alimentación escolar 20249" dataDxfId="14"/>
    <tableColumn id="49" xr3:uid="{00000000-0010-0000-0000-000031000000}" name="SGP Municipios río Magdalena 202410" dataDxfId="13"/>
    <tableColumn id="50" xr3:uid="{00000000-0010-0000-0000-000032000000}" name="SGP APSB 202411" dataDxfId="12"/>
    <tableColumn id="51" xr3:uid="{00000000-0010-0000-0000-000033000000}" name="Crédito 202412" dataDxfId="11"/>
    <tableColumn id="52" xr3:uid="{00000000-0010-0000-0000-000034000000}" name="Transferencias de capital - cofinanciación departamento 202413" dataDxfId="10"/>
    <tableColumn id="53" xr3:uid="{00000000-0010-0000-0000-000035000000}" name="Transferencias de capital - cofinanciación nación 202414" dataDxfId="9"/>
    <tableColumn id="54" xr3:uid="{00000000-0010-0000-0000-000036000000}" name="Otros 202415" dataDxfId="8">
      <calculatedColumnFormula>+Table_1[[#This Row],[Total Comprometido 2024]]+BC14</calculatedColumnFormula>
    </tableColumn>
    <tableColumn id="55" xr3:uid="{00000000-0010-0000-0000-000037000000}" name="Total Comprometido 2024" dataDxfId="7"/>
    <tableColumn id="56" xr3:uid="{00000000-0010-0000-0000-000038000000}" name="Ejecución Presupuestal" dataDxfId="6"/>
    <tableColumn id="57" xr3:uid="{00000000-0010-0000-0000-000039000000}" name="Total Recursos Obligados" dataDxfId="5"/>
    <tableColumn id="58" xr3:uid="{00000000-0010-0000-0000-00003A000000}" name="Total Recursos Pagados" dataDxfId="4"/>
    <tableColumn id="59" xr3:uid="{00000000-0010-0000-0000-00003B000000}" name="Recursos Gestionados" dataDxfId="3"/>
    <tableColumn id="60" xr3:uid="{00000000-0010-0000-0000-00003C000000}" name="Dependencia" dataDxfId="2"/>
    <tableColumn id="61" xr3:uid="{00000000-0010-0000-0000-00003D000000}" name="Responsable" dataDxfId="1"/>
    <tableColumn id="62" xr3:uid="{00000000-0010-0000-0000-00003E000000}" name="ODS" dataDxfId="0"/>
  </tableColumns>
  <tableStyleInfo name="Plan de Accion-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8206E"/>
  </sheetPr>
  <dimension ref="A1:BQ100"/>
  <sheetViews>
    <sheetView showGridLines="0" tabSelected="1" zoomScale="70" zoomScaleNormal="70" workbookViewId="0">
      <pane ySplit="10" topLeftCell="A11" activePane="bottomLeft" state="frozen"/>
      <selection pane="bottomLeft" sqref="A1:B4"/>
    </sheetView>
  </sheetViews>
  <sheetFormatPr baseColWidth="10" defaultColWidth="14.5" defaultRowHeight="15" customHeight="1"/>
  <cols>
    <col min="1" max="1" width="24" style="1" customWidth="1"/>
    <col min="2" max="2" width="36.125" style="1" customWidth="1"/>
    <col min="3" max="3" width="20.5" style="1" customWidth="1"/>
    <col min="4" max="4" width="19.125" style="1" customWidth="1"/>
    <col min="5" max="5" width="25.75" style="1" customWidth="1"/>
    <col min="6" max="6" width="21.75" style="1" customWidth="1"/>
    <col min="7" max="7" width="22.5" style="1" customWidth="1"/>
    <col min="8" max="8" width="31.75" style="1" customWidth="1"/>
    <col min="9" max="9" width="26.125" style="1" customWidth="1"/>
    <col min="10" max="10" width="14.125" style="1" customWidth="1"/>
    <col min="11" max="11" width="23.125" style="1" customWidth="1"/>
    <col min="12" max="12" width="16.75" style="1" customWidth="1"/>
    <col min="13" max="13" width="33.875" style="1" customWidth="1"/>
    <col min="14" max="14" width="34.5" style="1" customWidth="1"/>
    <col min="15" max="15" width="30.5" style="1" customWidth="1"/>
    <col min="16" max="16" width="27.5" style="1" customWidth="1"/>
    <col min="17" max="17" width="33.75" style="1" customWidth="1"/>
    <col min="18" max="18" width="20.125" style="1" customWidth="1"/>
    <col min="19" max="19" width="25.125" style="1" customWidth="1"/>
    <col min="20" max="20" width="26.125" style="1" customWidth="1"/>
    <col min="21" max="21" width="28.5" style="1" customWidth="1"/>
    <col min="22" max="22" width="34.125" style="1" customWidth="1"/>
    <col min="23" max="23" width="26.875" style="1" customWidth="1"/>
    <col min="24" max="24" width="28.875" style="1" customWidth="1"/>
    <col min="25" max="25" width="66.875" style="1" customWidth="1"/>
    <col min="26" max="26" width="22.125" style="1" customWidth="1"/>
    <col min="27" max="27" width="17.5" style="1" customWidth="1"/>
    <col min="28" max="39" width="18.5" style="1" customWidth="1"/>
    <col min="40" max="41" width="24.5" style="1" customWidth="1"/>
    <col min="42" max="51" width="19" style="1" hidden="1" customWidth="1"/>
    <col min="52" max="52" width="26.5" style="1" hidden="1" customWidth="1"/>
    <col min="53" max="53" width="25.5" style="1" hidden="1" customWidth="1"/>
    <col min="54" max="54" width="28.5" style="1" customWidth="1"/>
    <col min="55" max="55" width="22.5" style="1" customWidth="1"/>
    <col min="56" max="58" width="27.5" style="1" customWidth="1"/>
    <col min="59" max="59" width="25.875" style="1" customWidth="1"/>
    <col min="60" max="60" width="17.5" style="1" customWidth="1"/>
    <col min="61" max="61" width="19.5" style="1" customWidth="1"/>
    <col min="62" max="62" width="21.5" style="1" customWidth="1"/>
    <col min="63" max="63" width="22.875" style="1" customWidth="1"/>
    <col min="64" max="64" width="33" style="1" customWidth="1"/>
    <col min="65" max="65" width="28.875" style="1" customWidth="1"/>
    <col min="66" max="66" width="58.5" style="1" customWidth="1"/>
    <col min="67" max="67" width="26" style="1" customWidth="1"/>
    <col min="68" max="68" width="24.5" style="1" customWidth="1"/>
    <col min="69" max="69" width="35.5" style="1" customWidth="1"/>
    <col min="70" max="16384" width="14.5" style="1"/>
  </cols>
  <sheetData>
    <row r="1" spans="1:69">
      <c r="A1" s="76"/>
      <c r="B1" s="77"/>
      <c r="C1" s="63" t="s">
        <v>0</v>
      </c>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5"/>
      <c r="BC1" s="11" t="s">
        <v>1</v>
      </c>
      <c r="BD1" s="12"/>
      <c r="BE1" s="12"/>
      <c r="BF1" s="12"/>
      <c r="BG1" s="12"/>
      <c r="BH1" s="12"/>
      <c r="BI1" s="12"/>
      <c r="BJ1" s="13"/>
      <c r="BK1" s="2"/>
      <c r="BL1" s="2"/>
      <c r="BM1" s="2"/>
      <c r="BN1" s="2"/>
      <c r="BO1" s="2"/>
      <c r="BP1" s="2"/>
      <c r="BQ1" s="2"/>
    </row>
    <row r="2" spans="1:69">
      <c r="A2" s="66"/>
      <c r="B2" s="65"/>
      <c r="C2" s="66"/>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5"/>
      <c r="BC2" s="11" t="s">
        <v>2</v>
      </c>
      <c r="BD2" s="12"/>
      <c r="BE2" s="12"/>
      <c r="BF2" s="12"/>
      <c r="BG2" s="12"/>
      <c r="BH2" s="12"/>
      <c r="BI2" s="12"/>
      <c r="BJ2" s="13"/>
      <c r="BK2" s="2"/>
      <c r="BL2" s="2"/>
      <c r="BM2" s="2"/>
      <c r="BN2" s="2"/>
      <c r="BO2" s="2"/>
      <c r="BP2" s="2"/>
      <c r="BQ2" s="2"/>
    </row>
    <row r="3" spans="1:69">
      <c r="A3" s="66"/>
      <c r="B3" s="65"/>
      <c r="C3" s="66"/>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5"/>
      <c r="BC3" s="11" t="s">
        <v>3</v>
      </c>
      <c r="BD3" s="12"/>
      <c r="BE3" s="12"/>
      <c r="BF3" s="12"/>
      <c r="BG3" s="12"/>
      <c r="BH3" s="12"/>
      <c r="BI3" s="12"/>
      <c r="BJ3" s="13"/>
      <c r="BK3" s="2"/>
      <c r="BL3" s="2"/>
      <c r="BM3" s="2"/>
      <c r="BN3" s="2"/>
      <c r="BO3" s="2"/>
      <c r="BP3" s="2"/>
      <c r="BQ3" s="2"/>
    </row>
    <row r="4" spans="1:69">
      <c r="A4" s="67"/>
      <c r="B4" s="69"/>
      <c r="C4" s="67"/>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9"/>
      <c r="BC4" s="14" t="s">
        <v>4</v>
      </c>
      <c r="BD4" s="15"/>
      <c r="BE4" s="15"/>
      <c r="BF4" s="15"/>
      <c r="BG4" s="15"/>
      <c r="BH4" s="15"/>
      <c r="BI4" s="15"/>
      <c r="BJ4" s="16"/>
      <c r="BK4" s="2"/>
      <c r="BL4" s="2"/>
      <c r="BM4" s="2"/>
      <c r="BN4" s="2"/>
      <c r="BO4" s="2"/>
      <c r="BP4" s="2"/>
      <c r="BQ4" s="2"/>
    </row>
    <row r="5" spans="1:69">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3"/>
      <c r="BK5" s="2"/>
      <c r="BL5" s="2"/>
      <c r="BM5" s="2"/>
      <c r="BN5" s="2"/>
      <c r="BO5" s="2"/>
      <c r="BP5" s="2"/>
      <c r="BQ5" s="2"/>
    </row>
    <row r="6" spans="1:69">
      <c r="A6" s="2"/>
      <c r="B6" s="59" t="s">
        <v>5</v>
      </c>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4"/>
      <c r="BI6" s="4"/>
      <c r="BJ6" s="5"/>
      <c r="BK6" s="2"/>
      <c r="BL6" s="2"/>
      <c r="BM6" s="2"/>
      <c r="BN6" s="2"/>
      <c r="BO6" s="2"/>
      <c r="BP6" s="2"/>
      <c r="BQ6" s="2"/>
    </row>
    <row r="7" spans="1:69">
      <c r="A7" s="2"/>
      <c r="B7" s="18">
        <v>2024</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4"/>
      <c r="BI7" s="4"/>
      <c r="BJ7" s="5"/>
      <c r="BK7" s="2"/>
      <c r="BL7" s="2"/>
      <c r="BM7" s="2"/>
      <c r="BN7" s="2"/>
      <c r="BO7" s="2"/>
      <c r="BP7" s="2"/>
      <c r="BQ7" s="2"/>
    </row>
    <row r="8" spans="1:69">
      <c r="A8" s="2"/>
      <c r="B8" s="2"/>
      <c r="C8" s="4"/>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4"/>
      <c r="BI8" s="4"/>
      <c r="BJ8" s="5"/>
      <c r="BK8" s="2"/>
      <c r="BL8" s="2"/>
      <c r="BM8" s="2"/>
      <c r="BN8" s="2"/>
      <c r="BO8" s="2"/>
      <c r="BP8" s="2"/>
      <c r="BQ8" s="2"/>
    </row>
    <row r="9" spans="1:69" s="61" customFormat="1" ht="60.75" customHeight="1">
      <c r="A9" s="72" t="s">
        <v>6</v>
      </c>
      <c r="B9" s="73"/>
      <c r="C9" s="73"/>
      <c r="D9" s="73"/>
      <c r="E9" s="73"/>
      <c r="F9" s="73"/>
      <c r="G9" s="73"/>
      <c r="H9" s="73"/>
      <c r="I9" s="73"/>
      <c r="J9" s="73"/>
      <c r="K9" s="73"/>
      <c r="L9" s="73"/>
      <c r="M9" s="73"/>
      <c r="N9" s="74"/>
      <c r="O9" s="72" t="s">
        <v>7</v>
      </c>
      <c r="P9" s="73"/>
      <c r="Q9" s="74"/>
      <c r="R9" s="72" t="s">
        <v>8</v>
      </c>
      <c r="S9" s="73"/>
      <c r="T9" s="73"/>
      <c r="U9" s="73"/>
      <c r="V9" s="73"/>
      <c r="W9" s="73"/>
      <c r="X9" s="73"/>
      <c r="Y9" s="75"/>
      <c r="Z9" s="72" t="s">
        <v>9</v>
      </c>
      <c r="AA9" s="73"/>
      <c r="AB9" s="73"/>
      <c r="AC9" s="73"/>
      <c r="AD9" s="73"/>
      <c r="AE9" s="73"/>
      <c r="AF9" s="73"/>
      <c r="AG9" s="73"/>
      <c r="AH9" s="73"/>
      <c r="AI9" s="73"/>
      <c r="AJ9" s="73"/>
      <c r="AK9" s="73"/>
      <c r="AL9" s="73"/>
      <c r="AM9" s="73"/>
      <c r="AN9" s="74"/>
      <c r="AO9" s="72" t="s">
        <v>10</v>
      </c>
      <c r="AP9" s="73"/>
      <c r="AQ9" s="73"/>
      <c r="AR9" s="73"/>
      <c r="AS9" s="73"/>
      <c r="AT9" s="73"/>
      <c r="AU9" s="73"/>
      <c r="AV9" s="73"/>
      <c r="AW9" s="73"/>
      <c r="AX9" s="73"/>
      <c r="AY9" s="73"/>
      <c r="AZ9" s="73"/>
      <c r="BA9" s="73"/>
      <c r="BB9" s="73"/>
      <c r="BC9" s="73"/>
      <c r="BD9" s="73"/>
      <c r="BE9" s="73"/>
      <c r="BF9" s="73"/>
      <c r="BG9" s="74"/>
      <c r="BH9" s="70" t="s">
        <v>11</v>
      </c>
      <c r="BI9" s="71"/>
      <c r="BJ9" s="62"/>
      <c r="BK9" s="60"/>
      <c r="BL9" s="60"/>
      <c r="BM9" s="60"/>
      <c r="BN9" s="60"/>
      <c r="BO9" s="60"/>
      <c r="BP9" s="60"/>
      <c r="BQ9" s="60"/>
    </row>
    <row r="10" spans="1:69" s="61" customFormat="1" ht="57" customHeight="1">
      <c r="A10" s="56" t="s">
        <v>12</v>
      </c>
      <c r="B10" s="56" t="s">
        <v>13</v>
      </c>
      <c r="C10" s="56" t="s">
        <v>14</v>
      </c>
      <c r="D10" s="56" t="s">
        <v>15</v>
      </c>
      <c r="E10" s="56" t="s">
        <v>16</v>
      </c>
      <c r="F10" s="56" t="s">
        <v>17</v>
      </c>
      <c r="G10" s="56" t="s">
        <v>18</v>
      </c>
      <c r="H10" s="56" t="s">
        <v>19</v>
      </c>
      <c r="I10" s="56" t="s">
        <v>20</v>
      </c>
      <c r="J10" s="56" t="s">
        <v>21</v>
      </c>
      <c r="K10" s="56" t="s">
        <v>180</v>
      </c>
      <c r="L10" s="56" t="s">
        <v>22</v>
      </c>
      <c r="M10" s="56" t="s">
        <v>181</v>
      </c>
      <c r="N10" s="56" t="s">
        <v>23</v>
      </c>
      <c r="O10" s="56" t="s">
        <v>182</v>
      </c>
      <c r="P10" s="56" t="s">
        <v>24</v>
      </c>
      <c r="Q10" s="56" t="s">
        <v>25</v>
      </c>
      <c r="R10" s="56" t="s">
        <v>26</v>
      </c>
      <c r="S10" s="56" t="s">
        <v>27</v>
      </c>
      <c r="T10" s="56" t="s">
        <v>28</v>
      </c>
      <c r="U10" s="56" t="s">
        <v>29</v>
      </c>
      <c r="V10" s="56" t="s">
        <v>30</v>
      </c>
      <c r="W10" s="56" t="s">
        <v>31</v>
      </c>
      <c r="X10" s="56" t="s">
        <v>32</v>
      </c>
      <c r="Y10" s="57" t="s">
        <v>33</v>
      </c>
      <c r="Z10" s="56" t="s">
        <v>34</v>
      </c>
      <c r="AA10" s="56" t="s">
        <v>35</v>
      </c>
      <c r="AB10" s="56" t="s">
        <v>36</v>
      </c>
      <c r="AC10" s="56" t="s">
        <v>37</v>
      </c>
      <c r="AD10" s="56" t="s">
        <v>38</v>
      </c>
      <c r="AE10" s="56" t="s">
        <v>39</v>
      </c>
      <c r="AF10" s="56" t="s">
        <v>40</v>
      </c>
      <c r="AG10" s="56" t="s">
        <v>41</v>
      </c>
      <c r="AH10" s="56" t="s">
        <v>42</v>
      </c>
      <c r="AI10" s="56" t="s">
        <v>43</v>
      </c>
      <c r="AJ10" s="56" t="s">
        <v>44</v>
      </c>
      <c r="AK10" s="56" t="s">
        <v>45</v>
      </c>
      <c r="AL10" s="56" t="s">
        <v>46</v>
      </c>
      <c r="AM10" s="56" t="s">
        <v>47</v>
      </c>
      <c r="AN10" s="56" t="s">
        <v>48</v>
      </c>
      <c r="AO10" s="56" t="s">
        <v>183</v>
      </c>
      <c r="AP10" s="56" t="s">
        <v>184</v>
      </c>
      <c r="AQ10" s="56" t="s">
        <v>185</v>
      </c>
      <c r="AR10" s="56" t="s">
        <v>186</v>
      </c>
      <c r="AS10" s="56" t="s">
        <v>187</v>
      </c>
      <c r="AT10" s="56" t="s">
        <v>188</v>
      </c>
      <c r="AU10" s="56" t="s">
        <v>189</v>
      </c>
      <c r="AV10" s="56" t="s">
        <v>190</v>
      </c>
      <c r="AW10" s="56" t="s">
        <v>191</v>
      </c>
      <c r="AX10" s="56" t="s">
        <v>192</v>
      </c>
      <c r="AY10" s="56" t="s">
        <v>193</v>
      </c>
      <c r="AZ10" s="56" t="s">
        <v>194</v>
      </c>
      <c r="BA10" s="56" t="s">
        <v>195</v>
      </c>
      <c r="BB10" s="56" t="s">
        <v>196</v>
      </c>
      <c r="BC10" s="56" t="s">
        <v>49</v>
      </c>
      <c r="BD10" s="56" t="s">
        <v>50</v>
      </c>
      <c r="BE10" s="56" t="s">
        <v>51</v>
      </c>
      <c r="BF10" s="56" t="s">
        <v>52</v>
      </c>
      <c r="BG10" s="56" t="s">
        <v>53</v>
      </c>
      <c r="BH10" s="56" t="s">
        <v>54</v>
      </c>
      <c r="BI10" s="58" t="s">
        <v>55</v>
      </c>
      <c r="BJ10" s="59" t="s">
        <v>56</v>
      </c>
      <c r="BK10" s="60"/>
      <c r="BL10" s="60"/>
      <c r="BM10" s="60"/>
      <c r="BN10" s="60"/>
      <c r="BO10" s="60"/>
      <c r="BP10" s="60"/>
      <c r="BQ10" s="60"/>
    </row>
    <row r="11" spans="1:69" ht="99.75">
      <c r="A11" s="19">
        <v>77</v>
      </c>
      <c r="B11" s="19" t="s">
        <v>57</v>
      </c>
      <c r="C11" s="19" t="s">
        <v>58</v>
      </c>
      <c r="D11" s="19" t="s">
        <v>59</v>
      </c>
      <c r="E11" s="19" t="s">
        <v>60</v>
      </c>
      <c r="F11" s="19" t="s">
        <v>61</v>
      </c>
      <c r="G11" s="19" t="s">
        <v>62</v>
      </c>
      <c r="H11" s="19">
        <v>390601500</v>
      </c>
      <c r="I11" s="19" t="s">
        <v>63</v>
      </c>
      <c r="J11" s="19">
        <v>0</v>
      </c>
      <c r="K11" s="19" t="s">
        <v>64</v>
      </c>
      <c r="L11" s="19" t="s">
        <v>65</v>
      </c>
      <c r="M11" s="19">
        <v>1</v>
      </c>
      <c r="N11" s="19">
        <v>0</v>
      </c>
      <c r="O11" s="19"/>
      <c r="P11" s="20" t="e">
        <f>+'Plan de Accion'!$O11/'Plan de Accion'!$N11</f>
        <v>#DIV/0!</v>
      </c>
      <c r="Q11" s="20">
        <f>+'Plan de Accion'!$O11/'Plan de Accion'!$M11</f>
        <v>0</v>
      </c>
      <c r="R11" s="19"/>
      <c r="S11" s="19"/>
      <c r="T11" s="21"/>
      <c r="U11" s="21"/>
      <c r="V11" s="19"/>
      <c r="W11" s="19"/>
      <c r="X11" s="19"/>
      <c r="Y11" s="19"/>
      <c r="Z11" s="21"/>
      <c r="AA11" s="21"/>
      <c r="AB11" s="21"/>
      <c r="AC11" s="21"/>
      <c r="AD11" s="21"/>
      <c r="AE11" s="21"/>
      <c r="AF11" s="21"/>
      <c r="AG11" s="21"/>
      <c r="AH11" s="21"/>
      <c r="AI11" s="21"/>
      <c r="AJ11" s="21"/>
      <c r="AK11" s="21"/>
      <c r="AL11" s="21"/>
      <c r="AM11" s="21"/>
      <c r="AN11" s="22">
        <f>SUM(Table_1[[#This Row],[Recursos propios 2024]:[Otros 2024]])</f>
        <v>0</v>
      </c>
      <c r="AO11" s="23">
        <v>0</v>
      </c>
      <c r="AP11" s="21"/>
      <c r="AQ11" s="21"/>
      <c r="AR11" s="21"/>
      <c r="AS11" s="21"/>
      <c r="AT11" s="21"/>
      <c r="AU11" s="21"/>
      <c r="AV11" s="21"/>
      <c r="AW11" s="21"/>
      <c r="AX11" s="21"/>
      <c r="AY11" s="21"/>
      <c r="AZ11" s="21"/>
      <c r="BA11" s="21"/>
      <c r="BB11" s="21">
        <f>+Table_1[[#This Row],[Total Comprometido 2024]]+BC14</f>
        <v>0</v>
      </c>
      <c r="BC11" s="28">
        <f>+Table_1[[#This Row],[Recursos propios 20242]]</f>
        <v>0</v>
      </c>
      <c r="BD11" s="24">
        <v>0</v>
      </c>
      <c r="BE11" s="24"/>
      <c r="BF11" s="21"/>
      <c r="BG11" s="21"/>
      <c r="BH11" s="19" t="s">
        <v>66</v>
      </c>
      <c r="BI11" s="19" t="s">
        <v>67</v>
      </c>
      <c r="BJ11" s="19" t="s">
        <v>68</v>
      </c>
      <c r="BK11" s="25"/>
      <c r="BL11" s="25"/>
      <c r="BM11" s="25"/>
      <c r="BN11" s="25"/>
      <c r="BO11" s="25"/>
      <c r="BP11" s="25"/>
      <c r="BQ11" s="25"/>
    </row>
    <row r="12" spans="1:69" ht="142.5">
      <c r="A12" s="6">
        <v>78</v>
      </c>
      <c r="B12" s="6" t="s">
        <v>57</v>
      </c>
      <c r="C12" s="6" t="s">
        <v>58</v>
      </c>
      <c r="D12" s="6" t="s">
        <v>59</v>
      </c>
      <c r="E12" s="6" t="s">
        <v>60</v>
      </c>
      <c r="F12" s="6" t="s">
        <v>69</v>
      </c>
      <c r="G12" s="6" t="s">
        <v>70</v>
      </c>
      <c r="H12" s="6">
        <v>390601100</v>
      </c>
      <c r="I12" s="6" t="s">
        <v>71</v>
      </c>
      <c r="J12" s="6">
        <v>0</v>
      </c>
      <c r="K12" s="6" t="s">
        <v>64</v>
      </c>
      <c r="L12" s="19" t="s">
        <v>65</v>
      </c>
      <c r="M12" s="6">
        <v>4</v>
      </c>
      <c r="N12" s="6">
        <v>0</v>
      </c>
      <c r="O12" s="7"/>
      <c r="P12" s="20" t="e">
        <f>+'Plan de Accion'!$O12/'Plan de Accion'!$N12</f>
        <v>#DIV/0!</v>
      </c>
      <c r="Q12" s="20">
        <f>+'Plan de Accion'!$O12/'Plan de Accion'!$M12</f>
        <v>0</v>
      </c>
      <c r="R12" s="7"/>
      <c r="S12" s="7"/>
      <c r="T12" s="7"/>
      <c r="U12" s="7"/>
      <c r="V12" s="7"/>
      <c r="W12" s="7"/>
      <c r="X12" s="7"/>
      <c r="Y12" s="19"/>
      <c r="Z12" s="26"/>
      <c r="AA12" s="23"/>
      <c r="AB12" s="23"/>
      <c r="AC12" s="23"/>
      <c r="AD12" s="23"/>
      <c r="AE12" s="23"/>
      <c r="AF12" s="23"/>
      <c r="AG12" s="23"/>
      <c r="AH12" s="23"/>
      <c r="AI12" s="23"/>
      <c r="AJ12" s="23"/>
      <c r="AK12" s="23"/>
      <c r="AL12" s="23"/>
      <c r="AM12" s="23"/>
      <c r="AN12" s="22">
        <f>SUM(Table_1[[#This Row],[Recursos propios 2024]:[Otros 2024]])</f>
        <v>0</v>
      </c>
      <c r="AO12" s="23">
        <v>0</v>
      </c>
      <c r="AP12" s="23"/>
      <c r="AQ12" s="23"/>
      <c r="AR12" s="23"/>
      <c r="AS12" s="23"/>
      <c r="AT12" s="23"/>
      <c r="AU12" s="23"/>
      <c r="AV12" s="23"/>
      <c r="AW12" s="23"/>
      <c r="AX12" s="23"/>
      <c r="AY12" s="23"/>
      <c r="AZ12" s="23"/>
      <c r="BA12" s="23"/>
      <c r="BB12" s="23">
        <f>+Table_1[[#This Row],[Total Comprometido 2024]]+BC15</f>
        <v>0</v>
      </c>
      <c r="BC12" s="28">
        <f>+Table_1[[#This Row],[Recursos propios 20242]]</f>
        <v>0</v>
      </c>
      <c r="BD12" s="24">
        <v>0</v>
      </c>
      <c r="BE12" s="23"/>
      <c r="BF12" s="23"/>
      <c r="BG12" s="23"/>
      <c r="BH12" s="6" t="s">
        <v>66</v>
      </c>
      <c r="BI12" s="6" t="s">
        <v>67</v>
      </c>
      <c r="BJ12" s="6" t="s">
        <v>68</v>
      </c>
      <c r="BK12" s="8"/>
      <c r="BL12" s="8"/>
      <c r="BM12" s="8"/>
      <c r="BN12" s="8"/>
      <c r="BO12" s="8"/>
      <c r="BP12" s="8"/>
      <c r="BQ12" s="8"/>
    </row>
    <row r="13" spans="1:69" ht="85.5">
      <c r="A13" s="6">
        <v>79</v>
      </c>
      <c r="B13" s="6" t="s">
        <v>57</v>
      </c>
      <c r="C13" s="19" t="s">
        <v>58</v>
      </c>
      <c r="D13" s="6" t="s">
        <v>59</v>
      </c>
      <c r="E13" s="6" t="s">
        <v>60</v>
      </c>
      <c r="F13" s="6" t="s">
        <v>72</v>
      </c>
      <c r="G13" s="6" t="s">
        <v>73</v>
      </c>
      <c r="H13" s="6">
        <v>390600300</v>
      </c>
      <c r="I13" s="6" t="s">
        <v>74</v>
      </c>
      <c r="J13" s="6">
        <v>0</v>
      </c>
      <c r="K13" s="6" t="s">
        <v>64</v>
      </c>
      <c r="L13" s="19" t="s">
        <v>65</v>
      </c>
      <c r="M13" s="19">
        <v>20</v>
      </c>
      <c r="N13" s="19">
        <v>0</v>
      </c>
      <c r="O13" s="19"/>
      <c r="P13" s="20" t="e">
        <f>+'Plan de Accion'!$O13/'Plan de Accion'!$N13</f>
        <v>#DIV/0!</v>
      </c>
      <c r="Q13" s="20">
        <f>+'Plan de Accion'!$O13/'Plan de Accion'!$M13</f>
        <v>0</v>
      </c>
      <c r="R13" s="7"/>
      <c r="S13" s="7"/>
      <c r="T13" s="7"/>
      <c r="U13" s="7"/>
      <c r="V13" s="7"/>
      <c r="W13" s="7"/>
      <c r="X13" s="7"/>
      <c r="Y13" s="19"/>
      <c r="Z13" s="23"/>
      <c r="AA13" s="23"/>
      <c r="AB13" s="23"/>
      <c r="AC13" s="23"/>
      <c r="AD13" s="23"/>
      <c r="AE13" s="23"/>
      <c r="AF13" s="23"/>
      <c r="AG13" s="23"/>
      <c r="AH13" s="23"/>
      <c r="AI13" s="23"/>
      <c r="AJ13" s="23"/>
      <c r="AK13" s="23"/>
      <c r="AL13" s="23"/>
      <c r="AM13" s="23"/>
      <c r="AN13" s="22">
        <f>SUM(Table_1[[#This Row],[Recursos propios 2024]:[Otros 2024]])</f>
        <v>0</v>
      </c>
      <c r="AO13" s="23">
        <v>0</v>
      </c>
      <c r="AP13" s="23"/>
      <c r="AQ13" s="23"/>
      <c r="AR13" s="23"/>
      <c r="AS13" s="23"/>
      <c r="AT13" s="23"/>
      <c r="AU13" s="23"/>
      <c r="AV13" s="23"/>
      <c r="AW13" s="23"/>
      <c r="AX13" s="23"/>
      <c r="AY13" s="23"/>
      <c r="AZ13" s="23"/>
      <c r="BA13" s="23"/>
      <c r="BB13" s="23">
        <f>+Table_1[[#This Row],[Total Comprometido 2024]]+BC16</f>
        <v>0</v>
      </c>
      <c r="BC13" s="28">
        <f>+Table_1[[#This Row],[Recursos propios 20242]]</f>
        <v>0</v>
      </c>
      <c r="BD13" s="24">
        <v>0</v>
      </c>
      <c r="BE13" s="24"/>
      <c r="BF13" s="21"/>
      <c r="BG13" s="23"/>
      <c r="BH13" s="6" t="s">
        <v>66</v>
      </c>
      <c r="BI13" s="6" t="s">
        <v>67</v>
      </c>
      <c r="BJ13" s="6" t="s">
        <v>68</v>
      </c>
      <c r="BK13" s="8"/>
      <c r="BL13" s="8"/>
      <c r="BM13" s="8"/>
      <c r="BN13" s="8"/>
      <c r="BO13" s="8"/>
      <c r="BP13" s="8"/>
      <c r="BQ13" s="8"/>
    </row>
    <row r="14" spans="1:69" ht="99.75">
      <c r="A14" s="6">
        <v>80</v>
      </c>
      <c r="B14" s="6" t="s">
        <v>57</v>
      </c>
      <c r="C14" s="19" t="s">
        <v>58</v>
      </c>
      <c r="D14" s="6" t="s">
        <v>59</v>
      </c>
      <c r="E14" s="6" t="s">
        <v>60</v>
      </c>
      <c r="F14" s="6" t="s">
        <v>75</v>
      </c>
      <c r="G14" s="6" t="s">
        <v>76</v>
      </c>
      <c r="H14" s="6">
        <v>390600500</v>
      </c>
      <c r="I14" s="6" t="s">
        <v>77</v>
      </c>
      <c r="J14" s="6">
        <v>0</v>
      </c>
      <c r="K14" s="6" t="s">
        <v>64</v>
      </c>
      <c r="L14" s="19" t="s">
        <v>65</v>
      </c>
      <c r="M14" s="19">
        <v>1</v>
      </c>
      <c r="N14" s="19">
        <v>0</v>
      </c>
      <c r="O14" s="19"/>
      <c r="P14" s="20" t="e">
        <f>+'Plan de Accion'!$O14/'Plan de Accion'!$N14</f>
        <v>#DIV/0!</v>
      </c>
      <c r="Q14" s="20">
        <f>+'Plan de Accion'!$O14/'Plan de Accion'!$M14</f>
        <v>0</v>
      </c>
      <c r="R14" s="7"/>
      <c r="S14" s="7"/>
      <c r="T14" s="7"/>
      <c r="U14" s="7"/>
      <c r="V14" s="7"/>
      <c r="W14" s="7"/>
      <c r="X14" s="7"/>
      <c r="Y14" s="19"/>
      <c r="Z14" s="23"/>
      <c r="AA14" s="23"/>
      <c r="AB14" s="23"/>
      <c r="AC14" s="23"/>
      <c r="AD14" s="23"/>
      <c r="AE14" s="23"/>
      <c r="AF14" s="23"/>
      <c r="AG14" s="23"/>
      <c r="AH14" s="23"/>
      <c r="AI14" s="23"/>
      <c r="AJ14" s="23"/>
      <c r="AK14" s="23"/>
      <c r="AL14" s="23"/>
      <c r="AM14" s="23"/>
      <c r="AN14" s="22">
        <f>SUM(Table_1[[#This Row],[Recursos propios 2024]:[Otros 2024]])</f>
        <v>0</v>
      </c>
      <c r="AO14" s="23">
        <v>0</v>
      </c>
      <c r="AP14" s="23"/>
      <c r="AQ14" s="23"/>
      <c r="AR14" s="23"/>
      <c r="AS14" s="23"/>
      <c r="AT14" s="23"/>
      <c r="AU14" s="23"/>
      <c r="AV14" s="23"/>
      <c r="AW14" s="23"/>
      <c r="AX14" s="23"/>
      <c r="AY14" s="23"/>
      <c r="AZ14" s="23"/>
      <c r="BA14" s="23"/>
      <c r="BB14" s="23"/>
      <c r="BC14" s="28">
        <f>+Table_1[[#This Row],[Recursos propios 20242]]</f>
        <v>0</v>
      </c>
      <c r="BD14" s="24">
        <v>0</v>
      </c>
      <c r="BE14" s="23"/>
      <c r="BF14" s="23"/>
      <c r="BG14" s="23"/>
      <c r="BH14" s="6" t="s">
        <v>66</v>
      </c>
      <c r="BI14" s="6" t="s">
        <v>67</v>
      </c>
      <c r="BJ14" s="6" t="s">
        <v>68</v>
      </c>
      <c r="BK14" s="8"/>
      <c r="BL14" s="8"/>
      <c r="BM14" s="8"/>
      <c r="BN14" s="8"/>
      <c r="BO14" s="8"/>
      <c r="BP14" s="8"/>
      <c r="BQ14" s="8"/>
    </row>
    <row r="15" spans="1:69" ht="99.75">
      <c r="A15" s="6">
        <v>81</v>
      </c>
      <c r="B15" s="6" t="s">
        <v>57</v>
      </c>
      <c r="C15" s="19" t="s">
        <v>58</v>
      </c>
      <c r="D15" s="6" t="s">
        <v>59</v>
      </c>
      <c r="E15" s="6" t="s">
        <v>60</v>
      </c>
      <c r="F15" s="6" t="s">
        <v>78</v>
      </c>
      <c r="G15" s="6" t="s">
        <v>79</v>
      </c>
      <c r="H15" s="6">
        <v>390601800</v>
      </c>
      <c r="I15" s="6" t="s">
        <v>80</v>
      </c>
      <c r="J15" s="6">
        <v>0</v>
      </c>
      <c r="K15" s="6" t="s">
        <v>64</v>
      </c>
      <c r="L15" s="19" t="s">
        <v>65</v>
      </c>
      <c r="M15" s="6">
        <v>1</v>
      </c>
      <c r="N15" s="6">
        <v>0</v>
      </c>
      <c r="O15" s="7"/>
      <c r="P15" s="20" t="e">
        <f>+'Plan de Accion'!$O15/'Plan de Accion'!$N15</f>
        <v>#DIV/0!</v>
      </c>
      <c r="Q15" s="20">
        <f>+'Plan de Accion'!$O15/'Plan de Accion'!$M15</f>
        <v>0</v>
      </c>
      <c r="R15" s="7"/>
      <c r="S15" s="7"/>
      <c r="T15" s="7"/>
      <c r="U15" s="7"/>
      <c r="V15" s="7"/>
      <c r="W15" s="7"/>
      <c r="X15" s="7"/>
      <c r="Y15" s="7"/>
      <c r="Z15" s="26"/>
      <c r="AA15" s="26"/>
      <c r="AB15" s="26"/>
      <c r="AC15" s="26"/>
      <c r="AD15" s="26"/>
      <c r="AE15" s="26"/>
      <c r="AF15" s="26"/>
      <c r="AG15" s="26"/>
      <c r="AH15" s="26"/>
      <c r="AI15" s="26"/>
      <c r="AJ15" s="26"/>
      <c r="AK15" s="26"/>
      <c r="AL15" s="26"/>
      <c r="AM15" s="26"/>
      <c r="AN15" s="22">
        <f>SUM(Table_1[[#This Row],[Recursos propios 2024]:[Otros 2024]])</f>
        <v>0</v>
      </c>
      <c r="AO15" s="26">
        <v>0</v>
      </c>
      <c r="AP15" s="26"/>
      <c r="AQ15" s="26"/>
      <c r="AR15" s="26"/>
      <c r="AS15" s="26"/>
      <c r="AT15" s="26"/>
      <c r="AU15" s="26"/>
      <c r="AV15" s="26"/>
      <c r="AW15" s="26"/>
      <c r="AX15" s="26"/>
      <c r="AY15" s="26"/>
      <c r="AZ15" s="26"/>
      <c r="BA15" s="26"/>
      <c r="BB15" s="26"/>
      <c r="BC15" s="28">
        <f>+Table_1[[#This Row],[Recursos propios 20242]]</f>
        <v>0</v>
      </c>
      <c r="BD15" s="24">
        <v>0</v>
      </c>
      <c r="BE15" s="26"/>
      <c r="BF15" s="26"/>
      <c r="BG15" s="26"/>
      <c r="BH15" s="6" t="s">
        <v>66</v>
      </c>
      <c r="BI15" s="6" t="s">
        <v>67</v>
      </c>
      <c r="BJ15" s="6" t="s">
        <v>68</v>
      </c>
      <c r="BK15" s="8"/>
      <c r="BL15" s="8"/>
      <c r="BM15" s="8"/>
      <c r="BN15" s="8"/>
      <c r="BO15" s="8"/>
      <c r="BP15" s="8"/>
      <c r="BQ15" s="8"/>
    </row>
    <row r="16" spans="1:69" ht="185.25">
      <c r="A16" s="6">
        <v>82</v>
      </c>
      <c r="B16" s="6" t="s">
        <v>57</v>
      </c>
      <c r="C16" s="19" t="s">
        <v>81</v>
      </c>
      <c r="D16" s="6" t="s">
        <v>82</v>
      </c>
      <c r="E16" s="6" t="s">
        <v>83</v>
      </c>
      <c r="F16" s="6" t="s">
        <v>84</v>
      </c>
      <c r="G16" s="6" t="s">
        <v>85</v>
      </c>
      <c r="H16" s="6">
        <v>230107600</v>
      </c>
      <c r="I16" s="6" t="s">
        <v>86</v>
      </c>
      <c r="J16" s="6">
        <v>88</v>
      </c>
      <c r="K16" s="6" t="s">
        <v>64</v>
      </c>
      <c r="L16" s="19" t="s">
        <v>65</v>
      </c>
      <c r="M16" s="6">
        <v>24</v>
      </c>
      <c r="N16" s="6">
        <v>0</v>
      </c>
      <c r="O16" s="6"/>
      <c r="P16" s="20" t="e">
        <f>+'Plan de Accion'!$O16/'Plan de Accion'!$N16</f>
        <v>#DIV/0!</v>
      </c>
      <c r="Q16" s="20">
        <f>+'Plan de Accion'!$O16/'Plan de Accion'!$M16</f>
        <v>0</v>
      </c>
      <c r="R16" s="27">
        <v>2024680010035</v>
      </c>
      <c r="S16" s="6" t="s">
        <v>87</v>
      </c>
      <c r="T16" s="28">
        <v>3890738912</v>
      </c>
      <c r="U16" s="28">
        <v>2316700000</v>
      </c>
      <c r="V16" s="6"/>
      <c r="W16" s="6"/>
      <c r="X16" s="6"/>
      <c r="Y16" s="19"/>
      <c r="Z16" s="28">
        <v>2316700000</v>
      </c>
      <c r="AA16" s="28"/>
      <c r="AB16" s="28"/>
      <c r="AC16" s="28"/>
      <c r="AD16" s="28"/>
      <c r="AE16" s="28"/>
      <c r="AF16" s="28"/>
      <c r="AG16" s="28"/>
      <c r="AH16" s="28"/>
      <c r="AI16" s="28"/>
      <c r="AJ16" s="28"/>
      <c r="AK16" s="28"/>
      <c r="AL16" s="28"/>
      <c r="AM16" s="28"/>
      <c r="AN16" s="22">
        <f>SUM(Table_1[[#This Row],[Recursos propios 2024]:[Otros 2024]])</f>
        <v>2316700000</v>
      </c>
      <c r="AO16" s="28">
        <v>0</v>
      </c>
      <c r="AP16" s="28"/>
      <c r="AQ16" s="28"/>
      <c r="AR16" s="28"/>
      <c r="AS16" s="28"/>
      <c r="AT16" s="28"/>
      <c r="AU16" s="28"/>
      <c r="AV16" s="28"/>
      <c r="AW16" s="28"/>
      <c r="AX16" s="28"/>
      <c r="AY16" s="28"/>
      <c r="AZ16" s="28"/>
      <c r="BA16" s="28"/>
      <c r="BB16" s="28"/>
      <c r="BC16" s="28">
        <f>+Table_1[[#This Row],[Recursos propios 20242]]</f>
        <v>0</v>
      </c>
      <c r="BD16" s="24">
        <v>0</v>
      </c>
      <c r="BE16" s="29">
        <v>0</v>
      </c>
      <c r="BF16" s="21">
        <v>0</v>
      </c>
      <c r="BG16" s="28"/>
      <c r="BH16" s="6" t="s">
        <v>66</v>
      </c>
      <c r="BI16" s="6" t="s">
        <v>67</v>
      </c>
      <c r="BJ16" s="6" t="s">
        <v>68</v>
      </c>
      <c r="BK16" s="8"/>
      <c r="BL16" s="8"/>
      <c r="BM16" s="8"/>
      <c r="BN16" s="8"/>
      <c r="BO16" s="8"/>
      <c r="BP16" s="8"/>
      <c r="BQ16" s="8"/>
    </row>
    <row r="17" spans="1:69" ht="99.75">
      <c r="A17" s="6">
        <v>83</v>
      </c>
      <c r="B17" s="6" t="s">
        <v>57</v>
      </c>
      <c r="C17" s="19" t="s">
        <v>81</v>
      </c>
      <c r="D17" s="6" t="s">
        <v>88</v>
      </c>
      <c r="E17" s="6" t="s">
        <v>89</v>
      </c>
      <c r="F17" s="6" t="s">
        <v>90</v>
      </c>
      <c r="G17" s="6" t="s">
        <v>91</v>
      </c>
      <c r="H17" s="6">
        <v>230208600</v>
      </c>
      <c r="I17" s="6" t="s">
        <v>92</v>
      </c>
      <c r="J17" s="6">
        <v>0</v>
      </c>
      <c r="K17" s="6" t="s">
        <v>64</v>
      </c>
      <c r="L17" s="19" t="s">
        <v>65</v>
      </c>
      <c r="M17" s="6">
        <v>3</v>
      </c>
      <c r="N17" s="6">
        <v>1</v>
      </c>
      <c r="O17" s="7">
        <v>1</v>
      </c>
      <c r="P17" s="20">
        <f>+'Plan de Accion'!$O17/'Plan de Accion'!$N17</f>
        <v>1</v>
      </c>
      <c r="Q17" s="20">
        <f>+'Plan de Accion'!$O17/'Plan de Accion'!$M17</f>
        <v>0.33333333333333331</v>
      </c>
      <c r="R17" s="27">
        <v>2024680010090</v>
      </c>
      <c r="S17" s="6" t="s">
        <v>93</v>
      </c>
      <c r="T17" s="28">
        <v>5592725765</v>
      </c>
      <c r="U17" s="28">
        <v>1000000000</v>
      </c>
      <c r="V17" s="6" t="s">
        <v>94</v>
      </c>
      <c r="W17" s="6" t="s">
        <v>95</v>
      </c>
      <c r="X17" s="30">
        <v>619703</v>
      </c>
      <c r="Y17" s="6" t="s">
        <v>178</v>
      </c>
      <c r="Z17" s="26">
        <v>1000000000</v>
      </c>
      <c r="AA17" s="23"/>
      <c r="AB17" s="23"/>
      <c r="AC17" s="23"/>
      <c r="AD17" s="23"/>
      <c r="AE17" s="23"/>
      <c r="AF17" s="23"/>
      <c r="AG17" s="23"/>
      <c r="AH17" s="23"/>
      <c r="AI17" s="23"/>
      <c r="AJ17" s="23"/>
      <c r="AK17" s="23"/>
      <c r="AL17" s="23"/>
      <c r="AM17" s="23"/>
      <c r="AN17" s="22">
        <f>SUM(Table_1[[#This Row],[Recursos propios 2024]:[Otros 2024]])</f>
        <v>1000000000</v>
      </c>
      <c r="AO17" s="23">
        <v>254616776.66000003</v>
      </c>
      <c r="AP17" s="23"/>
      <c r="AQ17" s="23"/>
      <c r="AR17" s="23"/>
      <c r="AS17" s="23"/>
      <c r="AT17" s="23"/>
      <c r="AU17" s="23"/>
      <c r="AV17" s="23"/>
      <c r="AW17" s="23"/>
      <c r="AX17" s="23"/>
      <c r="AY17" s="23"/>
      <c r="AZ17" s="23"/>
      <c r="BA17" s="23"/>
      <c r="BB17" s="23"/>
      <c r="BC17" s="28">
        <f>+Table_1[[#This Row],[Recursos propios 20242]]</f>
        <v>254616776.66000003</v>
      </c>
      <c r="BD17" s="31">
        <v>0.26</v>
      </c>
      <c r="BE17" s="23">
        <f>233500000.02+21116666.64</f>
        <v>254616666.66000003</v>
      </c>
      <c r="BF17" s="23">
        <v>247449999.99000001</v>
      </c>
      <c r="BG17" s="23"/>
      <c r="BH17" s="6" t="s">
        <v>66</v>
      </c>
      <c r="BI17" s="6" t="s">
        <v>67</v>
      </c>
      <c r="BJ17" s="6" t="s">
        <v>68</v>
      </c>
      <c r="BK17" s="8"/>
      <c r="BL17" s="8"/>
      <c r="BM17" s="8"/>
      <c r="BN17" s="8"/>
      <c r="BO17" s="8"/>
      <c r="BP17" s="8"/>
      <c r="BQ17" s="8"/>
    </row>
    <row r="18" spans="1:69" ht="128.25">
      <c r="A18" s="32"/>
      <c r="B18" s="32"/>
      <c r="C18" s="32"/>
      <c r="D18" s="32"/>
      <c r="E18" s="32"/>
      <c r="F18" s="32"/>
      <c r="G18" s="32"/>
      <c r="H18" s="32"/>
      <c r="I18" s="32"/>
      <c r="J18" s="32"/>
      <c r="K18" s="32"/>
      <c r="L18" s="32"/>
      <c r="M18" s="32"/>
      <c r="N18" s="32"/>
      <c r="O18" s="32"/>
      <c r="P18" s="32"/>
      <c r="Q18" s="33"/>
      <c r="R18" s="27">
        <v>2021680010133</v>
      </c>
      <c r="S18" s="6" t="s">
        <v>96</v>
      </c>
      <c r="T18" s="34"/>
      <c r="U18" s="34">
        <v>272650000</v>
      </c>
      <c r="V18" s="35" t="s">
        <v>94</v>
      </c>
      <c r="W18" s="35" t="s">
        <v>95</v>
      </c>
      <c r="X18" s="36">
        <v>619703</v>
      </c>
      <c r="Y18" s="6" t="s">
        <v>97</v>
      </c>
      <c r="Z18" s="26">
        <v>272650000</v>
      </c>
      <c r="AA18" s="26"/>
      <c r="AB18" s="26"/>
      <c r="AC18" s="26"/>
      <c r="AD18" s="26"/>
      <c r="AE18" s="26"/>
      <c r="AF18" s="26"/>
      <c r="AG18" s="26"/>
      <c r="AH18" s="26"/>
      <c r="AI18" s="26"/>
      <c r="AJ18" s="26"/>
      <c r="AK18" s="26"/>
      <c r="AL18" s="26"/>
      <c r="AM18" s="26"/>
      <c r="AN18" s="22">
        <f>SUM(Table_1[[#This Row],[Recursos propios 2024]:[Otros 2024]])</f>
        <v>272650000</v>
      </c>
      <c r="AO18" s="26">
        <v>272650000</v>
      </c>
      <c r="AP18" s="26"/>
      <c r="AQ18" s="26"/>
      <c r="AR18" s="26"/>
      <c r="AS18" s="26"/>
      <c r="AT18" s="26"/>
      <c r="AU18" s="26"/>
      <c r="AV18" s="26"/>
      <c r="AW18" s="26"/>
      <c r="AX18" s="26"/>
      <c r="AY18" s="26"/>
      <c r="AZ18" s="26"/>
      <c r="BA18" s="26"/>
      <c r="BB18" s="26"/>
      <c r="BC18" s="28">
        <f>+Table_1[[#This Row],[Recursos propios 20242]]</f>
        <v>272650000</v>
      </c>
      <c r="BD18" s="33">
        <v>1</v>
      </c>
      <c r="BE18" s="34">
        <v>272650000</v>
      </c>
      <c r="BF18" s="34">
        <v>272650000</v>
      </c>
      <c r="BG18" s="26"/>
      <c r="BH18" s="6" t="s">
        <v>66</v>
      </c>
      <c r="BI18" s="6" t="s">
        <v>67</v>
      </c>
      <c r="BJ18" s="7"/>
      <c r="BK18" s="8"/>
      <c r="BL18" s="8"/>
      <c r="BM18" s="8"/>
      <c r="BN18" s="8"/>
      <c r="BO18" s="8"/>
      <c r="BP18" s="8"/>
      <c r="BQ18" s="8"/>
    </row>
    <row r="19" spans="1:69" ht="99.75">
      <c r="A19" s="6">
        <v>84</v>
      </c>
      <c r="B19" s="6" t="s">
        <v>57</v>
      </c>
      <c r="C19" s="19" t="s">
        <v>81</v>
      </c>
      <c r="D19" s="6" t="s">
        <v>88</v>
      </c>
      <c r="E19" s="6" t="s">
        <v>89</v>
      </c>
      <c r="F19" s="6" t="s">
        <v>98</v>
      </c>
      <c r="G19" s="6" t="s">
        <v>99</v>
      </c>
      <c r="H19" s="6">
        <v>230203600</v>
      </c>
      <c r="I19" s="6" t="s">
        <v>100</v>
      </c>
      <c r="J19" s="6">
        <v>0</v>
      </c>
      <c r="K19" s="6" t="s">
        <v>64</v>
      </c>
      <c r="L19" s="6" t="s">
        <v>65</v>
      </c>
      <c r="M19" s="6">
        <v>1</v>
      </c>
      <c r="N19" s="6">
        <v>0.25</v>
      </c>
      <c r="O19" s="6">
        <v>0.25</v>
      </c>
      <c r="P19" s="20">
        <f>+'Plan de Accion'!$O19/'Plan de Accion'!$N19</f>
        <v>1</v>
      </c>
      <c r="Q19" s="20">
        <f>+'Plan de Accion'!$O19/'Plan de Accion'!$M19</f>
        <v>0.25</v>
      </c>
      <c r="R19" s="27">
        <v>2024680010090</v>
      </c>
      <c r="S19" s="6" t="s">
        <v>93</v>
      </c>
      <c r="T19" s="6"/>
      <c r="U19" s="28">
        <v>200000000</v>
      </c>
      <c r="V19" s="6"/>
      <c r="W19" s="6"/>
      <c r="X19" s="6"/>
      <c r="Y19" s="6" t="s">
        <v>101</v>
      </c>
      <c r="Z19" s="28">
        <v>200000000</v>
      </c>
      <c r="AA19" s="28"/>
      <c r="AB19" s="28"/>
      <c r="AC19" s="28"/>
      <c r="AD19" s="28"/>
      <c r="AE19" s="28"/>
      <c r="AF19" s="28"/>
      <c r="AG19" s="28"/>
      <c r="AH19" s="28"/>
      <c r="AI19" s="28"/>
      <c r="AJ19" s="28"/>
      <c r="AK19" s="28"/>
      <c r="AL19" s="28"/>
      <c r="AM19" s="28"/>
      <c r="AN19" s="22">
        <f>SUM(Table_1[[#This Row],[Recursos propios 2024]:[Otros 2024]])</f>
        <v>200000000</v>
      </c>
      <c r="AO19" s="28">
        <v>15300000</v>
      </c>
      <c r="AP19" s="28"/>
      <c r="AQ19" s="28"/>
      <c r="AR19" s="28"/>
      <c r="AS19" s="28"/>
      <c r="AT19" s="28"/>
      <c r="AU19" s="28"/>
      <c r="AV19" s="28"/>
      <c r="AW19" s="28"/>
      <c r="AX19" s="28"/>
      <c r="AY19" s="28"/>
      <c r="AZ19" s="28"/>
      <c r="BA19" s="28"/>
      <c r="BB19" s="28"/>
      <c r="BC19" s="28">
        <f>+Table_1[[#This Row],[Recursos propios 20242]]</f>
        <v>15300000</v>
      </c>
      <c r="BD19" s="20">
        <v>0.08</v>
      </c>
      <c r="BE19" s="28">
        <v>15300000</v>
      </c>
      <c r="BF19" s="28">
        <v>15300000</v>
      </c>
      <c r="BG19" s="28"/>
      <c r="BH19" s="6" t="s">
        <v>66</v>
      </c>
      <c r="BI19" s="6" t="s">
        <v>67</v>
      </c>
      <c r="BJ19" s="6" t="s">
        <v>68</v>
      </c>
      <c r="BK19" s="8"/>
      <c r="BL19" s="8"/>
      <c r="BM19" s="8"/>
      <c r="BN19" s="8"/>
      <c r="BO19" s="8"/>
      <c r="BP19" s="8"/>
      <c r="BQ19" s="8"/>
    </row>
    <row r="20" spans="1:69" ht="156.75">
      <c r="A20" s="6">
        <v>85</v>
      </c>
      <c r="B20" s="6" t="s">
        <v>57</v>
      </c>
      <c r="C20" s="19" t="s">
        <v>81</v>
      </c>
      <c r="D20" s="6" t="s">
        <v>82</v>
      </c>
      <c r="E20" s="6" t="s">
        <v>83</v>
      </c>
      <c r="F20" s="6" t="s">
        <v>102</v>
      </c>
      <c r="G20" s="6" t="s">
        <v>103</v>
      </c>
      <c r="H20" s="6">
        <v>230100400</v>
      </c>
      <c r="I20" s="6" t="s">
        <v>104</v>
      </c>
      <c r="J20" s="6">
        <v>0</v>
      </c>
      <c r="K20" s="6" t="s">
        <v>64</v>
      </c>
      <c r="L20" s="6" t="s">
        <v>65</v>
      </c>
      <c r="M20" s="6">
        <v>12</v>
      </c>
      <c r="N20" s="6">
        <v>3</v>
      </c>
      <c r="O20" s="7">
        <v>3</v>
      </c>
      <c r="P20" s="37">
        <f>+('Plan de Accion'!$O20/'Plan de Accion'!$N20)</f>
        <v>1</v>
      </c>
      <c r="Q20" s="37">
        <v>0.25</v>
      </c>
      <c r="R20" s="38">
        <v>2024680010191</v>
      </c>
      <c r="S20" s="25" t="s">
        <v>105</v>
      </c>
      <c r="T20" s="21">
        <v>2219860284</v>
      </c>
      <c r="U20" s="21">
        <v>133860284</v>
      </c>
      <c r="V20" s="19" t="s">
        <v>106</v>
      </c>
      <c r="W20" s="29" t="s">
        <v>107</v>
      </c>
      <c r="X20" s="29">
        <v>619703</v>
      </c>
      <c r="Y20" s="19" t="s">
        <v>173</v>
      </c>
      <c r="Z20" s="21">
        <v>133860284</v>
      </c>
      <c r="AA20" s="23"/>
      <c r="AB20" s="23"/>
      <c r="AC20" s="23"/>
      <c r="AD20" s="23"/>
      <c r="AE20" s="23"/>
      <c r="AF20" s="23"/>
      <c r="AG20" s="23"/>
      <c r="AH20" s="23"/>
      <c r="AI20" s="23"/>
      <c r="AJ20" s="23"/>
      <c r="AK20" s="23"/>
      <c r="AL20" s="23"/>
      <c r="AM20" s="23"/>
      <c r="AN20" s="22">
        <f>SUM(Table_1[[#This Row],[Recursos propios 2024]:[Otros 2024]])</f>
        <v>133860284</v>
      </c>
      <c r="AO20" s="21">
        <v>31500000</v>
      </c>
      <c r="AP20" s="23"/>
      <c r="AQ20" s="23"/>
      <c r="AR20" s="23"/>
      <c r="AS20" s="23"/>
      <c r="AT20" s="23"/>
      <c r="AU20" s="23"/>
      <c r="AV20" s="23"/>
      <c r="AW20" s="23"/>
      <c r="AX20" s="23"/>
      <c r="AY20" s="23"/>
      <c r="AZ20" s="23"/>
      <c r="BA20" s="23"/>
      <c r="BB20" s="23"/>
      <c r="BC20" s="28">
        <f>+Table_1[[#This Row],[Recursos propios 20242]]</f>
        <v>31500000</v>
      </c>
      <c r="BD20" s="31">
        <v>0.23530000000000001</v>
      </c>
      <c r="BE20" s="39">
        <v>31500000</v>
      </c>
      <c r="BF20" s="23">
        <f>+'Plan de Accion'!$BE20</f>
        <v>31500000</v>
      </c>
      <c r="BG20" s="23">
        <v>0</v>
      </c>
      <c r="BH20" s="19" t="s">
        <v>108</v>
      </c>
      <c r="BI20" s="19" t="s">
        <v>67</v>
      </c>
      <c r="BJ20" s="19" t="s">
        <v>68</v>
      </c>
      <c r="BK20" s="8"/>
      <c r="BL20" s="8"/>
      <c r="BM20" s="8"/>
      <c r="BN20" s="8"/>
      <c r="BO20" s="8"/>
      <c r="BP20" s="8"/>
      <c r="BQ20" s="8"/>
    </row>
    <row r="21" spans="1:69" ht="142.5">
      <c r="A21" s="7"/>
      <c r="B21" s="7"/>
      <c r="C21" s="7"/>
      <c r="D21" s="7"/>
      <c r="E21" s="7"/>
      <c r="F21" s="7"/>
      <c r="G21" s="7"/>
      <c r="H21" s="7"/>
      <c r="I21" s="7"/>
      <c r="J21" s="7"/>
      <c r="K21" s="7"/>
      <c r="L21" s="7"/>
      <c r="M21" s="7"/>
      <c r="N21" s="7"/>
      <c r="O21" s="7"/>
      <c r="P21" s="7"/>
      <c r="Q21" s="37"/>
      <c r="R21" s="27">
        <v>2021680010118</v>
      </c>
      <c r="S21" s="6" t="s">
        <v>109</v>
      </c>
      <c r="T21" s="28">
        <v>7014166666.3299999</v>
      </c>
      <c r="U21" s="28">
        <v>2000000000</v>
      </c>
      <c r="V21" s="6" t="s">
        <v>106</v>
      </c>
      <c r="W21" s="30" t="s">
        <v>107</v>
      </c>
      <c r="X21" s="30">
        <v>619703</v>
      </c>
      <c r="Y21" s="6" t="s">
        <v>174</v>
      </c>
      <c r="Z21" s="26">
        <v>1866139716</v>
      </c>
      <c r="AA21" s="26"/>
      <c r="AB21" s="26"/>
      <c r="AC21" s="26"/>
      <c r="AD21" s="26"/>
      <c r="AE21" s="26"/>
      <c r="AF21" s="26"/>
      <c r="AG21" s="26"/>
      <c r="AH21" s="26"/>
      <c r="AI21" s="26"/>
      <c r="AJ21" s="26"/>
      <c r="AK21" s="26"/>
      <c r="AL21" s="26"/>
      <c r="AM21" s="26"/>
      <c r="AN21" s="22">
        <f>SUM(Table_1[[#This Row],[Recursos propios 2024]:[Otros 2024]])</f>
        <v>1866139716</v>
      </c>
      <c r="AO21" s="26">
        <v>1812325251.24</v>
      </c>
      <c r="AP21" s="26"/>
      <c r="AQ21" s="26"/>
      <c r="AR21" s="26"/>
      <c r="AS21" s="26"/>
      <c r="AT21" s="26"/>
      <c r="AU21" s="26"/>
      <c r="AV21" s="26"/>
      <c r="AW21" s="26"/>
      <c r="AX21" s="26"/>
      <c r="AY21" s="26"/>
      <c r="AZ21" s="26"/>
      <c r="BA21" s="26"/>
      <c r="BB21" s="26"/>
      <c r="BC21" s="28">
        <f>+Table_1[[#This Row],[Recursos propios 20242]]</f>
        <v>1812325251.24</v>
      </c>
      <c r="BD21" s="37">
        <v>1</v>
      </c>
      <c r="BE21" s="26">
        <v>1812325251.24</v>
      </c>
      <c r="BF21" s="26">
        <f>+Table_1[[#This Row],[Total Recursos Obligados]]</f>
        <v>1812325251.24</v>
      </c>
      <c r="BG21" s="26"/>
      <c r="BH21" s="7"/>
      <c r="BI21" s="7"/>
      <c r="BJ21" s="7"/>
      <c r="BK21" s="8"/>
      <c r="BL21" s="8"/>
      <c r="BM21" s="8"/>
      <c r="BN21" s="8"/>
      <c r="BO21" s="8"/>
      <c r="BP21" s="8"/>
      <c r="BQ21" s="8"/>
    </row>
    <row r="22" spans="1:69" ht="327.75">
      <c r="A22" s="6">
        <v>86</v>
      </c>
      <c r="B22" s="6" t="s">
        <v>57</v>
      </c>
      <c r="C22" s="19" t="s">
        <v>81</v>
      </c>
      <c r="D22" s="6" t="s">
        <v>88</v>
      </c>
      <c r="E22" s="6" t="s">
        <v>89</v>
      </c>
      <c r="F22" s="6" t="s">
        <v>110</v>
      </c>
      <c r="G22" s="6" t="s">
        <v>111</v>
      </c>
      <c r="H22" s="6">
        <v>230200200</v>
      </c>
      <c r="I22" s="6" t="s">
        <v>112</v>
      </c>
      <c r="J22" s="6">
        <v>71</v>
      </c>
      <c r="K22" s="6" t="s">
        <v>64</v>
      </c>
      <c r="L22" s="6" t="s">
        <v>65</v>
      </c>
      <c r="M22" s="6">
        <v>83</v>
      </c>
      <c r="N22" s="6">
        <v>20</v>
      </c>
      <c r="O22" s="6">
        <v>20</v>
      </c>
      <c r="P22" s="20">
        <f>+('Plan de Accion'!$O22/'Plan de Accion'!$N22)</f>
        <v>1</v>
      </c>
      <c r="Q22" s="20">
        <v>0.24</v>
      </c>
      <c r="R22" s="27">
        <v>2024680010070</v>
      </c>
      <c r="S22" s="6" t="s">
        <v>113</v>
      </c>
      <c r="T22" s="28">
        <v>1869488600</v>
      </c>
      <c r="U22" s="28">
        <v>500000000</v>
      </c>
      <c r="V22" s="6" t="s">
        <v>106</v>
      </c>
      <c r="W22" s="6" t="s">
        <v>107</v>
      </c>
      <c r="X22" s="6">
        <v>619703</v>
      </c>
      <c r="Y22" s="6" t="s">
        <v>175</v>
      </c>
      <c r="Z22" s="28">
        <v>250000000</v>
      </c>
      <c r="AA22" s="28"/>
      <c r="AB22" s="28"/>
      <c r="AC22" s="28"/>
      <c r="AD22" s="28"/>
      <c r="AE22" s="28"/>
      <c r="AF22" s="28"/>
      <c r="AG22" s="28"/>
      <c r="AH22" s="28"/>
      <c r="AI22" s="28"/>
      <c r="AJ22" s="28"/>
      <c r="AK22" s="28"/>
      <c r="AL22" s="28"/>
      <c r="AM22" s="28"/>
      <c r="AN22" s="22">
        <f>SUM(Table_1[[#This Row],[Recursos propios 2024]:[Otros 2024]])</f>
        <v>250000000</v>
      </c>
      <c r="AO22" s="28">
        <v>186316666.66999999</v>
      </c>
      <c r="AP22" s="28"/>
      <c r="AQ22" s="28"/>
      <c r="AR22" s="28"/>
      <c r="AS22" s="28"/>
      <c r="AT22" s="28"/>
      <c r="AU22" s="28"/>
      <c r="AV22" s="28"/>
      <c r="AW22" s="28"/>
      <c r="AX22" s="28"/>
      <c r="AY22" s="28"/>
      <c r="AZ22" s="28"/>
      <c r="BA22" s="28"/>
      <c r="BB22" s="28"/>
      <c r="BC22" s="28">
        <f>+Table_1[[#This Row],[Recursos propios 20242]]</f>
        <v>186316666.66999999</v>
      </c>
      <c r="BD22" s="20">
        <v>0.82899999999999996</v>
      </c>
      <c r="BE22" s="22">
        <v>186316666.66999999</v>
      </c>
      <c r="BF22" s="28">
        <f>+Table_1[[#This Row],[Total Recursos Obligados]]</f>
        <v>186316666.66999999</v>
      </c>
      <c r="BG22" s="28">
        <v>0</v>
      </c>
      <c r="BH22" s="6" t="s">
        <v>108</v>
      </c>
      <c r="BI22" s="6" t="s">
        <v>67</v>
      </c>
      <c r="BJ22" s="6" t="s">
        <v>68</v>
      </c>
      <c r="BK22" s="8"/>
      <c r="BL22" s="8"/>
      <c r="BM22" s="8"/>
      <c r="BN22" s="8"/>
      <c r="BO22" s="8"/>
      <c r="BP22" s="8"/>
      <c r="BQ22" s="8"/>
    </row>
    <row r="23" spans="1:69" ht="213.75">
      <c r="A23" s="6">
        <v>87</v>
      </c>
      <c r="B23" s="6" t="s">
        <v>57</v>
      </c>
      <c r="C23" s="19" t="s">
        <v>81</v>
      </c>
      <c r="D23" s="6" t="s">
        <v>88</v>
      </c>
      <c r="E23" s="6" t="s">
        <v>89</v>
      </c>
      <c r="F23" s="6" t="s">
        <v>114</v>
      </c>
      <c r="G23" s="6" t="s">
        <v>115</v>
      </c>
      <c r="H23" s="6">
        <v>230204100</v>
      </c>
      <c r="I23" s="6" t="s">
        <v>116</v>
      </c>
      <c r="J23" s="6">
        <v>0</v>
      </c>
      <c r="K23" s="6" t="s">
        <v>64</v>
      </c>
      <c r="L23" s="6" t="s">
        <v>65</v>
      </c>
      <c r="M23" s="6">
        <v>150</v>
      </c>
      <c r="N23" s="6">
        <v>37</v>
      </c>
      <c r="O23" s="7">
        <v>37</v>
      </c>
      <c r="P23" s="37">
        <f>+('Plan de Accion'!$O23/'Plan de Accion'!$N23)</f>
        <v>1</v>
      </c>
      <c r="Q23" s="37">
        <v>0.25</v>
      </c>
      <c r="R23" s="27">
        <v>2024680010070</v>
      </c>
      <c r="S23" s="6" t="s">
        <v>113</v>
      </c>
      <c r="T23" s="28">
        <v>1869488600</v>
      </c>
      <c r="U23" s="28">
        <v>500000000</v>
      </c>
      <c r="V23" s="6" t="s">
        <v>106</v>
      </c>
      <c r="W23" s="6" t="s">
        <v>107</v>
      </c>
      <c r="X23" s="6">
        <v>619703</v>
      </c>
      <c r="Y23" s="6" t="s">
        <v>176</v>
      </c>
      <c r="Z23" s="26">
        <v>250000000</v>
      </c>
      <c r="AA23" s="23"/>
      <c r="AB23" s="23"/>
      <c r="AC23" s="23"/>
      <c r="AD23" s="23"/>
      <c r="AE23" s="23"/>
      <c r="AF23" s="23"/>
      <c r="AG23" s="23"/>
      <c r="AH23" s="23"/>
      <c r="AI23" s="23"/>
      <c r="AJ23" s="23"/>
      <c r="AK23" s="23"/>
      <c r="AL23" s="23"/>
      <c r="AM23" s="23"/>
      <c r="AN23" s="22">
        <f>SUM(Table_1[[#This Row],[Recursos propios 2024]:[Otros 2024]])</f>
        <v>250000000</v>
      </c>
      <c r="AO23" s="28">
        <v>169616666.69999999</v>
      </c>
      <c r="AP23" s="23"/>
      <c r="AQ23" s="23"/>
      <c r="AR23" s="23"/>
      <c r="AS23" s="23"/>
      <c r="AT23" s="23"/>
      <c r="AU23" s="23"/>
      <c r="AV23" s="23"/>
      <c r="AW23" s="23"/>
      <c r="AX23" s="23"/>
      <c r="AY23" s="23"/>
      <c r="AZ23" s="23"/>
      <c r="BA23" s="23"/>
      <c r="BB23" s="23"/>
      <c r="BC23" s="28">
        <f>+Table_1[[#This Row],[Recursos propios 20242]]</f>
        <v>169616666.69999999</v>
      </c>
      <c r="BD23" s="31">
        <v>0.66700000000000004</v>
      </c>
      <c r="BE23" s="28">
        <f>+Table_1[[#This Row],[Recursos propios 20242]]</f>
        <v>169616666.69999999</v>
      </c>
      <c r="BF23" s="28">
        <f>+Table_1[[#This Row],[Recursos propios 20242]]</f>
        <v>169616666.69999999</v>
      </c>
      <c r="BG23" s="23">
        <v>0</v>
      </c>
      <c r="BH23" s="6" t="s">
        <v>108</v>
      </c>
      <c r="BI23" s="6" t="s">
        <v>67</v>
      </c>
      <c r="BJ23" s="6" t="s">
        <v>68</v>
      </c>
      <c r="BK23" s="8"/>
      <c r="BL23" s="8"/>
      <c r="BM23" s="8"/>
      <c r="BN23" s="8"/>
      <c r="BO23" s="8"/>
      <c r="BP23" s="8"/>
      <c r="BQ23" s="8"/>
    </row>
    <row r="24" spans="1:69" ht="270.75">
      <c r="A24" s="6">
        <v>237</v>
      </c>
      <c r="B24" s="6" t="s">
        <v>117</v>
      </c>
      <c r="C24" s="6" t="s">
        <v>118</v>
      </c>
      <c r="D24" s="6" t="s">
        <v>119</v>
      </c>
      <c r="E24" s="6" t="s">
        <v>120</v>
      </c>
      <c r="F24" s="6" t="s">
        <v>121</v>
      </c>
      <c r="G24" s="6" t="s">
        <v>122</v>
      </c>
      <c r="H24" s="6">
        <v>459902000</v>
      </c>
      <c r="I24" s="6" t="s">
        <v>123</v>
      </c>
      <c r="J24" s="6">
        <v>1</v>
      </c>
      <c r="K24" s="6" t="s">
        <v>64</v>
      </c>
      <c r="L24" s="6" t="s">
        <v>129</v>
      </c>
      <c r="M24" s="6">
        <v>1</v>
      </c>
      <c r="N24" s="6">
        <v>1</v>
      </c>
      <c r="O24" s="6">
        <v>1</v>
      </c>
      <c r="P24" s="20">
        <f>+'Plan de Accion'!$O24/'Plan de Accion'!$N24</f>
        <v>1</v>
      </c>
      <c r="Q24" s="20">
        <f>+'Plan de Accion'!$O24/'Plan de Accion'!$M24</f>
        <v>1</v>
      </c>
      <c r="R24" s="27">
        <v>2024680010061</v>
      </c>
      <c r="S24" s="6" t="s">
        <v>124</v>
      </c>
      <c r="T24" s="28">
        <v>800000000</v>
      </c>
      <c r="U24" s="28">
        <v>500000000</v>
      </c>
      <c r="V24" s="6" t="s">
        <v>106</v>
      </c>
      <c r="W24" s="6" t="s">
        <v>107</v>
      </c>
      <c r="X24" s="6">
        <v>619703</v>
      </c>
      <c r="Y24" s="6" t="s">
        <v>177</v>
      </c>
      <c r="Z24" s="28">
        <v>500000000</v>
      </c>
      <c r="AA24" s="28"/>
      <c r="AB24" s="28"/>
      <c r="AC24" s="28"/>
      <c r="AD24" s="28"/>
      <c r="AE24" s="28"/>
      <c r="AF24" s="28"/>
      <c r="AG24" s="28"/>
      <c r="AH24" s="28"/>
      <c r="AI24" s="28"/>
      <c r="AJ24" s="28"/>
      <c r="AK24" s="28"/>
      <c r="AL24" s="28"/>
      <c r="AM24" s="28"/>
      <c r="AN24" s="22">
        <f>SUM(Table_1[[#This Row],[Recursos propios 2024]:[Otros 2024]])</f>
        <v>500000000</v>
      </c>
      <c r="AO24" s="28">
        <v>471300000</v>
      </c>
      <c r="AP24" s="28"/>
      <c r="AQ24" s="28"/>
      <c r="AR24" s="28"/>
      <c r="AS24" s="28"/>
      <c r="AT24" s="28"/>
      <c r="AU24" s="28"/>
      <c r="AV24" s="28"/>
      <c r="AW24" s="28"/>
      <c r="AX24" s="28"/>
      <c r="AY24" s="28"/>
      <c r="AZ24" s="28"/>
      <c r="BA24" s="28"/>
      <c r="BB24" s="28"/>
      <c r="BC24" s="28">
        <f>+Table_1[[#This Row],[Recursos propios 20242]]</f>
        <v>471300000</v>
      </c>
      <c r="BD24" s="20">
        <v>0.93300000000000005</v>
      </c>
      <c r="BE24" s="28">
        <v>471300000</v>
      </c>
      <c r="BF24" s="28">
        <v>460200000</v>
      </c>
      <c r="BG24" s="28"/>
      <c r="BH24" s="6" t="s">
        <v>125</v>
      </c>
      <c r="BI24" s="6" t="s">
        <v>67</v>
      </c>
      <c r="BJ24" s="6">
        <v>16</v>
      </c>
      <c r="BK24" s="8"/>
      <c r="BL24" s="8"/>
      <c r="BM24" s="8"/>
      <c r="BN24" s="8"/>
      <c r="BO24" s="8"/>
      <c r="BP24" s="8"/>
      <c r="BQ24" s="8"/>
    </row>
    <row r="25" spans="1:69" ht="142.5">
      <c r="A25" s="6">
        <v>238</v>
      </c>
      <c r="B25" s="6" t="s">
        <v>117</v>
      </c>
      <c r="C25" s="6" t="s">
        <v>118</v>
      </c>
      <c r="D25" s="6" t="s">
        <v>119</v>
      </c>
      <c r="E25" s="6" t="s">
        <v>120</v>
      </c>
      <c r="F25" s="6" t="s">
        <v>126</v>
      </c>
      <c r="G25" s="6" t="s">
        <v>127</v>
      </c>
      <c r="H25" s="6">
        <v>459903800</v>
      </c>
      <c r="I25" s="6" t="s">
        <v>128</v>
      </c>
      <c r="J25" s="6">
        <v>658</v>
      </c>
      <c r="K25" s="6" t="s">
        <v>64</v>
      </c>
      <c r="L25" s="6" t="s">
        <v>129</v>
      </c>
      <c r="M25" s="6">
        <v>658</v>
      </c>
      <c r="N25" s="6">
        <v>658</v>
      </c>
      <c r="O25" s="6">
        <v>658</v>
      </c>
      <c r="P25" s="20">
        <f>+'Plan de Accion'!$O25/'Plan de Accion'!$N25</f>
        <v>1</v>
      </c>
      <c r="Q25" s="20">
        <f>+'Plan de Accion'!$O25/'Plan de Accion'!$M25</f>
        <v>1</v>
      </c>
      <c r="R25" s="27">
        <v>2024680010095</v>
      </c>
      <c r="S25" s="6" t="s">
        <v>130</v>
      </c>
      <c r="T25" s="28">
        <v>4641925900</v>
      </c>
      <c r="U25" s="28">
        <v>170000000</v>
      </c>
      <c r="V25" s="6" t="s">
        <v>131</v>
      </c>
      <c r="W25" s="6" t="s">
        <v>132</v>
      </c>
      <c r="X25" s="6">
        <v>102</v>
      </c>
      <c r="Y25" s="6" t="s">
        <v>133</v>
      </c>
      <c r="Z25" s="28">
        <v>170000000</v>
      </c>
      <c r="AA25" s="23"/>
      <c r="AB25" s="23"/>
      <c r="AC25" s="23"/>
      <c r="AD25" s="23"/>
      <c r="AE25" s="23"/>
      <c r="AF25" s="23"/>
      <c r="AG25" s="23"/>
      <c r="AH25" s="23"/>
      <c r="AI25" s="23"/>
      <c r="AJ25" s="23"/>
      <c r="AK25" s="23"/>
      <c r="AL25" s="23"/>
      <c r="AM25" s="23"/>
      <c r="AN25" s="22">
        <f>SUM(Table_1[[#This Row],[Recursos propios 2024]:[Otros 2024]])</f>
        <v>170000000</v>
      </c>
      <c r="AO25" s="40">
        <v>126465135</v>
      </c>
      <c r="AP25" s="23"/>
      <c r="AQ25" s="23"/>
      <c r="AR25" s="23"/>
      <c r="AS25" s="23"/>
      <c r="AT25" s="23"/>
      <c r="AU25" s="23"/>
      <c r="AV25" s="23"/>
      <c r="AW25" s="23"/>
      <c r="AX25" s="23"/>
      <c r="AY25" s="23"/>
      <c r="AZ25" s="23"/>
      <c r="BA25" s="23"/>
      <c r="BB25" s="23"/>
      <c r="BC25" s="28">
        <f>+Table_1[[#This Row],[Recursos propios 20242]]</f>
        <v>126465135</v>
      </c>
      <c r="BD25" s="20">
        <v>0.41739079411764707</v>
      </c>
      <c r="BE25" s="28">
        <f>+'Plan de Accion'!$BC25</f>
        <v>126465135</v>
      </c>
      <c r="BF25" s="28">
        <f>+'Plan de Accion'!$BE25</f>
        <v>126465135</v>
      </c>
      <c r="BG25" s="28">
        <v>0</v>
      </c>
      <c r="BH25" s="6" t="s">
        <v>125</v>
      </c>
      <c r="BI25" s="6" t="s">
        <v>67</v>
      </c>
      <c r="BJ25" s="6">
        <v>16</v>
      </c>
      <c r="BK25" s="8"/>
      <c r="BL25" s="8"/>
      <c r="BM25" s="8"/>
      <c r="BN25" s="8"/>
      <c r="BO25" s="8"/>
      <c r="BP25" s="8"/>
      <c r="BQ25" s="8"/>
    </row>
    <row r="26" spans="1:69" ht="171">
      <c r="A26" s="6"/>
      <c r="B26" s="6"/>
      <c r="C26" s="6"/>
      <c r="D26" s="6"/>
      <c r="E26" s="6"/>
      <c r="F26" s="6"/>
      <c r="G26" s="6"/>
      <c r="H26" s="6"/>
      <c r="I26" s="6"/>
      <c r="J26" s="6"/>
      <c r="K26" s="6"/>
      <c r="L26" s="6"/>
      <c r="M26" s="6"/>
      <c r="N26" s="6"/>
      <c r="O26" s="6"/>
      <c r="P26" s="20" t="e">
        <f>+'Plan de Accion'!$O26/'Plan de Accion'!$N26</f>
        <v>#DIV/0!</v>
      </c>
      <c r="Q26" s="20" t="e">
        <f>+'Plan de Accion'!$O26/'Plan de Accion'!$M26</f>
        <v>#DIV/0!</v>
      </c>
      <c r="R26" s="27">
        <v>2023680010058</v>
      </c>
      <c r="S26" s="6" t="s">
        <v>134</v>
      </c>
      <c r="T26" s="28">
        <v>1260000000</v>
      </c>
      <c r="U26" s="28">
        <v>1130000000</v>
      </c>
      <c r="V26" s="6" t="s">
        <v>131</v>
      </c>
      <c r="W26" s="6" t="s">
        <v>132</v>
      </c>
      <c r="X26" s="6">
        <v>658</v>
      </c>
      <c r="Y26" s="6" t="s">
        <v>135</v>
      </c>
      <c r="Z26" s="28">
        <v>1130000000</v>
      </c>
      <c r="AA26" s="26"/>
      <c r="AB26" s="26"/>
      <c r="AC26" s="26"/>
      <c r="AD26" s="26"/>
      <c r="AE26" s="26"/>
      <c r="AF26" s="26"/>
      <c r="AG26" s="26"/>
      <c r="AH26" s="26"/>
      <c r="AI26" s="26"/>
      <c r="AJ26" s="26"/>
      <c r="AK26" s="26"/>
      <c r="AL26" s="26"/>
      <c r="AM26" s="26"/>
      <c r="AN26" s="22">
        <f>SUM(Table_1[[#This Row],[Recursos propios 2024]:[Otros 2024]])</f>
        <v>1130000000</v>
      </c>
      <c r="AO26" s="26">
        <v>1130000000</v>
      </c>
      <c r="AP26" s="26"/>
      <c r="AQ26" s="26"/>
      <c r="AR26" s="26"/>
      <c r="AS26" s="26"/>
      <c r="AT26" s="26"/>
      <c r="AU26" s="26"/>
      <c r="AV26" s="26"/>
      <c r="AW26" s="26"/>
      <c r="AX26" s="26"/>
      <c r="AY26" s="26"/>
      <c r="AZ26" s="26"/>
      <c r="BA26" s="26"/>
      <c r="BB26" s="26"/>
      <c r="BC26" s="28">
        <f>+Table_1[[#This Row],[Recursos propios 20242]]</f>
        <v>1130000000</v>
      </c>
      <c r="BD26" s="20">
        <v>1</v>
      </c>
      <c r="BE26" s="28">
        <v>1130000000</v>
      </c>
      <c r="BF26" s="28">
        <f>+'Plan de Accion'!$BE26</f>
        <v>1130000000</v>
      </c>
      <c r="BG26" s="28">
        <v>0</v>
      </c>
      <c r="BH26" s="6" t="s">
        <v>125</v>
      </c>
      <c r="BI26" s="6" t="s">
        <v>67</v>
      </c>
      <c r="BJ26" s="6">
        <v>16</v>
      </c>
      <c r="BK26" s="8"/>
      <c r="BL26" s="8"/>
      <c r="BM26" s="8"/>
      <c r="BN26" s="8"/>
      <c r="BO26" s="8"/>
      <c r="BP26" s="8"/>
      <c r="BQ26" s="8"/>
    </row>
    <row r="27" spans="1:69" ht="228">
      <c r="A27" s="6">
        <v>239</v>
      </c>
      <c r="B27" s="6" t="s">
        <v>117</v>
      </c>
      <c r="C27" s="6" t="s">
        <v>118</v>
      </c>
      <c r="D27" s="6" t="s">
        <v>119</v>
      </c>
      <c r="E27" s="6" t="s">
        <v>120</v>
      </c>
      <c r="F27" s="6" t="s">
        <v>121</v>
      </c>
      <c r="G27" s="6" t="s">
        <v>136</v>
      </c>
      <c r="H27" s="6">
        <v>459902000</v>
      </c>
      <c r="I27" s="6" t="s">
        <v>123</v>
      </c>
      <c r="J27" s="6" t="s">
        <v>137</v>
      </c>
      <c r="K27" s="6" t="s">
        <v>64</v>
      </c>
      <c r="L27" s="6" t="s">
        <v>129</v>
      </c>
      <c r="M27" s="6">
        <v>1</v>
      </c>
      <c r="N27" s="6">
        <v>1</v>
      </c>
      <c r="O27" s="6">
        <v>1</v>
      </c>
      <c r="P27" s="20">
        <v>1</v>
      </c>
      <c r="Q27" s="20">
        <f>+'Plan de Accion'!$O27/'Plan de Accion'!$M27</f>
        <v>1</v>
      </c>
      <c r="R27" s="27">
        <v>2024680010069</v>
      </c>
      <c r="S27" s="6" t="s">
        <v>138</v>
      </c>
      <c r="T27" s="28">
        <v>5123769123.8400002</v>
      </c>
      <c r="U27" s="28">
        <v>1154016870</v>
      </c>
      <c r="V27" s="6" t="s">
        <v>106</v>
      </c>
      <c r="W27" s="30" t="s">
        <v>107</v>
      </c>
      <c r="X27" s="30">
        <v>619703</v>
      </c>
      <c r="Y27" s="6" t="s">
        <v>139</v>
      </c>
      <c r="Z27" s="28">
        <v>454016870</v>
      </c>
      <c r="AA27" s="28"/>
      <c r="AB27" s="28"/>
      <c r="AC27" s="28"/>
      <c r="AD27" s="28"/>
      <c r="AE27" s="28"/>
      <c r="AF27" s="28"/>
      <c r="AG27" s="28"/>
      <c r="AH27" s="28"/>
      <c r="AI27" s="28"/>
      <c r="AJ27" s="28"/>
      <c r="AK27" s="28"/>
      <c r="AL27" s="28"/>
      <c r="AM27" s="28"/>
      <c r="AN27" s="22">
        <f>SUM(Table_1[[#This Row],[Recursos propios 2024]:[Otros 2024]])</f>
        <v>454016870</v>
      </c>
      <c r="AO27" s="28">
        <v>310833333.32999998</v>
      </c>
      <c r="AP27" s="28"/>
      <c r="AQ27" s="28"/>
      <c r="AR27" s="28"/>
      <c r="AS27" s="28"/>
      <c r="AT27" s="28"/>
      <c r="AU27" s="28"/>
      <c r="AV27" s="28"/>
      <c r="AW27" s="28"/>
      <c r="AX27" s="28"/>
      <c r="AY27" s="28"/>
      <c r="AZ27" s="28"/>
      <c r="BA27" s="28"/>
      <c r="BB27" s="28"/>
      <c r="BC27" s="28">
        <f>+Table_1[[#This Row],[Recursos propios 20242]]</f>
        <v>310833333.32999998</v>
      </c>
      <c r="BD27" s="24">
        <f>+'Plan de Accion'!$BC27/'Plan de Accion'!$AN27</f>
        <v>0.68462947936273821</v>
      </c>
      <c r="BE27" s="21">
        <v>310833333.32999998</v>
      </c>
      <c r="BF27" s="21">
        <v>310833333.32999998</v>
      </c>
      <c r="BG27" s="21"/>
      <c r="BH27" s="6" t="s">
        <v>125</v>
      </c>
      <c r="BI27" s="6" t="s">
        <v>67</v>
      </c>
      <c r="BJ27" s="6">
        <v>16</v>
      </c>
      <c r="BK27" s="8"/>
      <c r="BL27" s="8"/>
      <c r="BM27" s="8"/>
      <c r="BN27" s="8"/>
      <c r="BO27" s="8"/>
      <c r="BP27" s="8"/>
      <c r="BQ27" s="8"/>
    </row>
    <row r="28" spans="1:69" ht="99.75">
      <c r="A28" s="6"/>
      <c r="B28" s="6"/>
      <c r="C28" s="6"/>
      <c r="D28" s="6"/>
      <c r="E28" s="6"/>
      <c r="F28" s="6"/>
      <c r="G28" s="6"/>
      <c r="H28" s="6"/>
      <c r="I28" s="6"/>
      <c r="J28" s="6"/>
      <c r="K28" s="6"/>
      <c r="L28" s="6"/>
      <c r="M28" s="6"/>
      <c r="N28" s="6"/>
      <c r="O28" s="6"/>
      <c r="P28" s="20"/>
      <c r="Q28" s="20"/>
      <c r="R28" s="27">
        <v>2021680010139</v>
      </c>
      <c r="S28" s="6" t="s">
        <v>140</v>
      </c>
      <c r="T28" s="28">
        <v>193891842</v>
      </c>
      <c r="U28" s="28">
        <v>50000000</v>
      </c>
      <c r="V28" s="6" t="s">
        <v>106</v>
      </c>
      <c r="W28" s="30" t="s">
        <v>107</v>
      </c>
      <c r="X28" s="30">
        <v>619703</v>
      </c>
      <c r="Y28" s="6" t="s">
        <v>141</v>
      </c>
      <c r="Z28" s="28">
        <v>45983130</v>
      </c>
      <c r="AA28" s="26"/>
      <c r="AB28" s="26"/>
      <c r="AC28" s="26"/>
      <c r="AD28" s="26"/>
      <c r="AE28" s="26"/>
      <c r="AF28" s="26"/>
      <c r="AG28" s="26"/>
      <c r="AH28" s="26"/>
      <c r="AI28" s="26"/>
      <c r="AJ28" s="26"/>
      <c r="AK28" s="26"/>
      <c r="AL28" s="26"/>
      <c r="AM28" s="26"/>
      <c r="AN28" s="22">
        <f>SUM(Table_1[[#This Row],[Recursos propios 2024]:[Otros 2024]])</f>
        <v>45983130</v>
      </c>
      <c r="AO28" s="26">
        <v>45983130</v>
      </c>
      <c r="AP28" s="26"/>
      <c r="AQ28" s="26"/>
      <c r="AR28" s="26"/>
      <c r="AS28" s="26"/>
      <c r="AT28" s="26"/>
      <c r="AU28" s="26"/>
      <c r="AV28" s="26"/>
      <c r="AW28" s="26"/>
      <c r="AX28" s="26"/>
      <c r="AY28" s="26"/>
      <c r="AZ28" s="26"/>
      <c r="BA28" s="26"/>
      <c r="BB28" s="26"/>
      <c r="BC28" s="28">
        <f>+Table_1[[#This Row],[Recursos propios 20242]]</f>
        <v>45983130</v>
      </c>
      <c r="BD28" s="20">
        <v>1</v>
      </c>
      <c r="BE28" s="28">
        <f>+'Plan de Accion'!$AN28</f>
        <v>45983130</v>
      </c>
      <c r="BF28" s="28">
        <f>+'Plan de Accion'!$BE28</f>
        <v>45983130</v>
      </c>
      <c r="BG28" s="28">
        <v>0</v>
      </c>
      <c r="BH28" s="6" t="s">
        <v>125</v>
      </c>
      <c r="BI28" s="6" t="s">
        <v>67</v>
      </c>
      <c r="BJ28" s="6"/>
      <c r="BK28" s="8"/>
      <c r="BL28" s="8"/>
      <c r="BM28" s="8"/>
      <c r="BN28" s="8"/>
      <c r="BO28" s="8"/>
      <c r="BP28" s="8"/>
      <c r="BQ28" s="8"/>
    </row>
    <row r="29" spans="1:69" ht="99.75">
      <c r="A29" s="6">
        <v>240</v>
      </c>
      <c r="B29" s="6" t="s">
        <v>117</v>
      </c>
      <c r="C29" s="6" t="s">
        <v>118</v>
      </c>
      <c r="D29" s="6" t="s">
        <v>119</v>
      </c>
      <c r="E29" s="6" t="s">
        <v>120</v>
      </c>
      <c r="F29" s="6" t="s">
        <v>142</v>
      </c>
      <c r="G29" s="6" t="s">
        <v>143</v>
      </c>
      <c r="H29" s="6">
        <v>459903400</v>
      </c>
      <c r="I29" s="6" t="s">
        <v>144</v>
      </c>
      <c r="J29" s="6">
        <v>1</v>
      </c>
      <c r="K29" s="6" t="s">
        <v>64</v>
      </c>
      <c r="L29" s="6" t="s">
        <v>129</v>
      </c>
      <c r="M29" s="6">
        <v>1</v>
      </c>
      <c r="N29" s="6">
        <v>1</v>
      </c>
      <c r="O29" s="6">
        <v>1</v>
      </c>
      <c r="P29" s="20">
        <f>+'Plan de Accion'!$O29/'Plan de Accion'!$N29</f>
        <v>1</v>
      </c>
      <c r="Q29" s="20">
        <f>+'Plan de Accion'!$O29/'Plan de Accion'!$M29</f>
        <v>1</v>
      </c>
      <c r="R29" s="27">
        <v>2024680010042</v>
      </c>
      <c r="S29" s="6" t="s">
        <v>145</v>
      </c>
      <c r="T29" s="28">
        <v>2987690448.04</v>
      </c>
      <c r="U29" s="28">
        <v>1300000000</v>
      </c>
      <c r="V29" s="6" t="s">
        <v>106</v>
      </c>
      <c r="W29" s="30" t="s">
        <v>107</v>
      </c>
      <c r="X29" s="30">
        <v>619703</v>
      </c>
      <c r="Y29" s="6" t="s">
        <v>146</v>
      </c>
      <c r="Z29" s="28">
        <v>1300000000</v>
      </c>
      <c r="AA29" s="23"/>
      <c r="AB29" s="23"/>
      <c r="AC29" s="23"/>
      <c r="AD29" s="23"/>
      <c r="AE29" s="23"/>
      <c r="AF29" s="23"/>
      <c r="AG29" s="23"/>
      <c r="AH29" s="23"/>
      <c r="AI29" s="23"/>
      <c r="AJ29" s="23"/>
      <c r="AK29" s="23"/>
      <c r="AL29" s="23"/>
      <c r="AM29" s="23"/>
      <c r="AN29" s="22">
        <f>SUM(Table_1[[#This Row],[Recursos propios 2024]:[Otros 2024]])</f>
        <v>1300000000</v>
      </c>
      <c r="AO29" s="23">
        <v>817222742</v>
      </c>
      <c r="AP29" s="23"/>
      <c r="AQ29" s="23"/>
      <c r="AR29" s="23"/>
      <c r="AS29" s="23"/>
      <c r="AT29" s="23"/>
      <c r="AU29" s="23"/>
      <c r="AV29" s="23"/>
      <c r="AW29" s="23"/>
      <c r="AX29" s="23"/>
      <c r="AY29" s="23"/>
      <c r="AZ29" s="23"/>
      <c r="BA29" s="23"/>
      <c r="BB29" s="23"/>
      <c r="BC29" s="28">
        <f>+Table_1[[#This Row],[Recursos propios 20242]]</f>
        <v>817222742</v>
      </c>
      <c r="BD29" s="20">
        <f>+'Plan de Accion'!$BC29/'Plan de Accion'!$AN29</f>
        <v>0.62863287846153848</v>
      </c>
      <c r="BE29" s="28">
        <v>817222742</v>
      </c>
      <c r="BF29" s="28">
        <v>817222742</v>
      </c>
      <c r="BG29" s="28">
        <v>0</v>
      </c>
      <c r="BH29" s="6" t="s">
        <v>125</v>
      </c>
      <c r="BI29" s="6" t="s">
        <v>67</v>
      </c>
      <c r="BJ29" s="6">
        <v>16</v>
      </c>
      <c r="BK29" s="8"/>
      <c r="BL29" s="8"/>
      <c r="BM29" s="8"/>
      <c r="BN29" s="8"/>
      <c r="BO29" s="8"/>
      <c r="BP29" s="8"/>
      <c r="BQ29" s="8"/>
    </row>
    <row r="30" spans="1:69" ht="256.5">
      <c r="A30" s="6">
        <v>241</v>
      </c>
      <c r="B30" s="6" t="s">
        <v>117</v>
      </c>
      <c r="C30" s="6" t="s">
        <v>118</v>
      </c>
      <c r="D30" s="6" t="s">
        <v>119</v>
      </c>
      <c r="E30" s="6" t="s">
        <v>120</v>
      </c>
      <c r="F30" s="6" t="s">
        <v>147</v>
      </c>
      <c r="G30" s="6" t="s">
        <v>148</v>
      </c>
      <c r="H30" s="6">
        <v>459902300</v>
      </c>
      <c r="I30" s="6" t="s">
        <v>149</v>
      </c>
      <c r="J30" s="6" t="s">
        <v>150</v>
      </c>
      <c r="K30" s="6" t="s">
        <v>64</v>
      </c>
      <c r="L30" s="6" t="s">
        <v>65</v>
      </c>
      <c r="M30" s="6">
        <v>2</v>
      </c>
      <c r="N30" s="6">
        <v>0.7</v>
      </c>
      <c r="O30" s="6">
        <v>0.7</v>
      </c>
      <c r="P30" s="20">
        <f>+'Plan de Accion'!$O30/'Plan de Accion'!$N30</f>
        <v>1</v>
      </c>
      <c r="Q30" s="20">
        <f>+'Plan de Accion'!$O30/'Plan de Accion'!$M30</f>
        <v>0.35</v>
      </c>
      <c r="R30" s="27">
        <v>2024680010089</v>
      </c>
      <c r="S30" s="6" t="s">
        <v>151</v>
      </c>
      <c r="T30" s="28">
        <v>1488680000</v>
      </c>
      <c r="U30" s="28">
        <v>500000000</v>
      </c>
      <c r="V30" s="6" t="s">
        <v>106</v>
      </c>
      <c r="W30" s="30" t="s">
        <v>107</v>
      </c>
      <c r="X30" s="30">
        <v>619703</v>
      </c>
      <c r="Y30" s="54" t="s">
        <v>152</v>
      </c>
      <c r="Z30" s="28">
        <v>500000000</v>
      </c>
      <c r="AA30" s="28"/>
      <c r="AB30" s="28"/>
      <c r="AC30" s="28"/>
      <c r="AD30" s="28"/>
      <c r="AE30" s="28"/>
      <c r="AF30" s="28"/>
      <c r="AG30" s="28"/>
      <c r="AH30" s="28"/>
      <c r="AI30" s="28"/>
      <c r="AJ30" s="28"/>
      <c r="AK30" s="28"/>
      <c r="AL30" s="28"/>
      <c r="AM30" s="28"/>
      <c r="AN30" s="22">
        <f>SUM(Table_1[[#This Row],[Recursos propios 2024]:[Otros 2024]])</f>
        <v>500000000</v>
      </c>
      <c r="AO30" s="21">
        <v>300597000</v>
      </c>
      <c r="AP30" s="28"/>
      <c r="AQ30" s="28"/>
      <c r="AR30" s="28"/>
      <c r="AS30" s="28"/>
      <c r="AT30" s="28"/>
      <c r="AU30" s="28"/>
      <c r="AV30" s="28"/>
      <c r="AW30" s="28"/>
      <c r="AX30" s="28"/>
      <c r="AY30" s="28"/>
      <c r="AZ30" s="28"/>
      <c r="BA30" s="28"/>
      <c r="BB30" s="28"/>
      <c r="BC30" s="28">
        <f>+Table_1[[#This Row],[Recursos propios 20242]]</f>
        <v>300597000</v>
      </c>
      <c r="BD30" s="24">
        <v>0.60119400000000001</v>
      </c>
      <c r="BE30" s="22">
        <v>300597000</v>
      </c>
      <c r="BF30" s="21">
        <f>+'Plan de Accion'!$BE30</f>
        <v>300597000</v>
      </c>
      <c r="BG30" s="21">
        <v>0</v>
      </c>
      <c r="BH30" s="6" t="s">
        <v>125</v>
      </c>
      <c r="BI30" s="6" t="s">
        <v>67</v>
      </c>
      <c r="BJ30" s="6">
        <v>16</v>
      </c>
      <c r="BK30" s="8"/>
      <c r="BL30" s="8"/>
      <c r="BM30" s="8"/>
      <c r="BN30" s="8"/>
      <c r="BO30" s="8"/>
      <c r="BP30" s="8"/>
      <c r="BQ30" s="8"/>
    </row>
    <row r="31" spans="1:69" ht="142.5">
      <c r="A31" s="6">
        <v>243</v>
      </c>
      <c r="B31" s="6" t="s">
        <v>117</v>
      </c>
      <c r="C31" s="6" t="s">
        <v>118</v>
      </c>
      <c r="D31" s="6" t="s">
        <v>119</v>
      </c>
      <c r="E31" s="6" t="s">
        <v>120</v>
      </c>
      <c r="F31" s="6">
        <v>4599017</v>
      </c>
      <c r="G31" s="6" t="s">
        <v>153</v>
      </c>
      <c r="H31" s="6">
        <v>459901700</v>
      </c>
      <c r="I31" s="6" t="s">
        <v>154</v>
      </c>
      <c r="J31" s="6" t="s">
        <v>150</v>
      </c>
      <c r="K31" s="6" t="s">
        <v>64</v>
      </c>
      <c r="L31" s="6" t="s">
        <v>129</v>
      </c>
      <c r="M31" s="6">
        <v>1</v>
      </c>
      <c r="N31" s="6">
        <v>1</v>
      </c>
      <c r="O31" s="6">
        <v>1</v>
      </c>
      <c r="P31" s="20">
        <f>+'Plan de Accion'!$O31/'Plan de Accion'!$N31</f>
        <v>1</v>
      </c>
      <c r="Q31" s="20">
        <f>+'Plan de Accion'!$O31/'Plan de Accion'!$M31</f>
        <v>1</v>
      </c>
      <c r="R31" s="27">
        <v>2024680010063</v>
      </c>
      <c r="S31" s="6" t="s">
        <v>155</v>
      </c>
      <c r="T31" s="41">
        <v>1723279693</v>
      </c>
      <c r="U31" s="28">
        <v>351803353</v>
      </c>
      <c r="V31" s="6" t="s">
        <v>106</v>
      </c>
      <c r="W31" s="30" t="s">
        <v>107</v>
      </c>
      <c r="X31" s="30">
        <v>619703</v>
      </c>
      <c r="Y31" s="6" t="s">
        <v>156</v>
      </c>
      <c r="Z31" s="28">
        <v>351803353</v>
      </c>
      <c r="AA31" s="23"/>
      <c r="AB31" s="23"/>
      <c r="AC31" s="23"/>
      <c r="AD31" s="23"/>
      <c r="AE31" s="23"/>
      <c r="AF31" s="23"/>
      <c r="AG31" s="23"/>
      <c r="AH31" s="23"/>
      <c r="AI31" s="23"/>
      <c r="AJ31" s="23"/>
      <c r="AK31" s="23"/>
      <c r="AL31" s="23"/>
      <c r="AM31" s="23"/>
      <c r="AN31" s="22">
        <f>SUM(Table_1[[#This Row],[Recursos propios 2024]:[Otros 2024]])</f>
        <v>351803353</v>
      </c>
      <c r="AO31" s="23">
        <v>204710000.00999999</v>
      </c>
      <c r="AP31" s="23"/>
      <c r="AQ31" s="23"/>
      <c r="AR31" s="23"/>
      <c r="AS31" s="23"/>
      <c r="AT31" s="23"/>
      <c r="AU31" s="23"/>
      <c r="AV31" s="23"/>
      <c r="AW31" s="23"/>
      <c r="AX31" s="23"/>
      <c r="AY31" s="23"/>
      <c r="AZ31" s="23"/>
      <c r="BA31" s="23"/>
      <c r="BB31" s="23"/>
      <c r="BC31" s="28">
        <f>+Table_1[[#This Row],[Recursos propios 20242]]</f>
        <v>204710000.00999999</v>
      </c>
      <c r="BD31" s="20">
        <f>+'Plan de Accion'!$BC31/'Plan de Accion'!$Z31</f>
        <v>0.58188757515906897</v>
      </c>
      <c r="BE31" s="28">
        <v>204710000.00999999</v>
      </c>
      <c r="BF31" s="28">
        <v>204710000.00999999</v>
      </c>
      <c r="BG31" s="28"/>
      <c r="BH31" s="6" t="s">
        <v>125</v>
      </c>
      <c r="BI31" s="6" t="s">
        <v>67</v>
      </c>
      <c r="BJ31" s="6">
        <v>16</v>
      </c>
      <c r="BK31" s="8"/>
      <c r="BL31" s="8"/>
      <c r="BM31" s="8"/>
      <c r="BN31" s="8"/>
      <c r="BO31" s="8"/>
      <c r="BP31" s="8"/>
      <c r="BQ31" s="8"/>
    </row>
    <row r="32" spans="1:69" ht="128.25">
      <c r="A32" s="6"/>
      <c r="B32" s="6"/>
      <c r="C32" s="6"/>
      <c r="D32" s="6"/>
      <c r="E32" s="6"/>
      <c r="F32" s="6"/>
      <c r="G32" s="6"/>
      <c r="H32" s="6"/>
      <c r="I32" s="6"/>
      <c r="J32" s="6"/>
      <c r="K32" s="6"/>
      <c r="L32" s="6"/>
      <c r="M32" s="6"/>
      <c r="N32" s="6"/>
      <c r="O32" s="6"/>
      <c r="P32" s="20"/>
      <c r="Q32" s="20"/>
      <c r="R32" s="27">
        <v>2021680010148</v>
      </c>
      <c r="S32" s="6" t="s">
        <v>157</v>
      </c>
      <c r="T32" s="41">
        <v>284106028</v>
      </c>
      <c r="U32" s="28">
        <v>50000000</v>
      </c>
      <c r="V32" s="6" t="s">
        <v>131</v>
      </c>
      <c r="W32" s="6">
        <v>0</v>
      </c>
      <c r="X32" s="6">
        <v>0</v>
      </c>
      <c r="Y32" s="6" t="s">
        <v>158</v>
      </c>
      <c r="Z32" s="28">
        <v>48196647</v>
      </c>
      <c r="AA32" s="26"/>
      <c r="AB32" s="26"/>
      <c r="AC32" s="26"/>
      <c r="AD32" s="26"/>
      <c r="AE32" s="26"/>
      <c r="AF32" s="26"/>
      <c r="AG32" s="26"/>
      <c r="AH32" s="26"/>
      <c r="AI32" s="26"/>
      <c r="AJ32" s="26"/>
      <c r="AK32" s="26"/>
      <c r="AL32" s="26"/>
      <c r="AM32" s="26"/>
      <c r="AN32" s="22">
        <f>SUM(Table_1[[#This Row],[Recursos propios 2024]:[Otros 2024]])</f>
        <v>48196647</v>
      </c>
      <c r="AO32" s="26">
        <v>47499926.18</v>
      </c>
      <c r="AP32" s="26"/>
      <c r="AQ32" s="26"/>
      <c r="AR32" s="26"/>
      <c r="AS32" s="26"/>
      <c r="AT32" s="26"/>
      <c r="AU32" s="26"/>
      <c r="AV32" s="26"/>
      <c r="AW32" s="26"/>
      <c r="AX32" s="26"/>
      <c r="AY32" s="26"/>
      <c r="AZ32" s="26"/>
      <c r="BA32" s="26"/>
      <c r="BB32" s="26"/>
      <c r="BC32" s="28">
        <f>+Table_1[[#This Row],[Recursos propios 20242]]</f>
        <v>47499926.18</v>
      </c>
      <c r="BD32" s="20">
        <v>1</v>
      </c>
      <c r="BE32" s="28">
        <v>47499926.18</v>
      </c>
      <c r="BF32" s="28">
        <v>47499926.18</v>
      </c>
      <c r="BG32" s="28">
        <v>0</v>
      </c>
      <c r="BH32" s="6" t="s">
        <v>125</v>
      </c>
      <c r="BI32" s="6" t="s">
        <v>67</v>
      </c>
      <c r="BJ32" s="6">
        <v>16</v>
      </c>
      <c r="BK32" s="8"/>
      <c r="BL32" s="8"/>
      <c r="BM32" s="8"/>
      <c r="BN32" s="8"/>
      <c r="BO32" s="8"/>
      <c r="BP32" s="8"/>
      <c r="BQ32" s="8"/>
    </row>
    <row r="33" spans="1:69" ht="409.5">
      <c r="A33" s="6">
        <v>244</v>
      </c>
      <c r="B33" s="6" t="s">
        <v>117</v>
      </c>
      <c r="C33" s="6" t="s">
        <v>118</v>
      </c>
      <c r="D33" s="6" t="s">
        <v>119</v>
      </c>
      <c r="E33" s="6" t="s">
        <v>120</v>
      </c>
      <c r="F33" s="6" t="s">
        <v>121</v>
      </c>
      <c r="G33" s="6" t="s">
        <v>159</v>
      </c>
      <c r="H33" s="6">
        <v>459902000</v>
      </c>
      <c r="I33" s="6" t="s">
        <v>123</v>
      </c>
      <c r="J33" s="6" t="s">
        <v>150</v>
      </c>
      <c r="K33" s="6" t="s">
        <v>64</v>
      </c>
      <c r="L33" s="6" t="s">
        <v>65</v>
      </c>
      <c r="M33" s="6">
        <v>1</v>
      </c>
      <c r="N33" s="6">
        <v>0.32</v>
      </c>
      <c r="O33" s="6">
        <v>0.30399999999999999</v>
      </c>
      <c r="P33" s="20">
        <f>+'Plan de Accion'!$O33/'Plan de Accion'!$N33</f>
        <v>0.95</v>
      </c>
      <c r="Q33" s="20">
        <f>+'Plan de Accion'!$O33/'Plan de Accion'!$M33</f>
        <v>0.30399999999999999</v>
      </c>
      <c r="R33" s="27">
        <v>2024680010036</v>
      </c>
      <c r="S33" s="6" t="s">
        <v>160</v>
      </c>
      <c r="T33" s="28">
        <v>1632115800</v>
      </c>
      <c r="U33" s="28">
        <v>500000000</v>
      </c>
      <c r="V33" s="6" t="s">
        <v>106</v>
      </c>
      <c r="W33" s="30" t="s">
        <v>107</v>
      </c>
      <c r="X33" s="30">
        <v>619703</v>
      </c>
      <c r="Y33" s="55" t="s">
        <v>161</v>
      </c>
      <c r="Z33" s="28">
        <v>500000000</v>
      </c>
      <c r="AA33" s="28"/>
      <c r="AB33" s="28"/>
      <c r="AC33" s="28"/>
      <c r="AD33" s="28"/>
      <c r="AE33" s="28"/>
      <c r="AF33" s="28"/>
      <c r="AG33" s="28"/>
      <c r="AH33" s="28"/>
      <c r="AI33" s="28"/>
      <c r="AJ33" s="28"/>
      <c r="AK33" s="28"/>
      <c r="AL33" s="28"/>
      <c r="AM33" s="28"/>
      <c r="AN33" s="22">
        <f>SUM(Table_1[[#This Row],[Recursos propios 2024]:[Otros 2024]])</f>
        <v>500000000</v>
      </c>
      <c r="AO33" s="28">
        <v>449970535.79000002</v>
      </c>
      <c r="AP33" s="28"/>
      <c r="AQ33" s="28"/>
      <c r="AR33" s="28"/>
      <c r="AS33" s="28"/>
      <c r="AT33" s="28"/>
      <c r="AU33" s="28"/>
      <c r="AV33" s="28"/>
      <c r="AW33" s="28"/>
      <c r="AX33" s="28"/>
      <c r="AY33" s="28"/>
      <c r="AZ33" s="28"/>
      <c r="BA33" s="28"/>
      <c r="BB33" s="28"/>
      <c r="BC33" s="28">
        <f>+Table_1[[#This Row],[Recursos propios 20242]]</f>
        <v>449970535.79000002</v>
      </c>
      <c r="BD33" s="20">
        <v>0.91299107158000004</v>
      </c>
      <c r="BE33" s="21">
        <v>449970535.79000002</v>
      </c>
      <c r="BF33" s="21">
        <v>449970535.79000002</v>
      </c>
      <c r="BG33" s="21">
        <v>0</v>
      </c>
      <c r="BH33" s="6" t="s">
        <v>162</v>
      </c>
      <c r="BI33" s="6" t="s">
        <v>67</v>
      </c>
      <c r="BJ33" s="6">
        <v>16</v>
      </c>
      <c r="BK33" s="8"/>
      <c r="BL33" s="8"/>
      <c r="BM33" s="8"/>
      <c r="BN33" s="8"/>
      <c r="BO33" s="8"/>
      <c r="BP33" s="8"/>
      <c r="BQ33" s="8"/>
    </row>
    <row r="34" spans="1:69" ht="85.5">
      <c r="A34" s="6">
        <v>245</v>
      </c>
      <c r="B34" s="6" t="s">
        <v>117</v>
      </c>
      <c r="C34" s="6" t="s">
        <v>118</v>
      </c>
      <c r="D34" s="6" t="s">
        <v>119</v>
      </c>
      <c r="E34" s="6" t="s">
        <v>120</v>
      </c>
      <c r="F34" s="6" t="s">
        <v>163</v>
      </c>
      <c r="G34" s="6" t="s">
        <v>164</v>
      </c>
      <c r="H34" s="6">
        <v>459900200</v>
      </c>
      <c r="I34" s="6" t="s">
        <v>165</v>
      </c>
      <c r="J34" s="6">
        <v>1</v>
      </c>
      <c r="K34" s="6" t="s">
        <v>166</v>
      </c>
      <c r="L34" s="6" t="s">
        <v>65</v>
      </c>
      <c r="M34" s="6">
        <v>1</v>
      </c>
      <c r="N34" s="6">
        <v>1</v>
      </c>
      <c r="O34" s="6"/>
      <c r="P34" s="20">
        <f>+'Plan de Accion'!$O34/'Plan de Accion'!$N34</f>
        <v>0</v>
      </c>
      <c r="Q34" s="20">
        <f>+'Plan de Accion'!$O34/'Plan de Accion'!$M34</f>
        <v>0</v>
      </c>
      <c r="R34" s="27"/>
      <c r="S34" s="6"/>
      <c r="T34" s="28"/>
      <c r="U34" s="28"/>
      <c r="V34" s="6"/>
      <c r="W34" s="6"/>
      <c r="X34" s="6"/>
      <c r="Y34" s="6"/>
      <c r="Z34" s="28">
        <v>15195000</v>
      </c>
      <c r="AA34" s="23"/>
      <c r="AB34" s="23"/>
      <c r="AC34" s="23"/>
      <c r="AD34" s="23"/>
      <c r="AE34" s="23"/>
      <c r="AF34" s="23"/>
      <c r="AG34" s="23"/>
      <c r="AH34" s="23"/>
      <c r="AI34" s="23"/>
      <c r="AJ34" s="23"/>
      <c r="AK34" s="23"/>
      <c r="AL34" s="23"/>
      <c r="AM34" s="23"/>
      <c r="AN34" s="22">
        <f>SUM(Table_1[[#This Row],[Recursos propios 2024]:[Otros 2024]])</f>
        <v>15195000</v>
      </c>
      <c r="AO34" s="23">
        <v>0</v>
      </c>
      <c r="AP34" s="23"/>
      <c r="AQ34" s="23"/>
      <c r="AR34" s="23"/>
      <c r="AS34" s="23"/>
      <c r="AT34" s="23"/>
      <c r="AU34" s="23"/>
      <c r="AV34" s="23"/>
      <c r="AW34" s="23"/>
      <c r="AX34" s="23"/>
      <c r="AY34" s="23"/>
      <c r="AZ34" s="23"/>
      <c r="BA34" s="23"/>
      <c r="BB34" s="23"/>
      <c r="BC34" s="28">
        <f>+Table_1[[#This Row],[Recursos propios 20242]]</f>
        <v>0</v>
      </c>
      <c r="BD34" s="24">
        <v>0</v>
      </c>
      <c r="BE34" s="21">
        <v>0</v>
      </c>
      <c r="BF34" s="21">
        <v>0</v>
      </c>
      <c r="BG34" s="21"/>
      <c r="BH34" s="6" t="s">
        <v>125</v>
      </c>
      <c r="BI34" s="6" t="s">
        <v>67</v>
      </c>
      <c r="BJ34" s="6">
        <v>16</v>
      </c>
      <c r="BK34" s="8"/>
      <c r="BL34" s="8"/>
      <c r="BM34" s="8"/>
      <c r="BN34" s="8"/>
      <c r="BO34" s="8"/>
      <c r="BP34" s="8"/>
      <c r="BQ34" s="8"/>
    </row>
    <row r="35" spans="1:69" ht="171">
      <c r="A35" s="6">
        <v>267</v>
      </c>
      <c r="B35" s="6" t="s">
        <v>117</v>
      </c>
      <c r="C35" s="6" t="s">
        <v>81</v>
      </c>
      <c r="D35" s="6" t="s">
        <v>82</v>
      </c>
      <c r="E35" s="6" t="s">
        <v>167</v>
      </c>
      <c r="F35" s="6" t="s">
        <v>168</v>
      </c>
      <c r="G35" s="6" t="s">
        <v>169</v>
      </c>
      <c r="H35" s="6">
        <v>230107500</v>
      </c>
      <c r="I35" s="6" t="s">
        <v>170</v>
      </c>
      <c r="J35" s="6">
        <v>0</v>
      </c>
      <c r="K35" s="6" t="s">
        <v>64</v>
      </c>
      <c r="L35" s="6" t="s">
        <v>65</v>
      </c>
      <c r="M35" s="6">
        <v>1</v>
      </c>
      <c r="N35" s="6">
        <v>0.25</v>
      </c>
      <c r="O35" s="7">
        <v>0.1</v>
      </c>
      <c r="P35" s="20">
        <f>+'Plan de Accion'!$O35/'Plan de Accion'!$N35</f>
        <v>0.4</v>
      </c>
      <c r="Q35" s="20">
        <f>+'Plan de Accion'!$O35/'Plan de Accion'!$M35</f>
        <v>0.1</v>
      </c>
      <c r="R35" s="27">
        <v>2024680010062</v>
      </c>
      <c r="S35" s="6" t="s">
        <v>171</v>
      </c>
      <c r="T35" s="28">
        <v>8920650000</v>
      </c>
      <c r="U35" s="28">
        <v>4660650000</v>
      </c>
      <c r="V35" s="6" t="s">
        <v>94</v>
      </c>
      <c r="W35" s="6" t="s">
        <v>95</v>
      </c>
      <c r="X35" s="30">
        <v>619703</v>
      </c>
      <c r="Y35" s="6" t="s">
        <v>179</v>
      </c>
      <c r="Z35" s="28">
        <v>4660650000</v>
      </c>
      <c r="AA35" s="42"/>
      <c r="AB35" s="42"/>
      <c r="AC35" s="42"/>
      <c r="AD35" s="42"/>
      <c r="AE35" s="42"/>
      <c r="AF35" s="42"/>
      <c r="AG35" s="42"/>
      <c r="AH35" s="42"/>
      <c r="AI35" s="42"/>
      <c r="AJ35" s="42"/>
      <c r="AK35" s="42"/>
      <c r="AL35" s="42"/>
      <c r="AM35" s="42"/>
      <c r="AN35" s="22">
        <f>SUM(Table_1[[#This Row],[Recursos propios 2024]:[Otros 2024]])</f>
        <v>4660650000</v>
      </c>
      <c r="AO35" s="23">
        <v>1208334557.28</v>
      </c>
      <c r="AP35" s="42"/>
      <c r="AQ35" s="42"/>
      <c r="AR35" s="42"/>
      <c r="AS35" s="42"/>
      <c r="AT35" s="42"/>
      <c r="AU35" s="42"/>
      <c r="AV35" s="42"/>
      <c r="AW35" s="42"/>
      <c r="AX35" s="42"/>
      <c r="AY35" s="42"/>
      <c r="AZ35" s="42"/>
      <c r="BA35" s="42"/>
      <c r="BB35" s="43"/>
      <c r="BC35" s="28">
        <f>+Table_1[[#This Row],[Recursos propios 20242]]</f>
        <v>1208334557.28</v>
      </c>
      <c r="BD35" s="37">
        <v>0.48</v>
      </c>
      <c r="BE35" s="23">
        <v>1208334667.28</v>
      </c>
      <c r="BF35" s="23">
        <f>+Table_1[[#This Row],[Total Recursos Obligados]]</f>
        <v>1208334667.28</v>
      </c>
      <c r="BG35" s="42"/>
      <c r="BH35" s="42"/>
      <c r="BI35" s="42"/>
      <c r="BJ35" s="6" t="s">
        <v>172</v>
      </c>
      <c r="BK35" s="8"/>
      <c r="BL35" s="8"/>
      <c r="BM35" s="8"/>
      <c r="BN35" s="8"/>
      <c r="BO35" s="8"/>
      <c r="BP35" s="8"/>
      <c r="BQ35" s="8"/>
    </row>
    <row r="36" spans="1:69" ht="14.25">
      <c r="A36" s="7"/>
      <c r="B36" s="6"/>
      <c r="C36" s="6"/>
      <c r="D36" s="6"/>
      <c r="E36" s="6"/>
      <c r="F36" s="6"/>
      <c r="G36" s="6"/>
      <c r="H36" s="6"/>
      <c r="I36" s="6"/>
      <c r="J36" s="6"/>
      <c r="K36" s="6"/>
      <c r="L36" s="6"/>
      <c r="M36" s="6"/>
      <c r="N36" s="6"/>
      <c r="O36" s="6"/>
      <c r="P36" s="20" t="e">
        <f>+('Plan de Accion'!$O36/'Plan de Accion'!$N36)</f>
        <v>#DIV/0!</v>
      </c>
      <c r="Q36" s="20" t="e">
        <f>+'Plan de Accion'!$O36/'Plan de Accion'!$M36/4</f>
        <v>#DIV/0!</v>
      </c>
      <c r="R36" s="7"/>
      <c r="S36" s="7"/>
      <c r="T36" s="7"/>
      <c r="U36" s="7"/>
      <c r="V36" s="7"/>
      <c r="W36" s="7"/>
      <c r="X36" s="7"/>
      <c r="Y36" s="7"/>
      <c r="Z36" s="7"/>
      <c r="AA36" s="7"/>
      <c r="AB36" s="7"/>
      <c r="AC36" s="7"/>
      <c r="AD36" s="7"/>
      <c r="AE36" s="7"/>
      <c r="AF36" s="7"/>
      <c r="AG36" s="7"/>
      <c r="AH36" s="7"/>
      <c r="AI36" s="7"/>
      <c r="AJ36" s="7"/>
      <c r="AK36" s="7"/>
      <c r="AL36" s="7"/>
      <c r="AM36" s="7"/>
      <c r="AN36" s="26">
        <f>SUBTOTAL(109,AN11:AN35)</f>
        <v>15965195000</v>
      </c>
      <c r="AO36" s="7"/>
      <c r="AP36" s="7"/>
      <c r="AQ36" s="7"/>
      <c r="AR36" s="7"/>
      <c r="AS36" s="7"/>
      <c r="AT36" s="7"/>
      <c r="AU36" s="7"/>
      <c r="AV36" s="7"/>
      <c r="AW36" s="7"/>
      <c r="AX36" s="7"/>
      <c r="AY36" s="7"/>
      <c r="AZ36" s="7"/>
      <c r="BA36" s="7"/>
      <c r="BB36" s="44"/>
      <c r="BC36" s="26">
        <f>SUBTOTAL(109,BC11:BC35)</f>
        <v>7855241720.8600006</v>
      </c>
      <c r="BD36" s="7"/>
      <c r="BE36" s="45">
        <f>SUBTOTAL(109,BE11:BE35)</f>
        <v>7855241720.8600006</v>
      </c>
      <c r="BF36" s="45">
        <f>SUBTOTAL(109,BF11:BF35)</f>
        <v>7836975054.1900005</v>
      </c>
      <c r="BG36" s="7"/>
      <c r="BH36" s="7"/>
      <c r="BI36" s="7"/>
      <c r="BJ36" s="7"/>
      <c r="BK36" s="8"/>
      <c r="BL36" s="8"/>
      <c r="BM36" s="8"/>
      <c r="BN36" s="8"/>
      <c r="BO36" s="8"/>
      <c r="BP36" s="8"/>
      <c r="BQ36" s="8"/>
    </row>
    <row r="37" spans="1:69" ht="14.25">
      <c r="A37" s="7"/>
      <c r="B37" s="7"/>
      <c r="C37" s="7"/>
      <c r="D37" s="7"/>
      <c r="E37" s="7"/>
      <c r="F37" s="7"/>
      <c r="G37" s="7"/>
      <c r="H37" s="7"/>
      <c r="I37" s="7"/>
      <c r="J37" s="7"/>
      <c r="K37" s="7"/>
      <c r="L37" s="7"/>
      <c r="M37" s="7"/>
      <c r="N37" s="7"/>
      <c r="O37" s="7"/>
      <c r="P37" s="37" t="e">
        <f>+('Plan de Accion'!$O37/'Plan de Accion'!$N37)</f>
        <v>#DIV/0!</v>
      </c>
      <c r="Q37" s="37" t="e">
        <f>+'Plan de Accion'!$O37/'Plan de Accion'!$M37/4</f>
        <v>#DIV/0!</v>
      </c>
      <c r="R37" s="6"/>
      <c r="S37" s="6"/>
      <c r="T37" s="6"/>
      <c r="U37" s="6"/>
      <c r="V37" s="6"/>
      <c r="W37" s="6"/>
      <c r="X37" s="6"/>
      <c r="Y37" s="6"/>
      <c r="Z37" s="6"/>
      <c r="AA37" s="6"/>
      <c r="AB37" s="6"/>
      <c r="AC37" s="6"/>
      <c r="AD37" s="6"/>
      <c r="AE37" s="6"/>
      <c r="AF37" s="6"/>
      <c r="AG37" s="6"/>
      <c r="AH37" s="6"/>
      <c r="AI37" s="6"/>
      <c r="AJ37" s="6"/>
      <c r="AK37" s="6"/>
      <c r="AL37" s="6"/>
      <c r="AM37" s="6"/>
      <c r="AN37" s="41">
        <v>15965195000</v>
      </c>
      <c r="AO37" s="6"/>
      <c r="AP37" s="6"/>
      <c r="AQ37" s="6"/>
      <c r="AR37" s="6"/>
      <c r="AS37" s="6"/>
      <c r="AT37" s="6"/>
      <c r="AU37" s="6"/>
      <c r="AV37" s="6"/>
      <c r="AW37" s="6"/>
      <c r="AX37" s="6"/>
      <c r="AY37" s="6"/>
      <c r="AZ37" s="6"/>
      <c r="BA37" s="6"/>
      <c r="BB37" s="46"/>
      <c r="BC37" s="28">
        <v>7855241720.8599997</v>
      </c>
      <c r="BD37" s="6"/>
      <c r="BE37" s="47">
        <v>7855241720.8599997</v>
      </c>
      <c r="BF37" s="47">
        <v>7836975054.1899996</v>
      </c>
      <c r="BG37" s="6"/>
      <c r="BH37" s="6"/>
      <c r="BI37" s="6"/>
      <c r="BJ37" s="6"/>
      <c r="BK37" s="8"/>
      <c r="BL37" s="8"/>
      <c r="BM37" s="8"/>
      <c r="BN37" s="8"/>
      <c r="BO37" s="8"/>
      <c r="BP37" s="8"/>
      <c r="BQ37" s="8"/>
    </row>
    <row r="38" spans="1:69" ht="14.25">
      <c r="A38" s="7"/>
      <c r="B38" s="6"/>
      <c r="C38" s="6"/>
      <c r="D38" s="6"/>
      <c r="E38" s="6"/>
      <c r="F38" s="6"/>
      <c r="G38" s="6"/>
      <c r="H38" s="6"/>
      <c r="I38" s="6"/>
      <c r="J38" s="6"/>
      <c r="K38" s="6"/>
      <c r="L38" s="6"/>
      <c r="M38" s="6"/>
      <c r="N38" s="6"/>
      <c r="O38" s="6"/>
      <c r="P38" s="20" t="e">
        <f>+('Plan de Accion'!$O38/'Plan de Accion'!$N38)</f>
        <v>#DIV/0!</v>
      </c>
      <c r="Q38" s="20" t="e">
        <f>+'Plan de Accion'!$O38/'Plan de Accion'!$M38/4</f>
        <v>#DIV/0!</v>
      </c>
      <c r="R38" s="7"/>
      <c r="S38" s="7"/>
      <c r="T38" s="7"/>
      <c r="U38" s="7"/>
      <c r="V38" s="7"/>
      <c r="W38" s="7"/>
      <c r="X38" s="7"/>
      <c r="Y38" s="7"/>
      <c r="Z38" s="7"/>
      <c r="AA38" s="7"/>
      <c r="AB38" s="7"/>
      <c r="AC38" s="7"/>
      <c r="AD38" s="7"/>
      <c r="AE38" s="7"/>
      <c r="AF38" s="7"/>
      <c r="AG38" s="7"/>
      <c r="AH38" s="7"/>
      <c r="AI38" s="7"/>
      <c r="AJ38" s="7"/>
      <c r="AK38" s="7"/>
      <c r="AL38" s="7"/>
      <c r="AM38" s="7"/>
      <c r="AN38" s="48"/>
      <c r="AO38" s="7"/>
      <c r="AP38" s="7"/>
      <c r="AQ38" s="7"/>
      <c r="AR38" s="7"/>
      <c r="AS38" s="7"/>
      <c r="AT38" s="7"/>
      <c r="AU38" s="7"/>
      <c r="AV38" s="7"/>
      <c r="AW38" s="7"/>
      <c r="AX38" s="7"/>
      <c r="AY38" s="7"/>
      <c r="AZ38" s="7"/>
      <c r="BA38" s="7"/>
      <c r="BB38" s="44"/>
      <c r="BC38" s="44"/>
      <c r="BD38" s="7"/>
      <c r="BE38" s="49"/>
      <c r="BF38" s="49"/>
      <c r="BG38" s="7"/>
      <c r="BH38" s="7"/>
      <c r="BI38" s="7"/>
      <c r="BJ38" s="7"/>
      <c r="BK38" s="8"/>
      <c r="BL38" s="8"/>
      <c r="BM38" s="8"/>
      <c r="BN38" s="8"/>
      <c r="BO38" s="8"/>
      <c r="BP38" s="8"/>
      <c r="BQ38" s="8"/>
    </row>
    <row r="39" spans="1:69" ht="14.25">
      <c r="A39" s="7"/>
      <c r="B39" s="7"/>
      <c r="C39" s="7"/>
      <c r="D39" s="7"/>
      <c r="E39" s="7"/>
      <c r="F39" s="7"/>
      <c r="G39" s="7"/>
      <c r="H39" s="7"/>
      <c r="I39" s="7"/>
      <c r="J39" s="7"/>
      <c r="K39" s="7"/>
      <c r="L39" s="7"/>
      <c r="M39" s="7"/>
      <c r="N39" s="7"/>
      <c r="O39" s="7"/>
      <c r="P39" s="37" t="e">
        <f>+('Plan de Accion'!$O39/'Plan de Accion'!$N39)</f>
        <v>#DIV/0!</v>
      </c>
      <c r="Q39" s="37" t="e">
        <f>+'Plan de Accion'!$O39/'Plan de Accion'!$M39/4</f>
        <v>#DIV/0!</v>
      </c>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46"/>
      <c r="BC39" s="6"/>
      <c r="BD39" s="6"/>
      <c r="BE39" s="6"/>
      <c r="BF39" s="6"/>
      <c r="BG39" s="6"/>
      <c r="BH39" s="6"/>
      <c r="BI39" s="6"/>
      <c r="BJ39" s="6"/>
      <c r="BK39" s="8"/>
      <c r="BL39" s="8"/>
      <c r="BM39" s="8"/>
      <c r="BN39" s="8"/>
      <c r="BO39" s="8"/>
      <c r="BP39" s="8"/>
      <c r="BQ39" s="8"/>
    </row>
    <row r="40" spans="1:69" ht="14.25">
      <c r="A40" s="7"/>
      <c r="B40" s="6"/>
      <c r="C40" s="6"/>
      <c r="D40" s="6"/>
      <c r="E40" s="6"/>
      <c r="F40" s="6"/>
      <c r="G40" s="6"/>
      <c r="H40" s="6"/>
      <c r="I40" s="6"/>
      <c r="J40" s="6"/>
      <c r="K40" s="6"/>
      <c r="L40" s="6"/>
      <c r="M40" s="6"/>
      <c r="N40" s="6"/>
      <c r="O40" s="6"/>
      <c r="P40" s="20" t="e">
        <f>+('Plan de Accion'!$O40/'Plan de Accion'!$N40)</f>
        <v>#DIV/0!</v>
      </c>
      <c r="Q40" s="20" t="e">
        <f>+'Plan de Accion'!$O40/'Plan de Accion'!$M40/4</f>
        <v>#DIV/0!</v>
      </c>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44"/>
      <c r="BC40" s="7"/>
      <c r="BD40" s="7"/>
      <c r="BE40" s="7"/>
      <c r="BF40" s="7"/>
      <c r="BG40" s="7"/>
      <c r="BH40" s="7"/>
      <c r="BI40" s="7"/>
      <c r="BJ40" s="7"/>
      <c r="BK40" s="8"/>
      <c r="BL40" s="8"/>
      <c r="BM40" s="8"/>
      <c r="BN40" s="8"/>
      <c r="BO40" s="8"/>
      <c r="BP40" s="8"/>
      <c r="BQ40" s="8"/>
    </row>
    <row r="41" spans="1:69">
      <c r="A41" s="50"/>
      <c r="B41" s="50"/>
      <c r="C41" s="50"/>
      <c r="D41" s="50"/>
      <c r="E41" s="50"/>
      <c r="F41" s="50"/>
      <c r="G41" s="50"/>
      <c r="H41" s="50"/>
      <c r="I41" s="50"/>
      <c r="J41" s="50"/>
      <c r="K41" s="50"/>
      <c r="L41" s="50"/>
      <c r="M41" s="50"/>
      <c r="N41" s="50"/>
      <c r="O41" s="50"/>
      <c r="P41" s="51" t="e">
        <f>+('Plan de Accion'!$O41/'Plan de Accion'!$N41)</f>
        <v>#DIV/0!</v>
      </c>
      <c r="Q41" s="51" t="e">
        <f>+'Plan de Accion'!$O41/'Plan de Accion'!$M41/4</f>
        <v>#DIV/0!</v>
      </c>
      <c r="R41" s="6"/>
      <c r="S41" s="6"/>
      <c r="T41" s="6"/>
      <c r="U41" s="6"/>
      <c r="V41" s="6"/>
      <c r="W41" s="6"/>
      <c r="X41" s="6"/>
      <c r="Y41" s="6"/>
      <c r="Z41" s="6"/>
      <c r="AA41" s="6"/>
      <c r="AB41" s="6"/>
      <c r="AC41" s="6"/>
      <c r="AD41" s="6"/>
      <c r="AE41" s="6"/>
      <c r="AF41" s="6"/>
      <c r="AG41" s="6"/>
      <c r="AH41" s="6"/>
      <c r="AI41" s="6"/>
      <c r="AJ41" s="6"/>
      <c r="AK41" s="6"/>
      <c r="AL41" s="6"/>
      <c r="AM41" s="6"/>
      <c r="AN41" s="52"/>
      <c r="AO41" s="6"/>
      <c r="AP41" s="6"/>
      <c r="AQ41" s="6"/>
      <c r="AR41" s="6"/>
      <c r="AS41" s="6"/>
      <c r="AT41" s="6"/>
      <c r="AU41" s="6"/>
      <c r="AV41" s="6"/>
      <c r="AW41" s="6"/>
      <c r="AX41" s="6"/>
      <c r="AY41" s="6"/>
      <c r="AZ41" s="6"/>
      <c r="BA41" s="6"/>
      <c r="BB41" s="46"/>
      <c r="BC41" s="52"/>
      <c r="BD41" s="6"/>
      <c r="BE41" s="52"/>
      <c r="BF41" s="52"/>
      <c r="BG41" s="6"/>
      <c r="BH41" s="6"/>
      <c r="BI41" s="6"/>
      <c r="BJ41" s="6"/>
      <c r="BK41" s="2"/>
      <c r="BL41" s="2"/>
      <c r="BM41" s="2"/>
      <c r="BN41" s="2"/>
      <c r="BO41" s="2"/>
      <c r="BP41" s="2"/>
      <c r="BQ41" s="2"/>
    </row>
    <row r="42" spans="1:69">
      <c r="A42" s="7"/>
      <c r="B42" s="7"/>
      <c r="C42" s="7"/>
      <c r="D42" s="7"/>
      <c r="E42" s="7"/>
      <c r="F42" s="7"/>
      <c r="G42" s="7"/>
      <c r="H42" s="7"/>
      <c r="I42" s="7"/>
      <c r="J42" s="7"/>
      <c r="K42" s="7"/>
      <c r="L42" s="7"/>
      <c r="M42" s="7"/>
      <c r="N42" s="7"/>
      <c r="O42" s="7"/>
      <c r="P42" s="7" t="e">
        <f>+('Plan de Accion'!$O42/'Plan de Accion'!$N42)</f>
        <v>#DIV/0!</v>
      </c>
      <c r="Q42" s="37" t="e">
        <f>+'Plan de Accion'!$O42/'Plan de Accion'!$M42/4</f>
        <v>#DIV/0!</v>
      </c>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44"/>
      <c r="BC42" s="7"/>
      <c r="BD42" s="7"/>
      <c r="BE42" s="7"/>
      <c r="BF42" s="7"/>
      <c r="BG42" s="7"/>
      <c r="BH42" s="7"/>
      <c r="BI42" s="7"/>
      <c r="BJ42" s="7"/>
      <c r="BK42" s="2"/>
      <c r="BL42" s="2"/>
      <c r="BM42" s="2"/>
      <c r="BN42" s="2"/>
      <c r="BO42" s="2"/>
      <c r="BP42" s="2"/>
      <c r="BQ42" s="2"/>
    </row>
    <row r="43" spans="1:69">
      <c r="A43" s="7"/>
      <c r="B43" s="7"/>
      <c r="C43" s="7"/>
      <c r="D43" s="7"/>
      <c r="E43" s="7"/>
      <c r="F43" s="7"/>
      <c r="G43" s="7"/>
      <c r="H43" s="7"/>
      <c r="I43" s="7"/>
      <c r="J43" s="7"/>
      <c r="K43" s="7"/>
      <c r="L43" s="7"/>
      <c r="M43" s="7"/>
      <c r="N43" s="7"/>
      <c r="O43" s="7"/>
      <c r="P43" s="7" t="e">
        <f>+('Plan de Accion'!$O43/'Plan de Accion'!$N43)</f>
        <v>#DIV/0!</v>
      </c>
      <c r="Q43" s="37" t="e">
        <f>+'Plan de Accion'!$O43/'Plan de Accion'!$M43/4</f>
        <v>#DIV/0!</v>
      </c>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46"/>
      <c r="BC43" s="6"/>
      <c r="BD43" s="6"/>
      <c r="BE43" s="6"/>
      <c r="BF43" s="6"/>
      <c r="BG43" s="6"/>
      <c r="BH43" s="6"/>
      <c r="BI43" s="6"/>
      <c r="BJ43" s="6"/>
      <c r="BK43" s="2"/>
      <c r="BL43" s="2"/>
      <c r="BM43" s="2"/>
      <c r="BN43" s="2"/>
      <c r="BO43" s="2"/>
      <c r="BP43" s="2"/>
      <c r="BQ43" s="2"/>
    </row>
    <row r="44" spans="1:69">
      <c r="A44" s="7"/>
      <c r="B44" s="7"/>
      <c r="C44" s="7"/>
      <c r="D44" s="7"/>
      <c r="E44" s="7"/>
      <c r="F44" s="7"/>
      <c r="G44" s="7"/>
      <c r="H44" s="7"/>
      <c r="I44" s="7"/>
      <c r="J44" s="7"/>
      <c r="K44" s="7"/>
      <c r="L44" s="7"/>
      <c r="M44" s="7"/>
      <c r="N44" s="7"/>
      <c r="O44" s="7"/>
      <c r="P44" s="7" t="e">
        <f>+('Plan de Accion'!$O44/'Plan de Accion'!$N44)</f>
        <v>#DIV/0!</v>
      </c>
      <c r="Q44" s="37" t="e">
        <f>+'Plan de Accion'!$O44/'Plan de Accion'!$M44/4</f>
        <v>#DIV/0!</v>
      </c>
      <c r="R44" s="2"/>
      <c r="S44" s="2"/>
      <c r="T44" s="2"/>
      <c r="U44" s="2"/>
      <c r="V44" s="2"/>
      <c r="W44" s="2"/>
      <c r="X44" s="2"/>
      <c r="Y44" s="2"/>
      <c r="Z44" s="2"/>
      <c r="AA44" s="2"/>
      <c r="AB44" s="2"/>
      <c r="AC44" s="2"/>
      <c r="AD44" s="2"/>
      <c r="AE44" s="2"/>
      <c r="AF44" s="2"/>
      <c r="AG44" s="2"/>
      <c r="AH44" s="2"/>
      <c r="AI44" s="2"/>
      <c r="AJ44" s="2"/>
      <c r="AK44" s="2"/>
      <c r="AL44" s="2"/>
      <c r="AM44" s="2"/>
      <c r="AN44" s="8"/>
      <c r="AO44" s="8"/>
      <c r="AP44" s="8"/>
      <c r="AQ44" s="8"/>
      <c r="AR44" s="8"/>
      <c r="AS44" s="8"/>
      <c r="AT44" s="8"/>
      <c r="AU44" s="8"/>
      <c r="AV44" s="8"/>
      <c r="AW44" s="8"/>
      <c r="AX44" s="8"/>
      <c r="AY44" s="8"/>
      <c r="AZ44" s="8"/>
      <c r="BA44" s="8"/>
      <c r="BB44" s="53"/>
      <c r="BC44" s="8"/>
      <c r="BD44" s="8"/>
      <c r="BE44" s="8"/>
      <c r="BF44" s="8"/>
      <c r="BG44" s="8"/>
      <c r="BH44" s="2"/>
      <c r="BI44" s="2"/>
      <c r="BJ44" s="2"/>
      <c r="BK44" s="2"/>
      <c r="BL44" s="2"/>
      <c r="BM44" s="2"/>
      <c r="BN44" s="2"/>
      <c r="BO44" s="2"/>
      <c r="BP44" s="2"/>
      <c r="BQ44" s="2"/>
    </row>
    <row r="45" spans="1:69">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2"/>
      <c r="BL45" s="2"/>
      <c r="BM45" s="2"/>
      <c r="BN45" s="2"/>
      <c r="BO45" s="2"/>
      <c r="BP45" s="2"/>
      <c r="BQ45" s="2"/>
    </row>
    <row r="46" spans="1:69" ht="14.2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2"/>
      <c r="BL46" s="2"/>
      <c r="BM46" s="2"/>
      <c r="BN46" s="2"/>
      <c r="BO46" s="2"/>
      <c r="BP46" s="2"/>
      <c r="BQ46" s="2"/>
    </row>
    <row r="47" spans="1:69" ht="14.25"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2"/>
      <c r="BL47" s="2"/>
      <c r="BM47" s="2"/>
      <c r="BN47" s="2"/>
      <c r="BO47" s="2"/>
      <c r="BP47" s="2"/>
      <c r="BQ47" s="2"/>
    </row>
    <row r="48" spans="1:69" ht="14.25" customHeight="1">
      <c r="A48" s="7"/>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2"/>
      <c r="BL48" s="2"/>
      <c r="BM48" s="2"/>
      <c r="BN48" s="2"/>
      <c r="BO48" s="2"/>
      <c r="BP48" s="2"/>
      <c r="BQ48" s="2"/>
    </row>
    <row r="49" spans="1:69" ht="14.25" customHeight="1">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2"/>
      <c r="BL49" s="2"/>
      <c r="BM49" s="2"/>
      <c r="BN49" s="2"/>
      <c r="BO49" s="2"/>
      <c r="BP49" s="2"/>
      <c r="BQ49" s="2"/>
    </row>
    <row r="50" spans="1:69" ht="14.2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2"/>
      <c r="BL50" s="2"/>
      <c r="BM50" s="2"/>
      <c r="BN50" s="2"/>
      <c r="BO50" s="2"/>
      <c r="BP50" s="2"/>
      <c r="BQ50" s="2"/>
    </row>
    <row r="51" spans="1:69" ht="14.25" customHeight="1">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2"/>
      <c r="BL51" s="2"/>
      <c r="BM51" s="2"/>
      <c r="BN51" s="2"/>
      <c r="BO51" s="2"/>
      <c r="BP51" s="2"/>
      <c r="BQ51" s="2"/>
    </row>
    <row r="52" spans="1:69" ht="14.25" customHeight="1">
      <c r="A52" s="7"/>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2"/>
      <c r="BL52" s="2"/>
      <c r="BM52" s="2"/>
      <c r="BN52" s="2"/>
      <c r="BO52" s="2"/>
      <c r="BP52" s="2"/>
      <c r="BQ52" s="2"/>
    </row>
    <row r="53" spans="1:69" ht="14.25" customHeight="1">
      <c r="A53" s="2"/>
      <c r="B53" s="2"/>
      <c r="C53" s="2"/>
      <c r="D53" s="2"/>
      <c r="E53" s="2"/>
      <c r="F53" s="2"/>
      <c r="G53" s="2"/>
      <c r="H53" s="2"/>
      <c r="I53" s="2"/>
      <c r="J53" s="2"/>
      <c r="K53" s="2"/>
      <c r="L53" s="2"/>
      <c r="M53" s="2"/>
      <c r="N53" s="2"/>
      <c r="O53" s="2"/>
      <c r="P53" s="9"/>
      <c r="Q53" s="10"/>
      <c r="R53" s="2"/>
      <c r="S53" s="2"/>
      <c r="T53" s="2"/>
      <c r="U53" s="2"/>
      <c r="V53" s="2"/>
      <c r="W53" s="2"/>
      <c r="X53" s="2"/>
      <c r="Y53" s="2"/>
      <c r="Z53" s="2"/>
      <c r="AA53" s="2"/>
      <c r="AB53" s="2"/>
      <c r="AC53" s="2"/>
      <c r="AD53" s="2"/>
      <c r="AE53" s="2"/>
      <c r="AF53" s="2"/>
      <c r="AG53" s="2"/>
      <c r="AH53" s="2"/>
      <c r="AI53" s="2"/>
      <c r="AJ53" s="2"/>
      <c r="AK53" s="2"/>
      <c r="AL53" s="2"/>
      <c r="AM53" s="2"/>
      <c r="AN53" s="8"/>
      <c r="AO53" s="8"/>
      <c r="AP53" s="8"/>
      <c r="AQ53" s="8"/>
      <c r="AR53" s="8"/>
      <c r="AS53" s="8"/>
      <c r="AT53" s="8"/>
      <c r="AU53" s="8"/>
      <c r="AV53" s="8"/>
      <c r="AW53" s="8"/>
      <c r="AX53" s="8"/>
      <c r="AY53" s="8"/>
      <c r="AZ53" s="8"/>
      <c r="BA53" s="8"/>
      <c r="BB53" s="8"/>
      <c r="BC53" s="8"/>
      <c r="BD53" s="8"/>
      <c r="BE53" s="8"/>
      <c r="BF53" s="8"/>
      <c r="BG53" s="8"/>
      <c r="BH53" s="2"/>
      <c r="BI53" s="2"/>
      <c r="BJ53" s="2"/>
      <c r="BK53" s="2"/>
      <c r="BL53" s="2"/>
      <c r="BM53" s="2"/>
      <c r="BN53" s="2"/>
      <c r="BO53" s="2"/>
      <c r="BP53" s="2"/>
      <c r="BQ53" s="2"/>
    </row>
    <row r="54" spans="1:69" ht="14.25" customHeight="1">
      <c r="A54" s="2"/>
      <c r="B54" s="2"/>
      <c r="C54" s="2"/>
      <c r="D54" s="2"/>
      <c r="E54" s="2"/>
      <c r="F54" s="2"/>
      <c r="G54" s="2"/>
      <c r="H54" s="2"/>
      <c r="I54" s="2"/>
      <c r="J54" s="2"/>
      <c r="K54" s="2"/>
      <c r="L54" s="2"/>
      <c r="M54" s="2"/>
      <c r="N54" s="2"/>
      <c r="O54" s="2"/>
      <c r="P54" s="9"/>
      <c r="Q54" s="10"/>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row>
    <row r="55" spans="1:69" ht="14.25" customHeight="1">
      <c r="A55" s="2"/>
      <c r="B55" s="2"/>
      <c r="C55" s="2"/>
      <c r="D55" s="2"/>
      <c r="E55" s="2"/>
      <c r="F55" s="2"/>
      <c r="G55" s="2"/>
      <c r="H55" s="2"/>
      <c r="I55" s="2"/>
      <c r="J55" s="2"/>
      <c r="K55" s="2"/>
      <c r="L55" s="2"/>
      <c r="M55" s="2"/>
      <c r="N55" s="2"/>
      <c r="O55" s="2"/>
      <c r="P55" s="9"/>
      <c r="Q55" s="10"/>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row>
    <row r="56" spans="1:69" ht="14.25" customHeight="1">
      <c r="A56" s="2"/>
      <c r="B56" s="2"/>
      <c r="C56" s="2"/>
      <c r="D56" s="2"/>
      <c r="E56" s="2"/>
      <c r="F56" s="2"/>
      <c r="G56" s="2"/>
      <c r="H56" s="2"/>
      <c r="I56" s="2"/>
      <c r="J56" s="2"/>
      <c r="K56" s="2"/>
      <c r="L56" s="2"/>
      <c r="M56" s="2"/>
      <c r="N56" s="2"/>
      <c r="O56" s="2"/>
      <c r="P56" s="9"/>
      <c r="Q56" s="10"/>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row>
    <row r="57" spans="1:69" ht="14.25" customHeight="1">
      <c r="A57" s="2"/>
      <c r="B57" s="2"/>
      <c r="C57" s="2"/>
      <c r="D57" s="2"/>
      <c r="E57" s="2"/>
      <c r="F57" s="2"/>
      <c r="G57" s="2"/>
      <c r="H57" s="2"/>
      <c r="I57" s="2"/>
      <c r="J57" s="2"/>
      <c r="K57" s="2"/>
      <c r="L57" s="2"/>
      <c r="M57" s="2"/>
      <c r="N57" s="2"/>
      <c r="O57" s="2"/>
      <c r="P57" s="9"/>
      <c r="Q57" s="10"/>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row>
    <row r="58" spans="1:69" ht="14.25" customHeight="1">
      <c r="A58" s="2"/>
      <c r="B58" s="2"/>
      <c r="C58" s="2"/>
      <c r="D58" s="2"/>
      <c r="E58" s="2"/>
      <c r="F58" s="2"/>
      <c r="G58" s="2"/>
      <c r="H58" s="2"/>
      <c r="I58" s="2"/>
      <c r="J58" s="2"/>
      <c r="K58" s="2"/>
      <c r="L58" s="2"/>
      <c r="M58" s="2"/>
      <c r="N58" s="2"/>
      <c r="O58" s="2"/>
      <c r="P58" s="9"/>
      <c r="Q58" s="10"/>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row>
    <row r="59" spans="1:69" ht="14.25" customHeight="1">
      <c r="A59" s="2"/>
      <c r="B59" s="2"/>
      <c r="C59" s="2"/>
      <c r="D59" s="2"/>
      <c r="E59" s="2"/>
      <c r="F59" s="2"/>
      <c r="G59" s="2"/>
      <c r="H59" s="2"/>
      <c r="I59" s="2"/>
      <c r="J59" s="2"/>
      <c r="K59" s="2"/>
      <c r="L59" s="2"/>
      <c r="M59" s="2"/>
      <c r="N59" s="2"/>
      <c r="O59" s="2"/>
      <c r="P59" s="9"/>
      <c r="Q59" s="10"/>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row>
    <row r="60" spans="1:69" ht="14.25" customHeight="1">
      <c r="A60" s="2"/>
      <c r="B60" s="2"/>
      <c r="C60" s="2"/>
      <c r="D60" s="2"/>
      <c r="E60" s="2"/>
      <c r="F60" s="2"/>
      <c r="G60" s="2"/>
      <c r="H60" s="2"/>
      <c r="I60" s="2"/>
      <c r="J60" s="2"/>
      <c r="K60" s="2"/>
      <c r="L60" s="2"/>
      <c r="M60" s="2"/>
      <c r="N60" s="2"/>
      <c r="O60" s="2"/>
      <c r="P60" s="9"/>
      <c r="Q60" s="10"/>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row>
    <row r="61" spans="1:69" ht="14.25" customHeight="1">
      <c r="A61" s="2"/>
      <c r="B61" s="2"/>
      <c r="C61" s="2"/>
      <c r="D61" s="2"/>
      <c r="E61" s="2"/>
      <c r="F61" s="2"/>
      <c r="G61" s="2"/>
      <c r="H61" s="2"/>
      <c r="I61" s="2"/>
      <c r="J61" s="2"/>
      <c r="K61" s="2"/>
      <c r="L61" s="2"/>
      <c r="M61" s="2"/>
      <c r="N61" s="2"/>
      <c r="O61" s="2"/>
      <c r="P61" s="9"/>
      <c r="Q61" s="10"/>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row>
    <row r="62" spans="1:69" ht="14.25" customHeight="1">
      <c r="A62" s="2"/>
      <c r="B62" s="2"/>
      <c r="C62" s="2"/>
      <c r="D62" s="2"/>
      <c r="E62" s="2"/>
      <c r="F62" s="2"/>
      <c r="G62" s="2"/>
      <c r="H62" s="2"/>
      <c r="I62" s="2"/>
      <c r="J62" s="2"/>
      <c r="K62" s="2"/>
      <c r="L62" s="2"/>
      <c r="M62" s="2"/>
      <c r="N62" s="2"/>
      <c r="O62" s="2"/>
      <c r="P62" s="9"/>
      <c r="Q62" s="10"/>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row>
    <row r="63" spans="1:69" ht="14.25" customHeight="1">
      <c r="A63" s="2"/>
      <c r="B63" s="2"/>
      <c r="C63" s="2"/>
      <c r="D63" s="2"/>
      <c r="E63" s="2"/>
      <c r="F63" s="2"/>
      <c r="G63" s="2"/>
      <c r="H63" s="2"/>
      <c r="I63" s="2"/>
      <c r="J63" s="2"/>
      <c r="K63" s="2"/>
      <c r="L63" s="2"/>
      <c r="M63" s="2"/>
      <c r="N63" s="2"/>
      <c r="O63" s="2"/>
      <c r="P63" s="9"/>
      <c r="Q63" s="10"/>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row>
    <row r="64" spans="1:69" ht="14.25" customHeight="1">
      <c r="A64" s="2"/>
      <c r="B64" s="2"/>
      <c r="C64" s="2"/>
      <c r="D64" s="2"/>
      <c r="E64" s="2"/>
      <c r="F64" s="2"/>
      <c r="G64" s="2"/>
      <c r="H64" s="2"/>
      <c r="I64" s="2"/>
      <c r="J64" s="2"/>
      <c r="K64" s="2"/>
      <c r="L64" s="2"/>
      <c r="M64" s="2"/>
      <c r="N64" s="2"/>
      <c r="O64" s="2"/>
      <c r="P64" s="9"/>
      <c r="Q64" s="10"/>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row>
    <row r="65" spans="1:69" ht="14.25" customHeight="1">
      <c r="A65" s="2"/>
      <c r="B65" s="2"/>
      <c r="C65" s="2"/>
      <c r="D65" s="2"/>
      <c r="E65" s="2"/>
      <c r="F65" s="2"/>
      <c r="G65" s="2"/>
      <c r="H65" s="2"/>
      <c r="I65" s="2"/>
      <c r="J65" s="2"/>
      <c r="K65" s="2"/>
      <c r="L65" s="2"/>
      <c r="M65" s="2"/>
      <c r="N65" s="2"/>
      <c r="O65" s="2"/>
      <c r="P65" s="9"/>
      <c r="Q65" s="10"/>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row>
    <row r="66" spans="1:69" ht="14.25" customHeight="1">
      <c r="A66" s="2"/>
      <c r="B66" s="2"/>
      <c r="C66" s="2"/>
      <c r="D66" s="2"/>
      <c r="E66" s="2"/>
      <c r="F66" s="2"/>
      <c r="G66" s="2"/>
      <c r="H66" s="2"/>
      <c r="I66" s="2"/>
      <c r="J66" s="2"/>
      <c r="K66" s="2"/>
      <c r="L66" s="2"/>
      <c r="M66" s="2"/>
      <c r="N66" s="2"/>
      <c r="O66" s="2"/>
      <c r="P66" s="9"/>
      <c r="Q66" s="10"/>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row>
    <row r="67" spans="1:69" ht="14.25" customHeight="1">
      <c r="A67" s="2"/>
      <c r="B67" s="2"/>
      <c r="C67" s="2"/>
      <c r="D67" s="2"/>
      <c r="E67" s="2"/>
      <c r="F67" s="2"/>
      <c r="G67" s="2"/>
      <c r="H67" s="2"/>
      <c r="I67" s="2"/>
      <c r="J67" s="2"/>
      <c r="K67" s="2"/>
      <c r="L67" s="2"/>
      <c r="M67" s="2"/>
      <c r="N67" s="2"/>
      <c r="O67" s="2"/>
      <c r="P67" s="9"/>
      <c r="Q67" s="10"/>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row>
    <row r="68" spans="1:69" ht="14.25" customHeight="1">
      <c r="A68" s="2"/>
      <c r="B68" s="2"/>
      <c r="C68" s="2"/>
      <c r="D68" s="2"/>
      <c r="E68" s="2"/>
      <c r="F68" s="2"/>
      <c r="G68" s="2"/>
      <c r="H68" s="2"/>
      <c r="I68" s="2"/>
      <c r="J68" s="2"/>
      <c r="K68" s="2"/>
      <c r="L68" s="2"/>
      <c r="M68" s="2"/>
      <c r="N68" s="2"/>
      <c r="O68" s="2"/>
      <c r="P68" s="9"/>
      <c r="Q68" s="10"/>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row>
    <row r="69" spans="1:69" ht="14.25" customHeight="1">
      <c r="A69" s="2"/>
      <c r="B69" s="2"/>
      <c r="C69" s="2"/>
      <c r="D69" s="2"/>
      <c r="E69" s="2"/>
      <c r="F69" s="2"/>
      <c r="G69" s="2"/>
      <c r="H69" s="2"/>
      <c r="I69" s="2"/>
      <c r="J69" s="2"/>
      <c r="K69" s="2"/>
      <c r="L69" s="2"/>
      <c r="M69" s="2"/>
      <c r="N69" s="2"/>
      <c r="O69" s="2"/>
      <c r="P69" s="9"/>
      <c r="Q69" s="10"/>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row>
    <row r="70" spans="1:69" ht="14.25" customHeight="1">
      <c r="A70" s="2"/>
      <c r="B70" s="2"/>
      <c r="C70" s="2"/>
      <c r="D70" s="2"/>
      <c r="E70" s="2"/>
      <c r="F70" s="2"/>
      <c r="G70" s="2"/>
      <c r="H70" s="2"/>
      <c r="I70" s="2"/>
      <c r="J70" s="2"/>
      <c r="K70" s="2"/>
      <c r="L70" s="2"/>
      <c r="M70" s="2"/>
      <c r="N70" s="2"/>
      <c r="O70" s="2"/>
      <c r="P70" s="9"/>
      <c r="Q70" s="10"/>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row>
    <row r="71" spans="1:69" ht="14.25" customHeight="1">
      <c r="A71" s="2"/>
      <c r="B71" s="2"/>
      <c r="C71" s="2"/>
      <c r="D71" s="2"/>
      <c r="E71" s="2"/>
      <c r="F71" s="2"/>
      <c r="G71" s="2"/>
      <c r="H71" s="2"/>
      <c r="I71" s="2"/>
      <c r="J71" s="2"/>
      <c r="K71" s="2"/>
      <c r="L71" s="2"/>
      <c r="M71" s="2"/>
      <c r="N71" s="2"/>
      <c r="O71" s="2"/>
      <c r="P71" s="9"/>
      <c r="Q71" s="10"/>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row>
    <row r="72" spans="1:69" ht="14.25" customHeight="1">
      <c r="A72" s="2"/>
      <c r="B72" s="2"/>
      <c r="C72" s="2"/>
      <c r="D72" s="2"/>
      <c r="E72" s="2"/>
      <c r="F72" s="2"/>
      <c r="G72" s="2"/>
      <c r="H72" s="2"/>
      <c r="I72" s="2"/>
      <c r="J72" s="2"/>
      <c r="K72" s="2"/>
      <c r="L72" s="2"/>
      <c r="M72" s="2"/>
      <c r="N72" s="2"/>
      <c r="O72" s="2"/>
      <c r="P72" s="9"/>
      <c r="Q72" s="10"/>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row>
    <row r="73" spans="1:69" ht="14.25" customHeight="1">
      <c r="A73" s="2"/>
      <c r="B73" s="2"/>
      <c r="C73" s="2"/>
      <c r="D73" s="2"/>
      <c r="E73" s="2"/>
      <c r="F73" s="2"/>
      <c r="G73" s="2"/>
      <c r="H73" s="2"/>
      <c r="I73" s="2"/>
      <c r="J73" s="2"/>
      <c r="K73" s="2"/>
      <c r="L73" s="2"/>
      <c r="M73" s="2"/>
      <c r="N73" s="2"/>
      <c r="O73" s="2"/>
      <c r="P73" s="9"/>
      <c r="Q73" s="10"/>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row>
    <row r="74" spans="1:69" ht="14.25" customHeight="1">
      <c r="A74" s="2"/>
      <c r="B74" s="2"/>
      <c r="C74" s="2"/>
      <c r="D74" s="2"/>
      <c r="E74" s="2"/>
      <c r="F74" s="2"/>
      <c r="G74" s="2"/>
      <c r="H74" s="2"/>
      <c r="I74" s="2"/>
      <c r="J74" s="2"/>
      <c r="K74" s="2"/>
      <c r="L74" s="2"/>
      <c r="M74" s="2"/>
      <c r="N74" s="2"/>
      <c r="O74" s="2"/>
      <c r="P74" s="9"/>
      <c r="Q74" s="10"/>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row>
    <row r="75" spans="1:69" ht="14.25" customHeight="1">
      <c r="A75" s="2"/>
      <c r="B75" s="2"/>
      <c r="C75" s="2"/>
      <c r="D75" s="2"/>
      <c r="E75" s="2"/>
      <c r="F75" s="2"/>
      <c r="G75" s="2"/>
      <c r="H75" s="2"/>
      <c r="I75" s="2"/>
      <c r="J75" s="2"/>
      <c r="K75" s="2"/>
      <c r="L75" s="2"/>
      <c r="M75" s="2"/>
      <c r="N75" s="2"/>
      <c r="O75" s="2"/>
      <c r="P75" s="9"/>
      <c r="Q75" s="10"/>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row>
    <row r="76" spans="1:69" ht="14.25" customHeight="1">
      <c r="A76" s="2"/>
      <c r="B76" s="2"/>
      <c r="C76" s="2"/>
      <c r="D76" s="2"/>
      <c r="E76" s="2"/>
      <c r="F76" s="2"/>
      <c r="G76" s="2"/>
      <c r="H76" s="2"/>
      <c r="I76" s="2"/>
      <c r="J76" s="2"/>
      <c r="K76" s="2"/>
      <c r="L76" s="2"/>
      <c r="M76" s="2"/>
      <c r="N76" s="2"/>
      <c r="O76" s="2"/>
      <c r="P76" s="9"/>
      <c r="Q76" s="10"/>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row>
    <row r="77" spans="1:69" ht="14.25" customHeight="1">
      <c r="A77" s="2"/>
      <c r="B77" s="2"/>
      <c r="C77" s="2"/>
      <c r="D77" s="2"/>
      <c r="E77" s="2"/>
      <c r="F77" s="2"/>
      <c r="G77" s="2"/>
      <c r="H77" s="2"/>
      <c r="I77" s="2"/>
      <c r="J77" s="2"/>
      <c r="K77" s="2"/>
      <c r="L77" s="2"/>
      <c r="M77" s="2"/>
      <c r="N77" s="2"/>
      <c r="O77" s="2"/>
      <c r="P77" s="9"/>
      <c r="Q77" s="10"/>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row>
    <row r="78" spans="1:69" ht="14.25" customHeight="1">
      <c r="A78" s="2"/>
      <c r="B78" s="2"/>
      <c r="C78" s="2"/>
      <c r="D78" s="2"/>
      <c r="E78" s="2"/>
      <c r="F78" s="2"/>
      <c r="G78" s="2"/>
      <c r="H78" s="2"/>
      <c r="I78" s="2"/>
      <c r="J78" s="2"/>
      <c r="K78" s="2"/>
      <c r="L78" s="2"/>
      <c r="M78" s="2"/>
      <c r="N78" s="2"/>
      <c r="O78" s="2"/>
      <c r="P78" s="9"/>
      <c r="Q78" s="10"/>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row>
    <row r="79" spans="1:69" ht="14.25" customHeight="1">
      <c r="A79" s="2"/>
      <c r="B79" s="2"/>
      <c r="C79" s="2"/>
      <c r="D79" s="2"/>
      <c r="E79" s="2"/>
      <c r="F79" s="2"/>
      <c r="G79" s="2"/>
      <c r="H79" s="2"/>
      <c r="I79" s="2"/>
      <c r="J79" s="2"/>
      <c r="K79" s="2"/>
      <c r="L79" s="2"/>
      <c r="M79" s="2"/>
      <c r="N79" s="2"/>
      <c r="O79" s="2"/>
      <c r="P79" s="9"/>
      <c r="Q79" s="10"/>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row>
    <row r="80" spans="1:69" ht="14.25" customHeight="1">
      <c r="A80" s="2"/>
      <c r="B80" s="2"/>
      <c r="C80" s="2"/>
      <c r="D80" s="2"/>
      <c r="E80" s="2"/>
      <c r="F80" s="2"/>
      <c r="G80" s="2"/>
      <c r="H80" s="2"/>
      <c r="I80" s="2"/>
      <c r="J80" s="2"/>
      <c r="K80" s="2"/>
      <c r="L80" s="2"/>
      <c r="M80" s="2"/>
      <c r="N80" s="2"/>
      <c r="O80" s="2"/>
      <c r="P80" s="9"/>
      <c r="Q80" s="10"/>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row>
    <row r="81" spans="1:69" ht="14.25" customHeight="1">
      <c r="A81" s="2"/>
      <c r="B81" s="2"/>
      <c r="C81" s="2"/>
      <c r="D81" s="2"/>
      <c r="E81" s="2"/>
      <c r="F81" s="2"/>
      <c r="G81" s="2"/>
      <c r="H81" s="2"/>
      <c r="I81" s="2"/>
      <c r="J81" s="2"/>
      <c r="K81" s="2"/>
      <c r="L81" s="2"/>
      <c r="M81" s="2"/>
      <c r="N81" s="2"/>
      <c r="O81" s="2"/>
      <c r="P81" s="9"/>
      <c r="Q81" s="10"/>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row>
    <row r="82" spans="1:69" ht="14.25" customHeight="1">
      <c r="A82" s="2"/>
      <c r="B82" s="2"/>
      <c r="C82" s="2"/>
      <c r="D82" s="2"/>
      <c r="E82" s="2"/>
      <c r="F82" s="2"/>
      <c r="G82" s="2"/>
      <c r="H82" s="2"/>
      <c r="I82" s="2"/>
      <c r="J82" s="2"/>
      <c r="K82" s="2"/>
      <c r="L82" s="2"/>
      <c r="M82" s="2"/>
      <c r="N82" s="2"/>
      <c r="O82" s="2"/>
      <c r="P82" s="9"/>
      <c r="Q82" s="10"/>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row>
    <row r="83" spans="1:69" ht="14.25" customHeight="1">
      <c r="A83" s="2"/>
      <c r="B83" s="2"/>
      <c r="C83" s="2"/>
      <c r="D83" s="2"/>
      <c r="E83" s="2"/>
      <c r="F83" s="2"/>
      <c r="G83" s="2"/>
      <c r="H83" s="2"/>
      <c r="I83" s="2"/>
      <c r="J83" s="2"/>
      <c r="K83" s="2"/>
      <c r="L83" s="2"/>
      <c r="M83" s="2"/>
      <c r="N83" s="2"/>
      <c r="O83" s="2"/>
      <c r="P83" s="9"/>
      <c r="Q83" s="10"/>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row>
    <row r="84" spans="1:69" ht="14.25" customHeight="1">
      <c r="A84" s="2"/>
      <c r="B84" s="2"/>
      <c r="C84" s="2"/>
      <c r="D84" s="2"/>
      <c r="E84" s="2"/>
      <c r="F84" s="2"/>
      <c r="G84" s="2"/>
      <c r="H84" s="2"/>
      <c r="I84" s="2"/>
      <c r="J84" s="2"/>
      <c r="K84" s="2"/>
      <c r="L84" s="2"/>
      <c r="M84" s="2"/>
      <c r="N84" s="2"/>
      <c r="O84" s="2"/>
      <c r="P84" s="9"/>
      <c r="Q84" s="10"/>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row>
    <row r="85" spans="1:69" ht="14.25" customHeight="1">
      <c r="A85" s="2"/>
      <c r="B85" s="2"/>
      <c r="C85" s="2"/>
      <c r="D85" s="2"/>
      <c r="E85" s="2"/>
      <c r="F85" s="2"/>
      <c r="G85" s="2"/>
      <c r="H85" s="2"/>
      <c r="I85" s="2"/>
      <c r="J85" s="2"/>
      <c r="K85" s="2"/>
      <c r="L85" s="2"/>
      <c r="M85" s="2"/>
      <c r="N85" s="2"/>
      <c r="O85" s="2"/>
      <c r="P85" s="9"/>
      <c r="Q85" s="10"/>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row>
    <row r="86" spans="1:69" ht="14.25" customHeight="1">
      <c r="A86" s="2"/>
      <c r="B86" s="2"/>
      <c r="C86" s="2"/>
      <c r="D86" s="2"/>
      <c r="E86" s="2"/>
      <c r="F86" s="2"/>
      <c r="G86" s="2"/>
      <c r="H86" s="2"/>
      <c r="I86" s="2"/>
      <c r="J86" s="2"/>
      <c r="K86" s="2"/>
      <c r="L86" s="2"/>
      <c r="M86" s="2"/>
      <c r="N86" s="2"/>
      <c r="O86" s="2"/>
      <c r="P86" s="9"/>
      <c r="Q86" s="10"/>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row>
    <row r="87" spans="1:69" ht="14.25" customHeight="1">
      <c r="A87" s="2"/>
      <c r="B87" s="2"/>
      <c r="C87" s="2"/>
      <c r="D87" s="2"/>
      <c r="E87" s="2"/>
      <c r="F87" s="2"/>
      <c r="G87" s="2"/>
      <c r="H87" s="2"/>
      <c r="I87" s="2"/>
      <c r="J87" s="2"/>
      <c r="K87" s="2"/>
      <c r="L87" s="2"/>
      <c r="M87" s="2"/>
      <c r="N87" s="2"/>
      <c r="O87" s="2"/>
      <c r="P87" s="9"/>
      <c r="Q87" s="10"/>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row>
    <row r="88" spans="1:69" ht="14.25" customHeight="1">
      <c r="A88" s="2"/>
      <c r="B88" s="2"/>
      <c r="C88" s="2"/>
      <c r="D88" s="2"/>
      <c r="E88" s="2"/>
      <c r="F88" s="2"/>
      <c r="G88" s="2"/>
      <c r="H88" s="2"/>
      <c r="I88" s="2"/>
      <c r="J88" s="2"/>
      <c r="K88" s="2"/>
      <c r="L88" s="2"/>
      <c r="M88" s="2"/>
      <c r="N88" s="2"/>
      <c r="O88" s="2"/>
      <c r="P88" s="9"/>
      <c r="Q88" s="10"/>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row>
    <row r="89" spans="1:69" ht="14.25" customHeight="1">
      <c r="A89" s="2"/>
      <c r="B89" s="2"/>
      <c r="C89" s="2"/>
      <c r="D89" s="2"/>
      <c r="E89" s="2"/>
      <c r="F89" s="2"/>
      <c r="G89" s="2"/>
      <c r="H89" s="2"/>
      <c r="I89" s="2"/>
      <c r="J89" s="2"/>
      <c r="K89" s="2"/>
      <c r="L89" s="2"/>
      <c r="M89" s="2"/>
      <c r="N89" s="2"/>
      <c r="O89" s="2"/>
      <c r="P89" s="9"/>
      <c r="Q89" s="10"/>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row>
    <row r="90" spans="1:69" ht="14.25" customHeight="1">
      <c r="A90" s="2"/>
      <c r="B90" s="2"/>
      <c r="C90" s="2"/>
      <c r="D90" s="2"/>
      <c r="E90" s="2"/>
      <c r="F90" s="2"/>
      <c r="G90" s="2"/>
      <c r="H90" s="2"/>
      <c r="I90" s="2"/>
      <c r="J90" s="2"/>
      <c r="K90" s="2"/>
      <c r="L90" s="2"/>
      <c r="M90" s="2"/>
      <c r="N90" s="2"/>
      <c r="O90" s="2"/>
      <c r="P90" s="9"/>
      <c r="Q90" s="10"/>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row>
    <row r="91" spans="1:69" ht="14.25" customHeight="1">
      <c r="A91" s="2"/>
      <c r="B91" s="2"/>
      <c r="C91" s="2"/>
      <c r="D91" s="2"/>
      <c r="E91" s="2"/>
      <c r="F91" s="2"/>
      <c r="G91" s="2"/>
      <c r="H91" s="2"/>
      <c r="I91" s="2"/>
      <c r="J91" s="2"/>
      <c r="K91" s="2"/>
      <c r="L91" s="2"/>
      <c r="M91" s="2"/>
      <c r="N91" s="2"/>
      <c r="O91" s="2"/>
      <c r="P91" s="9"/>
      <c r="Q91" s="10"/>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row>
    <row r="92" spans="1:69" ht="14.25" customHeight="1">
      <c r="A92" s="2"/>
      <c r="B92" s="2"/>
      <c r="C92" s="2"/>
      <c r="D92" s="2"/>
      <c r="E92" s="2"/>
      <c r="F92" s="2"/>
      <c r="G92" s="2"/>
      <c r="H92" s="2"/>
      <c r="I92" s="2"/>
      <c r="J92" s="2"/>
      <c r="K92" s="2"/>
      <c r="L92" s="2"/>
      <c r="M92" s="2"/>
      <c r="N92" s="2"/>
      <c r="O92" s="2"/>
      <c r="P92" s="9"/>
      <c r="Q92" s="10"/>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row>
    <row r="93" spans="1:69" ht="14.25" customHeight="1">
      <c r="A93" s="2"/>
      <c r="B93" s="2"/>
      <c r="C93" s="2"/>
      <c r="D93" s="2"/>
      <c r="E93" s="2"/>
      <c r="F93" s="2"/>
      <c r="G93" s="2"/>
      <c r="H93" s="2"/>
      <c r="I93" s="2"/>
      <c r="J93" s="2"/>
      <c r="K93" s="2"/>
      <c r="L93" s="2"/>
      <c r="M93" s="2"/>
      <c r="N93" s="2"/>
      <c r="O93" s="2"/>
      <c r="P93" s="9"/>
      <c r="Q93" s="10"/>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row>
    <row r="94" spans="1:69" ht="14.25" customHeight="1">
      <c r="A94" s="2"/>
      <c r="B94" s="2"/>
      <c r="C94" s="2"/>
      <c r="D94" s="2"/>
      <c r="E94" s="2"/>
      <c r="F94" s="2"/>
      <c r="G94" s="2"/>
      <c r="H94" s="2"/>
      <c r="I94" s="2"/>
      <c r="J94" s="2"/>
      <c r="K94" s="2"/>
      <c r="L94" s="2"/>
      <c r="M94" s="2"/>
      <c r="N94" s="2"/>
      <c r="O94" s="2"/>
      <c r="P94" s="9"/>
      <c r="Q94" s="10"/>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row>
    <row r="95" spans="1:69" ht="14.25" customHeight="1">
      <c r="A95" s="2"/>
      <c r="B95" s="2"/>
      <c r="C95" s="2"/>
      <c r="D95" s="2"/>
      <c r="E95" s="2"/>
      <c r="F95" s="2"/>
      <c r="G95" s="2"/>
      <c r="H95" s="2"/>
      <c r="I95" s="2"/>
      <c r="J95" s="2"/>
      <c r="K95" s="2"/>
      <c r="L95" s="2"/>
      <c r="M95" s="2"/>
      <c r="N95" s="2"/>
      <c r="O95" s="2"/>
      <c r="P95" s="9"/>
      <c r="Q95" s="10"/>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row>
    <row r="96" spans="1:69" ht="14.25" customHeight="1">
      <c r="A96" s="2"/>
      <c r="B96" s="2"/>
      <c r="C96" s="2"/>
      <c r="D96" s="2"/>
      <c r="E96" s="2"/>
      <c r="F96" s="2"/>
      <c r="G96" s="2"/>
      <c r="H96" s="2"/>
      <c r="I96" s="2"/>
      <c r="J96" s="2"/>
      <c r="K96" s="2"/>
      <c r="L96" s="2"/>
      <c r="M96" s="2"/>
      <c r="N96" s="2"/>
      <c r="O96" s="2"/>
      <c r="P96" s="9"/>
      <c r="Q96" s="10"/>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row>
    <row r="97" spans="1:69" ht="14.25" customHeight="1">
      <c r="A97" s="2"/>
      <c r="B97" s="2"/>
      <c r="C97" s="2"/>
      <c r="D97" s="2"/>
      <c r="E97" s="2"/>
      <c r="F97" s="2"/>
      <c r="G97" s="2"/>
      <c r="H97" s="2"/>
      <c r="I97" s="2"/>
      <c r="J97" s="2"/>
      <c r="K97" s="2"/>
      <c r="L97" s="2"/>
      <c r="M97" s="2"/>
      <c r="N97" s="2"/>
      <c r="O97" s="2"/>
      <c r="P97" s="9"/>
      <c r="Q97" s="10"/>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row>
    <row r="98" spans="1:69" ht="14.25" customHeight="1">
      <c r="A98" s="2"/>
      <c r="B98" s="2"/>
      <c r="C98" s="2"/>
      <c r="D98" s="2"/>
      <c r="E98" s="2"/>
      <c r="F98" s="2"/>
      <c r="G98" s="2"/>
      <c r="H98" s="2"/>
      <c r="I98" s="2"/>
      <c r="J98" s="2"/>
      <c r="K98" s="2"/>
      <c r="L98" s="2"/>
      <c r="M98" s="2"/>
      <c r="N98" s="2"/>
      <c r="O98" s="2"/>
      <c r="P98" s="9"/>
      <c r="Q98" s="10"/>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row>
    <row r="99" spans="1:69" ht="14.25" customHeight="1">
      <c r="A99" s="2"/>
      <c r="B99" s="2"/>
      <c r="C99" s="2"/>
      <c r="D99" s="2"/>
      <c r="E99" s="2"/>
      <c r="F99" s="2"/>
      <c r="G99" s="2"/>
      <c r="H99" s="2"/>
      <c r="I99" s="2"/>
      <c r="J99" s="2"/>
      <c r="K99" s="2"/>
      <c r="L99" s="2"/>
      <c r="M99" s="2"/>
      <c r="N99" s="2"/>
      <c r="O99" s="2"/>
      <c r="P99" s="9"/>
      <c r="Q99" s="10"/>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row>
    <row r="100" spans="1:69" ht="14.25" customHeight="1">
      <c r="A100" s="2"/>
      <c r="B100" s="2"/>
      <c r="C100" s="2"/>
      <c r="D100" s="2"/>
      <c r="E100" s="2"/>
      <c r="F100" s="2"/>
      <c r="G100" s="2"/>
      <c r="H100" s="2"/>
      <c r="I100" s="2"/>
      <c r="J100" s="2"/>
      <c r="K100" s="2"/>
      <c r="L100" s="2"/>
      <c r="M100" s="2"/>
      <c r="N100" s="2"/>
      <c r="O100" s="2"/>
      <c r="P100" s="9"/>
      <c r="Q100" s="10"/>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row>
  </sheetData>
  <sheetProtection algorithmName="SHA-512" hashValue="o0zhfVaC3uMScym2TI8unPRPK0ZCo5b60BLqlq0OIyhz0cSmKMI387QZ9VsAiaavgkclbRfFzNxBo1qnxTu8rw==" saltValue="aZx96mLCXuwNB4lwQCNHBA==" spinCount="100000" sheet="1" objects="1" scenarios="1"/>
  <mergeCells count="8">
    <mergeCell ref="C1:BB4"/>
    <mergeCell ref="BH9:BI9"/>
    <mergeCell ref="AO9:BG9"/>
    <mergeCell ref="A9:N9"/>
    <mergeCell ref="O9:Q9"/>
    <mergeCell ref="Z9:AN9"/>
    <mergeCell ref="R9:Y9"/>
    <mergeCell ref="A1:B4"/>
  </mergeCells>
  <pageMargins left="0.7" right="0.7" top="0.75" bottom="0.75" header="0" footer="0"/>
  <pageSetup paperSize="9"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Accion</vt:lpstr>
      <vt:lpstr>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MORON</dc:creator>
  <cp:lastModifiedBy>MONICA</cp:lastModifiedBy>
  <dcterms:created xsi:type="dcterms:W3CDTF">2024-06-03T22:05:35Z</dcterms:created>
  <dcterms:modified xsi:type="dcterms:W3CDTF">2025-01-31T21:30:36Z</dcterms:modified>
</cp:coreProperties>
</file>