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544E6C7F-A12A-4C0E-AEA3-7272C52E73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11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Q11" i="1"/>
  <c r="Q12" i="1"/>
  <c r="Q13" i="1"/>
  <c r="Q14" i="1"/>
  <c r="Q15" i="1"/>
  <c r="Q16" i="1"/>
  <c r="Q17" i="1"/>
  <c r="Q18" i="1"/>
  <c r="Q19" i="1"/>
  <c r="Q20" i="1"/>
  <c r="Q21" i="1"/>
  <c r="Q22" i="1"/>
  <c r="BD19" i="1" l="1"/>
  <c r="BD15" i="1"/>
  <c r="BD22" i="1"/>
  <c r="BD18" i="1"/>
  <c r="BD14" i="1"/>
  <c r="BD21" i="1"/>
  <c r="BD17" i="1"/>
  <c r="BD13" i="1"/>
  <c r="BD20" i="1"/>
  <c r="BD16" i="1"/>
  <c r="BD12" i="1"/>
  <c r="BD11" i="1"/>
</calcChain>
</file>

<file path=xl/sharedStrings.xml><?xml version="1.0" encoding="utf-8"?>
<sst xmlns="http://schemas.openxmlformats.org/spreadsheetml/2006/main" count="209" uniqueCount="134">
  <si>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</si>
  <si>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</si>
  <si>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</si>
  <si>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</si>
  <si>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</si>
  <si>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</si>
  <si>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</si>
  <si>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</si>
  <si>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</si>
  <si>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</si>
  <si>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</si>
  <si>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</si>
  <si>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</si>
  <si>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</si>
  <si>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</si>
  <si>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</si>
  <si>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</si>
  <si>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</si>
  <si>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</si>
  <si>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</si>
  <si>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</si>
  <si>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</si>
  <si>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</si>
  <si>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</si>
  <si>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</si>
  <si>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</si>
  <si>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</si>
  <si>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</si>
  <si>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</si>
  <si>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</si>
  <si>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</si>
  <si>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</si>
  <si>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</si>
  <si>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</si>
  <si>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</si>
  <si>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</si>
  <si>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</si>
  <si>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</si>
  <si>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</si>
  <si>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</si>
  <si>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</si>
  <si>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</si>
  <si>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</si>
  <si>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</si>
  <si>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</si>
  <si>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</si>
  <si>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</si>
  <si>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</si>
  <si>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</si>
  <si>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</si>
  <si>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</si>
  <si>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</si>
  <si>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</si>
  <si>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</si>
  <si>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</si>
  <si>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</si>
  <si>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</si>
  <si>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</si>
  <si>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</si>
  <si>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</si>
  <si>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</si>
  <si>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</si>
  <si>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</si>
  <si>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</si>
  <si>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</si>
  <si>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</si>
  <si>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</si>
  <si>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</si>
  <si>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</si>
  <si>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</si>
  <si>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</si>
  <si>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</si>
  <si>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</si>
  <si>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</si>
  <si>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progresa</t>
  </si>
  <si>
    <t>Gobierno territorial</t>
  </si>
  <si>
    <t>4503</t>
  </si>
  <si>
    <t>Gestión del riesgo de desastres y emergencias (4503)</t>
  </si>
  <si>
    <t>4503017</t>
  </si>
  <si>
    <t>Elaborar 2  estudios de  riesgos de desastres sobre Amenaza, Vulnerabilidad y Riesgo - AVR para sectores objeto de legalización y regularización del municipio.</t>
  </si>
  <si>
    <t>Estudios de riesgo de desastres elaborados (450301700)</t>
  </si>
  <si>
    <t>Número</t>
  </si>
  <si>
    <t>Vivienda Ciudad y Territorio</t>
  </si>
  <si>
    <t>4002</t>
  </si>
  <si>
    <t>Ordenamiento territorial y desarrollo urbano (4002).</t>
  </si>
  <si>
    <t>4002016</t>
  </si>
  <si>
    <t xml:space="preserve">Elaborar 1 Documentos de planeación para la revisión excepcional del Plan de Ordenamiento Territorial - POT del municipio de Bucaramanga </t>
  </si>
  <si>
    <t>Documentos de planeación (400201600)</t>
  </si>
  <si>
    <t>Territorio seguro que genera valor</t>
  </si>
  <si>
    <t>4502</t>
  </si>
  <si>
    <t>Fortalecimiento del buen gobierno para el respeto y garantía de los derechos humanos (4502)</t>
  </si>
  <si>
    <t>Promover  9 espacios de participación ciudadana, mediante la estrategia de presupuestos participativos y audiencias públicas de rendición de cuentas (4502001).</t>
  </si>
  <si>
    <t>Espacios de participación promovidos (450200100).</t>
  </si>
  <si>
    <t>4599</t>
  </si>
  <si>
    <t>Fortalecimiento a la gestión y dirección de la administración pública territorial (4599)</t>
  </si>
  <si>
    <t>4599018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</si>
  <si>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</si>
  <si>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Documentos de lineamientos técnicos realizados (459901800). </t>
  </si>
  <si>
    <t>4599025</t>
  </si>
  <si>
    <t>Implementar un (01) sistema de información para el seguimiento y evaluación a la planeación estratégica del municipio de Bucaramanga</t>
  </si>
  <si>
    <t>Sistemas de información implementados (459902500). </t>
  </si>
  <si>
    <t>0 </t>
  </si>
  <si>
    <t>4599036</t>
  </si>
  <si>
    <t>Actualizar (01) sistema de gestión documental de la base de datos del archivo físico (planoteca) de la Secretaría de Planeación de acuerdo a la normatividad vigente</t>
  </si>
  <si>
    <t xml:space="preserve">Sistema de gestión documental actualizado (459903600). </t>
  </si>
  <si>
    <t>1 </t>
  </si>
  <si>
    <t>Información estadística.</t>
  </si>
  <si>
    <t>4502022</t>
  </si>
  <si>
    <t>Brindar  servicio de asistencia técnica y apoyo a un (1)Consejo Territorial de Planeación del municipio de Bucaramanga (4502022).</t>
  </si>
  <si>
    <t>Instancias territoriales de coordinación institucional asistidas y apoyadas (450202200).</t>
  </si>
  <si>
    <t>0406</t>
  </si>
  <si>
    <t>Generación de la información geográfica del territorio nacional (0406)</t>
  </si>
  <si>
    <t>0406001</t>
  </si>
  <si>
    <t xml:space="preserve">Actualizar un (1)Servicio de información geográfica, geodésica y cartográfica  para el mantenimiento del sistema de estratificación urbana y rural del municipio de Bucaramanga (0406001). </t>
  </si>
  <si>
    <t>Servicio de información geográfica, geodésica y cartográfica actualizado (040600100).</t>
  </si>
  <si>
    <t>4599033</t>
  </si>
  <si>
    <t>Realizar la encuesta de información  a 113.400 hogares para el registro administrativo de SISBEN en el municipio de Bucaramanga</t>
  </si>
  <si>
    <t>Hogares que realizaron la encuesta (459903300)</t>
  </si>
  <si>
    <t>4599031</t>
  </si>
  <si>
    <t>Brindar servicio de asistencia técnica a 16 dependencias, para el fortalecimiento de los procesos de planeación institucional de la administración municipal</t>
  </si>
  <si>
    <t>Entidades, organismos y dependencias asistidos técnicamente (459903100).</t>
  </si>
  <si>
    <t>4599019</t>
  </si>
  <si>
    <t>Realizar 8 documentos de planeacion para la formulacion y/o evaluacion de politicas publicas del municipio de Bucaramanga</t>
  </si>
  <si>
    <t>Documentos de planeación realizados 459901900</t>
  </si>
  <si>
    <t>4003</t>
  </si>
  <si>
    <t>Acceso de la población a los servicios de agua potable y saneamiento básico.
(4003)</t>
  </si>
  <si>
    <t>4003008</t>
  </si>
  <si>
    <t>Apoyar financieramente un programa de mínimo vital de agua potable en la ciudad de Bucaramanga.</t>
  </si>
  <si>
    <t>Programa de mínimo vital de agua potable apoyado financieramente (400300800)</t>
  </si>
  <si>
    <t>Acumulativa</t>
  </si>
  <si>
    <t>No Acumulativa</t>
  </si>
  <si>
    <t>Secretaría de Planeación</t>
  </si>
  <si>
    <t>1, 10</t>
  </si>
  <si>
    <t>Lyda Ximena Rodríguez 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</si>
</sst>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2" totalsRowShown="0" headerRowDxfId="65" dataDxfId="0" headerRowBorderDxfId="64" tableBorderDxfId="63">
  <autoFilter ref="A10:BJ22" xr:uid="{1AC076FA-804F-46D0-9604-6C2F6A4CE31D}"/>
  <tableColumns count="62">
    <tableColumn id="1" xr3:uid="{00000000-0010-0000-0000-000001000000}" name=" Consecutivo PDM" dataDxfId="62"/>
    <tableColumn id="2" xr3:uid="{00000000-0010-0000-0000-000002000000}" name="Linea Estratégica" dataDxfId="61"/>
    <tableColumn id="5" xr3:uid="{00000000-0010-0000-0000-000005000000}" name="Sector" dataDxfId="60"/>
    <tableColumn id="14" xr3:uid="{00000000-0010-0000-0000-00000E000000}" name="Cod. Programa" dataDxfId="59"/>
    <tableColumn id="15" xr3:uid="{00000000-0010-0000-0000-00000F000000}" name="Programa" dataDxfId="58"/>
    <tableColumn id="16" xr3:uid="{00000000-0010-0000-0000-000010000000}" name="Cod. de Producto" dataDxfId="57"/>
    <tableColumn id="17" xr3:uid="{00000000-0010-0000-0000-000011000000}" name="Meta de Producto" dataDxfId="56"/>
    <tableColumn id="18" xr3:uid="{00000000-0010-0000-0000-000012000000}" name="Cod. Indicador de Producto" dataDxfId="55"/>
    <tableColumn id="19" xr3:uid="{00000000-0010-0000-0000-000013000000}" name="Indicador de Producto" dataDxfId="54"/>
    <tableColumn id="20" xr3:uid="{00000000-0010-0000-0000-000014000000}" name="LÍnea Base" dataDxfId="53"/>
    <tableColumn id="21" xr3:uid="{00000000-0010-0000-0000-000015000000}" name="Unidad de Medida2" dataDxfId="52"/>
    <tableColumn id="22" xr3:uid="{00000000-0010-0000-0000-000016000000}" name="Tipo de Meta" dataDxfId="51"/>
    <tableColumn id="23" xr3:uid="{00000000-0010-0000-0000-000017000000}" name="Meta Programada Cuatrienio3" dataDxfId="50"/>
    <tableColumn id="24" xr3:uid="{00000000-0010-0000-0000-000018000000}" name="Meta Programada Vigencia" dataDxfId="49"/>
    <tableColumn id="25" xr3:uid="{00000000-0010-0000-0000-000019000000}" name="Meta Ejecutada Vigencia4" dataDxfId="48"/>
    <tableColumn id="26" xr3:uid="{00000000-0010-0000-0000-00001A000000}" name="Porcentaje Avance Vigencia" dataDxfId="47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6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5"/>
    <tableColumn id="29" xr3:uid="{00000000-0010-0000-0000-00001D000000}" name="Nombre del Proyecto" dataDxfId="44"/>
    <tableColumn id="30" xr3:uid="{00000000-0010-0000-0000-00001E000000}" name="Valor del Proyecto" dataDxfId="43"/>
    <tableColumn id="31" xr3:uid="{00000000-0010-0000-0000-00001F000000}" name="Valor Vigencia Proyecto" dataDxfId="42"/>
    <tableColumn id="32" xr3:uid="{00000000-0010-0000-0000-000020000000}" name="Comuna o Barrio Beneficiado" dataDxfId="41"/>
    <tableColumn id="33" xr3:uid="{00000000-0010-0000-0000-000021000000}" name="Población Beneficiada" dataDxfId="40"/>
    <tableColumn id="34" xr3:uid="{00000000-0010-0000-0000-000022000000}" name="Número de Beneficiarios" dataDxfId="39"/>
    <tableColumn id="44" xr3:uid="{00000000-0010-0000-0000-00002C000000}" name="Actividades Realizadas" dataDxfId="38"/>
    <tableColumn id="46" xr3:uid="{00000000-0010-0000-0000-00002E000000}" name="Recursos propios 2025" dataDxfId="37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2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8" customFormat="1" ht="198">
      <c r="A11" s="38">
        <v>33</v>
      </c>
      <c r="B11" s="38" t="s">
        <v>74</v>
      </c>
      <c r="C11" s="38" t="s">
        <v>75</v>
      </c>
      <c r="D11" s="38" t="s">
        <v>76</v>
      </c>
      <c r="E11" s="38" t="s">
        <v>77</v>
      </c>
      <c r="F11" s="38" t="s">
        <v>78</v>
      </c>
      <c r="G11" s="38" t="s">
        <v>79</v>
      </c>
      <c r="H11" s="38">
        <v>450301700</v>
      </c>
      <c r="I11" s="38" t="s">
        <v>80</v>
      </c>
      <c r="J11" s="39">
        <v>6</v>
      </c>
      <c r="K11" s="38" t="s">
        <v>81</v>
      </c>
      <c r="L11" s="38" t="s">
        <v>129</v>
      </c>
      <c r="M11" s="39">
        <v>2</v>
      </c>
      <c r="N11" s="38">
        <v>1</v>
      </c>
      <c r="O11" s="40"/>
      <c r="P11" s="41">
        <f>+Tabla1[[#This Row],[Meta Ejecutada Vigencia4]]/Tabla1[[#This Row],[Meta Programada Vigencia]]</f>
        <v>0</v>
      </c>
      <c r="Q11" s="41">
        <f>+Tabla1[[#This Row],[Meta Ejecutada Vigencia4]]/Tabla1[[#This Row],[Meta Programada Cuatrienio3]]</f>
        <v>0</v>
      </c>
      <c r="R11" s="40"/>
      <c r="S11" s="40"/>
      <c r="T11" s="42"/>
      <c r="U11" s="42"/>
      <c r="V11" s="40"/>
      <c r="W11" s="40"/>
      <c r="X11" s="40"/>
      <c r="Y11" s="40"/>
      <c r="Z11" s="43">
        <v>0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>
        <v>0</v>
      </c>
      <c r="AN11" s="44">
        <f>SUM(Tabla1[[#This Row],[Recursos propios 2025]:[Otros 2025]])</f>
        <v>0</v>
      </c>
      <c r="AO11" s="45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4">
        <f>SUM(Tabla1[[#This Row],[Recursos propios 20252]:[Otros 202515]])</f>
        <v>0</v>
      </c>
      <c r="BD11" s="41" t="e">
        <f>+Tabla1[[#This Row],[Total Comprometido 2025]]/Tabla1[[#This Row],[Total 2025]]</f>
        <v>#DIV/0!</v>
      </c>
      <c r="BE11" s="46"/>
      <c r="BF11" s="46"/>
      <c r="BG11" s="42"/>
      <c r="BH11" s="38" t="s">
        <v>131</v>
      </c>
      <c r="BI11" s="47" t="s">
        <v>133</v>
      </c>
      <c r="BJ11" s="38" t="s">
        <v>132</v>
      </c>
    </row>
    <row r="12" spans="1:62" s="53" customFormat="1" ht="180">
      <c r="A12" s="38">
        <v>126</v>
      </c>
      <c r="B12" s="38" t="s">
        <v>74</v>
      </c>
      <c r="C12" s="38" t="s">
        <v>82</v>
      </c>
      <c r="D12" s="38" t="s">
        <v>83</v>
      </c>
      <c r="E12" s="38" t="s">
        <v>84</v>
      </c>
      <c r="F12" s="38" t="s">
        <v>85</v>
      </c>
      <c r="G12" s="38" t="s">
        <v>86</v>
      </c>
      <c r="H12" s="38">
        <v>400201600</v>
      </c>
      <c r="I12" s="38" t="s">
        <v>87</v>
      </c>
      <c r="J12" s="39">
        <v>1</v>
      </c>
      <c r="K12" s="38" t="s">
        <v>81</v>
      </c>
      <c r="L12" s="38" t="s">
        <v>130</v>
      </c>
      <c r="M12" s="39">
        <v>1</v>
      </c>
      <c r="N12" s="49">
        <v>1</v>
      </c>
      <c r="O12" s="50"/>
      <c r="P12" s="51">
        <f>+Tabla1[[#This Row],[Meta Ejecutada Vigencia4]]/Tabla1[[#This Row],[Meta Programada Vigencia]]</f>
        <v>0</v>
      </c>
      <c r="Q12" s="51">
        <f>+Tabla1[[#This Row],[Meta Ejecutada Vigencia4]]/Tabla1[[#This Row],[Meta Programada Cuatrienio3]]</f>
        <v>0</v>
      </c>
      <c r="R12" s="50"/>
      <c r="S12" s="50"/>
      <c r="T12" s="50"/>
      <c r="U12" s="50"/>
      <c r="V12" s="50"/>
      <c r="W12" s="50"/>
      <c r="X12" s="50"/>
      <c r="Y12" s="40"/>
      <c r="Z12" s="43">
        <v>398500000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3">
        <v>0</v>
      </c>
      <c r="AN12" s="52">
        <f>SUM(Tabla1[[#This Row],[Recursos propios 2025]:[Otros 2025]])</f>
        <v>398500000</v>
      </c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52">
        <f>SUM(Tabla1[[#This Row],[Recursos propios 20252]:[Otros 202515]])</f>
        <v>0</v>
      </c>
      <c r="BD12" s="41">
        <f>+Tabla1[[#This Row],[Total Comprometido 2025]]/Tabla1[[#This Row],[Total 2025]]</f>
        <v>0</v>
      </c>
      <c r="BE12" s="45"/>
      <c r="BF12" s="45"/>
      <c r="BG12" s="45"/>
      <c r="BH12" s="38" t="s">
        <v>131</v>
      </c>
      <c r="BI12" s="47" t="s">
        <v>133</v>
      </c>
      <c r="BJ12" s="38" t="s">
        <v>132</v>
      </c>
    </row>
    <row r="13" spans="1:62" s="53" customFormat="1" ht="198">
      <c r="A13" s="38">
        <v>234</v>
      </c>
      <c r="B13" s="38" t="s">
        <v>88</v>
      </c>
      <c r="C13" s="38" t="s">
        <v>75</v>
      </c>
      <c r="D13" s="38" t="s">
        <v>89</v>
      </c>
      <c r="E13" s="38" t="s">
        <v>90</v>
      </c>
      <c r="F13" s="38">
        <v>4502001</v>
      </c>
      <c r="G13" s="38" t="s">
        <v>91</v>
      </c>
      <c r="H13" s="38">
        <v>450200100</v>
      </c>
      <c r="I13" s="38" t="s">
        <v>92</v>
      </c>
      <c r="J13" s="39">
        <v>7</v>
      </c>
      <c r="K13" s="38" t="s">
        <v>81</v>
      </c>
      <c r="L13" s="38" t="s">
        <v>130</v>
      </c>
      <c r="M13" s="39">
        <v>9</v>
      </c>
      <c r="N13" s="38">
        <v>9</v>
      </c>
      <c r="O13" s="40"/>
      <c r="P13" s="51">
        <f>+Tabla1[[#This Row],[Meta Ejecutada Vigencia4]]/Tabla1[[#This Row],[Meta Programada Vigencia]]</f>
        <v>0</v>
      </c>
      <c r="Q13" s="51">
        <f>+Tabla1[[#This Row],[Meta Ejecutada Vigencia4]]/Tabla1[[#This Row],[Meta Programada Cuatrienio3]]</f>
        <v>0</v>
      </c>
      <c r="R13" s="50"/>
      <c r="S13" s="50"/>
      <c r="T13" s="50"/>
      <c r="U13" s="50"/>
      <c r="V13" s="50"/>
      <c r="W13" s="50"/>
      <c r="X13" s="50"/>
      <c r="Y13" s="40"/>
      <c r="Z13" s="43">
        <v>248000000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3">
        <v>0</v>
      </c>
      <c r="AN13" s="52">
        <f>SUM(Tabla1[[#This Row],[Recursos propios 2025]:[Otros 2025]])</f>
        <v>248000000</v>
      </c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52">
        <f>SUM(Tabla1[[#This Row],[Recursos propios 20252]:[Otros 202515]])</f>
        <v>0</v>
      </c>
      <c r="BD13" s="41">
        <f>+Tabla1[[#This Row],[Total Comprometido 2025]]/Tabla1[[#This Row],[Total 2025]]</f>
        <v>0</v>
      </c>
      <c r="BE13" s="46"/>
      <c r="BF13" s="46"/>
      <c r="BG13" s="45"/>
      <c r="BH13" s="38" t="s">
        <v>131</v>
      </c>
      <c r="BI13" s="47" t="s">
        <v>133</v>
      </c>
      <c r="BJ13" s="38">
        <v>16</v>
      </c>
    </row>
    <row r="14" spans="1:62" s="53" customFormat="1" ht="324">
      <c r="A14" s="38">
        <v>248</v>
      </c>
      <c r="B14" s="38" t="s">
        <v>88</v>
      </c>
      <c r="C14" s="38" t="s">
        <v>75</v>
      </c>
      <c r="D14" s="38" t="s">
        <v>93</v>
      </c>
      <c r="E14" s="38" t="s">
        <v>94</v>
      </c>
      <c r="F14" s="38" t="s">
        <v>95</v>
      </c>
      <c r="G14" s="38" t="s">
        <v>96</v>
      </c>
      <c r="H14" s="38">
        <v>459901800</v>
      </c>
      <c r="I14" s="38" t="s">
        <v>97</v>
      </c>
      <c r="J14" s="39">
        <v>24</v>
      </c>
      <c r="K14" s="38" t="s">
        <v>81</v>
      </c>
      <c r="L14" s="38" t="s">
        <v>130</v>
      </c>
      <c r="M14" s="39">
        <v>30</v>
      </c>
      <c r="N14" s="38">
        <v>30</v>
      </c>
      <c r="O14" s="40"/>
      <c r="P14" s="51">
        <f>+Tabla1[[#This Row],[Meta Ejecutada Vigencia4]]/Tabla1[[#This Row],[Meta Programada Vigencia]]</f>
        <v>0</v>
      </c>
      <c r="Q14" s="51">
        <f>+Tabla1[[#This Row],[Meta Ejecutada Vigencia4]]/Tabla1[[#This Row],[Meta Programada Cuatrienio3]]</f>
        <v>0</v>
      </c>
      <c r="R14" s="50"/>
      <c r="S14" s="50"/>
      <c r="T14" s="50"/>
      <c r="U14" s="50"/>
      <c r="V14" s="50"/>
      <c r="W14" s="50"/>
      <c r="X14" s="50"/>
      <c r="Y14" s="40"/>
      <c r="Z14" s="43">
        <v>1192300000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3">
        <v>0</v>
      </c>
      <c r="AN14" s="52">
        <f>SUM(Tabla1[[#This Row],[Recursos propios 2025]:[Otros 2025]])</f>
        <v>1192300000</v>
      </c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52">
        <f>SUM(Tabla1[[#This Row],[Recursos propios 20252]:[Otros 202515]])</f>
        <v>0</v>
      </c>
      <c r="BD14" s="41">
        <f>+Tabla1[[#This Row],[Total Comprometido 2025]]/Tabla1[[#This Row],[Total 2025]]</f>
        <v>0</v>
      </c>
      <c r="BE14" s="45"/>
      <c r="BF14" s="45"/>
      <c r="BG14" s="45"/>
      <c r="BH14" s="38" t="s">
        <v>131</v>
      </c>
      <c r="BI14" s="47" t="s">
        <v>133</v>
      </c>
      <c r="BJ14" s="38">
        <v>16</v>
      </c>
    </row>
    <row r="15" spans="1:62" s="53" customFormat="1" ht="162">
      <c r="A15" s="49">
        <v>249</v>
      </c>
      <c r="B15" s="49" t="s">
        <v>88</v>
      </c>
      <c r="C15" s="49" t="s">
        <v>75</v>
      </c>
      <c r="D15" s="49" t="s">
        <v>93</v>
      </c>
      <c r="E15" s="49" t="s">
        <v>94</v>
      </c>
      <c r="F15" s="49" t="s">
        <v>98</v>
      </c>
      <c r="G15" s="49" t="s">
        <v>99</v>
      </c>
      <c r="H15" s="49">
        <v>459902500</v>
      </c>
      <c r="I15" s="49" t="s">
        <v>100</v>
      </c>
      <c r="J15" s="49" t="s">
        <v>101</v>
      </c>
      <c r="K15" s="49" t="s">
        <v>81</v>
      </c>
      <c r="L15" s="38" t="s">
        <v>130</v>
      </c>
      <c r="M15" s="49">
        <v>1</v>
      </c>
      <c r="N15" s="49">
        <v>1</v>
      </c>
      <c r="O15" s="54"/>
      <c r="P15" s="55">
        <f>+Tabla1[[#This Row],[Meta Ejecutada Vigencia4]]/Tabla1[[#This Row],[Meta Programada Vigencia]]</f>
        <v>0</v>
      </c>
      <c r="Q15" s="55">
        <f>+Tabla1[[#This Row],[Meta Ejecutada Vigencia4]]/Tabla1[[#This Row],[Meta Programada Cuatrienio3]]</f>
        <v>0</v>
      </c>
      <c r="R15" s="54"/>
      <c r="S15" s="54"/>
      <c r="T15" s="54"/>
      <c r="U15" s="54"/>
      <c r="V15" s="54"/>
      <c r="W15" s="54"/>
      <c r="X15" s="54"/>
      <c r="Y15" s="40"/>
      <c r="Z15" s="43">
        <v>0</v>
      </c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43">
        <v>0</v>
      </c>
      <c r="AN15" s="57">
        <f>SUM(Tabla1[[#This Row],[Recursos propios 2025]:[Otros 2025]])</f>
        <v>0</v>
      </c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7">
        <f>SUM(Tabla1[[#This Row],[Recursos propios 20252]:[Otros 202515]])</f>
        <v>0</v>
      </c>
      <c r="BD15" s="41" t="e">
        <f>+Tabla1[[#This Row],[Total Comprometido 2025]]/Tabla1[[#This Row],[Total 2025]]</f>
        <v>#DIV/0!</v>
      </c>
      <c r="BE15" s="46"/>
      <c r="BF15" s="46"/>
      <c r="BG15" s="56"/>
      <c r="BH15" s="49" t="s">
        <v>131</v>
      </c>
      <c r="BI15" s="47" t="s">
        <v>133</v>
      </c>
      <c r="BJ15" s="49">
        <v>16</v>
      </c>
    </row>
    <row r="16" spans="1:62" s="53" customFormat="1" ht="198">
      <c r="A16" s="38">
        <v>250</v>
      </c>
      <c r="B16" s="38" t="s">
        <v>88</v>
      </c>
      <c r="C16" s="38" t="s">
        <v>75</v>
      </c>
      <c r="D16" s="38" t="s">
        <v>93</v>
      </c>
      <c r="E16" s="38" t="s">
        <v>94</v>
      </c>
      <c r="F16" s="38" t="s">
        <v>102</v>
      </c>
      <c r="G16" s="38" t="s">
        <v>103</v>
      </c>
      <c r="H16" s="38">
        <v>459903600</v>
      </c>
      <c r="I16" s="38" t="s">
        <v>104</v>
      </c>
      <c r="J16" s="39" t="s">
        <v>105</v>
      </c>
      <c r="K16" s="38" t="s">
        <v>81</v>
      </c>
      <c r="L16" s="38" t="s">
        <v>130</v>
      </c>
      <c r="M16" s="39">
        <v>1</v>
      </c>
      <c r="N16" s="49">
        <v>1</v>
      </c>
      <c r="O16" s="50"/>
      <c r="P16" s="51">
        <f>+Tabla1[[#This Row],[Meta Ejecutada Vigencia4]]/Tabla1[[#This Row],[Meta Programada Vigencia]]</f>
        <v>0</v>
      </c>
      <c r="Q16" s="51">
        <f>+Tabla1[[#This Row],[Meta Ejecutada Vigencia4]]/Tabla1[[#This Row],[Meta Programada Cuatrienio3]]</f>
        <v>0</v>
      </c>
      <c r="R16" s="50"/>
      <c r="S16" s="50"/>
      <c r="T16" s="50"/>
      <c r="U16" s="50"/>
      <c r="V16" s="50"/>
      <c r="W16" s="50"/>
      <c r="X16" s="50"/>
      <c r="Y16" s="50"/>
      <c r="Z16" s="43">
        <v>206150000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3">
        <v>0</v>
      </c>
      <c r="AN16" s="52">
        <f>SUM(Tabla1[[#This Row],[Recursos propios 2025]:[Otros 2025]])</f>
        <v>206150000</v>
      </c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52">
        <f>SUM(Tabla1[[#This Row],[Recursos propios 20252]:[Otros 202515]])</f>
        <v>0</v>
      </c>
      <c r="BD16" s="41">
        <f>+Tabla1[[#This Row],[Total Comprometido 2025]]/Tabla1[[#This Row],[Total 2025]]</f>
        <v>0</v>
      </c>
      <c r="BE16" s="45"/>
      <c r="BF16" s="45"/>
      <c r="BG16" s="45"/>
      <c r="BH16" s="38" t="s">
        <v>131</v>
      </c>
      <c r="BI16" s="47" t="s">
        <v>133</v>
      </c>
      <c r="BJ16" s="38">
        <v>16</v>
      </c>
    </row>
    <row r="17" spans="1:62" s="53" customFormat="1" ht="162">
      <c r="A17" s="38">
        <v>262</v>
      </c>
      <c r="B17" s="38" t="s">
        <v>88</v>
      </c>
      <c r="C17" s="38" t="s">
        <v>75</v>
      </c>
      <c r="D17" s="38" t="s">
        <v>89</v>
      </c>
      <c r="E17" s="38" t="s">
        <v>90</v>
      </c>
      <c r="F17" s="38" t="s">
        <v>107</v>
      </c>
      <c r="G17" s="38" t="s">
        <v>108</v>
      </c>
      <c r="H17" s="38">
        <v>450202200</v>
      </c>
      <c r="I17" s="38" t="s">
        <v>109</v>
      </c>
      <c r="J17" s="39">
        <v>1</v>
      </c>
      <c r="K17" s="38" t="s">
        <v>81</v>
      </c>
      <c r="L17" s="38" t="s">
        <v>130</v>
      </c>
      <c r="M17" s="39">
        <v>1</v>
      </c>
      <c r="N17" s="49">
        <v>1</v>
      </c>
      <c r="O17" s="54"/>
      <c r="P17" s="55">
        <f>+Tabla1[[#This Row],[Meta Ejecutada Vigencia4]]/Tabla1[[#This Row],[Meta Programada Vigencia]]</f>
        <v>0</v>
      </c>
      <c r="Q17" s="55">
        <f>+Tabla1[[#This Row],[Meta Ejecutada Vigencia4]]/Tabla1[[#This Row],[Meta Programada Cuatrienio3]]</f>
        <v>0</v>
      </c>
      <c r="R17" s="54"/>
      <c r="S17" s="54"/>
      <c r="T17" s="54"/>
      <c r="U17" s="54"/>
      <c r="V17" s="54"/>
      <c r="W17" s="54"/>
      <c r="X17" s="54"/>
      <c r="Y17" s="54"/>
      <c r="Z17" s="43">
        <v>30000000</v>
      </c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43">
        <v>0</v>
      </c>
      <c r="AN17" s="57">
        <f>SUM(Tabla1[[#This Row],[Recursos propios 2025]:[Otros 2025]])</f>
        <v>30000000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7">
        <f>SUM(Tabla1[[#This Row],[Recursos propios 20252]:[Otros 202515]])</f>
        <v>0</v>
      </c>
      <c r="BD17" s="41">
        <f>+Tabla1[[#This Row],[Total Comprometido 2025]]/Tabla1[[#This Row],[Total 2025]]</f>
        <v>0</v>
      </c>
      <c r="BE17" s="56"/>
      <c r="BF17" s="56"/>
      <c r="BG17" s="56"/>
      <c r="BH17" s="38" t="s">
        <v>131</v>
      </c>
      <c r="BI17" s="47" t="s">
        <v>133</v>
      </c>
      <c r="BJ17" s="38">
        <v>16</v>
      </c>
    </row>
    <row r="18" spans="1:62" s="53" customFormat="1" ht="234">
      <c r="A18" s="49">
        <v>263</v>
      </c>
      <c r="B18" s="49" t="s">
        <v>88</v>
      </c>
      <c r="C18" s="49" t="s">
        <v>106</v>
      </c>
      <c r="D18" s="49" t="s">
        <v>110</v>
      </c>
      <c r="E18" s="49" t="s">
        <v>111</v>
      </c>
      <c r="F18" s="49" t="s">
        <v>112</v>
      </c>
      <c r="G18" s="49" t="s">
        <v>113</v>
      </c>
      <c r="H18" s="49">
        <v>40600100</v>
      </c>
      <c r="I18" s="49" t="s">
        <v>114</v>
      </c>
      <c r="J18" s="49">
        <v>1</v>
      </c>
      <c r="K18" s="49" t="s">
        <v>81</v>
      </c>
      <c r="L18" s="38" t="s">
        <v>130</v>
      </c>
      <c r="M18" s="49">
        <v>1</v>
      </c>
      <c r="N18" s="49">
        <v>1</v>
      </c>
      <c r="O18" s="50"/>
      <c r="P18" s="51">
        <f>+Tabla1[[#This Row],[Meta Ejecutada Vigencia4]]/Tabla1[[#This Row],[Meta Programada Vigencia]]</f>
        <v>0</v>
      </c>
      <c r="Q18" s="51">
        <f>+Tabla1[[#This Row],[Meta Ejecutada Vigencia4]]/Tabla1[[#This Row],[Meta Programada Cuatrienio3]]</f>
        <v>0</v>
      </c>
      <c r="R18" s="50"/>
      <c r="S18" s="50"/>
      <c r="T18" s="50"/>
      <c r="U18" s="50"/>
      <c r="V18" s="50"/>
      <c r="W18" s="50"/>
      <c r="X18" s="50"/>
      <c r="Y18" s="50"/>
      <c r="Z18" s="43">
        <v>0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3">
        <v>197332047</v>
      </c>
      <c r="AN18" s="52">
        <f>SUM(Tabla1[[#This Row],[Recursos propios 2025]:[Otros 2025]])</f>
        <v>197332047</v>
      </c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52">
        <f>SUM(Tabla1[[#This Row],[Recursos propios 20252]:[Otros 202515]])</f>
        <v>0</v>
      </c>
      <c r="BD18" s="41">
        <f>+Tabla1[[#This Row],[Total Comprometido 2025]]/Tabla1[[#This Row],[Total 2025]]</f>
        <v>0</v>
      </c>
      <c r="BE18" s="45"/>
      <c r="BF18" s="45"/>
      <c r="BG18" s="45"/>
      <c r="BH18" s="49" t="s">
        <v>131</v>
      </c>
      <c r="BI18" s="47" t="s">
        <v>133</v>
      </c>
      <c r="BJ18" s="49">
        <v>16</v>
      </c>
    </row>
    <row r="19" spans="1:62" s="53" customFormat="1" ht="162">
      <c r="A19" s="38">
        <v>264</v>
      </c>
      <c r="B19" s="38" t="s">
        <v>88</v>
      </c>
      <c r="C19" s="38" t="s">
        <v>75</v>
      </c>
      <c r="D19" s="38" t="s">
        <v>93</v>
      </c>
      <c r="E19" s="38" t="s">
        <v>94</v>
      </c>
      <c r="F19" s="38" t="s">
        <v>115</v>
      </c>
      <c r="G19" s="38" t="s">
        <v>116</v>
      </c>
      <c r="H19" s="38">
        <v>459903300</v>
      </c>
      <c r="I19" s="38" t="s">
        <v>117</v>
      </c>
      <c r="J19" s="39">
        <v>37794</v>
      </c>
      <c r="K19" s="38" t="s">
        <v>81</v>
      </c>
      <c r="L19" s="38" t="s">
        <v>129</v>
      </c>
      <c r="M19" s="39">
        <v>113400</v>
      </c>
      <c r="N19" s="38">
        <v>28350</v>
      </c>
      <c r="O19" s="54"/>
      <c r="P19" s="55">
        <f>+Tabla1[[#This Row],[Meta Ejecutada Vigencia4]]/Tabla1[[#This Row],[Meta Programada Vigencia]]</f>
        <v>0</v>
      </c>
      <c r="Q19" s="55">
        <f>+Tabla1[[#This Row],[Meta Ejecutada Vigencia4]]/Tabla1[[#This Row],[Meta Programada Cuatrienio3]]</f>
        <v>0</v>
      </c>
      <c r="R19" s="54"/>
      <c r="S19" s="54"/>
      <c r="T19" s="54"/>
      <c r="U19" s="54"/>
      <c r="V19" s="54"/>
      <c r="W19" s="54"/>
      <c r="X19" s="54"/>
      <c r="Y19" s="54"/>
      <c r="Z19" s="43">
        <v>973200000</v>
      </c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43">
        <v>0</v>
      </c>
      <c r="AN19" s="57">
        <f>SUM(Tabla1[[#This Row],[Recursos propios 2025]:[Otros 2025]])</f>
        <v>973200000</v>
      </c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7">
        <f>SUM(Tabla1[[#This Row],[Recursos propios 20252]:[Otros 202515]])</f>
        <v>0</v>
      </c>
      <c r="BD19" s="41">
        <f>+Tabla1[[#This Row],[Total Comprometido 2025]]/Tabla1[[#This Row],[Total 2025]]</f>
        <v>0</v>
      </c>
      <c r="BE19" s="56"/>
      <c r="BF19" s="56"/>
      <c r="BG19" s="56"/>
      <c r="BH19" s="38" t="s">
        <v>131</v>
      </c>
      <c r="BI19" s="47" t="s">
        <v>133</v>
      </c>
      <c r="BJ19" s="38">
        <v>16</v>
      </c>
    </row>
    <row r="20" spans="1:62" s="53" customFormat="1" ht="180">
      <c r="A20" s="49">
        <v>265</v>
      </c>
      <c r="B20" s="49" t="s">
        <v>88</v>
      </c>
      <c r="C20" s="49" t="s">
        <v>75</v>
      </c>
      <c r="D20" s="49" t="s">
        <v>93</v>
      </c>
      <c r="E20" s="49" t="s">
        <v>94</v>
      </c>
      <c r="F20" s="49" t="s">
        <v>118</v>
      </c>
      <c r="G20" s="49" t="s">
        <v>119</v>
      </c>
      <c r="H20" s="49">
        <v>459903100</v>
      </c>
      <c r="I20" s="49" t="s">
        <v>120</v>
      </c>
      <c r="J20" s="49">
        <v>16</v>
      </c>
      <c r="K20" s="49" t="s">
        <v>81</v>
      </c>
      <c r="L20" s="49" t="s">
        <v>130</v>
      </c>
      <c r="M20" s="49">
        <v>16</v>
      </c>
      <c r="N20" s="49">
        <v>16</v>
      </c>
      <c r="O20" s="50"/>
      <c r="P20" s="51">
        <f>+Tabla1[[#This Row],[Meta Ejecutada Vigencia4]]/Tabla1[[#This Row],[Meta Programada Vigencia]]</f>
        <v>0</v>
      </c>
      <c r="Q20" s="51">
        <f>+Tabla1[[#This Row],[Meta Ejecutada Vigencia4]]/Tabla1[[#This Row],[Meta Programada Cuatrienio3]]</f>
        <v>0</v>
      </c>
      <c r="R20" s="50"/>
      <c r="S20" s="50"/>
      <c r="T20" s="50"/>
      <c r="U20" s="50"/>
      <c r="V20" s="50"/>
      <c r="W20" s="50"/>
      <c r="X20" s="50"/>
      <c r="Y20" s="50"/>
      <c r="Z20" s="43">
        <v>1271100000</v>
      </c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3">
        <v>0</v>
      </c>
      <c r="AN20" s="52">
        <f>SUM(Tabla1[[#This Row],[Recursos propios 2025]:[Otros 2025]])</f>
        <v>1271100000</v>
      </c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52">
        <f>SUM(Tabla1[[#This Row],[Recursos propios 20252]:[Otros 202515]])</f>
        <v>0</v>
      </c>
      <c r="BD20" s="41">
        <f>+Tabla1[[#This Row],[Total Comprometido 2025]]/Tabla1[[#This Row],[Total 2025]]</f>
        <v>0</v>
      </c>
      <c r="BE20" s="45"/>
      <c r="BF20" s="45"/>
      <c r="BG20" s="45"/>
      <c r="BH20" s="49" t="s">
        <v>131</v>
      </c>
      <c r="BI20" s="47" t="s">
        <v>133</v>
      </c>
      <c r="BJ20" s="49">
        <v>16</v>
      </c>
    </row>
    <row r="21" spans="1:62" s="53" customFormat="1" ht="144">
      <c r="A21" s="38">
        <v>266</v>
      </c>
      <c r="B21" s="38" t="s">
        <v>88</v>
      </c>
      <c r="C21" s="38" t="s">
        <v>75</v>
      </c>
      <c r="D21" s="38" t="s">
        <v>93</v>
      </c>
      <c r="E21" s="38" t="s">
        <v>94</v>
      </c>
      <c r="F21" s="38" t="s">
        <v>121</v>
      </c>
      <c r="G21" s="38" t="s">
        <v>122</v>
      </c>
      <c r="H21" s="38">
        <v>459901900</v>
      </c>
      <c r="I21" s="38" t="s">
        <v>123</v>
      </c>
      <c r="J21" s="39">
        <v>29</v>
      </c>
      <c r="K21" s="38" t="s">
        <v>81</v>
      </c>
      <c r="L21" s="38" t="s">
        <v>129</v>
      </c>
      <c r="M21" s="39">
        <v>8</v>
      </c>
      <c r="N21" s="38">
        <v>8</v>
      </c>
      <c r="O21" s="54"/>
      <c r="P21" s="55">
        <f>+Tabla1[[#This Row],[Meta Ejecutada Vigencia4]]/Tabla1[[#This Row],[Meta Programada Vigencia]]</f>
        <v>0</v>
      </c>
      <c r="Q21" s="55">
        <f>+Tabla1[[#This Row],[Meta Ejecutada Vigencia4]]/Tabla1[[#This Row],[Meta Programada Cuatrienio3]]</f>
        <v>0</v>
      </c>
      <c r="R21" s="54"/>
      <c r="S21" s="54"/>
      <c r="T21" s="54"/>
      <c r="U21" s="54"/>
      <c r="V21" s="54"/>
      <c r="W21" s="54"/>
      <c r="X21" s="54"/>
      <c r="Y21" s="54"/>
      <c r="Z21" s="43">
        <v>1050000000</v>
      </c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43">
        <v>0</v>
      </c>
      <c r="AN21" s="57">
        <f>SUM(Tabla1[[#This Row],[Recursos propios 2025]:[Otros 2025]])</f>
        <v>1050000000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7">
        <f>SUM(Tabla1[[#This Row],[Recursos propios 20252]:[Otros 202515]])</f>
        <v>0</v>
      </c>
      <c r="BD21" s="41">
        <f>+Tabla1[[#This Row],[Total Comprometido 2025]]/Tabla1[[#This Row],[Total 2025]]</f>
        <v>0</v>
      </c>
      <c r="BE21" s="56"/>
      <c r="BF21" s="56"/>
      <c r="BG21" s="56"/>
      <c r="BH21" s="38" t="s">
        <v>131</v>
      </c>
      <c r="BI21" s="47" t="s">
        <v>133</v>
      </c>
      <c r="BJ21" s="38">
        <v>16</v>
      </c>
    </row>
    <row r="22" spans="1:62" s="53" customFormat="1" ht="126">
      <c r="A22" s="38">
        <v>304</v>
      </c>
      <c r="B22" s="38" t="s">
        <v>74</v>
      </c>
      <c r="C22" s="38" t="s">
        <v>82</v>
      </c>
      <c r="D22" s="38" t="s">
        <v>124</v>
      </c>
      <c r="E22" s="38" t="s">
        <v>125</v>
      </c>
      <c r="F22" s="38" t="s">
        <v>126</v>
      </c>
      <c r="G22" s="38" t="s">
        <v>127</v>
      </c>
      <c r="H22" s="38">
        <v>400300800</v>
      </c>
      <c r="I22" s="38" t="s">
        <v>128</v>
      </c>
      <c r="J22" s="39">
        <v>0</v>
      </c>
      <c r="K22" s="38" t="s">
        <v>81</v>
      </c>
      <c r="L22" s="38" t="s">
        <v>129</v>
      </c>
      <c r="M22" s="39">
        <v>1</v>
      </c>
      <c r="N22" s="38">
        <v>0</v>
      </c>
      <c r="O22" s="50"/>
      <c r="P22" s="51" t="e">
        <f>+Tabla1[[#This Row],[Meta Ejecutada Vigencia4]]/Tabla1[[#This Row],[Meta Programada Vigencia]]</f>
        <v>#DIV/0!</v>
      </c>
      <c r="Q22" s="51">
        <f>+Tabla1[[#This Row],[Meta Ejecutada Vigencia4]]/Tabla1[[#This Row],[Meta Programada Cuatrienio3]]</f>
        <v>0</v>
      </c>
      <c r="R22" s="50"/>
      <c r="S22" s="50"/>
      <c r="T22" s="50"/>
      <c r="U22" s="50"/>
      <c r="V22" s="50"/>
      <c r="W22" s="50"/>
      <c r="X22" s="50"/>
      <c r="Y22" s="50"/>
      <c r="Z22" s="58">
        <v>0</v>
      </c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58">
        <v>0</v>
      </c>
      <c r="AN22" s="52">
        <f>SUM(Tabla1[[#This Row],[Recursos propios 2025]:[Otros 2025]])</f>
        <v>0</v>
      </c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52">
        <f>SUM(Tabla1[[#This Row],[Recursos propios 20252]:[Otros 202515]])</f>
        <v>0</v>
      </c>
      <c r="BD22" s="41" t="e">
        <f>+Tabla1[[#This Row],[Total Comprometido 2025]]/Tabla1[[#This Row],[Total 2025]]</f>
        <v>#DIV/0!</v>
      </c>
      <c r="BE22" s="45"/>
      <c r="BF22" s="45"/>
      <c r="BG22" s="45"/>
      <c r="BH22" s="38" t="s">
        <v>131</v>
      </c>
      <c r="BI22" s="47" t="s">
        <v>133</v>
      </c>
      <c r="BJ22" s="38">
        <v>16</v>
      </c>
    </row>
  </sheetData>
  <sheetProtection algorithmName="SHA-512" hashValue="x1jFL3hhJqvuxd08UelSFD3EoLdlJS9NSyV0m+M/BymwJxAZNvfFRnumcdOC/BUAAdJXcO1sXKAWp08XEXmsKw==" saltValue="0ZJlH2gO7u2mJZ4Vqo7BrA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2025-01-31T17:32:20Z</dcterms:modified>
</cp:coreProperties>
</file>