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8_{B86D2683-3DF6-427C-80BD-723BEE40BB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1" i="1"/>
  <c r="BC11" i="1"/>
  <c r="BC12" i="1"/>
  <c r="BC13" i="1"/>
  <c r="BC14" i="1"/>
  <c r="AN11" i="1"/>
  <c r="AN12" i="1"/>
  <c r="AN13" i="1"/>
  <c r="AN14" i="1"/>
  <c r="Q11" i="1"/>
  <c r="Q12" i="1"/>
  <c r="Q13" i="1"/>
  <c r="Q14" i="1"/>
  <c r="BD14" i="1" l="1"/>
  <c r="BD13" i="1"/>
  <c r="BD12" i="1"/>
  <c r="BD11" i="1"/>
</calcChain>
</file>

<file path=xl/sharedStrings.xml><?xml version="1.0" encoding="utf-8"?>
<sst xmlns="http://schemas.openxmlformats.org/spreadsheetml/2006/main" count="118" uniqueCount="102">
  <si>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</si>
  <si>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</si>
  <si>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</si>
  <si>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</si>
  <si>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</si>
  <si>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</si>
  <si>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</si>
  <si>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</si>
  <si>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</si>
  <si>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</si>
  <si>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</si>
  <si>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</si>
  <si>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</si>
  <si>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</si>
  <si>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</si>
  <si>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</si>
  <si>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</si>
  <si>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</si>
  <si>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</si>
  <si>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</si>
  <si>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</si>
  <si>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</si>
  <si>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</si>
  <si>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</si>
  <si>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</si>
  <si>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</si>
  <si>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</si>
  <si>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</si>
  <si>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</si>
  <si>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</si>
  <si>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</si>
  <si>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</si>
  <si>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</si>
  <si>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</si>
  <si>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</si>
  <si>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</si>
  <si>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</si>
  <si>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</si>
  <si>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</si>
  <si>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</si>
  <si>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</si>
  <si>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</si>
  <si>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</si>
  <si>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</si>
  <si>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</si>
  <si>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</si>
  <si>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</si>
  <si>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</si>
  <si>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</si>
  <si>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</si>
  <si>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</si>
  <si>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</si>
  <si>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</si>
  <si>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</si>
  <si>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</si>
  <si>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</si>
  <si>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</si>
  <si>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</si>
  <si>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</si>
  <si>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</si>
  <si>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</si>
  <si>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</si>
  <si>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</si>
  <si>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</si>
  <si>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</si>
  <si>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</si>
  <si>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</si>
  <si>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</si>
  <si>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</si>
  <si>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</si>
  <si>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</si>
  <si>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</si>
  <si>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</si>
  <si>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</si>
  <si>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genera valor</t>
  </si>
  <si>
    <t>Gobierno territorial</t>
  </si>
  <si>
    <t>4599</t>
  </si>
  <si>
    <t>Fortalecimiento a la gestión y dirección de la administración pública territorial (4599)</t>
  </si>
  <si>
    <t>4599030</t>
  </si>
  <si>
    <t>Capacitar a 70 personas para el fortalecimiento a la gestión y dirección de la administración pública territoria, enfocada en la prevencion del daño antijuridico.</t>
  </si>
  <si>
    <t>Personas capacitadas en temática sobre prevención del daño antijurídico, defensa judicial, gerencia jurídica pública y/o resolución de conflictos (459903000)</t>
  </si>
  <si>
    <t>Número</t>
  </si>
  <si>
    <t>Justicia y del derecho.</t>
  </si>
  <si>
    <t>Organismos de control. </t>
  </si>
  <si>
    <t>1205</t>
  </si>
  <si>
    <t xml:space="preserve"> Defensa jurídica del Estado (1205)</t>
  </si>
  <si>
    <t>1205007</t>
  </si>
  <si>
    <t>Implementar una (1)  relatoria de conceptos, circulares, directrices, emitidas por la secretaria juridica y actos administrativos, emanados por el municipio de Bucaramanga</t>
  </si>
  <si>
    <t>Documentos de planeación realizados   (120500700)</t>
  </si>
  <si>
    <t>2503</t>
  </si>
  <si>
    <t>Lucha contra la corrupción (2503)</t>
  </si>
  <si>
    <t>2503001</t>
  </si>
  <si>
    <t>Realizar un (01) documento técnico que consolide una estrategia en materia de transparencia y lucha contra la corrupción incluida la implementación de la Politica Pública de Transparencia  en el Municipio de Bucaramanga.</t>
  </si>
  <si>
    <t>Documentos de lineamientos técnicos realizados (250300100). </t>
  </si>
  <si>
    <t>1205005</t>
  </si>
  <si>
    <t>Realizar 1 (un) documento de lineamientos técnicos en temáticas de prevención del daño antijurídico en el municipio de Bucaramanga</t>
  </si>
  <si>
    <t>Documentos de lineamientos técnicos realizados en temática de prevención del daño antijurídico (120500500)</t>
  </si>
  <si>
    <t>Acumulativa</t>
  </si>
  <si>
    <t>No Acumulativa</t>
  </si>
  <si>
    <t>Secretaría Jurídica</t>
  </si>
  <si>
    <t>Secretaría jurídica</t>
  </si>
  <si>
    <t>Paola Andrea Mateus Pachón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</si>
</sst>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.00_-;\-&quot;$&quot;\ * #,##0.00_-;_-&quot;$&quot;\ * &quot;-&quot;??_-;_-@_-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4" totalsRowShown="0" headerRowDxfId="65" dataDxfId="63" headerRowBorderDxfId="64" tableBorderDxfId="62">
  <autoFilter ref="A10:BJ14" xr:uid="{1AC076FA-804F-46D0-9604-6C2F6A4CE31D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36"/>
    <tableColumn id="47" xr3:uid="{00000000-0010-0000-0000-00002F000000}" name="SGP Educación 2025" dataDxfId="35"/>
    <tableColumn id="48" xr3:uid="{00000000-0010-0000-0000-000030000000}" name="SGP Salud 2025" dataDxfId="34"/>
    <tableColumn id="36" xr3:uid="{9F9AF3B5-9302-4098-86C2-F3751C61856C}" name="SGP Deporte 2025" dataDxfId="33"/>
    <tableColumn id="35" xr3:uid="{C5C853CA-0E38-42F1-B617-F223698DFB1E}" name="SGP Cultura 2025" dataDxfId="32"/>
    <tableColumn id="13" xr3:uid="{D6B586E6-694C-47D3-A512-D9CFE88B0A7F}" name="SGP Libre inversión 2025" dataDxfId="31"/>
    <tableColumn id="12" xr3:uid="{C6702C45-B7D4-4947-B509-EA37B6998105}" name="SGP Libre destinación 2025" dataDxfId="30"/>
    <tableColumn id="11" xr3:uid="{6017F25B-848D-457C-9FE3-AA60351408C4}" name="SGP Alimentación escolar 2025" dataDxfId="29"/>
    <tableColumn id="10" xr3:uid="{2CC2E560-F685-4D13-A61E-33C712BF2BB1}" name="SGP Municipios río Magdalena 2025" dataDxfId="28"/>
    <tableColumn id="9" xr3:uid="{09919044-DCEC-4B52-92EE-B073D02DC126}" name="SGP APSB 2025" dataDxfId="27"/>
    <tableColumn id="8" xr3:uid="{DB23BA9E-ECC6-40CB-BD89-0D2B86F37CB6}" name="Crédito 2025" dataDxfId="26"/>
    <tableColumn id="7" xr3:uid="{D5A630DF-3B56-46D1-9753-5E0368C63EC6}" name="Transferencias de capital - cofinanciación departamento 2025" dataDxfId="25"/>
    <tableColumn id="6" xr3:uid="{412FCA12-6813-443B-B6C2-123BED9F85F9}" name="Transferencias de capital - cofinanciación nación 2025" dataDxfId="24"/>
    <tableColumn id="49" xr3:uid="{00000000-0010-0000-0000-000031000000}" name="Otros 2025" dataDxfId="23"/>
    <tableColumn id="50" xr3:uid="{00000000-0010-0000-0000-000032000000}" name="Total 2025" dataDxfId="22">
      <calculatedColumnFormula>SUM(Tabla1[[#This Row],[Recursos propios 2025]:[Otros 2025]])</calculatedColumnFormula>
    </tableColumn>
    <tableColumn id="51" xr3:uid="{00000000-0010-0000-0000-000033000000}" name="Recursos propios 20252" dataDxfId="21"/>
    <tableColumn id="52" xr3:uid="{00000000-0010-0000-0000-000034000000}" name="SGP Educación 20253" dataDxfId="20"/>
    <tableColumn id="53" xr3:uid="{00000000-0010-0000-0000-000035000000}" name="SGP Salud 20254" dataDxfId="19"/>
    <tableColumn id="62" xr3:uid="{7C7CEB6E-F374-4CFE-9734-C5F0F9CACDEF}" name="SGP Deporte 20255" dataDxfId="18"/>
    <tableColumn id="61" xr3:uid="{3FADCE38-626D-4D04-8E80-59C4EF4A26E2}" name="SGP Cultura 20256" dataDxfId="17"/>
    <tableColumn id="45" xr3:uid="{6E60DE39-5E5F-42D9-8EA9-092D48DC1C96}" name="SGP Libre inversión 20257" dataDxfId="16"/>
    <tableColumn id="43" xr3:uid="{2BAC0D89-AF4D-42C7-B398-E355E1723AC0}" name="SGP Libre destinación 20258" dataDxfId="15"/>
    <tableColumn id="42" xr3:uid="{26B92485-4124-4A13-AFC5-F2B525B9055F}" name="SGP Alimentación escolar 20259" dataDxfId="14"/>
    <tableColumn id="41" xr3:uid="{DE932401-FD8A-4377-94A4-629C2334F09E}" name="SGP Municipios río Magdalena 202510" dataDxfId="13"/>
    <tableColumn id="40" xr3:uid="{1BEDA122-5557-4D48-AF95-BCC1CDE51394}" name="SGP APSB 202511" dataDxfId="12"/>
    <tableColumn id="39" xr3:uid="{08579477-3F83-4D37-83BA-A19DF09AE01D}" name="Crédito 202512" dataDxfId="11"/>
    <tableColumn id="38" xr3:uid="{A6A070B1-2233-4449-B2F2-3342ACF65D94}" name="Transferencias de capital - cofinanciación departamento 202513" dataDxfId="10"/>
    <tableColumn id="37" xr3:uid="{81D561A4-3CB9-4C97-9B09-8163BD53EE55}" name="Transferencias de capital - cofinanciación nación 2025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>
      <calculatedColumnFormula>+Tabla1[[#This Row],[Total Comprometido 2025]]/Tabla1[[#This Row],[Total 2025]]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4"/>
  <sheetViews>
    <sheetView showGridLines="0" tabSelected="1" zoomScale="60" zoomScaleNormal="60" workbookViewId="0">
      <selection activeCell="A11" sqref="A11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47" customFormat="1" ht="180">
      <c r="A11" s="39">
        <v>22</v>
      </c>
      <c r="B11" s="39" t="s">
        <v>74</v>
      </c>
      <c r="C11" s="39" t="s">
        <v>75</v>
      </c>
      <c r="D11" s="39" t="s">
        <v>76</v>
      </c>
      <c r="E11" s="39" t="s">
        <v>77</v>
      </c>
      <c r="F11" s="39" t="s">
        <v>78</v>
      </c>
      <c r="G11" s="39" t="s">
        <v>79</v>
      </c>
      <c r="H11" s="39">
        <v>459903000</v>
      </c>
      <c r="I11" s="39" t="s">
        <v>80</v>
      </c>
      <c r="J11" s="39">
        <v>40</v>
      </c>
      <c r="K11" s="39" t="s">
        <v>81</v>
      </c>
      <c r="L11" s="39" t="s">
        <v>97</v>
      </c>
      <c r="M11" s="39">
        <v>70</v>
      </c>
      <c r="N11" s="39">
        <v>20</v>
      </c>
      <c r="O11" s="40"/>
      <c r="P11" s="41">
        <f>+Tabla1[[#This Row],[Meta Ejecutada Vigencia4]]/Tabla1[[#This Row],[Meta Programada Vigencia]]</f>
        <v>0</v>
      </c>
      <c r="Q11" s="41">
        <f>+Tabla1[[#This Row],[Meta Ejecutada Vigencia4]]/Tabla1[[#This Row],[Meta Programada Cuatrienio3]]</f>
        <v>0</v>
      </c>
      <c r="R11" s="40"/>
      <c r="S11" s="40"/>
      <c r="T11" s="42"/>
      <c r="U11" s="42"/>
      <c r="V11" s="40"/>
      <c r="W11" s="40"/>
      <c r="X11" s="40"/>
      <c r="Y11" s="40"/>
      <c r="Z11" s="38">
        <v>0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3">
        <f>SUM(Tabla1[[#This Row],[Recursos propios 2025]:[Otros 2025]])</f>
        <v>0</v>
      </c>
      <c r="AO11" s="44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3">
        <f>SUM(Tabla1[[#This Row],[Recursos propios 20252]:[Otros 202515]])</f>
        <v>0</v>
      </c>
      <c r="BD11" s="41" t="e">
        <f>+Tabla1[[#This Row],[Total Comprometido 2025]]/Tabla1[[#This Row],[Total 2025]]</f>
        <v>#DIV/0!</v>
      </c>
      <c r="BE11" s="45"/>
      <c r="BF11" s="45"/>
      <c r="BG11" s="42"/>
      <c r="BH11" s="39" t="s">
        <v>99</v>
      </c>
      <c r="BI11" s="46" t="s">
        <v>101</v>
      </c>
      <c r="BJ11" s="39">
        <v>16</v>
      </c>
    </row>
    <row r="12" spans="1:62" s="53" customFormat="1" ht="216">
      <c r="A12" s="48">
        <v>232</v>
      </c>
      <c r="B12" s="48" t="s">
        <v>74</v>
      </c>
      <c r="C12" s="48" t="s">
        <v>82</v>
      </c>
      <c r="D12" s="48" t="s">
        <v>84</v>
      </c>
      <c r="E12" s="48" t="s">
        <v>85</v>
      </c>
      <c r="F12" s="48" t="s">
        <v>86</v>
      </c>
      <c r="G12" s="48" t="s">
        <v>87</v>
      </c>
      <c r="H12" s="48">
        <v>120500700</v>
      </c>
      <c r="I12" s="48" t="s">
        <v>88</v>
      </c>
      <c r="J12" s="49">
        <v>0</v>
      </c>
      <c r="K12" s="48" t="s">
        <v>81</v>
      </c>
      <c r="L12" s="48" t="s">
        <v>97</v>
      </c>
      <c r="M12" s="49">
        <v>1</v>
      </c>
      <c r="N12" s="48">
        <v>0.3</v>
      </c>
      <c r="O12" s="50"/>
      <c r="P12" s="51">
        <f>+Tabla1[[#This Row],[Meta Ejecutada Vigencia4]]/Tabla1[[#This Row],[Meta Programada Vigencia]]</f>
        <v>0</v>
      </c>
      <c r="Q12" s="51">
        <f>+Tabla1[[#This Row],[Meta Ejecutada Vigencia4]]/Tabla1[[#This Row],[Meta Programada Cuatrienio3]]</f>
        <v>0</v>
      </c>
      <c r="R12" s="50"/>
      <c r="S12" s="50"/>
      <c r="T12" s="50"/>
      <c r="U12" s="50"/>
      <c r="V12" s="50"/>
      <c r="W12" s="50"/>
      <c r="X12" s="50"/>
      <c r="Y12" s="40"/>
      <c r="Z12" s="38">
        <v>146250000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52">
        <f>SUM(Tabla1[[#This Row],[Recursos propios 2025]:[Otros 2025]])</f>
        <v>146250000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52">
        <f>SUM(Tabla1[[#This Row],[Recursos propios 20252]:[Otros 202515]])</f>
        <v>0</v>
      </c>
      <c r="BD12" s="41">
        <f>+Tabla1[[#This Row],[Total Comprometido 2025]]/Tabla1[[#This Row],[Total 2025]]</f>
        <v>0</v>
      </c>
      <c r="BE12" s="44"/>
      <c r="BF12" s="44"/>
      <c r="BG12" s="44"/>
      <c r="BH12" s="48" t="s">
        <v>99</v>
      </c>
      <c r="BI12" s="46" t="s">
        <v>101</v>
      </c>
      <c r="BJ12" s="48">
        <v>16</v>
      </c>
    </row>
    <row r="13" spans="1:62" s="53" customFormat="1" ht="252">
      <c r="A13" s="39">
        <v>233</v>
      </c>
      <c r="B13" s="39" t="s">
        <v>74</v>
      </c>
      <c r="C13" s="39" t="s">
        <v>83</v>
      </c>
      <c r="D13" s="39" t="s">
        <v>89</v>
      </c>
      <c r="E13" s="39" t="s">
        <v>90</v>
      </c>
      <c r="F13" s="39" t="s">
        <v>91</v>
      </c>
      <c r="G13" s="39" t="s">
        <v>92</v>
      </c>
      <c r="H13" s="39">
        <v>250300100</v>
      </c>
      <c r="I13" s="39" t="s">
        <v>93</v>
      </c>
      <c r="J13" s="39">
        <v>1</v>
      </c>
      <c r="K13" s="39" t="s">
        <v>81</v>
      </c>
      <c r="L13" s="48" t="s">
        <v>98</v>
      </c>
      <c r="M13" s="39">
        <v>1</v>
      </c>
      <c r="N13" s="48">
        <v>1</v>
      </c>
      <c r="O13" s="40"/>
      <c r="P13" s="51">
        <f>+Tabla1[[#This Row],[Meta Ejecutada Vigencia4]]/Tabla1[[#This Row],[Meta Programada Vigencia]]</f>
        <v>0</v>
      </c>
      <c r="Q13" s="51">
        <f>+Tabla1[[#This Row],[Meta Ejecutada Vigencia4]]/Tabla1[[#This Row],[Meta Programada Cuatrienio3]]</f>
        <v>0</v>
      </c>
      <c r="R13" s="50"/>
      <c r="S13" s="50"/>
      <c r="T13" s="50"/>
      <c r="U13" s="50"/>
      <c r="V13" s="50"/>
      <c r="W13" s="50"/>
      <c r="X13" s="50"/>
      <c r="Y13" s="40"/>
      <c r="Z13" s="38">
        <v>105750000</v>
      </c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52">
        <f>SUM(Tabla1[[#This Row],[Recursos propios 2025]:[Otros 2025]])</f>
        <v>105750000</v>
      </c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52">
        <f>SUM(Tabla1[[#This Row],[Recursos propios 20252]:[Otros 202515]])</f>
        <v>0</v>
      </c>
      <c r="BD13" s="41">
        <f>+Tabla1[[#This Row],[Total Comprometido 2025]]/Tabla1[[#This Row],[Total 2025]]</f>
        <v>0</v>
      </c>
      <c r="BE13" s="45"/>
      <c r="BF13" s="45"/>
      <c r="BG13" s="44"/>
      <c r="BH13" s="39" t="s">
        <v>99</v>
      </c>
      <c r="BI13" s="46" t="s">
        <v>101</v>
      </c>
      <c r="BJ13" s="39">
        <v>16</v>
      </c>
    </row>
    <row r="14" spans="1:62" s="53" customFormat="1" ht="162">
      <c r="A14" s="39">
        <v>255</v>
      </c>
      <c r="B14" s="39" t="s">
        <v>74</v>
      </c>
      <c r="C14" s="39" t="s">
        <v>82</v>
      </c>
      <c r="D14" s="39" t="s">
        <v>84</v>
      </c>
      <c r="E14" s="39" t="s">
        <v>85</v>
      </c>
      <c r="F14" s="39" t="s">
        <v>94</v>
      </c>
      <c r="G14" s="39" t="s">
        <v>95</v>
      </c>
      <c r="H14" s="39">
        <v>120500500</v>
      </c>
      <c r="I14" s="39" t="s">
        <v>96</v>
      </c>
      <c r="J14" s="39">
        <v>1</v>
      </c>
      <c r="K14" s="39" t="s">
        <v>81</v>
      </c>
      <c r="L14" s="48" t="s">
        <v>98</v>
      </c>
      <c r="M14" s="39">
        <v>1</v>
      </c>
      <c r="N14" s="48">
        <v>1</v>
      </c>
      <c r="O14" s="40"/>
      <c r="P14" s="51">
        <f>+Tabla1[[#This Row],[Meta Ejecutada Vigencia4]]/Tabla1[[#This Row],[Meta Programada Vigencia]]</f>
        <v>0</v>
      </c>
      <c r="Q14" s="51">
        <f>+Tabla1[[#This Row],[Meta Ejecutada Vigencia4]]/Tabla1[[#This Row],[Meta Programada Cuatrienio3]]</f>
        <v>0</v>
      </c>
      <c r="R14" s="50"/>
      <c r="S14" s="50"/>
      <c r="T14" s="50"/>
      <c r="U14" s="50"/>
      <c r="V14" s="50"/>
      <c r="W14" s="50"/>
      <c r="X14" s="50"/>
      <c r="Y14" s="40"/>
      <c r="Z14" s="38">
        <v>180000000</v>
      </c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52">
        <f>SUM(Tabla1[[#This Row],[Recursos propios 2025]:[Otros 2025]])</f>
        <v>180000000</v>
      </c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52">
        <f>SUM(Tabla1[[#This Row],[Recursos propios 20252]:[Otros 202515]])</f>
        <v>0</v>
      </c>
      <c r="BD14" s="41">
        <f>+Tabla1[[#This Row],[Total Comprometido 2025]]/Tabla1[[#This Row],[Total 2025]]</f>
        <v>0</v>
      </c>
      <c r="BE14" s="44"/>
      <c r="BF14" s="44"/>
      <c r="BG14" s="44"/>
      <c r="BH14" s="39" t="s">
        <v>100</v>
      </c>
      <c r="BI14" s="46" t="s">
        <v>101</v>
      </c>
      <c r="BJ14" s="39">
        <v>16</v>
      </c>
    </row>
  </sheetData>
  <sheetProtection algorithmName="SHA-512" hashValue="p00aYJIdrf8rZNbQA3nZnoAg06370Kp2TMbGhvLLoRYC0tLxjnzNsSOpAMqHoCiguGPgqzujL2ns8NDc21iqMQ==" saltValue="Ff+LclOFkmfz+keDOgwnMg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2025-01-31T17:58:24Z</dcterms:modified>
</cp:coreProperties>
</file>