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6EA37C7F-1CA4-443D-A099-DDD2B59FC6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2" i="1" l="1"/>
  <c r="Q52" i="1"/>
  <c r="AN52" i="1"/>
  <c r="BC52" i="1"/>
  <c r="P49" i="1"/>
  <c r="P50" i="1"/>
  <c r="P51" i="1"/>
  <c r="Q49" i="1"/>
  <c r="Q50" i="1"/>
  <c r="Q51" i="1"/>
  <c r="AN49" i="1"/>
  <c r="AN50" i="1"/>
  <c r="AN51" i="1"/>
  <c r="BC49" i="1"/>
  <c r="BC50" i="1"/>
  <c r="BC51" i="1"/>
  <c r="P47" i="1"/>
  <c r="P48" i="1"/>
  <c r="Q47" i="1"/>
  <c r="Q48" i="1"/>
  <c r="AN47" i="1"/>
  <c r="AN48" i="1"/>
  <c r="BC47" i="1"/>
  <c r="BC48" i="1"/>
  <c r="P46" i="1"/>
  <c r="Q46" i="1"/>
  <c r="AN46" i="1"/>
  <c r="BC46" i="1"/>
  <c r="P44" i="1"/>
  <c r="P45" i="1"/>
  <c r="Q44" i="1"/>
  <c r="Q45" i="1"/>
  <c r="AN44" i="1"/>
  <c r="AN45" i="1"/>
  <c r="BC44" i="1"/>
  <c r="BC45" i="1"/>
  <c r="P42" i="1"/>
  <c r="P43" i="1"/>
  <c r="Q42" i="1"/>
  <c r="Q43" i="1"/>
  <c r="AN42" i="1"/>
  <c r="AN43" i="1"/>
  <c r="BC42" i="1"/>
  <c r="BC43" i="1"/>
  <c r="P41" i="1"/>
  <c r="Q41" i="1"/>
  <c r="AN41" i="1"/>
  <c r="BC41" i="1"/>
  <c r="P30" i="1"/>
  <c r="P31" i="1"/>
  <c r="P32" i="1"/>
  <c r="P33" i="1"/>
  <c r="P34" i="1"/>
  <c r="P35" i="1"/>
  <c r="P36" i="1"/>
  <c r="P37" i="1"/>
  <c r="P38" i="1"/>
  <c r="P39" i="1"/>
  <c r="P40" i="1"/>
  <c r="Q30" i="1"/>
  <c r="Q31" i="1"/>
  <c r="Q32" i="1"/>
  <c r="Q33" i="1"/>
  <c r="Q34" i="1"/>
  <c r="Q35" i="1"/>
  <c r="Q36" i="1"/>
  <c r="Q37" i="1"/>
  <c r="Q38" i="1"/>
  <c r="Q39" i="1"/>
  <c r="Q40" i="1"/>
  <c r="AN30" i="1"/>
  <c r="AN31" i="1"/>
  <c r="AN32" i="1"/>
  <c r="AN33" i="1"/>
  <c r="AN34" i="1"/>
  <c r="AN35" i="1"/>
  <c r="AN36" i="1"/>
  <c r="AN37" i="1"/>
  <c r="AN38" i="1"/>
  <c r="AN39" i="1"/>
  <c r="AN40" i="1"/>
  <c r="BC30" i="1"/>
  <c r="BC31" i="1"/>
  <c r="BC32" i="1"/>
  <c r="BC33" i="1"/>
  <c r="BC34" i="1"/>
  <c r="BC35" i="1"/>
  <c r="BC36" i="1"/>
  <c r="BC37" i="1"/>
  <c r="BC38" i="1"/>
  <c r="BC39" i="1"/>
  <c r="BC40" i="1"/>
  <c r="BD52" i="1" l="1"/>
  <c r="BD51" i="1"/>
  <c r="BD38" i="1"/>
  <c r="BD30" i="1"/>
  <c r="BD49" i="1"/>
  <c r="BD46" i="1"/>
  <c r="BD48" i="1"/>
  <c r="BD50" i="1"/>
  <c r="BD42" i="1"/>
  <c r="BD44" i="1"/>
  <c r="BD47" i="1"/>
  <c r="BD45" i="1"/>
  <c r="BD41" i="1"/>
  <c r="BD43" i="1"/>
  <c r="BD33" i="1"/>
  <c r="BD34" i="1"/>
  <c r="BD37" i="1"/>
  <c r="BD40" i="1"/>
  <c r="BD36" i="1"/>
  <c r="BD32" i="1"/>
  <c r="BD39" i="1"/>
  <c r="BD35" i="1"/>
  <c r="BD3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BD27" i="1" l="1"/>
  <c r="BD23" i="1"/>
  <c r="BD19" i="1"/>
  <c r="BD15" i="1"/>
  <c r="BD26" i="1"/>
  <c r="BD22" i="1"/>
  <c r="BD18" i="1"/>
  <c r="BD14" i="1"/>
  <c r="BD28" i="1"/>
  <c r="BD29" i="1"/>
  <c r="BD25" i="1"/>
  <c r="BD21" i="1"/>
  <c r="BD17" i="1"/>
  <c r="BD13" i="1"/>
  <c r="BD24" i="1"/>
  <c r="BD20" i="1"/>
  <c r="BD16" i="1"/>
  <c r="BD12" i="1"/>
  <c r="BD11" i="1"/>
</calcChain>
</file>

<file path=xl/sharedStrings.xml><?xml version="1.0" encoding="utf-8"?>
<sst xmlns="http://schemas.openxmlformats.org/spreadsheetml/2006/main" count="540" uniqueCount="254">
  <si>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</si>
  <si>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</si>
  <si>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</si>
  <si>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</si>
  <si>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</si>
  <si>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</si>
  <si>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</si>
  <si>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</si>
  <si>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</si>
  <si>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</si>
  <si>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</si>
  <si>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</si>
  <si>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</si>
  <si>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</si>
  <si>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</si>
  <si>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</si>
  <si>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</si>
  <si>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</si>
  <si>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</si>
  <si>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</si>
  <si>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</si>
  <si>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</si>
  <si>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</si>
  <si>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</si>
  <si>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</si>
  <si>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</si>
  <si>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</si>
  <si>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</si>
  <si>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</si>
  <si>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</si>
  <si>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</si>
  <si>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</si>
  <si>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</si>
  <si>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</si>
  <si>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</si>
  <si>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</si>
  <si>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</si>
  <si>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</si>
  <si>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</si>
  <si>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</si>
  <si>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</si>
  <si>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</si>
  <si>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</si>
  <si>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</si>
  <si>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</si>
  <si>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</si>
  <si>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</si>
  <si>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</si>
  <si>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</si>
  <si>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</si>
  <si>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</si>
  <si>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</si>
  <si>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</si>
  <si>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</si>
  <si>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</si>
  <si>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</si>
  <si>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</si>
  <si>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</si>
  <si>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</si>
  <si>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</si>
  <si>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</si>
  <si>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</si>
  <si>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</si>
  <si>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</si>
  <si>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</si>
  <si>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</si>
  <si>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</si>
  <si>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</si>
  <si>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</si>
  <si>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</si>
  <si>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</si>
  <si>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</si>
  <si>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</si>
  <si>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</si>
  <si>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</si>
  <si>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Minas y energía.</t>
  </si>
  <si>
    <t>2102</t>
  </si>
  <si>
    <t>Consolidación productiva del sector de energía eléctrica (2102)</t>
  </si>
  <si>
    <t>2102069</t>
  </si>
  <si>
    <t>Garantizar 51.229 lámparas de alumbrado público para la prestación del servicio de alumbrado público en el Municipio de Bucaramanga</t>
  </si>
  <si>
    <t>Lámparas de alumbrado público en funcionamiento
 (210206900)</t>
  </si>
  <si>
    <t>Número</t>
  </si>
  <si>
    <t>2102008</t>
  </si>
  <si>
    <t>Elaborar 2 Documentos de estudio técnico para  mejorar la prestacion de servicio de alumbrado público.</t>
  </si>
  <si>
    <t>Número de documentos 
 (210200800)</t>
  </si>
  <si>
    <t>2106</t>
  </si>
  <si>
    <t>Gestión de la información en el sector minero energético (2106)</t>
  </si>
  <si>
    <t>2106029</t>
  </si>
  <si>
    <t>Implementar un sistema de gestión y monitoreo de la información del alumbrado público  acorde a RETILAP.</t>
  </si>
  <si>
    <t>Sistemas de información actualizados
(210603300)</t>
  </si>
  <si>
    <t>Territorio seguro y sostenible</t>
  </si>
  <si>
    <t>Vivienda Ciudad y Territorio</t>
  </si>
  <si>
    <t>4002</t>
  </si>
  <si>
    <t>Ordenamiento Territorial y Desarrollo urbano. (4002).</t>
  </si>
  <si>
    <t>4002020</t>
  </si>
  <si>
    <t>Adecuar 300,000 metros cuadrados de espacio púbico. (4002020)</t>
  </si>
  <si>
    <t>Espacio público adecuado (400202000).</t>
  </si>
  <si>
    <t>Metros cuadrados</t>
  </si>
  <si>
    <t>4002021</t>
  </si>
  <si>
    <t>Construir 2 parques nuevos en el municipio</t>
  </si>
  <si>
    <t>Parques construidos (400202100)</t>
  </si>
  <si>
    <t>4002022</t>
  </si>
  <si>
    <t>Mantener 100 parques en el municipio</t>
  </si>
  <si>
    <t>Parques mantenidos (400202200)</t>
  </si>
  <si>
    <t>4002026</t>
  </si>
  <si>
    <t>Mantener 1,605,851 metros cuadrados de zonas verdes</t>
  </si>
  <si>
    <t>Zonas verdes mantenidas (400202600)</t>
  </si>
  <si>
    <t>Consolidación productiva del sector de energía eléctrica
(2102)</t>
  </si>
  <si>
    <t>2102062</t>
  </si>
  <si>
    <t>Apoyar la implementacion de proyectos de fuentes no convencionales de energía que beneficie a 50.000 personas</t>
  </si>
  <si>
    <t xml:space="preserve">Usuarios beneficiados
(210206200)
</t>
  </si>
  <si>
    <t>4003</t>
  </si>
  <si>
    <t>Acceso de la población a los servicios de agua potable y saneamiento básico.
(4003)</t>
  </si>
  <si>
    <t>4003015</t>
  </si>
  <si>
    <t>Construir 1 acueducto en el sector rural del municipio</t>
  </si>
  <si>
    <t>Acueductos construidos (400301500).</t>
  </si>
  <si>
    <t>4003017</t>
  </si>
  <si>
    <t>Optimizar 2 acueductos en el sector rural o en barrios legalizados del municipio</t>
  </si>
  <si>
    <t>Acueductos optimizados (400301700).</t>
  </si>
  <si>
    <t>4003020</t>
  </si>
  <si>
    <t>Optimizar 4 alcantarillados en barrios legalizados del municipio</t>
  </si>
  <si>
    <t>Alcantarillado optimizados (400302000).</t>
  </si>
  <si>
    <t>4003044</t>
  </si>
  <si>
    <t>Constuir 80 unidades sanitarias con saneamiento básico para vivienda rural</t>
  </si>
  <si>
    <t>Unidades sanitarias con saneamiento básico construidas para vivienda rural. (400304402)</t>
  </si>
  <si>
    <t>4003040</t>
  </si>
  <si>
    <t>Apoyar financieramiente 1 proyecto para el cierre financiero del sistema de tratamiento de aguas residuales en el municipio de Bucaramanga</t>
  </si>
  <si>
    <t>Proyectos apoyados financieramente (400304000)</t>
  </si>
  <si>
    <t xml:space="preserve">Adecuar 1000 metros cuadrado de equipamientos comunitarios complementarios para los programas y/o proyectos de soluciones de vivienda en espacio público del municipio </t>
  </si>
  <si>
    <t>Territorio seguro que progresa</t>
  </si>
  <si>
    <t>Agricultura y desarrollo rural</t>
  </si>
  <si>
    <t>1709</t>
  </si>
  <si>
    <t>Infraestructura productiva y comercialización (1709)</t>
  </si>
  <si>
    <t>1709078</t>
  </si>
  <si>
    <t>Adecuar 1 Plaza de mercado</t>
  </si>
  <si>
    <t>Plazas de mercado adecuadas 
 (170907800)</t>
  </si>
  <si>
    <t>Transporte.</t>
  </si>
  <si>
    <t>2401</t>
  </si>
  <si>
    <t>Infraestructura red vial primaria (2401).</t>
  </si>
  <si>
    <t>2401008</t>
  </si>
  <si>
    <t xml:space="preserve">Mejorar 1 Vía primaria de los corredores estratégicos del municipio. </t>
  </si>
  <si>
    <t>Vía primaria mejorada (240100800)</t>
  </si>
  <si>
    <t>Kilómetros</t>
  </si>
  <si>
    <t>2402</t>
  </si>
  <si>
    <t>Infraestructura red vial regional (2402)</t>
  </si>
  <si>
    <t>2402120</t>
  </si>
  <si>
    <t>Realizar mantenimiento a 10 puentes peatonales</t>
  </si>
  <si>
    <t>Puente peatonal con mantenimiento (240212000)</t>
  </si>
  <si>
    <t>2402119</t>
  </si>
  <si>
    <t xml:space="preserve">Construir 1 Puente en vía urbana existente de la ciudad </t>
  </si>
  <si>
    <t>Puente construido en vía urbana existente (240211900)</t>
  </si>
  <si>
    <t>Infraestructura red vial primaria (2401)</t>
  </si>
  <si>
    <t>2401039</t>
  </si>
  <si>
    <t>Construir 2 puentes peatonales en la red vial de la ciudad</t>
  </si>
  <si>
    <t>Puente peatonal construido (240103900)</t>
  </si>
  <si>
    <t>2402083</t>
  </si>
  <si>
    <t>Realizar mantenimiento a 5 Puentes vehiculares de la red vial urbana</t>
  </si>
  <si>
    <t>Puente de la red vial urbana con mantenimiento (240208300)</t>
  </si>
  <si>
    <t>2402044</t>
  </si>
  <si>
    <t>Construir 1 Puente vehicular en vía terciaria de la ciudad</t>
  </si>
  <si>
    <t>Puente construido en vía terciaria (240204400)</t>
  </si>
  <si>
    <t>2402118</t>
  </si>
  <si>
    <t>Realizar 4 Estudios de preinversión para la red vial regional</t>
  </si>
  <si>
    <t>Estudios de preinversión para la red vial regional (240211800)</t>
  </si>
  <si>
    <t>2402113</t>
  </si>
  <si>
    <t xml:space="preserve">Construir 1 Vía urbana en la ciudad. </t>
  </si>
  <si>
    <t>Vía urbana construida (240211300)</t>
  </si>
  <si>
    <t>Kiómetros</t>
  </si>
  <si>
    <t>2402114</t>
  </si>
  <si>
    <t>Mejorar 20 Km de Vías urbanas del municipio</t>
  </si>
  <si>
    <t>Vía urbana mejorada (240211400)</t>
  </si>
  <si>
    <t>2402115</t>
  </si>
  <si>
    <t>Realizar mantenimiento periódico o rutinario a 80 Km de vías urbanas</t>
  </si>
  <si>
    <t>Vía urbana con mantenimiento periódico o rutinario (240211500)</t>
  </si>
  <si>
    <t>2402042</t>
  </si>
  <si>
    <t>Construir 5.000 metros líneales de placa huella en la zona rural</t>
  </si>
  <si>
    <t>Placa huella construida (240204200)</t>
  </si>
  <si>
    <t>Metros lineales</t>
  </si>
  <si>
    <t>2402112</t>
  </si>
  <si>
    <t xml:space="preserve">Realizar el mantenimiento periódico o rutinario a 110 Km de Vías terciarias de la malla vial rural de la ciudad por año. </t>
  </si>
  <si>
    <t>Vía terciaria con mantenimiento periódico o rutinario (240211200)</t>
  </si>
  <si>
    <t>2402070</t>
  </si>
  <si>
    <t>Construir 1 Paso deprimido en vía urbana de la ciudad</t>
  </si>
  <si>
    <t>Paso deprimido construido en vía urbana (24020700)</t>
  </si>
  <si>
    <t>2402062</t>
  </si>
  <si>
    <t>Construir 1 intercambiador en vía urbana de la ciudad</t>
  </si>
  <si>
    <t>Intercambiador construido en vía urbana (240206200)</t>
  </si>
  <si>
    <t>2402094</t>
  </si>
  <si>
    <t>Realizar mantenimiento y/o adecuación y/o reubicación a 10.000 mts de ciclo infraestructuras urbanas del municipio</t>
  </si>
  <si>
    <t>Ciclo infraestructura urbana con mantenimiento (240209400)</t>
  </si>
  <si>
    <t>2101</t>
  </si>
  <si>
    <t>Acceso al servicio público domiciliario de gas combustible. (2101)</t>
  </si>
  <si>
    <t>2101016</t>
  </si>
  <si>
    <t xml:space="preserve">Conectar a 200 viviendas con redes domiciliarias de gas combustible en el municipio. </t>
  </si>
  <si>
    <t>Viviendas conectadas a la red local de gas combustible
(210101600)</t>
  </si>
  <si>
    <t>Acceso de la población a los servicios de agua potable y saneamiento básico (4003).</t>
  </si>
  <si>
    <t>4003047</t>
  </si>
  <si>
    <t>Beneficiar a 289.645 usuarios con subsidios al consumo en los servicios públicos domiciliarios de acueducto, alcantarillado y aseo en los estratos 1, 2 y 3.</t>
  </si>
  <si>
    <t>Usuarios beneficiados con subsidios al consumo (400304700)</t>
  </si>
  <si>
    <t>4003048</t>
  </si>
  <si>
    <t>Transportar y entregar 18.000 metros cúbicos de Agua potable en carrotanques para garantizar el mínimo vital de agua en zonas sin cobertura del municipio.</t>
  </si>
  <si>
    <t>Agua transportada y entregada. 
 (400304800)</t>
  </si>
  <si>
    <t>Metros cúbicos</t>
  </si>
  <si>
    <t>Territorio seguro que integra</t>
  </si>
  <si>
    <t>Deporte y recreación</t>
  </si>
  <si>
    <t>4302</t>
  </si>
  <si>
    <t>Formacion y preparacion de deportistas (4302)</t>
  </si>
  <si>
    <t>4302015</t>
  </si>
  <si>
    <t xml:space="preserve">Construir y dotar (1) pista </t>
  </si>
  <si>
    <t xml:space="preserve"> Pistas construidas y dotadas (430201500)</t>
  </si>
  <si>
    <t>4301</t>
  </si>
  <si>
    <t>Fomento a la recreación, la actividad física y el deporte (4301).</t>
  </si>
  <si>
    <t>4301011</t>
  </si>
  <si>
    <t>Realizar adecuaciones a 4 parques recreativos que tenga en cuenta un enfoque en nuevas disciplinas deportivas.</t>
  </si>
  <si>
    <t>Parques adecuados (430101100)</t>
  </si>
  <si>
    <t>Cultura.</t>
  </si>
  <si>
    <t>3302</t>
  </si>
  <si>
    <t>Gestión, protección y salvaguardia del patrimonio cultural colombiano. (3302)</t>
  </si>
  <si>
    <t>3302073</t>
  </si>
  <si>
    <t xml:space="preserve">Brindar 2 servicios de restauración del patrimonio cultural material inmueble de bienes de patrimonio cultural  en el municipio de Bucaramanga
</t>
  </si>
  <si>
    <t>Servicios de restauración del patrimonio cultural material inmueble 
(330207300)</t>
  </si>
  <si>
    <t>Territorio seguro que genera valor</t>
  </si>
  <si>
    <t>Gobierno territorial</t>
  </si>
  <si>
    <t>4502</t>
  </si>
  <si>
    <t>Fortalecimiento del buen gobierno para el respeto y garantía de los derechos humanos (4502)</t>
  </si>
  <si>
    <t>4502007</t>
  </si>
  <si>
    <t>"Construir tres (03) salones comunales en el Municipio de Bucaramanga (4502007)."</t>
  </si>
  <si>
    <t>Salones comunales construidos (450200700) </t>
  </si>
  <si>
    <t>0 </t>
  </si>
  <si>
    <t>4502003</t>
  </si>
  <si>
    <t>Adecuar diez (10) salones comunales en el Municipio de Bucaramanga (4502003).</t>
  </si>
  <si>
    <t>Salones comunales adecuados (450200300) </t>
  </si>
  <si>
    <t>4599</t>
  </si>
  <si>
    <t>Fortalecimiento a la gestión y dirección de la administración pública territorial (4599)</t>
  </si>
  <si>
    <t>4599031</t>
  </si>
  <si>
    <t>Asistir técnicamente a nueve (9) dependencias de la administración municipal para el diseño, seguimiento y ejecución de  proyectos estratégicos de la ciudad en el área de infraestructura</t>
  </si>
  <si>
    <t>Entidades, organismos y dependencias asistidos técnicamente (459903100).</t>
  </si>
  <si>
    <t>4599011</t>
  </si>
  <si>
    <t>Adecuar cinco (05) sedes de bienes inmuebles que son propiedad municipal para fortalecer los procesos administrativos y promover el desarrollo de capacidades dentro de la administración</t>
  </si>
  <si>
    <t>Sedes adecuadas (459901100) </t>
  </si>
  <si>
    <t>4599006</t>
  </si>
  <si>
    <t>Elaborar (04) estudios de preinversión para la  realización de documentos en las fases de pre-factibilidad, factibilidad o definitivos para la consolidación de la infraestructura social en el municipio</t>
  </si>
  <si>
    <t>Estudios de preinversión elaborados (459900600)</t>
  </si>
  <si>
    <t>2102010</t>
  </si>
  <si>
    <t xml:space="preserve">Implementar 4.100 metros de redes de alumbrado público (artístico y/o navideño) en el sector comercial, parques o lugares de desarrollo turístico.  </t>
  </si>
  <si>
    <t>Redes de alumbrado público ampliadas (210201000)</t>
  </si>
  <si>
    <t>Metros</t>
  </si>
  <si>
    <t>No Acumulativa</t>
  </si>
  <si>
    <t>Acumulativa</t>
  </si>
  <si>
    <t>Secretaría de Infraestructura-Alumbrado Público</t>
  </si>
  <si>
    <t>María del Rosario Torres Vargas</t>
  </si>
  <si>
    <t>Secretaría de Infraestructura</t>
  </si>
  <si>
    <t>6,11,13</t>
  </si>
  <si>
    <t>6,10,11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</si>
</sst>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4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9" fontId="9" fillId="0" borderId="23" xfId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52" totalsRowShown="0" headerRowDxfId="65" dataDxfId="0" headerRowBorderDxfId="64" tableBorderDxfId="63">
  <autoFilter ref="A10:BJ52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52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8" width="18.375" style="6" customWidth="1"/>
    <col min="39" max="39" width="25" style="6" bestFit="1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6" customFormat="1" ht="144">
      <c r="A11" s="46">
        <v>11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78</v>
      </c>
      <c r="G11" s="46" t="s">
        <v>79</v>
      </c>
      <c r="H11" s="46">
        <v>210206900</v>
      </c>
      <c r="I11" s="46" t="s">
        <v>80</v>
      </c>
      <c r="J11" s="47">
        <v>51229</v>
      </c>
      <c r="K11" s="46" t="s">
        <v>81</v>
      </c>
      <c r="L11" s="46" t="s">
        <v>247</v>
      </c>
      <c r="M11" s="47">
        <v>51229</v>
      </c>
      <c r="N11" s="46">
        <v>55471</v>
      </c>
      <c r="O11" s="48"/>
      <c r="P11" s="49">
        <f>+Tabla1[[#This Row],[Meta Ejecutada Vigencia4]]/Tabla1[[#This Row],[Meta Programada Vigencia]]</f>
        <v>0</v>
      </c>
      <c r="Q11" s="49">
        <f>+Tabla1[[#This Row],[Meta Ejecutada Vigencia4]]/Tabla1[[#This Row],[Meta Programada Cuatrienio3]]</f>
        <v>0</v>
      </c>
      <c r="R11" s="48"/>
      <c r="S11" s="48"/>
      <c r="T11" s="50"/>
      <c r="U11" s="50"/>
      <c r="V11" s="48"/>
      <c r="W11" s="48"/>
      <c r="X11" s="48"/>
      <c r="Y11" s="48"/>
      <c r="Z11" s="51">
        <v>0</v>
      </c>
      <c r="AA11" s="50"/>
      <c r="AB11" s="50"/>
      <c r="AC11" s="50"/>
      <c r="AD11" s="50"/>
      <c r="AE11" s="51">
        <v>0</v>
      </c>
      <c r="AF11" s="50"/>
      <c r="AG11" s="50"/>
      <c r="AH11" s="50"/>
      <c r="AI11" s="50"/>
      <c r="AJ11" s="51">
        <v>0</v>
      </c>
      <c r="AK11" s="50"/>
      <c r="AL11" s="50"/>
      <c r="AM11" s="51">
        <v>61818972503</v>
      </c>
      <c r="AN11" s="52">
        <f>SUM(Tabla1[[#This Row],[Recursos propios 2025]:[Otros 2025]])</f>
        <v>61818972503</v>
      </c>
      <c r="AO11" s="53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2">
        <f>SUM(Tabla1[[#This Row],[Recursos propios 20252]:[Otros 202515]])</f>
        <v>0</v>
      </c>
      <c r="BD11" s="49">
        <f>+Tabla1[[#This Row],[Total Comprometido 2025]]/Tabla1[[#This Row],[Total 2025]]</f>
        <v>0</v>
      </c>
      <c r="BE11" s="54"/>
      <c r="BF11" s="54"/>
      <c r="BG11" s="50"/>
      <c r="BH11" s="46" t="s">
        <v>249</v>
      </c>
      <c r="BI11" s="55" t="s">
        <v>250</v>
      </c>
      <c r="BJ11" s="46">
        <v>11.16</v>
      </c>
    </row>
    <row r="12" spans="1:62" s="59" customFormat="1" ht="126">
      <c r="A12" s="57">
        <v>12</v>
      </c>
      <c r="B12" s="57" t="s">
        <v>74</v>
      </c>
      <c r="C12" s="57" t="s">
        <v>75</v>
      </c>
      <c r="D12" s="57" t="s">
        <v>76</v>
      </c>
      <c r="E12" s="57" t="s">
        <v>77</v>
      </c>
      <c r="F12" s="57" t="s">
        <v>82</v>
      </c>
      <c r="G12" s="57" t="s">
        <v>83</v>
      </c>
      <c r="H12" s="57">
        <v>210200800</v>
      </c>
      <c r="I12" s="57" t="s">
        <v>84</v>
      </c>
      <c r="J12" s="57">
        <v>0</v>
      </c>
      <c r="K12" s="57" t="s">
        <v>81</v>
      </c>
      <c r="L12" s="57" t="s">
        <v>248</v>
      </c>
      <c r="M12" s="57">
        <v>2</v>
      </c>
      <c r="N12" s="57">
        <v>0</v>
      </c>
      <c r="O12" s="39"/>
      <c r="P12" s="40" t="e">
        <f>+Tabla1[[#This Row],[Meta Ejecutada Vigencia4]]/Tabla1[[#This Row],[Meta Programada Vigencia]]</f>
        <v>#DIV/0!</v>
      </c>
      <c r="Q12" s="40">
        <f>+Tabla1[[#This Row],[Meta Ejecutada Vigencia4]]/Tabla1[[#This Row],[Meta Programada Cuatrienio3]]</f>
        <v>0</v>
      </c>
      <c r="R12" s="39"/>
      <c r="S12" s="39"/>
      <c r="T12" s="39"/>
      <c r="U12" s="39"/>
      <c r="V12" s="39"/>
      <c r="W12" s="39"/>
      <c r="X12" s="39"/>
      <c r="Y12" s="48"/>
      <c r="Z12" s="51">
        <v>0</v>
      </c>
      <c r="AA12" s="53"/>
      <c r="AB12" s="53"/>
      <c r="AC12" s="53"/>
      <c r="AD12" s="53"/>
      <c r="AE12" s="51">
        <v>0</v>
      </c>
      <c r="AF12" s="53"/>
      <c r="AG12" s="53"/>
      <c r="AH12" s="53"/>
      <c r="AI12" s="53"/>
      <c r="AJ12" s="51">
        <v>0</v>
      </c>
      <c r="AK12" s="53"/>
      <c r="AL12" s="53"/>
      <c r="AM12" s="51">
        <v>0</v>
      </c>
      <c r="AN12" s="58">
        <f>SUM(Tabla1[[#This Row],[Recursos propios 2025]:[Otros 2025]])</f>
        <v>0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8">
        <f>SUM(Tabla1[[#This Row],[Recursos propios 20252]:[Otros 202515]])</f>
        <v>0</v>
      </c>
      <c r="BD12" s="49" t="e">
        <f>+Tabla1[[#This Row],[Total Comprometido 2025]]/Tabla1[[#This Row],[Total 2025]]</f>
        <v>#DIV/0!</v>
      </c>
      <c r="BE12" s="53"/>
      <c r="BF12" s="53"/>
      <c r="BG12" s="53"/>
      <c r="BH12" s="57" t="s">
        <v>249</v>
      </c>
      <c r="BI12" s="55" t="s">
        <v>250</v>
      </c>
      <c r="BJ12" s="57">
        <v>11.16</v>
      </c>
    </row>
    <row r="13" spans="1:62" s="59" customFormat="1" ht="108">
      <c r="A13" s="46">
        <v>13</v>
      </c>
      <c r="B13" s="46" t="s">
        <v>74</v>
      </c>
      <c r="C13" s="46" t="s">
        <v>75</v>
      </c>
      <c r="D13" s="46" t="s">
        <v>85</v>
      </c>
      <c r="E13" s="46" t="s">
        <v>86</v>
      </c>
      <c r="F13" s="46" t="s">
        <v>87</v>
      </c>
      <c r="G13" s="46" t="s">
        <v>88</v>
      </c>
      <c r="H13" s="46">
        <v>210603300</v>
      </c>
      <c r="I13" s="46" t="s">
        <v>89</v>
      </c>
      <c r="J13" s="47">
        <v>0</v>
      </c>
      <c r="K13" s="46" t="s">
        <v>81</v>
      </c>
      <c r="L13" s="46" t="s">
        <v>248</v>
      </c>
      <c r="M13" s="47">
        <v>1</v>
      </c>
      <c r="N13" s="46">
        <v>0</v>
      </c>
      <c r="O13" s="48"/>
      <c r="P13" s="40" t="e">
        <f>+Tabla1[[#This Row],[Meta Ejecutada Vigencia4]]/Tabla1[[#This Row],[Meta Programada Vigencia]]</f>
        <v>#DIV/0!</v>
      </c>
      <c r="Q13" s="40">
        <f>+Tabla1[[#This Row],[Meta Ejecutada Vigencia4]]/Tabla1[[#This Row],[Meta Programada Cuatrienio3]]</f>
        <v>0</v>
      </c>
      <c r="R13" s="39"/>
      <c r="S13" s="39"/>
      <c r="T13" s="39"/>
      <c r="U13" s="39"/>
      <c r="V13" s="39"/>
      <c r="W13" s="39"/>
      <c r="X13" s="39"/>
      <c r="Y13" s="48"/>
      <c r="Z13" s="51">
        <v>0</v>
      </c>
      <c r="AA13" s="53"/>
      <c r="AB13" s="53"/>
      <c r="AC13" s="53"/>
      <c r="AD13" s="53"/>
      <c r="AE13" s="51">
        <v>0</v>
      </c>
      <c r="AF13" s="53"/>
      <c r="AG13" s="53"/>
      <c r="AH13" s="53"/>
      <c r="AI13" s="53"/>
      <c r="AJ13" s="51">
        <v>0</v>
      </c>
      <c r="AK13" s="53"/>
      <c r="AL13" s="53"/>
      <c r="AM13" s="51">
        <v>550000000</v>
      </c>
      <c r="AN13" s="58">
        <f>SUM(Tabla1[[#This Row],[Recursos propios 2025]:[Otros 2025]])</f>
        <v>550000000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8">
        <f>SUM(Tabla1[[#This Row],[Recursos propios 20252]:[Otros 202515]])</f>
        <v>0</v>
      </c>
      <c r="BD13" s="49">
        <f>+Tabla1[[#This Row],[Total Comprometido 2025]]/Tabla1[[#This Row],[Total 2025]]</f>
        <v>0</v>
      </c>
      <c r="BE13" s="54"/>
      <c r="BF13" s="54"/>
      <c r="BG13" s="53"/>
      <c r="BH13" s="46" t="s">
        <v>249</v>
      </c>
      <c r="BI13" s="55" t="s">
        <v>250</v>
      </c>
      <c r="BJ13" s="46">
        <v>16</v>
      </c>
    </row>
    <row r="14" spans="1:62" s="59" customFormat="1" ht="72">
      <c r="A14" s="46">
        <v>47</v>
      </c>
      <c r="B14" s="46" t="s">
        <v>90</v>
      </c>
      <c r="C14" s="46" t="s">
        <v>91</v>
      </c>
      <c r="D14" s="46" t="s">
        <v>92</v>
      </c>
      <c r="E14" s="46" t="s">
        <v>93</v>
      </c>
      <c r="F14" s="46" t="s">
        <v>94</v>
      </c>
      <c r="G14" s="46" t="s">
        <v>95</v>
      </c>
      <c r="H14" s="46">
        <v>400202000</v>
      </c>
      <c r="I14" s="46" t="s">
        <v>96</v>
      </c>
      <c r="J14" s="47">
        <v>243740</v>
      </c>
      <c r="K14" s="46" t="s">
        <v>97</v>
      </c>
      <c r="L14" s="46" t="s">
        <v>248</v>
      </c>
      <c r="M14" s="47">
        <v>300000</v>
      </c>
      <c r="N14" s="46">
        <v>95006</v>
      </c>
      <c r="O14" s="48"/>
      <c r="P14" s="40">
        <f>+Tabla1[[#This Row],[Meta Ejecutada Vigencia4]]/Tabla1[[#This Row],[Meta Programada Vigencia]]</f>
        <v>0</v>
      </c>
      <c r="Q14" s="40">
        <f>+Tabla1[[#This Row],[Meta Ejecutada Vigencia4]]/Tabla1[[#This Row],[Meta Programada Cuatrienio3]]</f>
        <v>0</v>
      </c>
      <c r="R14" s="39"/>
      <c r="S14" s="39"/>
      <c r="T14" s="39"/>
      <c r="U14" s="39"/>
      <c r="V14" s="39"/>
      <c r="W14" s="39"/>
      <c r="X14" s="39"/>
      <c r="Y14" s="48"/>
      <c r="Z14" s="51">
        <v>17264237458</v>
      </c>
      <c r="AA14" s="53"/>
      <c r="AB14" s="53"/>
      <c r="AC14" s="53"/>
      <c r="AD14" s="53"/>
      <c r="AE14" s="51">
        <v>0</v>
      </c>
      <c r="AF14" s="53"/>
      <c r="AG14" s="53"/>
      <c r="AH14" s="53"/>
      <c r="AI14" s="53"/>
      <c r="AJ14" s="51">
        <v>0</v>
      </c>
      <c r="AK14" s="53"/>
      <c r="AL14" s="53"/>
      <c r="AM14" s="51">
        <v>0</v>
      </c>
      <c r="AN14" s="58">
        <f>SUM(Tabla1[[#This Row],[Recursos propios 2025]:[Otros 2025]])</f>
        <v>17264237458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8">
        <f>SUM(Tabla1[[#This Row],[Recursos propios 20252]:[Otros 202515]])</f>
        <v>0</v>
      </c>
      <c r="BD14" s="49">
        <f>+Tabla1[[#This Row],[Total Comprometido 2025]]/Tabla1[[#This Row],[Total 2025]]</f>
        <v>0</v>
      </c>
      <c r="BE14" s="53"/>
      <c r="BF14" s="53"/>
      <c r="BG14" s="53"/>
      <c r="BH14" s="46" t="s">
        <v>251</v>
      </c>
      <c r="BI14" s="55" t="s">
        <v>250</v>
      </c>
      <c r="BJ14" s="46">
        <v>11.13</v>
      </c>
    </row>
    <row r="15" spans="1:62" s="59" customFormat="1" ht="54">
      <c r="A15" s="57">
        <v>48</v>
      </c>
      <c r="B15" s="57" t="s">
        <v>90</v>
      </c>
      <c r="C15" s="57" t="s">
        <v>91</v>
      </c>
      <c r="D15" s="57" t="s">
        <v>92</v>
      </c>
      <c r="E15" s="57" t="s">
        <v>93</v>
      </c>
      <c r="F15" s="57" t="s">
        <v>98</v>
      </c>
      <c r="G15" s="57" t="s">
        <v>99</v>
      </c>
      <c r="H15" s="57">
        <v>400202100</v>
      </c>
      <c r="I15" s="57" t="s">
        <v>100</v>
      </c>
      <c r="J15" s="57">
        <v>57</v>
      </c>
      <c r="K15" s="57" t="s">
        <v>97</v>
      </c>
      <c r="L15" s="57" t="s">
        <v>248</v>
      </c>
      <c r="M15" s="57">
        <v>2</v>
      </c>
      <c r="N15" s="57">
        <v>1</v>
      </c>
      <c r="O15" s="60"/>
      <c r="P15" s="61">
        <f>+Tabla1[[#This Row],[Meta Ejecutada Vigencia4]]/Tabla1[[#This Row],[Meta Programada Vigencia]]</f>
        <v>0</v>
      </c>
      <c r="Q15" s="61">
        <f>+Tabla1[[#This Row],[Meta Ejecutada Vigencia4]]/Tabla1[[#This Row],[Meta Programada Cuatrienio3]]</f>
        <v>0</v>
      </c>
      <c r="R15" s="60"/>
      <c r="S15" s="60"/>
      <c r="T15" s="60"/>
      <c r="U15" s="60"/>
      <c r="V15" s="60"/>
      <c r="W15" s="60"/>
      <c r="X15" s="60"/>
      <c r="Y15" s="48"/>
      <c r="Z15" s="51">
        <v>15000000000</v>
      </c>
      <c r="AA15" s="62"/>
      <c r="AB15" s="62"/>
      <c r="AC15" s="62"/>
      <c r="AD15" s="62"/>
      <c r="AE15" s="51">
        <v>0</v>
      </c>
      <c r="AF15" s="62"/>
      <c r="AG15" s="62"/>
      <c r="AH15" s="62"/>
      <c r="AI15" s="62"/>
      <c r="AJ15" s="51">
        <v>0</v>
      </c>
      <c r="AK15" s="62"/>
      <c r="AL15" s="62"/>
      <c r="AM15" s="51">
        <v>0</v>
      </c>
      <c r="AN15" s="63">
        <f>SUM(Tabla1[[#This Row],[Recursos propios 2025]:[Otros 2025]])</f>
        <v>15000000000</v>
      </c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3">
        <f>SUM(Tabla1[[#This Row],[Recursos propios 20252]:[Otros 202515]])</f>
        <v>0</v>
      </c>
      <c r="BD15" s="49">
        <f>+Tabla1[[#This Row],[Total Comprometido 2025]]/Tabla1[[#This Row],[Total 2025]]</f>
        <v>0</v>
      </c>
      <c r="BE15" s="54"/>
      <c r="BF15" s="54"/>
      <c r="BG15" s="62"/>
      <c r="BH15" s="57" t="s">
        <v>251</v>
      </c>
      <c r="BI15" s="55" t="s">
        <v>250</v>
      </c>
      <c r="BJ15" s="57">
        <v>11.13</v>
      </c>
    </row>
    <row r="16" spans="1:62" s="59" customFormat="1" ht="54">
      <c r="A16" s="46">
        <v>49</v>
      </c>
      <c r="B16" s="46" t="s">
        <v>90</v>
      </c>
      <c r="C16" s="46" t="s">
        <v>91</v>
      </c>
      <c r="D16" s="46" t="s">
        <v>92</v>
      </c>
      <c r="E16" s="46" t="s">
        <v>93</v>
      </c>
      <c r="F16" s="46" t="s">
        <v>101</v>
      </c>
      <c r="G16" s="46" t="s">
        <v>102</v>
      </c>
      <c r="H16" s="46">
        <v>400202200</v>
      </c>
      <c r="I16" s="46" t="s">
        <v>103</v>
      </c>
      <c r="J16" s="47">
        <v>80</v>
      </c>
      <c r="K16" s="46" t="s">
        <v>97</v>
      </c>
      <c r="L16" s="46" t="s">
        <v>248</v>
      </c>
      <c r="M16" s="47">
        <v>100</v>
      </c>
      <c r="N16" s="46">
        <v>40</v>
      </c>
      <c r="O16" s="39"/>
      <c r="P16" s="40">
        <f>+Tabla1[[#This Row],[Meta Ejecutada Vigencia4]]/Tabla1[[#This Row],[Meta Programada Vigencia]]</f>
        <v>0</v>
      </c>
      <c r="Q16" s="40">
        <f>+Tabla1[[#This Row],[Meta Ejecutada Vigencia4]]/Tabla1[[#This Row],[Meta Programada Cuatrienio3]]</f>
        <v>0</v>
      </c>
      <c r="R16" s="39"/>
      <c r="S16" s="39"/>
      <c r="T16" s="39"/>
      <c r="U16" s="39"/>
      <c r="V16" s="39"/>
      <c r="W16" s="39"/>
      <c r="X16" s="39"/>
      <c r="Y16" s="39"/>
      <c r="Z16" s="51">
        <v>1500000000</v>
      </c>
      <c r="AA16" s="53"/>
      <c r="AB16" s="53"/>
      <c r="AC16" s="53"/>
      <c r="AD16" s="53"/>
      <c r="AE16" s="51">
        <v>0</v>
      </c>
      <c r="AF16" s="53"/>
      <c r="AG16" s="53"/>
      <c r="AH16" s="53"/>
      <c r="AI16" s="53"/>
      <c r="AJ16" s="51">
        <v>0</v>
      </c>
      <c r="AK16" s="53"/>
      <c r="AL16" s="53"/>
      <c r="AM16" s="51">
        <v>0</v>
      </c>
      <c r="AN16" s="58">
        <f>SUM(Tabla1[[#This Row],[Recursos propios 2025]:[Otros 2025]])</f>
        <v>1500000000</v>
      </c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8">
        <f>SUM(Tabla1[[#This Row],[Recursos propios 20252]:[Otros 202515]])</f>
        <v>0</v>
      </c>
      <c r="BD16" s="49">
        <f>+Tabla1[[#This Row],[Total Comprometido 2025]]/Tabla1[[#This Row],[Total 2025]]</f>
        <v>0</v>
      </c>
      <c r="BE16" s="53"/>
      <c r="BF16" s="53"/>
      <c r="BG16" s="53"/>
      <c r="BH16" s="46" t="s">
        <v>251</v>
      </c>
      <c r="BI16" s="55" t="s">
        <v>250</v>
      </c>
      <c r="BJ16" s="46">
        <v>11.13</v>
      </c>
    </row>
    <row r="17" spans="1:62" s="59" customFormat="1" ht="72">
      <c r="A17" s="57">
        <v>50</v>
      </c>
      <c r="B17" s="57" t="s">
        <v>90</v>
      </c>
      <c r="C17" s="57" t="s">
        <v>91</v>
      </c>
      <c r="D17" s="57" t="s">
        <v>92</v>
      </c>
      <c r="E17" s="57" t="s">
        <v>93</v>
      </c>
      <c r="F17" s="57" t="s">
        <v>104</v>
      </c>
      <c r="G17" s="57" t="s">
        <v>105</v>
      </c>
      <c r="H17" s="57">
        <v>400202600</v>
      </c>
      <c r="I17" s="57" t="s">
        <v>106</v>
      </c>
      <c r="J17" s="57">
        <v>1605851</v>
      </c>
      <c r="K17" s="57" t="s">
        <v>97</v>
      </c>
      <c r="L17" s="57" t="s">
        <v>247</v>
      </c>
      <c r="M17" s="57">
        <v>1605851</v>
      </c>
      <c r="N17" s="57">
        <v>1605851</v>
      </c>
      <c r="O17" s="60"/>
      <c r="P17" s="61">
        <f>+Tabla1[[#This Row],[Meta Ejecutada Vigencia4]]/Tabla1[[#This Row],[Meta Programada Vigencia]]</f>
        <v>0</v>
      </c>
      <c r="Q17" s="61">
        <f>+Tabla1[[#This Row],[Meta Ejecutada Vigencia4]]/Tabla1[[#This Row],[Meta Programada Cuatrienio3]]</f>
        <v>0</v>
      </c>
      <c r="R17" s="60"/>
      <c r="S17" s="60"/>
      <c r="T17" s="60"/>
      <c r="U17" s="60"/>
      <c r="V17" s="60"/>
      <c r="W17" s="60"/>
      <c r="X17" s="60"/>
      <c r="Y17" s="60"/>
      <c r="Z17" s="51">
        <v>7072646353</v>
      </c>
      <c r="AA17" s="62"/>
      <c r="AB17" s="62"/>
      <c r="AC17" s="62"/>
      <c r="AD17" s="62"/>
      <c r="AE17" s="51">
        <v>656785012</v>
      </c>
      <c r="AF17" s="62"/>
      <c r="AG17" s="62"/>
      <c r="AH17" s="62"/>
      <c r="AI17" s="62"/>
      <c r="AJ17" s="51">
        <v>0</v>
      </c>
      <c r="AK17" s="62"/>
      <c r="AL17" s="62"/>
      <c r="AM17" s="51">
        <v>0</v>
      </c>
      <c r="AN17" s="63">
        <f>SUM(Tabla1[[#This Row],[Recursos propios 2025]:[Otros 2025]])</f>
        <v>7729431365</v>
      </c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>
        <f>SUM(Tabla1[[#This Row],[Recursos propios 20252]:[Otros 202515]])</f>
        <v>0</v>
      </c>
      <c r="BD17" s="49">
        <f>+Tabla1[[#This Row],[Total Comprometido 2025]]/Tabla1[[#This Row],[Total 2025]]</f>
        <v>0</v>
      </c>
      <c r="BE17" s="62"/>
      <c r="BF17" s="62"/>
      <c r="BG17" s="62"/>
      <c r="BH17" s="57" t="s">
        <v>251</v>
      </c>
      <c r="BI17" s="55" t="s">
        <v>250</v>
      </c>
      <c r="BJ17" s="57">
        <v>11.13</v>
      </c>
    </row>
    <row r="18" spans="1:62" s="59" customFormat="1" ht="144">
      <c r="A18" s="46">
        <v>51</v>
      </c>
      <c r="B18" s="46" t="s">
        <v>90</v>
      </c>
      <c r="C18" s="46" t="s">
        <v>75</v>
      </c>
      <c r="D18" s="46" t="s">
        <v>76</v>
      </c>
      <c r="E18" s="46" t="s">
        <v>107</v>
      </c>
      <c r="F18" s="46" t="s">
        <v>108</v>
      </c>
      <c r="G18" s="46" t="s">
        <v>109</v>
      </c>
      <c r="H18" s="46">
        <v>210206200</v>
      </c>
      <c r="I18" s="46" t="s">
        <v>110</v>
      </c>
      <c r="J18" s="47">
        <v>0</v>
      </c>
      <c r="K18" s="46" t="s">
        <v>81</v>
      </c>
      <c r="L18" s="46" t="s">
        <v>248</v>
      </c>
      <c r="M18" s="47">
        <v>50000</v>
      </c>
      <c r="N18" s="46">
        <v>15000</v>
      </c>
      <c r="O18" s="39"/>
      <c r="P18" s="40">
        <f>+Tabla1[[#This Row],[Meta Ejecutada Vigencia4]]/Tabla1[[#This Row],[Meta Programada Vigencia]]</f>
        <v>0</v>
      </c>
      <c r="Q18" s="40">
        <f>+Tabla1[[#This Row],[Meta Ejecutada Vigencia4]]/Tabla1[[#This Row],[Meta Programada Cuatrienio3]]</f>
        <v>0</v>
      </c>
      <c r="R18" s="39"/>
      <c r="S18" s="39"/>
      <c r="T18" s="39"/>
      <c r="U18" s="39"/>
      <c r="V18" s="39"/>
      <c r="W18" s="39"/>
      <c r="X18" s="39"/>
      <c r="Y18" s="39"/>
      <c r="Z18" s="51">
        <v>0</v>
      </c>
      <c r="AA18" s="53"/>
      <c r="AB18" s="53"/>
      <c r="AC18" s="53"/>
      <c r="AD18" s="53"/>
      <c r="AE18" s="51">
        <v>0</v>
      </c>
      <c r="AF18" s="53"/>
      <c r="AG18" s="53"/>
      <c r="AH18" s="53"/>
      <c r="AI18" s="53"/>
      <c r="AJ18" s="51">
        <v>0</v>
      </c>
      <c r="AK18" s="53"/>
      <c r="AL18" s="53"/>
      <c r="AM18" s="51">
        <v>5000000000</v>
      </c>
      <c r="AN18" s="58">
        <f>SUM(Tabla1[[#This Row],[Recursos propios 2025]:[Otros 2025]])</f>
        <v>5000000000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8">
        <f>SUM(Tabla1[[#This Row],[Recursos propios 20252]:[Otros 202515]])</f>
        <v>0</v>
      </c>
      <c r="BD18" s="49">
        <f>+Tabla1[[#This Row],[Total Comprometido 2025]]/Tabla1[[#This Row],[Total 2025]]</f>
        <v>0</v>
      </c>
      <c r="BE18" s="53"/>
      <c r="BF18" s="53"/>
      <c r="BG18" s="53"/>
      <c r="BH18" s="46" t="s">
        <v>251</v>
      </c>
      <c r="BI18" s="55" t="s">
        <v>250</v>
      </c>
      <c r="BJ18" s="46">
        <v>7.11</v>
      </c>
    </row>
    <row r="19" spans="1:62" s="59" customFormat="1" ht="108">
      <c r="A19" s="46">
        <v>57</v>
      </c>
      <c r="B19" s="46" t="s">
        <v>90</v>
      </c>
      <c r="C19" s="46" t="s">
        <v>91</v>
      </c>
      <c r="D19" s="46" t="s">
        <v>111</v>
      </c>
      <c r="E19" s="46" t="s">
        <v>112</v>
      </c>
      <c r="F19" s="46" t="s">
        <v>113</v>
      </c>
      <c r="G19" s="46" t="s">
        <v>114</v>
      </c>
      <c r="H19" s="46">
        <v>400301500</v>
      </c>
      <c r="I19" s="46" t="s">
        <v>115</v>
      </c>
      <c r="J19" s="47">
        <v>0</v>
      </c>
      <c r="K19" s="46" t="s">
        <v>81</v>
      </c>
      <c r="L19" s="46" t="s">
        <v>248</v>
      </c>
      <c r="M19" s="47">
        <v>1</v>
      </c>
      <c r="N19" s="46">
        <v>0</v>
      </c>
      <c r="O19" s="60"/>
      <c r="P19" s="61" t="e">
        <f>+Tabla1[[#This Row],[Meta Ejecutada Vigencia4]]/Tabla1[[#This Row],[Meta Programada Vigencia]]</f>
        <v>#DIV/0!</v>
      </c>
      <c r="Q19" s="61">
        <f>+Tabla1[[#This Row],[Meta Ejecutada Vigencia4]]/Tabla1[[#This Row],[Meta Programada Cuatrienio3]]</f>
        <v>0</v>
      </c>
      <c r="R19" s="60"/>
      <c r="S19" s="60"/>
      <c r="T19" s="60"/>
      <c r="U19" s="60"/>
      <c r="V19" s="60"/>
      <c r="W19" s="60"/>
      <c r="X19" s="60"/>
      <c r="Y19" s="60"/>
      <c r="Z19" s="51">
        <v>0</v>
      </c>
      <c r="AA19" s="62"/>
      <c r="AB19" s="62"/>
      <c r="AC19" s="62"/>
      <c r="AD19" s="62"/>
      <c r="AE19" s="51">
        <v>0</v>
      </c>
      <c r="AF19" s="62"/>
      <c r="AG19" s="62"/>
      <c r="AH19" s="62"/>
      <c r="AI19" s="62"/>
      <c r="AJ19" s="51">
        <v>0</v>
      </c>
      <c r="AK19" s="62"/>
      <c r="AL19" s="62"/>
      <c r="AM19" s="51">
        <v>0</v>
      </c>
      <c r="AN19" s="63">
        <f>SUM(Tabla1[[#This Row],[Recursos propios 2025]:[Otros 2025]])</f>
        <v>0</v>
      </c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3">
        <f>SUM(Tabla1[[#This Row],[Recursos propios 20252]:[Otros 202515]])</f>
        <v>0</v>
      </c>
      <c r="BD19" s="49" t="e">
        <f>+Tabla1[[#This Row],[Total Comprometido 2025]]/Tabla1[[#This Row],[Total 2025]]</f>
        <v>#DIV/0!</v>
      </c>
      <c r="BE19" s="62"/>
      <c r="BF19" s="62"/>
      <c r="BG19" s="62"/>
      <c r="BH19" s="46" t="s">
        <v>251</v>
      </c>
      <c r="BI19" s="55" t="s">
        <v>250</v>
      </c>
      <c r="BJ19" s="46">
        <v>6.11</v>
      </c>
    </row>
    <row r="20" spans="1:62" s="59" customFormat="1" ht="108">
      <c r="A20" s="57">
        <v>58</v>
      </c>
      <c r="B20" s="57" t="s">
        <v>90</v>
      </c>
      <c r="C20" s="57" t="s">
        <v>91</v>
      </c>
      <c r="D20" s="57" t="s">
        <v>111</v>
      </c>
      <c r="E20" s="57" t="s">
        <v>112</v>
      </c>
      <c r="F20" s="57" t="s">
        <v>116</v>
      </c>
      <c r="G20" s="57" t="s">
        <v>117</v>
      </c>
      <c r="H20" s="57">
        <v>400301700</v>
      </c>
      <c r="I20" s="57" t="s">
        <v>118</v>
      </c>
      <c r="J20" s="57">
        <v>2</v>
      </c>
      <c r="K20" s="57" t="s">
        <v>81</v>
      </c>
      <c r="L20" s="57" t="s">
        <v>248</v>
      </c>
      <c r="M20" s="57">
        <v>2</v>
      </c>
      <c r="N20" s="57">
        <v>1</v>
      </c>
      <c r="O20" s="39"/>
      <c r="P20" s="40">
        <f>+Tabla1[[#This Row],[Meta Ejecutada Vigencia4]]/Tabla1[[#This Row],[Meta Programada Vigencia]]</f>
        <v>0</v>
      </c>
      <c r="Q20" s="40">
        <f>+Tabla1[[#This Row],[Meta Ejecutada Vigencia4]]/Tabla1[[#This Row],[Meta Programada Cuatrienio3]]</f>
        <v>0</v>
      </c>
      <c r="R20" s="39"/>
      <c r="S20" s="39"/>
      <c r="T20" s="39"/>
      <c r="U20" s="39"/>
      <c r="V20" s="39"/>
      <c r="W20" s="39"/>
      <c r="X20" s="39"/>
      <c r="Y20" s="39"/>
      <c r="Z20" s="51">
        <v>1500000000</v>
      </c>
      <c r="AA20" s="53"/>
      <c r="AB20" s="53"/>
      <c r="AC20" s="53"/>
      <c r="AD20" s="53"/>
      <c r="AE20" s="51">
        <v>0</v>
      </c>
      <c r="AF20" s="53"/>
      <c r="AG20" s="53"/>
      <c r="AH20" s="53"/>
      <c r="AI20" s="53"/>
      <c r="AJ20" s="51">
        <v>0</v>
      </c>
      <c r="AK20" s="53"/>
      <c r="AL20" s="53"/>
      <c r="AM20" s="51">
        <v>0</v>
      </c>
      <c r="AN20" s="58">
        <f>SUM(Tabla1[[#This Row],[Recursos propios 2025]:[Otros 2025]])</f>
        <v>1500000000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8">
        <f>SUM(Tabla1[[#This Row],[Recursos propios 20252]:[Otros 202515]])</f>
        <v>0</v>
      </c>
      <c r="BD20" s="49">
        <f>+Tabla1[[#This Row],[Total Comprometido 2025]]/Tabla1[[#This Row],[Total 2025]]</f>
        <v>0</v>
      </c>
      <c r="BE20" s="53"/>
      <c r="BF20" s="53"/>
      <c r="BG20" s="53"/>
      <c r="BH20" s="57" t="s">
        <v>251</v>
      </c>
      <c r="BI20" s="55" t="s">
        <v>250</v>
      </c>
      <c r="BJ20" s="57">
        <v>6.11</v>
      </c>
    </row>
    <row r="21" spans="1:62" s="59" customFormat="1" ht="108">
      <c r="A21" s="46">
        <v>59</v>
      </c>
      <c r="B21" s="46" t="s">
        <v>90</v>
      </c>
      <c r="C21" s="46" t="s">
        <v>91</v>
      </c>
      <c r="D21" s="46" t="s">
        <v>111</v>
      </c>
      <c r="E21" s="46" t="s">
        <v>112</v>
      </c>
      <c r="F21" s="46" t="s">
        <v>119</v>
      </c>
      <c r="G21" s="46" t="s">
        <v>120</v>
      </c>
      <c r="H21" s="46">
        <v>400302000</v>
      </c>
      <c r="I21" s="46" t="s">
        <v>121</v>
      </c>
      <c r="J21" s="47">
        <v>0</v>
      </c>
      <c r="K21" s="46" t="s">
        <v>81</v>
      </c>
      <c r="L21" s="46" t="s">
        <v>248</v>
      </c>
      <c r="M21" s="47">
        <v>4</v>
      </c>
      <c r="N21" s="46">
        <v>2</v>
      </c>
      <c r="O21" s="60"/>
      <c r="P21" s="61">
        <f>+Tabla1[[#This Row],[Meta Ejecutada Vigencia4]]/Tabla1[[#This Row],[Meta Programada Vigencia]]</f>
        <v>0</v>
      </c>
      <c r="Q21" s="61">
        <f>+Tabla1[[#This Row],[Meta Ejecutada Vigencia4]]/Tabla1[[#This Row],[Meta Programada Cuatrienio3]]</f>
        <v>0</v>
      </c>
      <c r="R21" s="60"/>
      <c r="S21" s="60"/>
      <c r="T21" s="60"/>
      <c r="U21" s="60"/>
      <c r="V21" s="60"/>
      <c r="W21" s="60"/>
      <c r="X21" s="60"/>
      <c r="Y21" s="60"/>
      <c r="Z21" s="51">
        <v>0</v>
      </c>
      <c r="AA21" s="62"/>
      <c r="AB21" s="62"/>
      <c r="AC21" s="62"/>
      <c r="AD21" s="62"/>
      <c r="AE21" s="51">
        <v>3000000000</v>
      </c>
      <c r="AF21" s="62"/>
      <c r="AG21" s="62"/>
      <c r="AH21" s="62"/>
      <c r="AI21" s="62"/>
      <c r="AJ21" s="51">
        <v>0</v>
      </c>
      <c r="AK21" s="62"/>
      <c r="AL21" s="62"/>
      <c r="AM21" s="51">
        <v>0</v>
      </c>
      <c r="AN21" s="63">
        <f>SUM(Tabla1[[#This Row],[Recursos propios 2025]:[Otros 2025]])</f>
        <v>3000000000</v>
      </c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3">
        <f>SUM(Tabla1[[#This Row],[Recursos propios 20252]:[Otros 202515]])</f>
        <v>0</v>
      </c>
      <c r="BD21" s="49">
        <f>+Tabla1[[#This Row],[Total Comprometido 2025]]/Tabla1[[#This Row],[Total 2025]]</f>
        <v>0</v>
      </c>
      <c r="BE21" s="62"/>
      <c r="BF21" s="62"/>
      <c r="BG21" s="62"/>
      <c r="BH21" s="46" t="s">
        <v>251</v>
      </c>
      <c r="BI21" s="55" t="s">
        <v>250</v>
      </c>
      <c r="BJ21" s="46">
        <v>611</v>
      </c>
    </row>
    <row r="22" spans="1:62" s="59" customFormat="1" ht="108">
      <c r="A22" s="57">
        <v>60</v>
      </c>
      <c r="B22" s="57" t="s">
        <v>90</v>
      </c>
      <c r="C22" s="57" t="s">
        <v>91</v>
      </c>
      <c r="D22" s="57" t="s">
        <v>111</v>
      </c>
      <c r="E22" s="57" t="s">
        <v>112</v>
      </c>
      <c r="F22" s="57" t="s">
        <v>122</v>
      </c>
      <c r="G22" s="57" t="s">
        <v>123</v>
      </c>
      <c r="H22" s="57">
        <v>400304402</v>
      </c>
      <c r="I22" s="57" t="s">
        <v>124</v>
      </c>
      <c r="J22" s="57">
        <v>72</v>
      </c>
      <c r="K22" s="57" t="s">
        <v>81</v>
      </c>
      <c r="L22" s="57" t="s">
        <v>248</v>
      </c>
      <c r="M22" s="57">
        <v>80</v>
      </c>
      <c r="N22" s="57">
        <v>40</v>
      </c>
      <c r="O22" s="39"/>
      <c r="P22" s="40">
        <f>+Tabla1[[#This Row],[Meta Ejecutada Vigencia4]]/Tabla1[[#This Row],[Meta Programada Vigencia]]</f>
        <v>0</v>
      </c>
      <c r="Q22" s="40">
        <f>+Tabla1[[#This Row],[Meta Ejecutada Vigencia4]]/Tabla1[[#This Row],[Meta Programada Cuatrienio3]]</f>
        <v>0</v>
      </c>
      <c r="R22" s="39"/>
      <c r="S22" s="39"/>
      <c r="T22" s="39"/>
      <c r="U22" s="39"/>
      <c r="V22" s="39"/>
      <c r="W22" s="39"/>
      <c r="X22" s="39"/>
      <c r="Y22" s="39"/>
      <c r="Z22" s="51">
        <v>350000000</v>
      </c>
      <c r="AA22" s="53"/>
      <c r="AB22" s="53"/>
      <c r="AC22" s="53"/>
      <c r="AD22" s="53"/>
      <c r="AE22" s="51">
        <v>0</v>
      </c>
      <c r="AF22" s="53"/>
      <c r="AG22" s="53"/>
      <c r="AH22" s="53"/>
      <c r="AI22" s="53"/>
      <c r="AJ22" s="51">
        <v>0</v>
      </c>
      <c r="AK22" s="53"/>
      <c r="AL22" s="53"/>
      <c r="AM22" s="51">
        <v>0</v>
      </c>
      <c r="AN22" s="58">
        <f>SUM(Tabla1[[#This Row],[Recursos propios 2025]:[Otros 2025]])</f>
        <v>350000000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8">
        <f>SUM(Tabla1[[#This Row],[Recursos propios 20252]:[Otros 202515]])</f>
        <v>0</v>
      </c>
      <c r="BD22" s="49">
        <f>+Tabla1[[#This Row],[Total Comprometido 2025]]/Tabla1[[#This Row],[Total 2025]]</f>
        <v>0</v>
      </c>
      <c r="BE22" s="53"/>
      <c r="BF22" s="53"/>
      <c r="BG22" s="53"/>
      <c r="BH22" s="57" t="s">
        <v>251</v>
      </c>
      <c r="BI22" s="55" t="s">
        <v>250</v>
      </c>
      <c r="BJ22" s="57">
        <v>6.11</v>
      </c>
    </row>
    <row r="23" spans="1:62" s="59" customFormat="1" ht="162">
      <c r="A23" s="46">
        <v>61</v>
      </c>
      <c r="B23" s="46" t="s">
        <v>90</v>
      </c>
      <c r="C23" s="46" t="s">
        <v>91</v>
      </c>
      <c r="D23" s="46" t="s">
        <v>111</v>
      </c>
      <c r="E23" s="46" t="s">
        <v>112</v>
      </c>
      <c r="F23" s="46" t="s">
        <v>125</v>
      </c>
      <c r="G23" s="46" t="s">
        <v>126</v>
      </c>
      <c r="H23" s="46">
        <v>400304000</v>
      </c>
      <c r="I23" s="46" t="s">
        <v>127</v>
      </c>
      <c r="J23" s="47">
        <v>0</v>
      </c>
      <c r="K23" s="46" t="s">
        <v>81</v>
      </c>
      <c r="L23" s="46" t="s">
        <v>248</v>
      </c>
      <c r="M23" s="47">
        <v>1</v>
      </c>
      <c r="N23" s="46">
        <v>0</v>
      </c>
      <c r="O23" s="60"/>
      <c r="P23" s="61" t="e">
        <f>+Tabla1[[#This Row],[Meta Ejecutada Vigencia4]]/Tabla1[[#This Row],[Meta Programada Vigencia]]</f>
        <v>#DIV/0!</v>
      </c>
      <c r="Q23" s="40">
        <f>+Tabla1[[#This Row],[Meta Ejecutada Vigencia4]]/Tabla1[[#This Row],[Meta Programada Cuatrienio3]]</f>
        <v>0</v>
      </c>
      <c r="R23" s="60"/>
      <c r="S23" s="60"/>
      <c r="T23" s="60"/>
      <c r="U23" s="60"/>
      <c r="V23" s="60"/>
      <c r="W23" s="60"/>
      <c r="X23" s="60"/>
      <c r="Y23" s="60"/>
      <c r="Z23" s="51">
        <v>0</v>
      </c>
      <c r="AA23" s="62"/>
      <c r="AB23" s="62"/>
      <c r="AC23" s="62"/>
      <c r="AD23" s="62"/>
      <c r="AE23" s="51">
        <v>0</v>
      </c>
      <c r="AF23" s="62"/>
      <c r="AG23" s="62"/>
      <c r="AH23" s="62"/>
      <c r="AI23" s="62"/>
      <c r="AJ23" s="51">
        <v>0</v>
      </c>
      <c r="AK23" s="62"/>
      <c r="AL23" s="62"/>
      <c r="AM23" s="51">
        <v>0</v>
      </c>
      <c r="AN23" s="63">
        <f>SUM(Tabla1[[#This Row],[Recursos propios 2025]:[Otros 2025]])</f>
        <v>0</v>
      </c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>
        <f>SUM(Tabla1[[#This Row],[Recursos propios 20252]:[Otros 202515]])</f>
        <v>0</v>
      </c>
      <c r="BD23" s="49" t="e">
        <f>+Tabla1[[#This Row],[Total Comprometido 2025]]/Tabla1[[#This Row],[Total 2025]]</f>
        <v>#DIV/0!</v>
      </c>
      <c r="BE23" s="62"/>
      <c r="BF23" s="62"/>
      <c r="BG23" s="62"/>
      <c r="BH23" s="46" t="s">
        <v>251</v>
      </c>
      <c r="BI23" s="55" t="s">
        <v>250</v>
      </c>
      <c r="BJ23" s="46" t="s">
        <v>252</v>
      </c>
    </row>
    <row r="24" spans="1:62" s="59" customFormat="1" ht="198">
      <c r="A24" s="64">
        <v>62</v>
      </c>
      <c r="B24" s="64" t="s">
        <v>90</v>
      </c>
      <c r="C24" s="64" t="s">
        <v>91</v>
      </c>
      <c r="D24" s="64" t="s">
        <v>92</v>
      </c>
      <c r="E24" s="64" t="s">
        <v>93</v>
      </c>
      <c r="F24" s="64" t="s">
        <v>94</v>
      </c>
      <c r="G24" s="64" t="s">
        <v>128</v>
      </c>
      <c r="H24" s="64">
        <v>400202000</v>
      </c>
      <c r="I24" s="64" t="s">
        <v>96</v>
      </c>
      <c r="J24" s="64">
        <v>0</v>
      </c>
      <c r="K24" s="64" t="s">
        <v>97</v>
      </c>
      <c r="L24" s="64" t="s">
        <v>248</v>
      </c>
      <c r="M24" s="64">
        <v>1000</v>
      </c>
      <c r="N24" s="64">
        <v>0</v>
      </c>
      <c r="O24" s="39"/>
      <c r="P24" s="40" t="e">
        <f>+Tabla1[[#This Row],[Meta Ejecutada Vigencia4]]/Tabla1[[#This Row],[Meta Programada Vigencia]]</f>
        <v>#DIV/0!</v>
      </c>
      <c r="Q24" s="40">
        <f>+Tabla1[[#This Row],[Meta Ejecutada Vigencia4]]/Tabla1[[#This Row],[Meta Programada Cuatrienio3]]</f>
        <v>0</v>
      </c>
      <c r="R24" s="39"/>
      <c r="S24" s="39"/>
      <c r="T24" s="39"/>
      <c r="U24" s="39"/>
      <c r="V24" s="39"/>
      <c r="W24" s="39"/>
      <c r="X24" s="39"/>
      <c r="Y24" s="39"/>
      <c r="Z24" s="51">
        <v>0</v>
      </c>
      <c r="AA24" s="53"/>
      <c r="AB24" s="53"/>
      <c r="AC24" s="53"/>
      <c r="AD24" s="53"/>
      <c r="AE24" s="51">
        <v>0</v>
      </c>
      <c r="AF24" s="53"/>
      <c r="AG24" s="53"/>
      <c r="AH24" s="53"/>
      <c r="AI24" s="53"/>
      <c r="AJ24" s="51">
        <v>0</v>
      </c>
      <c r="AK24" s="53"/>
      <c r="AL24" s="53"/>
      <c r="AM24" s="51">
        <v>0</v>
      </c>
      <c r="AN24" s="58">
        <f>SUM(Tabla1[[#This Row],[Recursos propios 2025]:[Otros 2025]])</f>
        <v>0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8">
        <f>SUM(Tabla1[[#This Row],[Recursos propios 20252]:[Otros 202515]])</f>
        <v>0</v>
      </c>
      <c r="BD24" s="49" t="e">
        <f>+Tabla1[[#This Row],[Total Comprometido 2025]]/Tabla1[[#This Row],[Total 2025]]</f>
        <v>#DIV/0!</v>
      </c>
      <c r="BE24" s="53"/>
      <c r="BF24" s="53"/>
      <c r="BG24" s="53"/>
      <c r="BH24" s="57" t="s">
        <v>251</v>
      </c>
      <c r="BI24" s="55" t="s">
        <v>250</v>
      </c>
      <c r="BJ24" s="57">
        <v>11.13</v>
      </c>
    </row>
    <row r="25" spans="1:62" s="59" customFormat="1" ht="72">
      <c r="A25" s="57">
        <v>93</v>
      </c>
      <c r="B25" s="57" t="s">
        <v>129</v>
      </c>
      <c r="C25" s="57" t="s">
        <v>130</v>
      </c>
      <c r="D25" s="57" t="s">
        <v>131</v>
      </c>
      <c r="E25" s="57" t="s">
        <v>132</v>
      </c>
      <c r="F25" s="57" t="s">
        <v>133</v>
      </c>
      <c r="G25" s="57" t="s">
        <v>134</v>
      </c>
      <c r="H25" s="57">
        <v>170907800</v>
      </c>
      <c r="I25" s="57" t="s">
        <v>135</v>
      </c>
      <c r="J25" s="57">
        <v>3</v>
      </c>
      <c r="K25" s="57" t="s">
        <v>81</v>
      </c>
      <c r="L25" s="57" t="s">
        <v>247</v>
      </c>
      <c r="M25" s="57">
        <v>1</v>
      </c>
      <c r="N25" s="57">
        <v>0.5</v>
      </c>
      <c r="O25" s="60"/>
      <c r="P25" s="61">
        <f>+Tabla1[[#This Row],[Meta Ejecutada Vigencia4]]/Tabla1[[#This Row],[Meta Programada Vigencia]]</f>
        <v>0</v>
      </c>
      <c r="Q25" s="40">
        <f>+Tabla1[[#This Row],[Meta Ejecutada Vigencia4]]/Tabla1[[#This Row],[Meta Programada Cuatrienio3]]</f>
        <v>0</v>
      </c>
      <c r="R25" s="60"/>
      <c r="S25" s="60"/>
      <c r="T25" s="60"/>
      <c r="U25" s="60"/>
      <c r="V25" s="60"/>
      <c r="W25" s="60"/>
      <c r="X25" s="60"/>
      <c r="Y25" s="60"/>
      <c r="Z25" s="51">
        <v>4500000000</v>
      </c>
      <c r="AA25" s="62"/>
      <c r="AB25" s="62"/>
      <c r="AC25" s="62"/>
      <c r="AD25" s="62"/>
      <c r="AE25" s="51">
        <v>0</v>
      </c>
      <c r="AF25" s="62"/>
      <c r="AG25" s="62"/>
      <c r="AH25" s="62"/>
      <c r="AI25" s="62"/>
      <c r="AJ25" s="51">
        <v>0</v>
      </c>
      <c r="AK25" s="62"/>
      <c r="AL25" s="62"/>
      <c r="AM25" s="51">
        <v>0</v>
      </c>
      <c r="AN25" s="63">
        <f>SUM(Tabla1[[#This Row],[Recursos propios 2025]:[Otros 2025]])</f>
        <v>4500000000</v>
      </c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3">
        <f>SUM(Tabla1[[#This Row],[Recursos propios 20252]:[Otros 202515]])</f>
        <v>0</v>
      </c>
      <c r="BD25" s="49">
        <f>+Tabla1[[#This Row],[Total Comprometido 2025]]/Tabla1[[#This Row],[Total 2025]]</f>
        <v>0</v>
      </c>
      <c r="BE25" s="62"/>
      <c r="BF25" s="62"/>
      <c r="BG25" s="62"/>
      <c r="BH25" s="57" t="s">
        <v>251</v>
      </c>
      <c r="BI25" s="55" t="s">
        <v>250</v>
      </c>
      <c r="BJ25" s="57">
        <v>2.12</v>
      </c>
    </row>
    <row r="26" spans="1:62" s="59" customFormat="1" ht="90">
      <c r="A26" s="57">
        <v>95</v>
      </c>
      <c r="B26" s="57" t="s">
        <v>129</v>
      </c>
      <c r="C26" s="57" t="s">
        <v>136</v>
      </c>
      <c r="D26" s="57" t="s">
        <v>137</v>
      </c>
      <c r="E26" s="57" t="s">
        <v>138</v>
      </c>
      <c r="F26" s="57" t="s">
        <v>139</v>
      </c>
      <c r="G26" s="57" t="s">
        <v>140</v>
      </c>
      <c r="H26" s="57">
        <v>240100800</v>
      </c>
      <c r="I26" s="57" t="s">
        <v>141</v>
      </c>
      <c r="J26" s="57">
        <v>0</v>
      </c>
      <c r="K26" s="57" t="s">
        <v>142</v>
      </c>
      <c r="L26" s="57" t="s">
        <v>248</v>
      </c>
      <c r="M26" s="57">
        <v>1</v>
      </c>
      <c r="N26" s="57">
        <v>0</v>
      </c>
      <c r="O26" s="39"/>
      <c r="P26" s="40" t="e">
        <f>+Tabla1[[#This Row],[Meta Ejecutada Vigencia4]]/Tabla1[[#This Row],[Meta Programada Vigencia]]</f>
        <v>#DIV/0!</v>
      </c>
      <c r="Q26" s="40">
        <f>+Tabla1[[#This Row],[Meta Ejecutada Vigencia4]]/Tabla1[[#This Row],[Meta Programada Cuatrienio3]]</f>
        <v>0</v>
      </c>
      <c r="R26" s="39"/>
      <c r="S26" s="39"/>
      <c r="T26" s="39"/>
      <c r="U26" s="39"/>
      <c r="V26" s="39"/>
      <c r="W26" s="39"/>
      <c r="X26" s="39"/>
      <c r="Y26" s="39"/>
      <c r="Z26" s="51">
        <v>0</v>
      </c>
      <c r="AA26" s="53"/>
      <c r="AB26" s="53"/>
      <c r="AC26" s="53"/>
      <c r="AD26" s="53"/>
      <c r="AE26" s="51">
        <v>0</v>
      </c>
      <c r="AF26" s="53"/>
      <c r="AG26" s="53"/>
      <c r="AH26" s="53"/>
      <c r="AI26" s="53"/>
      <c r="AJ26" s="51">
        <v>0</v>
      </c>
      <c r="AK26" s="53"/>
      <c r="AL26" s="53"/>
      <c r="AM26" s="51">
        <v>0</v>
      </c>
      <c r="AN26" s="58">
        <f>SUM(Tabla1[[#This Row],[Recursos propios 2025]:[Otros 2025]])</f>
        <v>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8">
        <f>SUM(Tabla1[[#This Row],[Recursos propios 20252]:[Otros 202515]])</f>
        <v>0</v>
      </c>
      <c r="BD26" s="49" t="e">
        <f>+Tabla1[[#This Row],[Total Comprometido 2025]]/Tabla1[[#This Row],[Total 2025]]</f>
        <v>#DIV/0!</v>
      </c>
      <c r="BE26" s="53"/>
      <c r="BF26" s="53"/>
      <c r="BG26" s="53"/>
      <c r="BH26" s="57" t="s">
        <v>251</v>
      </c>
      <c r="BI26" s="55" t="s">
        <v>250</v>
      </c>
      <c r="BJ26" s="57">
        <v>11</v>
      </c>
    </row>
    <row r="27" spans="1:62" s="59" customFormat="1" ht="54">
      <c r="A27" s="46">
        <v>96</v>
      </c>
      <c r="B27" s="46" t="s">
        <v>129</v>
      </c>
      <c r="C27" s="46" t="s">
        <v>136</v>
      </c>
      <c r="D27" s="46" t="s">
        <v>143</v>
      </c>
      <c r="E27" s="46" t="s">
        <v>144</v>
      </c>
      <c r="F27" s="46" t="s">
        <v>145</v>
      </c>
      <c r="G27" s="46" t="s">
        <v>146</v>
      </c>
      <c r="H27" s="46">
        <v>240212000</v>
      </c>
      <c r="I27" s="46" t="s">
        <v>147</v>
      </c>
      <c r="J27" s="47">
        <v>4</v>
      </c>
      <c r="K27" s="46" t="s">
        <v>81</v>
      </c>
      <c r="L27" s="46" t="s">
        <v>248</v>
      </c>
      <c r="M27" s="47">
        <v>10</v>
      </c>
      <c r="N27" s="46">
        <v>10</v>
      </c>
      <c r="O27" s="60"/>
      <c r="P27" s="61">
        <f>+Tabla1[[#This Row],[Meta Ejecutada Vigencia4]]/Tabla1[[#This Row],[Meta Programada Vigencia]]</f>
        <v>0</v>
      </c>
      <c r="Q27" s="40">
        <f>+Tabla1[[#This Row],[Meta Ejecutada Vigencia4]]/Tabla1[[#This Row],[Meta Programada Cuatrienio3]]</f>
        <v>0</v>
      </c>
      <c r="R27" s="60"/>
      <c r="S27" s="60"/>
      <c r="T27" s="60"/>
      <c r="U27" s="60"/>
      <c r="V27" s="60"/>
      <c r="W27" s="60"/>
      <c r="X27" s="60"/>
      <c r="Y27" s="60"/>
      <c r="Z27" s="51">
        <v>0</v>
      </c>
      <c r="AA27" s="62"/>
      <c r="AB27" s="62"/>
      <c r="AC27" s="62"/>
      <c r="AD27" s="62"/>
      <c r="AE27" s="51">
        <v>2000000000</v>
      </c>
      <c r="AF27" s="62"/>
      <c r="AG27" s="62"/>
      <c r="AH27" s="62"/>
      <c r="AI27" s="62"/>
      <c r="AJ27" s="51">
        <v>0</v>
      </c>
      <c r="AK27" s="62"/>
      <c r="AL27" s="62"/>
      <c r="AM27" s="51">
        <v>0</v>
      </c>
      <c r="AN27" s="63">
        <f>SUM(Tabla1[[#This Row],[Recursos propios 2025]:[Otros 2025]])</f>
        <v>2000000000</v>
      </c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3">
        <f>SUM(Tabla1[[#This Row],[Recursos propios 20252]:[Otros 202515]])</f>
        <v>0</v>
      </c>
      <c r="BD27" s="49">
        <f>+Tabla1[[#This Row],[Total Comprometido 2025]]/Tabla1[[#This Row],[Total 2025]]</f>
        <v>0</v>
      </c>
      <c r="BE27" s="62"/>
      <c r="BF27" s="62"/>
      <c r="BG27" s="62"/>
      <c r="BH27" s="46" t="s">
        <v>251</v>
      </c>
      <c r="BI27" s="55" t="s">
        <v>250</v>
      </c>
      <c r="BJ27" s="46">
        <v>11</v>
      </c>
    </row>
    <row r="28" spans="1:62" s="59" customFormat="1" ht="72">
      <c r="A28" s="57">
        <v>97</v>
      </c>
      <c r="B28" s="57" t="s">
        <v>129</v>
      </c>
      <c r="C28" s="57" t="s">
        <v>136</v>
      </c>
      <c r="D28" s="57" t="s">
        <v>143</v>
      </c>
      <c r="E28" s="57" t="s">
        <v>144</v>
      </c>
      <c r="F28" s="57" t="s">
        <v>148</v>
      </c>
      <c r="G28" s="57" t="s">
        <v>149</v>
      </c>
      <c r="H28" s="57">
        <v>240211900</v>
      </c>
      <c r="I28" s="57" t="s">
        <v>150</v>
      </c>
      <c r="J28" s="57">
        <v>0</v>
      </c>
      <c r="K28" s="57" t="s">
        <v>81</v>
      </c>
      <c r="L28" s="57" t="s">
        <v>248</v>
      </c>
      <c r="M28" s="57">
        <v>1</v>
      </c>
      <c r="N28" s="57">
        <v>0</v>
      </c>
      <c r="O28" s="39"/>
      <c r="P28" s="40" t="e">
        <f>+Tabla1[[#This Row],[Meta Ejecutada Vigencia4]]/Tabla1[[#This Row],[Meta Programada Vigencia]]</f>
        <v>#DIV/0!</v>
      </c>
      <c r="Q28" s="40">
        <f>+Tabla1[[#This Row],[Meta Ejecutada Vigencia4]]/Tabla1[[#This Row],[Meta Programada Cuatrienio3]]</f>
        <v>0</v>
      </c>
      <c r="R28" s="39"/>
      <c r="S28" s="39"/>
      <c r="T28" s="39"/>
      <c r="U28" s="39"/>
      <c r="V28" s="39"/>
      <c r="W28" s="39"/>
      <c r="X28" s="39"/>
      <c r="Y28" s="39"/>
      <c r="Z28" s="51">
        <v>0</v>
      </c>
      <c r="AA28" s="53"/>
      <c r="AB28" s="53"/>
      <c r="AC28" s="53"/>
      <c r="AD28" s="53"/>
      <c r="AE28" s="51">
        <v>0</v>
      </c>
      <c r="AF28" s="53"/>
      <c r="AG28" s="53"/>
      <c r="AH28" s="53"/>
      <c r="AI28" s="53"/>
      <c r="AJ28" s="51">
        <v>0</v>
      </c>
      <c r="AK28" s="53"/>
      <c r="AL28" s="53"/>
      <c r="AM28" s="51">
        <v>0</v>
      </c>
      <c r="AN28" s="58">
        <f>SUM(Tabla1[[#This Row],[Recursos propios 2025]:[Otros 2025]])</f>
        <v>0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8">
        <f>SUM(Tabla1[[#This Row],[Recursos propios 20252]:[Otros 202515]])</f>
        <v>0</v>
      </c>
      <c r="BD28" s="49" t="e">
        <f>+Tabla1[[#This Row],[Total Comprometido 2025]]/Tabla1[[#This Row],[Total 2025]]</f>
        <v>#DIV/0!</v>
      </c>
      <c r="BE28" s="53"/>
      <c r="BF28" s="53"/>
      <c r="BG28" s="53"/>
      <c r="BH28" s="57" t="s">
        <v>251</v>
      </c>
      <c r="BI28" s="55" t="s">
        <v>250</v>
      </c>
      <c r="BJ28" s="57">
        <v>11</v>
      </c>
    </row>
    <row r="29" spans="1:62" s="59" customFormat="1" ht="72">
      <c r="A29" s="46">
        <v>98</v>
      </c>
      <c r="B29" s="46" t="s">
        <v>129</v>
      </c>
      <c r="C29" s="46" t="s">
        <v>136</v>
      </c>
      <c r="D29" s="46" t="s">
        <v>137</v>
      </c>
      <c r="E29" s="46" t="s">
        <v>151</v>
      </c>
      <c r="F29" s="46" t="s">
        <v>152</v>
      </c>
      <c r="G29" s="46" t="s">
        <v>153</v>
      </c>
      <c r="H29" s="46">
        <v>240103900</v>
      </c>
      <c r="I29" s="46" t="s">
        <v>154</v>
      </c>
      <c r="J29" s="47">
        <v>0</v>
      </c>
      <c r="K29" s="46" t="s">
        <v>81</v>
      </c>
      <c r="L29" s="46" t="s">
        <v>248</v>
      </c>
      <c r="M29" s="47">
        <v>2</v>
      </c>
      <c r="N29" s="46">
        <v>2</v>
      </c>
      <c r="O29" s="60"/>
      <c r="P29" s="40">
        <f>+Tabla1[[#This Row],[Meta Ejecutada Vigencia4]]/Tabla1[[#This Row],[Meta Programada Vigencia]]</f>
        <v>0</v>
      </c>
      <c r="Q29" s="61">
        <f>+Tabla1[[#This Row],[Meta Ejecutada Vigencia4]]/Tabla1[[#This Row],[Meta Programada Cuatrienio3]]</f>
        <v>0</v>
      </c>
      <c r="R29" s="60"/>
      <c r="S29" s="60"/>
      <c r="T29" s="60"/>
      <c r="U29" s="60"/>
      <c r="V29" s="60"/>
      <c r="W29" s="60"/>
      <c r="X29" s="60"/>
      <c r="Y29" s="60"/>
      <c r="Z29" s="51">
        <v>0</v>
      </c>
      <c r="AA29" s="62"/>
      <c r="AB29" s="62"/>
      <c r="AC29" s="62"/>
      <c r="AD29" s="62"/>
      <c r="AE29" s="51">
        <v>3500000000</v>
      </c>
      <c r="AF29" s="62"/>
      <c r="AG29" s="62"/>
      <c r="AH29" s="62"/>
      <c r="AI29" s="62"/>
      <c r="AJ29" s="51">
        <v>0</v>
      </c>
      <c r="AK29" s="62"/>
      <c r="AL29" s="62"/>
      <c r="AM29" s="51">
        <v>0</v>
      </c>
      <c r="AN29" s="63">
        <f>SUM(Tabla1[[#This Row],[Recursos propios 2025]:[Otros 2025]])</f>
        <v>3500000000</v>
      </c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3">
        <f>SUM(Tabla1[[#This Row],[Recursos propios 20252]:[Otros 202515]])</f>
        <v>0</v>
      </c>
      <c r="BD29" s="49">
        <f>+Tabla1[[#This Row],[Total Comprometido 2025]]/Tabla1[[#This Row],[Total 2025]]</f>
        <v>0</v>
      </c>
      <c r="BE29" s="62"/>
      <c r="BF29" s="62"/>
      <c r="BG29" s="62"/>
      <c r="BH29" s="46" t="s">
        <v>251</v>
      </c>
      <c r="BI29" s="55" t="s">
        <v>250</v>
      </c>
      <c r="BJ29" s="46">
        <v>11</v>
      </c>
    </row>
    <row r="30" spans="1:62" s="65" customFormat="1" ht="90">
      <c r="A30" s="57">
        <v>99</v>
      </c>
      <c r="B30" s="57" t="s">
        <v>129</v>
      </c>
      <c r="C30" s="57" t="s">
        <v>136</v>
      </c>
      <c r="D30" s="57" t="s">
        <v>143</v>
      </c>
      <c r="E30" s="57" t="s">
        <v>144</v>
      </c>
      <c r="F30" s="57" t="s">
        <v>155</v>
      </c>
      <c r="G30" s="57" t="s">
        <v>156</v>
      </c>
      <c r="H30" s="57">
        <v>240208300</v>
      </c>
      <c r="I30" s="57" t="s">
        <v>157</v>
      </c>
      <c r="J30" s="57">
        <v>0</v>
      </c>
      <c r="K30" s="57" t="s">
        <v>81</v>
      </c>
      <c r="L30" s="57" t="s">
        <v>248</v>
      </c>
      <c r="M30" s="57">
        <v>5</v>
      </c>
      <c r="N30" s="57">
        <v>2</v>
      </c>
      <c r="O30" s="39"/>
      <c r="P30" s="40">
        <f>+Tabla1[[#This Row],[Meta Ejecutada Vigencia4]]/Tabla1[[#This Row],[Meta Programada Vigencia]]</f>
        <v>0</v>
      </c>
      <c r="Q30" s="40">
        <f>+Tabla1[[#This Row],[Meta Ejecutada Vigencia4]]/Tabla1[[#This Row],[Meta Programada Cuatrienio3]]</f>
        <v>0</v>
      </c>
      <c r="R30" s="39"/>
      <c r="S30" s="39"/>
      <c r="T30" s="39"/>
      <c r="U30" s="39"/>
      <c r="V30" s="39"/>
      <c r="W30" s="39"/>
      <c r="X30" s="39"/>
      <c r="Y30" s="39"/>
      <c r="Z30" s="51">
        <v>0</v>
      </c>
      <c r="AA30" s="39"/>
      <c r="AB30" s="39"/>
      <c r="AC30" s="39"/>
      <c r="AD30" s="39"/>
      <c r="AE30" s="51">
        <v>3500000000</v>
      </c>
      <c r="AF30" s="39"/>
      <c r="AG30" s="39"/>
      <c r="AH30" s="39"/>
      <c r="AI30" s="39"/>
      <c r="AJ30" s="51">
        <v>0</v>
      </c>
      <c r="AK30" s="39"/>
      <c r="AL30" s="39"/>
      <c r="AM30" s="51">
        <v>0</v>
      </c>
      <c r="AN30" s="41">
        <f>SUM(Tabla1[[#This Row],[Recursos propios 2025]:[Otros 2025]])</f>
        <v>3500000000</v>
      </c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41">
        <f>SUM(Tabla1[[#This Row],[Recursos propios 20252]:[Otros 202515]])</f>
        <v>0</v>
      </c>
      <c r="BD30" s="41">
        <f>+Tabla1[[#This Row],[Total Comprometido 2025]]/Tabla1[[#This Row],[Total 2025]]</f>
        <v>0</v>
      </c>
      <c r="BE30" s="39"/>
      <c r="BF30" s="39"/>
      <c r="BG30" s="39"/>
      <c r="BH30" s="57" t="s">
        <v>251</v>
      </c>
      <c r="BI30" s="55" t="s">
        <v>250</v>
      </c>
      <c r="BJ30" s="57">
        <v>11</v>
      </c>
    </row>
    <row r="31" spans="1:62" s="65" customFormat="1" ht="72">
      <c r="A31" s="46">
        <v>100</v>
      </c>
      <c r="B31" s="46" t="s">
        <v>129</v>
      </c>
      <c r="C31" s="46" t="s">
        <v>136</v>
      </c>
      <c r="D31" s="46" t="s">
        <v>143</v>
      </c>
      <c r="E31" s="46" t="s">
        <v>144</v>
      </c>
      <c r="F31" s="46" t="s">
        <v>158</v>
      </c>
      <c r="G31" s="46" t="s">
        <v>159</v>
      </c>
      <c r="H31" s="46">
        <v>240204400</v>
      </c>
      <c r="I31" s="46" t="s">
        <v>160</v>
      </c>
      <c r="J31" s="47">
        <v>3</v>
      </c>
      <c r="K31" s="46" t="s">
        <v>81</v>
      </c>
      <c r="L31" s="46" t="s">
        <v>248</v>
      </c>
      <c r="M31" s="47">
        <v>1</v>
      </c>
      <c r="N31" s="46">
        <v>0</v>
      </c>
      <c r="O31" s="39"/>
      <c r="P31" s="40" t="e">
        <f>+Tabla1[[#This Row],[Meta Ejecutada Vigencia4]]/Tabla1[[#This Row],[Meta Programada Vigencia]]</f>
        <v>#DIV/0!</v>
      </c>
      <c r="Q31" s="40">
        <f>+Tabla1[[#This Row],[Meta Ejecutada Vigencia4]]/Tabla1[[#This Row],[Meta Programada Cuatrienio3]]</f>
        <v>0</v>
      </c>
      <c r="R31" s="39"/>
      <c r="S31" s="39"/>
      <c r="T31" s="39"/>
      <c r="U31" s="39"/>
      <c r="V31" s="39"/>
      <c r="W31" s="39"/>
      <c r="X31" s="39"/>
      <c r="Y31" s="39"/>
      <c r="Z31" s="51">
        <v>0</v>
      </c>
      <c r="AA31" s="39"/>
      <c r="AB31" s="39"/>
      <c r="AC31" s="39"/>
      <c r="AD31" s="39"/>
      <c r="AE31" s="51">
        <v>0</v>
      </c>
      <c r="AF31" s="39"/>
      <c r="AG31" s="39"/>
      <c r="AH31" s="39"/>
      <c r="AI31" s="39"/>
      <c r="AJ31" s="51">
        <v>0</v>
      </c>
      <c r="AK31" s="39"/>
      <c r="AL31" s="39"/>
      <c r="AM31" s="51">
        <v>0</v>
      </c>
      <c r="AN31" s="41">
        <f>SUM(Tabla1[[#This Row],[Recursos propios 2025]:[Otros 2025]])</f>
        <v>0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41">
        <f>SUM(Tabla1[[#This Row],[Recursos propios 20252]:[Otros 202515]])</f>
        <v>0</v>
      </c>
      <c r="BD31" s="41" t="e">
        <f>+Tabla1[[#This Row],[Total Comprometido 2025]]/Tabla1[[#This Row],[Total 2025]]</f>
        <v>#DIV/0!</v>
      </c>
      <c r="BE31" s="39"/>
      <c r="BF31" s="39"/>
      <c r="BG31" s="39"/>
      <c r="BH31" s="46" t="s">
        <v>251</v>
      </c>
      <c r="BI31" s="55" t="s">
        <v>250</v>
      </c>
      <c r="BJ31" s="46">
        <v>11</v>
      </c>
    </row>
    <row r="32" spans="1:62" s="65" customFormat="1" ht="72">
      <c r="A32" s="57">
        <v>101</v>
      </c>
      <c r="B32" s="57" t="s">
        <v>129</v>
      </c>
      <c r="C32" s="57" t="s">
        <v>136</v>
      </c>
      <c r="D32" s="57" t="s">
        <v>143</v>
      </c>
      <c r="E32" s="57" t="s">
        <v>144</v>
      </c>
      <c r="F32" s="57" t="s">
        <v>161</v>
      </c>
      <c r="G32" s="57" t="s">
        <v>162</v>
      </c>
      <c r="H32" s="57">
        <v>240211800</v>
      </c>
      <c r="I32" s="57" t="s">
        <v>163</v>
      </c>
      <c r="J32" s="57">
        <v>0</v>
      </c>
      <c r="K32" s="57" t="s">
        <v>81</v>
      </c>
      <c r="L32" s="57" t="s">
        <v>248</v>
      </c>
      <c r="M32" s="57">
        <v>4</v>
      </c>
      <c r="N32" s="57">
        <v>2</v>
      </c>
      <c r="O32" s="39"/>
      <c r="P32" s="40">
        <f>+Tabla1[[#This Row],[Meta Ejecutada Vigencia4]]/Tabla1[[#This Row],[Meta Programada Vigencia]]</f>
        <v>0</v>
      </c>
      <c r="Q32" s="40">
        <f>+Tabla1[[#This Row],[Meta Ejecutada Vigencia4]]/Tabla1[[#This Row],[Meta Programada Cuatrienio3]]</f>
        <v>0</v>
      </c>
      <c r="R32" s="39"/>
      <c r="S32" s="39"/>
      <c r="T32" s="39"/>
      <c r="U32" s="39"/>
      <c r="V32" s="39"/>
      <c r="W32" s="39"/>
      <c r="X32" s="39"/>
      <c r="Y32" s="39"/>
      <c r="Z32" s="51">
        <v>3077461480</v>
      </c>
      <c r="AA32" s="39"/>
      <c r="AB32" s="39"/>
      <c r="AC32" s="39"/>
      <c r="AD32" s="39"/>
      <c r="AE32" s="51">
        <v>0</v>
      </c>
      <c r="AF32" s="39"/>
      <c r="AG32" s="39"/>
      <c r="AH32" s="39"/>
      <c r="AI32" s="39"/>
      <c r="AJ32" s="51">
        <v>0</v>
      </c>
      <c r="AK32" s="39"/>
      <c r="AL32" s="39"/>
      <c r="AM32" s="51">
        <v>0</v>
      </c>
      <c r="AN32" s="41">
        <f>SUM(Tabla1[[#This Row],[Recursos propios 2025]:[Otros 2025]])</f>
        <v>3077461480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41">
        <f>SUM(Tabla1[[#This Row],[Recursos propios 20252]:[Otros 202515]])</f>
        <v>0</v>
      </c>
      <c r="BD32" s="41">
        <f>+Tabla1[[#This Row],[Total Comprometido 2025]]/Tabla1[[#This Row],[Total 2025]]</f>
        <v>0</v>
      </c>
      <c r="BE32" s="39"/>
      <c r="BF32" s="39"/>
      <c r="BG32" s="39"/>
      <c r="BH32" s="57" t="s">
        <v>251</v>
      </c>
      <c r="BI32" s="55" t="s">
        <v>250</v>
      </c>
      <c r="BJ32" s="57">
        <v>11</v>
      </c>
    </row>
    <row r="33" spans="1:62" s="65" customFormat="1" ht="54">
      <c r="A33" s="46">
        <v>102</v>
      </c>
      <c r="B33" s="46" t="s">
        <v>129</v>
      </c>
      <c r="C33" s="46" t="s">
        <v>136</v>
      </c>
      <c r="D33" s="46" t="s">
        <v>143</v>
      </c>
      <c r="E33" s="46" t="s">
        <v>144</v>
      </c>
      <c r="F33" s="46" t="s">
        <v>164</v>
      </c>
      <c r="G33" s="46" t="s">
        <v>165</v>
      </c>
      <c r="H33" s="46">
        <v>240211300</v>
      </c>
      <c r="I33" s="46" t="s">
        <v>166</v>
      </c>
      <c r="J33" s="47">
        <v>0</v>
      </c>
      <c r="K33" s="46" t="s">
        <v>167</v>
      </c>
      <c r="L33" s="46" t="s">
        <v>248</v>
      </c>
      <c r="M33" s="47">
        <v>1</v>
      </c>
      <c r="N33" s="46">
        <v>0.5</v>
      </c>
      <c r="O33" s="39"/>
      <c r="P33" s="40">
        <f>+Tabla1[[#This Row],[Meta Ejecutada Vigencia4]]/Tabla1[[#This Row],[Meta Programada Vigencia]]</f>
        <v>0</v>
      </c>
      <c r="Q33" s="40">
        <f>+Tabla1[[#This Row],[Meta Ejecutada Vigencia4]]/Tabla1[[#This Row],[Meta Programada Cuatrienio3]]</f>
        <v>0</v>
      </c>
      <c r="R33" s="39"/>
      <c r="S33" s="39"/>
      <c r="T33" s="39"/>
      <c r="U33" s="39"/>
      <c r="V33" s="39"/>
      <c r="W33" s="39"/>
      <c r="X33" s="39"/>
      <c r="Y33" s="39"/>
      <c r="Z33" s="51">
        <v>4995746084</v>
      </c>
      <c r="AA33" s="39"/>
      <c r="AB33" s="39"/>
      <c r="AC33" s="39"/>
      <c r="AD33" s="39"/>
      <c r="AE33" s="51">
        <v>0</v>
      </c>
      <c r="AF33" s="39"/>
      <c r="AG33" s="39"/>
      <c r="AH33" s="39"/>
      <c r="AI33" s="39"/>
      <c r="AJ33" s="51">
        <v>23000000000</v>
      </c>
      <c r="AK33" s="39"/>
      <c r="AL33" s="39"/>
      <c r="AM33" s="51">
        <v>0</v>
      </c>
      <c r="AN33" s="41">
        <f>SUM(Tabla1[[#This Row],[Recursos propios 2025]:[Otros 2025]])</f>
        <v>27995746084</v>
      </c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41">
        <f>SUM(Tabla1[[#This Row],[Recursos propios 20252]:[Otros 202515]])</f>
        <v>0</v>
      </c>
      <c r="BD33" s="41">
        <f>+Tabla1[[#This Row],[Total Comprometido 2025]]/Tabla1[[#This Row],[Total 2025]]</f>
        <v>0</v>
      </c>
      <c r="BE33" s="39"/>
      <c r="BF33" s="39"/>
      <c r="BG33" s="39"/>
      <c r="BH33" s="46" t="s">
        <v>251</v>
      </c>
      <c r="BI33" s="55" t="s">
        <v>250</v>
      </c>
      <c r="BJ33" s="46">
        <v>11</v>
      </c>
    </row>
    <row r="34" spans="1:62" s="65" customFormat="1" ht="54">
      <c r="A34" s="57">
        <v>103</v>
      </c>
      <c r="B34" s="57" t="s">
        <v>129</v>
      </c>
      <c r="C34" s="57" t="s">
        <v>136</v>
      </c>
      <c r="D34" s="57" t="s">
        <v>143</v>
      </c>
      <c r="E34" s="57" t="s">
        <v>144</v>
      </c>
      <c r="F34" s="57" t="s">
        <v>168</v>
      </c>
      <c r="G34" s="57" t="s">
        <v>169</v>
      </c>
      <c r="H34" s="57">
        <v>240211400</v>
      </c>
      <c r="I34" s="57" t="s">
        <v>170</v>
      </c>
      <c r="J34" s="57">
        <v>14</v>
      </c>
      <c r="K34" s="57" t="s">
        <v>142</v>
      </c>
      <c r="L34" s="57" t="s">
        <v>248</v>
      </c>
      <c r="M34" s="57">
        <v>20</v>
      </c>
      <c r="N34" s="57">
        <v>7.37</v>
      </c>
      <c r="O34" s="39"/>
      <c r="P34" s="40">
        <f>+Tabla1[[#This Row],[Meta Ejecutada Vigencia4]]/Tabla1[[#This Row],[Meta Programada Vigencia]]</f>
        <v>0</v>
      </c>
      <c r="Q34" s="40">
        <f>+Tabla1[[#This Row],[Meta Ejecutada Vigencia4]]/Tabla1[[#This Row],[Meta Programada Cuatrienio3]]</f>
        <v>0</v>
      </c>
      <c r="R34" s="39"/>
      <c r="S34" s="39"/>
      <c r="T34" s="39"/>
      <c r="U34" s="39"/>
      <c r="V34" s="39"/>
      <c r="W34" s="39"/>
      <c r="X34" s="39"/>
      <c r="Y34" s="39"/>
      <c r="Z34" s="51">
        <v>15000000000</v>
      </c>
      <c r="AA34" s="39"/>
      <c r="AB34" s="39"/>
      <c r="AC34" s="39"/>
      <c r="AD34" s="39"/>
      <c r="AE34" s="51">
        <v>0</v>
      </c>
      <c r="AF34" s="39"/>
      <c r="AG34" s="39"/>
      <c r="AH34" s="39"/>
      <c r="AI34" s="39"/>
      <c r="AJ34" s="51">
        <v>0</v>
      </c>
      <c r="AK34" s="39"/>
      <c r="AL34" s="39"/>
      <c r="AM34" s="51">
        <v>0</v>
      </c>
      <c r="AN34" s="41">
        <f>SUM(Tabla1[[#This Row],[Recursos propios 2025]:[Otros 2025]])</f>
        <v>15000000000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41">
        <f>SUM(Tabla1[[#This Row],[Recursos propios 20252]:[Otros 202515]])</f>
        <v>0</v>
      </c>
      <c r="BD34" s="41">
        <f>+Tabla1[[#This Row],[Total Comprometido 2025]]/Tabla1[[#This Row],[Total 2025]]</f>
        <v>0</v>
      </c>
      <c r="BE34" s="39"/>
      <c r="BF34" s="39"/>
      <c r="BG34" s="39"/>
      <c r="BH34" s="57" t="s">
        <v>251</v>
      </c>
      <c r="BI34" s="55" t="s">
        <v>250</v>
      </c>
      <c r="BJ34" s="57">
        <v>11</v>
      </c>
    </row>
    <row r="35" spans="1:62" s="65" customFormat="1" ht="90">
      <c r="A35" s="46">
        <v>104</v>
      </c>
      <c r="B35" s="46" t="s">
        <v>129</v>
      </c>
      <c r="C35" s="46" t="s">
        <v>136</v>
      </c>
      <c r="D35" s="46" t="s">
        <v>143</v>
      </c>
      <c r="E35" s="46" t="s">
        <v>144</v>
      </c>
      <c r="F35" s="46" t="s">
        <v>171</v>
      </c>
      <c r="G35" s="46" t="s">
        <v>172</v>
      </c>
      <c r="H35" s="46">
        <v>240211500</v>
      </c>
      <c r="I35" s="46" t="s">
        <v>173</v>
      </c>
      <c r="J35" s="47">
        <v>0</v>
      </c>
      <c r="K35" s="46" t="s">
        <v>142</v>
      </c>
      <c r="L35" s="46" t="s">
        <v>248</v>
      </c>
      <c r="M35" s="47">
        <v>80</v>
      </c>
      <c r="N35" s="46">
        <v>25</v>
      </c>
      <c r="O35" s="39"/>
      <c r="P35" s="40">
        <f>+Tabla1[[#This Row],[Meta Ejecutada Vigencia4]]/Tabla1[[#This Row],[Meta Programada Vigencia]]</f>
        <v>0</v>
      </c>
      <c r="Q35" s="40">
        <f>+Tabla1[[#This Row],[Meta Ejecutada Vigencia4]]/Tabla1[[#This Row],[Meta Programada Cuatrienio3]]</f>
        <v>0</v>
      </c>
      <c r="R35" s="39"/>
      <c r="S35" s="39"/>
      <c r="T35" s="39"/>
      <c r="U35" s="39"/>
      <c r="V35" s="39"/>
      <c r="W35" s="39"/>
      <c r="X35" s="39"/>
      <c r="Y35" s="39"/>
      <c r="Z35" s="51">
        <v>10000000000</v>
      </c>
      <c r="AA35" s="39"/>
      <c r="AB35" s="39"/>
      <c r="AC35" s="39"/>
      <c r="AD35" s="39"/>
      <c r="AE35" s="51">
        <v>0</v>
      </c>
      <c r="AF35" s="39"/>
      <c r="AG35" s="39"/>
      <c r="AH35" s="39"/>
      <c r="AI35" s="39"/>
      <c r="AJ35" s="51">
        <v>0</v>
      </c>
      <c r="AK35" s="39"/>
      <c r="AL35" s="39"/>
      <c r="AM35" s="51">
        <v>0</v>
      </c>
      <c r="AN35" s="41">
        <f>SUM(Tabla1[[#This Row],[Recursos propios 2025]:[Otros 2025]])</f>
        <v>10000000000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41">
        <f>SUM(Tabla1[[#This Row],[Recursos propios 20252]:[Otros 202515]])</f>
        <v>0</v>
      </c>
      <c r="BD35" s="41">
        <f>+Tabla1[[#This Row],[Total Comprometido 2025]]/Tabla1[[#This Row],[Total 2025]]</f>
        <v>0</v>
      </c>
      <c r="BE35" s="39"/>
      <c r="BF35" s="39"/>
      <c r="BG35" s="39"/>
      <c r="BH35" s="46" t="s">
        <v>251</v>
      </c>
      <c r="BI35" s="55" t="s">
        <v>250</v>
      </c>
      <c r="BJ35" s="46">
        <v>11</v>
      </c>
    </row>
    <row r="36" spans="1:62" s="65" customFormat="1" ht="72">
      <c r="A36" s="57">
        <v>105</v>
      </c>
      <c r="B36" s="57" t="s">
        <v>129</v>
      </c>
      <c r="C36" s="57" t="s">
        <v>136</v>
      </c>
      <c r="D36" s="57" t="s">
        <v>143</v>
      </c>
      <c r="E36" s="57" t="s">
        <v>144</v>
      </c>
      <c r="F36" s="57" t="s">
        <v>174</v>
      </c>
      <c r="G36" s="57" t="s">
        <v>175</v>
      </c>
      <c r="H36" s="57">
        <v>240204200</v>
      </c>
      <c r="I36" s="57" t="s">
        <v>176</v>
      </c>
      <c r="J36" s="57">
        <v>4660</v>
      </c>
      <c r="K36" s="57" t="s">
        <v>177</v>
      </c>
      <c r="L36" s="57" t="s">
        <v>248</v>
      </c>
      <c r="M36" s="57">
        <v>5000</v>
      </c>
      <c r="N36" s="57">
        <v>3000</v>
      </c>
      <c r="O36" s="39"/>
      <c r="P36" s="40">
        <f>+Tabla1[[#This Row],[Meta Ejecutada Vigencia4]]/Tabla1[[#This Row],[Meta Programada Vigencia]]</f>
        <v>0</v>
      </c>
      <c r="Q36" s="40">
        <f>+Tabla1[[#This Row],[Meta Ejecutada Vigencia4]]/Tabla1[[#This Row],[Meta Programada Cuatrienio3]]</f>
        <v>0</v>
      </c>
      <c r="R36" s="39"/>
      <c r="S36" s="39"/>
      <c r="T36" s="39"/>
      <c r="U36" s="39"/>
      <c r="V36" s="39"/>
      <c r="W36" s="39"/>
      <c r="X36" s="39"/>
      <c r="Y36" s="39"/>
      <c r="Z36" s="51">
        <v>1800000000</v>
      </c>
      <c r="AA36" s="39"/>
      <c r="AB36" s="39"/>
      <c r="AC36" s="39"/>
      <c r="AD36" s="39"/>
      <c r="AE36" s="51">
        <v>0</v>
      </c>
      <c r="AF36" s="39"/>
      <c r="AG36" s="39"/>
      <c r="AH36" s="39"/>
      <c r="AI36" s="39"/>
      <c r="AJ36" s="51">
        <v>0</v>
      </c>
      <c r="AK36" s="39"/>
      <c r="AL36" s="39"/>
      <c r="AM36" s="51">
        <v>0</v>
      </c>
      <c r="AN36" s="41">
        <f>SUM(Tabla1[[#This Row],[Recursos propios 2025]:[Otros 2025]])</f>
        <v>1800000000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41">
        <f>SUM(Tabla1[[#This Row],[Recursos propios 20252]:[Otros 202515]])</f>
        <v>0</v>
      </c>
      <c r="BD36" s="41">
        <f>+Tabla1[[#This Row],[Total Comprometido 2025]]/Tabla1[[#This Row],[Total 2025]]</f>
        <v>0</v>
      </c>
      <c r="BE36" s="39"/>
      <c r="BF36" s="39"/>
      <c r="BG36" s="39"/>
      <c r="BH36" s="57" t="s">
        <v>251</v>
      </c>
      <c r="BI36" s="55" t="s">
        <v>250</v>
      </c>
      <c r="BJ36" s="57">
        <v>11</v>
      </c>
    </row>
    <row r="37" spans="1:62" s="65" customFormat="1" ht="126">
      <c r="A37" s="46">
        <v>106</v>
      </c>
      <c r="B37" s="46" t="s">
        <v>129</v>
      </c>
      <c r="C37" s="46" t="s">
        <v>136</v>
      </c>
      <c r="D37" s="46" t="s">
        <v>143</v>
      </c>
      <c r="E37" s="46" t="s">
        <v>144</v>
      </c>
      <c r="F37" s="46" t="s">
        <v>178</v>
      </c>
      <c r="G37" s="46" t="s">
        <v>179</v>
      </c>
      <c r="H37" s="46">
        <v>240211200</v>
      </c>
      <c r="I37" s="46" t="s">
        <v>180</v>
      </c>
      <c r="J37" s="47">
        <v>110</v>
      </c>
      <c r="K37" s="46" t="s">
        <v>142</v>
      </c>
      <c r="L37" s="46" t="s">
        <v>247</v>
      </c>
      <c r="M37" s="47">
        <v>110</v>
      </c>
      <c r="N37" s="46">
        <v>110</v>
      </c>
      <c r="O37" s="39"/>
      <c r="P37" s="40">
        <f>+Tabla1[[#This Row],[Meta Ejecutada Vigencia4]]/Tabla1[[#This Row],[Meta Programada Vigencia]]</f>
        <v>0</v>
      </c>
      <c r="Q37" s="40">
        <f>+Tabla1[[#This Row],[Meta Ejecutada Vigencia4]]/Tabla1[[#This Row],[Meta Programada Cuatrienio3]]</f>
        <v>0</v>
      </c>
      <c r="R37" s="39"/>
      <c r="S37" s="39"/>
      <c r="T37" s="39"/>
      <c r="U37" s="39"/>
      <c r="V37" s="39"/>
      <c r="W37" s="39"/>
      <c r="X37" s="39"/>
      <c r="Y37" s="39"/>
      <c r="Z37" s="51">
        <v>1000000000</v>
      </c>
      <c r="AA37" s="39"/>
      <c r="AB37" s="39"/>
      <c r="AC37" s="39"/>
      <c r="AD37" s="39"/>
      <c r="AE37" s="51">
        <v>0</v>
      </c>
      <c r="AF37" s="39"/>
      <c r="AG37" s="39"/>
      <c r="AH37" s="39"/>
      <c r="AI37" s="39"/>
      <c r="AJ37" s="51">
        <v>0</v>
      </c>
      <c r="AK37" s="39"/>
      <c r="AL37" s="39"/>
      <c r="AM37" s="51">
        <v>0</v>
      </c>
      <c r="AN37" s="41">
        <f>SUM(Tabla1[[#This Row],[Recursos propios 2025]:[Otros 2025]])</f>
        <v>1000000000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41">
        <f>SUM(Tabla1[[#This Row],[Recursos propios 20252]:[Otros 202515]])</f>
        <v>0</v>
      </c>
      <c r="BD37" s="41">
        <f>+Tabla1[[#This Row],[Total Comprometido 2025]]/Tabla1[[#This Row],[Total 2025]]</f>
        <v>0</v>
      </c>
      <c r="BE37" s="39"/>
      <c r="BF37" s="39"/>
      <c r="BG37" s="39"/>
      <c r="BH37" s="46" t="s">
        <v>251</v>
      </c>
      <c r="BI37" s="55" t="s">
        <v>250</v>
      </c>
      <c r="BJ37" s="46">
        <v>11</v>
      </c>
    </row>
    <row r="38" spans="1:62" s="65" customFormat="1" ht="54">
      <c r="A38" s="57">
        <v>107</v>
      </c>
      <c r="B38" s="57" t="s">
        <v>129</v>
      </c>
      <c r="C38" s="57" t="s">
        <v>136</v>
      </c>
      <c r="D38" s="57" t="s">
        <v>143</v>
      </c>
      <c r="E38" s="57" t="s">
        <v>144</v>
      </c>
      <c r="F38" s="57" t="s">
        <v>181</v>
      </c>
      <c r="G38" s="57" t="s">
        <v>182</v>
      </c>
      <c r="H38" s="57">
        <v>240207000</v>
      </c>
      <c r="I38" s="57" t="s">
        <v>183</v>
      </c>
      <c r="J38" s="57">
        <v>0</v>
      </c>
      <c r="K38" s="57" t="s">
        <v>81</v>
      </c>
      <c r="L38" s="57" t="s">
        <v>248</v>
      </c>
      <c r="M38" s="57">
        <v>1</v>
      </c>
      <c r="N38" s="57">
        <v>0.35</v>
      </c>
      <c r="O38" s="39"/>
      <c r="P38" s="40">
        <f>+Tabla1[[#This Row],[Meta Ejecutada Vigencia4]]/Tabla1[[#This Row],[Meta Programada Vigencia]]</f>
        <v>0</v>
      </c>
      <c r="Q38" s="40">
        <f>+Tabla1[[#This Row],[Meta Ejecutada Vigencia4]]/Tabla1[[#This Row],[Meta Programada Cuatrienio3]]</f>
        <v>0</v>
      </c>
      <c r="R38" s="39"/>
      <c r="S38" s="39"/>
      <c r="T38" s="39"/>
      <c r="U38" s="39"/>
      <c r="V38" s="39"/>
      <c r="W38" s="39"/>
      <c r="X38" s="39"/>
      <c r="Y38" s="39"/>
      <c r="Z38" s="51">
        <v>0</v>
      </c>
      <c r="AA38" s="39"/>
      <c r="AB38" s="39"/>
      <c r="AC38" s="39"/>
      <c r="AD38" s="39"/>
      <c r="AE38" s="51">
        <v>0</v>
      </c>
      <c r="AF38" s="39"/>
      <c r="AG38" s="39"/>
      <c r="AH38" s="39"/>
      <c r="AI38" s="39"/>
      <c r="AJ38" s="51">
        <v>20000000000</v>
      </c>
      <c r="AK38" s="39"/>
      <c r="AL38" s="39"/>
      <c r="AM38" s="51">
        <v>0</v>
      </c>
      <c r="AN38" s="41">
        <f>SUM(Tabla1[[#This Row],[Recursos propios 2025]:[Otros 2025]])</f>
        <v>20000000000</v>
      </c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41">
        <f>SUM(Tabla1[[#This Row],[Recursos propios 20252]:[Otros 202515]])</f>
        <v>0</v>
      </c>
      <c r="BD38" s="41">
        <f>+Tabla1[[#This Row],[Total Comprometido 2025]]/Tabla1[[#This Row],[Total 2025]]</f>
        <v>0</v>
      </c>
      <c r="BE38" s="39"/>
      <c r="BF38" s="39"/>
      <c r="BG38" s="39"/>
      <c r="BH38" s="57" t="s">
        <v>251</v>
      </c>
      <c r="BI38" s="55" t="s">
        <v>250</v>
      </c>
      <c r="BJ38" s="57">
        <v>11</v>
      </c>
    </row>
    <row r="39" spans="1:62" s="65" customFormat="1" ht="72">
      <c r="A39" s="46">
        <v>108</v>
      </c>
      <c r="B39" s="46" t="s">
        <v>129</v>
      </c>
      <c r="C39" s="46" t="s">
        <v>136</v>
      </c>
      <c r="D39" s="46" t="s">
        <v>143</v>
      </c>
      <c r="E39" s="46" t="s">
        <v>144</v>
      </c>
      <c r="F39" s="46" t="s">
        <v>184</v>
      </c>
      <c r="G39" s="46" t="s">
        <v>185</v>
      </c>
      <c r="H39" s="46">
        <v>240206200</v>
      </c>
      <c r="I39" s="46" t="s">
        <v>186</v>
      </c>
      <c r="J39" s="47">
        <v>0</v>
      </c>
      <c r="K39" s="46" t="s">
        <v>81</v>
      </c>
      <c r="L39" s="46" t="s">
        <v>248</v>
      </c>
      <c r="M39" s="47">
        <v>1</v>
      </c>
      <c r="N39" s="46">
        <v>0.35</v>
      </c>
      <c r="O39" s="39"/>
      <c r="P39" s="40">
        <f>+Tabla1[[#This Row],[Meta Ejecutada Vigencia4]]/Tabla1[[#This Row],[Meta Programada Vigencia]]</f>
        <v>0</v>
      </c>
      <c r="Q39" s="40">
        <f>+Tabla1[[#This Row],[Meta Ejecutada Vigencia4]]/Tabla1[[#This Row],[Meta Programada Cuatrienio3]]</f>
        <v>0</v>
      </c>
      <c r="R39" s="39"/>
      <c r="S39" s="39"/>
      <c r="T39" s="39"/>
      <c r="U39" s="39"/>
      <c r="V39" s="39"/>
      <c r="W39" s="39"/>
      <c r="X39" s="39"/>
      <c r="Y39" s="39"/>
      <c r="Z39" s="51">
        <v>20941540685</v>
      </c>
      <c r="AA39" s="39"/>
      <c r="AB39" s="39"/>
      <c r="AC39" s="39"/>
      <c r="AD39" s="39"/>
      <c r="AE39" s="51">
        <v>0</v>
      </c>
      <c r="AF39" s="39"/>
      <c r="AG39" s="39"/>
      <c r="AH39" s="39"/>
      <c r="AI39" s="39"/>
      <c r="AJ39" s="51">
        <v>0</v>
      </c>
      <c r="AK39" s="39"/>
      <c r="AL39" s="39"/>
      <c r="AM39" s="51">
        <v>0</v>
      </c>
      <c r="AN39" s="41">
        <f>SUM(Tabla1[[#This Row],[Recursos propios 2025]:[Otros 2025]])</f>
        <v>20941540685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41">
        <f>SUM(Tabla1[[#This Row],[Recursos propios 20252]:[Otros 202515]])</f>
        <v>0</v>
      </c>
      <c r="BD39" s="41">
        <f>+Tabla1[[#This Row],[Total Comprometido 2025]]/Tabla1[[#This Row],[Total 2025]]</f>
        <v>0</v>
      </c>
      <c r="BE39" s="39"/>
      <c r="BF39" s="39"/>
      <c r="BG39" s="39"/>
      <c r="BH39" s="46" t="s">
        <v>251</v>
      </c>
      <c r="BI39" s="55" t="s">
        <v>250</v>
      </c>
      <c r="BJ39" s="46">
        <v>11</v>
      </c>
    </row>
    <row r="40" spans="1:62" s="65" customFormat="1" ht="162">
      <c r="A40" s="57">
        <v>109</v>
      </c>
      <c r="B40" s="57" t="s">
        <v>129</v>
      </c>
      <c r="C40" s="57" t="s">
        <v>136</v>
      </c>
      <c r="D40" s="57" t="s">
        <v>143</v>
      </c>
      <c r="E40" s="57" t="s">
        <v>144</v>
      </c>
      <c r="F40" s="57" t="s">
        <v>187</v>
      </c>
      <c r="G40" s="57" t="s">
        <v>188</v>
      </c>
      <c r="H40" s="57">
        <v>240209400</v>
      </c>
      <c r="I40" s="57" t="s">
        <v>189</v>
      </c>
      <c r="J40" s="57">
        <v>0</v>
      </c>
      <c r="K40" s="57" t="s">
        <v>177</v>
      </c>
      <c r="L40" s="57" t="s">
        <v>248</v>
      </c>
      <c r="M40" s="57">
        <v>10000</v>
      </c>
      <c r="N40" s="57">
        <v>3300</v>
      </c>
      <c r="O40" s="39"/>
      <c r="P40" s="40">
        <f>+Tabla1[[#This Row],[Meta Ejecutada Vigencia4]]/Tabla1[[#This Row],[Meta Programada Vigencia]]</f>
        <v>0</v>
      </c>
      <c r="Q40" s="40">
        <f>+Tabla1[[#This Row],[Meta Ejecutada Vigencia4]]/Tabla1[[#This Row],[Meta Programada Cuatrienio3]]</f>
        <v>0</v>
      </c>
      <c r="R40" s="39"/>
      <c r="S40" s="39"/>
      <c r="T40" s="39"/>
      <c r="U40" s="39"/>
      <c r="V40" s="39"/>
      <c r="W40" s="39"/>
      <c r="X40" s="39"/>
      <c r="Y40" s="39"/>
      <c r="Z40" s="51">
        <v>600000000</v>
      </c>
      <c r="AA40" s="39"/>
      <c r="AB40" s="39"/>
      <c r="AC40" s="39"/>
      <c r="AD40" s="39"/>
      <c r="AE40" s="51">
        <v>0</v>
      </c>
      <c r="AF40" s="39"/>
      <c r="AG40" s="39"/>
      <c r="AH40" s="39"/>
      <c r="AI40" s="39"/>
      <c r="AJ40" s="51">
        <v>0</v>
      </c>
      <c r="AK40" s="39"/>
      <c r="AL40" s="39"/>
      <c r="AM40" s="51">
        <v>0</v>
      </c>
      <c r="AN40" s="41">
        <f>SUM(Tabla1[[#This Row],[Recursos propios 2025]:[Otros 2025]])</f>
        <v>600000000</v>
      </c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41">
        <f>SUM(Tabla1[[#This Row],[Recursos propios 20252]:[Otros 202515]])</f>
        <v>0</v>
      </c>
      <c r="BD40" s="41">
        <f>+Tabla1[[#This Row],[Total Comprometido 2025]]/Tabla1[[#This Row],[Total 2025]]</f>
        <v>0</v>
      </c>
      <c r="BE40" s="39"/>
      <c r="BF40" s="39"/>
      <c r="BG40" s="39"/>
      <c r="BH40" s="57" t="s">
        <v>251</v>
      </c>
      <c r="BI40" s="55" t="s">
        <v>250</v>
      </c>
      <c r="BJ40" s="57">
        <v>11.13</v>
      </c>
    </row>
    <row r="41" spans="1:62" s="65" customFormat="1" ht="90">
      <c r="A41" s="42">
        <v>125</v>
      </c>
      <c r="B41" s="57" t="s">
        <v>129</v>
      </c>
      <c r="C41" s="57" t="s">
        <v>75</v>
      </c>
      <c r="D41" s="57" t="s">
        <v>190</v>
      </c>
      <c r="E41" s="57" t="s">
        <v>191</v>
      </c>
      <c r="F41" s="57" t="s">
        <v>192</v>
      </c>
      <c r="G41" s="57" t="s">
        <v>193</v>
      </c>
      <c r="H41" s="57">
        <v>210101600</v>
      </c>
      <c r="I41" s="57" t="s">
        <v>194</v>
      </c>
      <c r="J41" s="57">
        <v>0</v>
      </c>
      <c r="K41" s="57" t="s">
        <v>81</v>
      </c>
      <c r="L41" s="57" t="s">
        <v>248</v>
      </c>
      <c r="M41" s="57">
        <v>200</v>
      </c>
      <c r="N41" s="57">
        <v>200</v>
      </c>
      <c r="O41" s="43"/>
      <c r="P41" s="44">
        <f>+Tabla1[[#This Row],[Meta Ejecutada Vigencia4]]/Tabla1[[#This Row],[Meta Programada Vigencia]]</f>
        <v>0</v>
      </c>
      <c r="Q41" s="44">
        <f>+Tabla1[[#This Row],[Meta Ejecutada Vigencia4]]/Tabla1[[#This Row],[Meta Programada Cuatrienio3]]</f>
        <v>0</v>
      </c>
      <c r="R41" s="43"/>
      <c r="S41" s="43"/>
      <c r="T41" s="43"/>
      <c r="U41" s="43"/>
      <c r="V41" s="43"/>
      <c r="W41" s="43"/>
      <c r="X41" s="43"/>
      <c r="Y41" s="43"/>
      <c r="Z41" s="51">
        <v>300000000</v>
      </c>
      <c r="AA41" s="43"/>
      <c r="AB41" s="43"/>
      <c r="AC41" s="43"/>
      <c r="AD41" s="43"/>
      <c r="AE41" s="51">
        <v>0</v>
      </c>
      <c r="AF41" s="43"/>
      <c r="AG41" s="43"/>
      <c r="AH41" s="43"/>
      <c r="AI41" s="43"/>
      <c r="AJ41" s="51">
        <v>0</v>
      </c>
      <c r="AK41" s="43"/>
      <c r="AL41" s="43"/>
      <c r="AM41" s="51">
        <v>0</v>
      </c>
      <c r="AN41" s="45">
        <f>SUM(Tabla1[[#This Row],[Recursos propios 2025]:[Otros 2025]])</f>
        <v>300000000</v>
      </c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5">
        <f>SUM(Tabla1[[#This Row],[Recursos propios 20252]:[Otros 202515]])</f>
        <v>0</v>
      </c>
      <c r="BD41" s="45">
        <f>+Tabla1[[#This Row],[Total Comprometido 2025]]/Tabla1[[#This Row],[Total 2025]]</f>
        <v>0</v>
      </c>
      <c r="BE41" s="43"/>
      <c r="BF41" s="43"/>
      <c r="BG41" s="43"/>
      <c r="BH41" s="57" t="s">
        <v>251</v>
      </c>
      <c r="BI41" s="55" t="s">
        <v>250</v>
      </c>
      <c r="BJ41" s="57">
        <v>10</v>
      </c>
    </row>
    <row r="42" spans="1:62" s="65" customFormat="1" ht="180">
      <c r="A42" s="38">
        <v>128</v>
      </c>
      <c r="B42" s="46" t="s">
        <v>129</v>
      </c>
      <c r="C42" s="46" t="s">
        <v>91</v>
      </c>
      <c r="D42" s="46" t="s">
        <v>111</v>
      </c>
      <c r="E42" s="46" t="s">
        <v>195</v>
      </c>
      <c r="F42" s="46" t="s">
        <v>196</v>
      </c>
      <c r="G42" s="46" t="s">
        <v>197</v>
      </c>
      <c r="H42" s="46">
        <v>400304700</v>
      </c>
      <c r="I42" s="46" t="s">
        <v>198</v>
      </c>
      <c r="J42" s="47">
        <v>289645</v>
      </c>
      <c r="K42" s="46" t="s">
        <v>81</v>
      </c>
      <c r="L42" s="46" t="s">
        <v>247</v>
      </c>
      <c r="M42" s="47">
        <v>289645</v>
      </c>
      <c r="N42" s="46">
        <v>289645</v>
      </c>
      <c r="O42" s="39"/>
      <c r="P42" s="40">
        <f>+Tabla1[[#This Row],[Meta Ejecutada Vigencia4]]/Tabla1[[#This Row],[Meta Programada Vigencia]]</f>
        <v>0</v>
      </c>
      <c r="Q42" s="40">
        <f>+Tabla1[[#This Row],[Meta Ejecutada Vigencia4]]/Tabla1[[#This Row],[Meta Programada Cuatrienio3]]</f>
        <v>0</v>
      </c>
      <c r="R42" s="39"/>
      <c r="S42" s="39"/>
      <c r="T42" s="39"/>
      <c r="U42" s="39"/>
      <c r="V42" s="39"/>
      <c r="W42" s="39"/>
      <c r="X42" s="39"/>
      <c r="Y42" s="39"/>
      <c r="Z42" s="51">
        <v>411734720</v>
      </c>
      <c r="AA42" s="39"/>
      <c r="AB42" s="39"/>
      <c r="AC42" s="39"/>
      <c r="AD42" s="39"/>
      <c r="AE42" s="51">
        <v>9160595059</v>
      </c>
      <c r="AF42" s="39"/>
      <c r="AG42" s="39"/>
      <c r="AH42" s="39"/>
      <c r="AI42" s="39"/>
      <c r="AJ42" s="51">
        <v>0</v>
      </c>
      <c r="AK42" s="39"/>
      <c r="AL42" s="39"/>
      <c r="AM42" s="51">
        <v>0</v>
      </c>
      <c r="AN42" s="41">
        <f>SUM(Tabla1[[#This Row],[Recursos propios 2025]:[Otros 2025]])</f>
        <v>9572329779</v>
      </c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41">
        <f>SUM(Tabla1[[#This Row],[Recursos propios 20252]:[Otros 202515]])</f>
        <v>0</v>
      </c>
      <c r="BD42" s="41">
        <f>+Tabla1[[#This Row],[Total Comprometido 2025]]/Tabla1[[#This Row],[Total 2025]]</f>
        <v>0</v>
      </c>
      <c r="BE42" s="39"/>
      <c r="BF42" s="39"/>
      <c r="BG42" s="39"/>
      <c r="BH42" s="46" t="s">
        <v>251</v>
      </c>
      <c r="BI42" s="55" t="s">
        <v>250</v>
      </c>
      <c r="BJ42" s="46" t="s">
        <v>253</v>
      </c>
    </row>
    <row r="43" spans="1:62" s="65" customFormat="1" ht="180">
      <c r="A43" s="42">
        <v>129</v>
      </c>
      <c r="B43" s="57" t="s">
        <v>129</v>
      </c>
      <c r="C43" s="57" t="s">
        <v>91</v>
      </c>
      <c r="D43" s="57" t="s">
        <v>111</v>
      </c>
      <c r="E43" s="57" t="s">
        <v>195</v>
      </c>
      <c r="F43" s="57" t="s">
        <v>199</v>
      </c>
      <c r="G43" s="57" t="s">
        <v>200</v>
      </c>
      <c r="H43" s="57">
        <v>400304800</v>
      </c>
      <c r="I43" s="57" t="s">
        <v>201</v>
      </c>
      <c r="J43" s="57">
        <v>24000</v>
      </c>
      <c r="K43" s="57" t="s">
        <v>202</v>
      </c>
      <c r="L43" s="57" t="s">
        <v>248</v>
      </c>
      <c r="M43" s="57">
        <v>18000</v>
      </c>
      <c r="N43" s="57">
        <v>2400</v>
      </c>
      <c r="O43" s="43"/>
      <c r="P43" s="44">
        <f>+Tabla1[[#This Row],[Meta Ejecutada Vigencia4]]/Tabla1[[#This Row],[Meta Programada Vigencia]]</f>
        <v>0</v>
      </c>
      <c r="Q43" s="44">
        <f>+Tabla1[[#This Row],[Meta Ejecutada Vigencia4]]/Tabla1[[#This Row],[Meta Programada Cuatrienio3]]</f>
        <v>0</v>
      </c>
      <c r="R43" s="43"/>
      <c r="S43" s="43"/>
      <c r="T43" s="43"/>
      <c r="U43" s="43"/>
      <c r="V43" s="43"/>
      <c r="W43" s="43"/>
      <c r="X43" s="43"/>
      <c r="Y43" s="43"/>
      <c r="Z43" s="51">
        <v>200000000</v>
      </c>
      <c r="AA43" s="43"/>
      <c r="AB43" s="43"/>
      <c r="AC43" s="43"/>
      <c r="AD43" s="43"/>
      <c r="AE43" s="51">
        <v>0</v>
      </c>
      <c r="AF43" s="43"/>
      <c r="AG43" s="43"/>
      <c r="AH43" s="43"/>
      <c r="AI43" s="43"/>
      <c r="AJ43" s="51">
        <v>0</v>
      </c>
      <c r="AK43" s="43"/>
      <c r="AL43" s="43"/>
      <c r="AM43" s="51">
        <v>0</v>
      </c>
      <c r="AN43" s="45">
        <f>SUM(Tabla1[[#This Row],[Recursos propios 2025]:[Otros 2025]])</f>
        <v>200000000</v>
      </c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5">
        <f>SUM(Tabla1[[#This Row],[Recursos propios 20252]:[Otros 202515]])</f>
        <v>0</v>
      </c>
      <c r="BD43" s="45">
        <f>+Tabla1[[#This Row],[Total Comprometido 2025]]/Tabla1[[#This Row],[Total 2025]]</f>
        <v>0</v>
      </c>
      <c r="BE43" s="43"/>
      <c r="BF43" s="43"/>
      <c r="BG43" s="43"/>
      <c r="BH43" s="57" t="s">
        <v>251</v>
      </c>
      <c r="BI43" s="55" t="s">
        <v>250</v>
      </c>
      <c r="BJ43" s="57" t="s">
        <v>253</v>
      </c>
    </row>
    <row r="44" spans="1:62" s="65" customFormat="1" ht="54">
      <c r="A44" s="38">
        <v>135</v>
      </c>
      <c r="B44" s="57" t="s">
        <v>203</v>
      </c>
      <c r="C44" s="57" t="s">
        <v>204</v>
      </c>
      <c r="D44" s="57" t="s">
        <v>205</v>
      </c>
      <c r="E44" s="57" t="s">
        <v>206</v>
      </c>
      <c r="F44" s="57" t="s">
        <v>207</v>
      </c>
      <c r="G44" s="57" t="s">
        <v>208</v>
      </c>
      <c r="H44" s="57">
        <v>430201500</v>
      </c>
      <c r="I44" s="57" t="s">
        <v>209</v>
      </c>
      <c r="J44" s="57">
        <v>0</v>
      </c>
      <c r="K44" s="57" t="s">
        <v>81</v>
      </c>
      <c r="L44" s="57" t="s">
        <v>248</v>
      </c>
      <c r="M44" s="57">
        <v>1</v>
      </c>
      <c r="N44" s="57">
        <v>0</v>
      </c>
      <c r="O44" s="39"/>
      <c r="P44" s="40" t="e">
        <f>+Tabla1[[#This Row],[Meta Ejecutada Vigencia4]]/Tabla1[[#This Row],[Meta Programada Vigencia]]</f>
        <v>#DIV/0!</v>
      </c>
      <c r="Q44" s="40">
        <f>+Tabla1[[#This Row],[Meta Ejecutada Vigencia4]]/Tabla1[[#This Row],[Meta Programada Cuatrienio3]]</f>
        <v>0</v>
      </c>
      <c r="R44" s="39"/>
      <c r="S44" s="39"/>
      <c r="T44" s="39"/>
      <c r="U44" s="39"/>
      <c r="V44" s="39"/>
      <c r="W44" s="39"/>
      <c r="X44" s="39"/>
      <c r="Y44" s="39"/>
      <c r="Z44" s="51">
        <v>0</v>
      </c>
      <c r="AA44" s="39"/>
      <c r="AB44" s="39"/>
      <c r="AC44" s="39"/>
      <c r="AD44" s="39"/>
      <c r="AE44" s="51">
        <v>0</v>
      </c>
      <c r="AF44" s="39"/>
      <c r="AG44" s="39"/>
      <c r="AH44" s="39"/>
      <c r="AI44" s="39"/>
      <c r="AJ44" s="51">
        <v>0</v>
      </c>
      <c r="AK44" s="39"/>
      <c r="AL44" s="39"/>
      <c r="AM44" s="51">
        <v>0</v>
      </c>
      <c r="AN44" s="41">
        <f>SUM(Tabla1[[#This Row],[Recursos propios 2025]:[Otros 2025]])</f>
        <v>0</v>
      </c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1">
        <f>SUM(Tabla1[[#This Row],[Recursos propios 20252]:[Otros 202515]])</f>
        <v>0</v>
      </c>
      <c r="BD44" s="41" t="e">
        <f>+Tabla1[[#This Row],[Total Comprometido 2025]]/Tabla1[[#This Row],[Total 2025]]</f>
        <v>#DIV/0!</v>
      </c>
      <c r="BE44" s="39"/>
      <c r="BF44" s="39"/>
      <c r="BG44" s="39"/>
      <c r="BH44" s="57" t="s">
        <v>251</v>
      </c>
      <c r="BI44" s="55" t="s">
        <v>250</v>
      </c>
      <c r="BJ44" s="57">
        <v>3</v>
      </c>
    </row>
    <row r="45" spans="1:62" s="65" customFormat="1" ht="144">
      <c r="A45" s="42">
        <v>136</v>
      </c>
      <c r="B45" s="46" t="s">
        <v>203</v>
      </c>
      <c r="C45" s="46" t="s">
        <v>204</v>
      </c>
      <c r="D45" s="46" t="s">
        <v>210</v>
      </c>
      <c r="E45" s="46" t="s">
        <v>211</v>
      </c>
      <c r="F45" s="46" t="s">
        <v>212</v>
      </c>
      <c r="G45" s="46" t="s">
        <v>213</v>
      </c>
      <c r="H45" s="46">
        <v>430101100</v>
      </c>
      <c r="I45" s="46" t="s">
        <v>214</v>
      </c>
      <c r="J45" s="47">
        <v>0</v>
      </c>
      <c r="K45" s="46" t="s">
        <v>81</v>
      </c>
      <c r="L45" s="46" t="s">
        <v>248</v>
      </c>
      <c r="M45" s="47">
        <v>4</v>
      </c>
      <c r="N45" s="46">
        <v>1.5</v>
      </c>
      <c r="O45" s="43"/>
      <c r="P45" s="44">
        <f>+Tabla1[[#This Row],[Meta Ejecutada Vigencia4]]/Tabla1[[#This Row],[Meta Programada Vigencia]]</f>
        <v>0</v>
      </c>
      <c r="Q45" s="44">
        <f>+Tabla1[[#This Row],[Meta Ejecutada Vigencia4]]/Tabla1[[#This Row],[Meta Programada Cuatrienio3]]</f>
        <v>0</v>
      </c>
      <c r="R45" s="43"/>
      <c r="S45" s="43"/>
      <c r="T45" s="43"/>
      <c r="U45" s="43"/>
      <c r="V45" s="43"/>
      <c r="W45" s="43"/>
      <c r="X45" s="43"/>
      <c r="Y45" s="43"/>
      <c r="Z45" s="51">
        <v>10000000000</v>
      </c>
      <c r="AA45" s="43"/>
      <c r="AB45" s="43"/>
      <c r="AC45" s="43"/>
      <c r="AD45" s="43"/>
      <c r="AE45" s="51">
        <v>0</v>
      </c>
      <c r="AF45" s="43"/>
      <c r="AG45" s="43"/>
      <c r="AH45" s="43"/>
      <c r="AI45" s="43"/>
      <c r="AJ45" s="51">
        <v>0</v>
      </c>
      <c r="AK45" s="43"/>
      <c r="AL45" s="43"/>
      <c r="AM45" s="51">
        <v>0</v>
      </c>
      <c r="AN45" s="45">
        <f>SUM(Tabla1[[#This Row],[Recursos propios 2025]:[Otros 2025]])</f>
        <v>10000000000</v>
      </c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5">
        <f>SUM(Tabla1[[#This Row],[Recursos propios 20252]:[Otros 202515]])</f>
        <v>0</v>
      </c>
      <c r="BD45" s="45">
        <f>+Tabla1[[#This Row],[Total Comprometido 2025]]/Tabla1[[#This Row],[Total 2025]]</f>
        <v>0</v>
      </c>
      <c r="BE45" s="43"/>
      <c r="BF45" s="43"/>
      <c r="BG45" s="43"/>
      <c r="BH45" s="46" t="s">
        <v>251</v>
      </c>
      <c r="BI45" s="55" t="s">
        <v>250</v>
      </c>
      <c r="BJ45" s="46">
        <v>3</v>
      </c>
    </row>
    <row r="46" spans="1:62" s="65" customFormat="1" ht="162">
      <c r="A46" s="42">
        <v>145</v>
      </c>
      <c r="B46" s="57" t="s">
        <v>203</v>
      </c>
      <c r="C46" s="57" t="s">
        <v>215</v>
      </c>
      <c r="D46" s="57" t="s">
        <v>216</v>
      </c>
      <c r="E46" s="57" t="s">
        <v>217</v>
      </c>
      <c r="F46" s="57" t="s">
        <v>218</v>
      </c>
      <c r="G46" s="57" t="s">
        <v>219</v>
      </c>
      <c r="H46" s="57">
        <v>330207300</v>
      </c>
      <c r="I46" s="57" t="s">
        <v>220</v>
      </c>
      <c r="J46" s="57">
        <v>0</v>
      </c>
      <c r="K46" s="57" t="s">
        <v>81</v>
      </c>
      <c r="L46" s="57" t="s">
        <v>248</v>
      </c>
      <c r="M46" s="57">
        <v>2</v>
      </c>
      <c r="N46" s="57">
        <v>1</v>
      </c>
      <c r="O46" s="43"/>
      <c r="P46" s="44">
        <f>+Tabla1[[#This Row],[Meta Ejecutada Vigencia4]]/Tabla1[[#This Row],[Meta Programada Vigencia]]</f>
        <v>0</v>
      </c>
      <c r="Q46" s="44">
        <f>+Tabla1[[#This Row],[Meta Ejecutada Vigencia4]]/Tabla1[[#This Row],[Meta Programada Cuatrienio3]]</f>
        <v>0</v>
      </c>
      <c r="R46" s="43"/>
      <c r="S46" s="43"/>
      <c r="T46" s="43"/>
      <c r="U46" s="43"/>
      <c r="V46" s="43"/>
      <c r="W46" s="43"/>
      <c r="X46" s="43"/>
      <c r="Y46" s="43"/>
      <c r="Z46" s="51">
        <v>11000000000</v>
      </c>
      <c r="AA46" s="43"/>
      <c r="AB46" s="43"/>
      <c r="AC46" s="43"/>
      <c r="AD46" s="43"/>
      <c r="AE46" s="51">
        <v>0</v>
      </c>
      <c r="AF46" s="43"/>
      <c r="AG46" s="43"/>
      <c r="AH46" s="43"/>
      <c r="AI46" s="43"/>
      <c r="AJ46" s="51">
        <v>0</v>
      </c>
      <c r="AK46" s="43"/>
      <c r="AL46" s="43"/>
      <c r="AM46" s="51">
        <v>0</v>
      </c>
      <c r="AN46" s="45">
        <f>SUM(Tabla1[[#This Row],[Recursos propios 2025]:[Otros 2025]])</f>
        <v>11000000000</v>
      </c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5">
        <f>SUM(Tabla1[[#This Row],[Recursos propios 20252]:[Otros 202515]])</f>
        <v>0</v>
      </c>
      <c r="BD46" s="45">
        <f>+Tabla1[[#This Row],[Total Comprometido 2025]]/Tabla1[[#This Row],[Total 2025]]</f>
        <v>0</v>
      </c>
      <c r="BE46" s="43"/>
      <c r="BF46" s="43"/>
      <c r="BG46" s="43"/>
      <c r="BH46" s="57" t="s">
        <v>251</v>
      </c>
      <c r="BI46" s="55" t="s">
        <v>250</v>
      </c>
      <c r="BJ46" s="57">
        <v>11</v>
      </c>
    </row>
    <row r="47" spans="1:62" s="65" customFormat="1" ht="90">
      <c r="A47" s="38">
        <v>235</v>
      </c>
      <c r="B47" s="57" t="s">
        <v>221</v>
      </c>
      <c r="C47" s="57" t="s">
        <v>222</v>
      </c>
      <c r="D47" s="57" t="s">
        <v>223</v>
      </c>
      <c r="E47" s="57" t="s">
        <v>224</v>
      </c>
      <c r="F47" s="57" t="s">
        <v>225</v>
      </c>
      <c r="G47" s="57" t="s">
        <v>226</v>
      </c>
      <c r="H47" s="57">
        <v>450200700</v>
      </c>
      <c r="I47" s="57" t="s">
        <v>227</v>
      </c>
      <c r="J47" s="57" t="s">
        <v>228</v>
      </c>
      <c r="K47" s="57" t="s">
        <v>81</v>
      </c>
      <c r="L47" s="57" t="s">
        <v>248</v>
      </c>
      <c r="M47" s="57">
        <v>3</v>
      </c>
      <c r="N47" s="57">
        <v>1</v>
      </c>
      <c r="O47" s="39"/>
      <c r="P47" s="40">
        <f>+Tabla1[[#This Row],[Meta Ejecutada Vigencia4]]/Tabla1[[#This Row],[Meta Programada Vigencia]]</f>
        <v>0</v>
      </c>
      <c r="Q47" s="40">
        <f>+Tabla1[[#This Row],[Meta Ejecutada Vigencia4]]/Tabla1[[#This Row],[Meta Programada Cuatrienio3]]</f>
        <v>0</v>
      </c>
      <c r="R47" s="39"/>
      <c r="S47" s="39"/>
      <c r="T47" s="39"/>
      <c r="U47" s="39"/>
      <c r="V47" s="39"/>
      <c r="W47" s="39"/>
      <c r="X47" s="39"/>
      <c r="Y47" s="39"/>
      <c r="Z47" s="51">
        <v>0</v>
      </c>
      <c r="AA47" s="39"/>
      <c r="AB47" s="39"/>
      <c r="AC47" s="39"/>
      <c r="AD47" s="39"/>
      <c r="AE47" s="51">
        <v>1200000000</v>
      </c>
      <c r="AF47" s="39"/>
      <c r="AG47" s="39"/>
      <c r="AH47" s="39"/>
      <c r="AI47" s="39"/>
      <c r="AJ47" s="51">
        <v>0</v>
      </c>
      <c r="AK47" s="39"/>
      <c r="AL47" s="39"/>
      <c r="AM47" s="51">
        <v>0</v>
      </c>
      <c r="AN47" s="41">
        <f>SUM(Tabla1[[#This Row],[Recursos propios 2025]:[Otros 2025]])</f>
        <v>1200000000</v>
      </c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1">
        <f>SUM(Tabla1[[#This Row],[Recursos propios 20252]:[Otros 202515]])</f>
        <v>0</v>
      </c>
      <c r="BD47" s="41">
        <f>+Tabla1[[#This Row],[Total Comprometido 2025]]/Tabla1[[#This Row],[Total 2025]]</f>
        <v>0</v>
      </c>
      <c r="BE47" s="39"/>
      <c r="BF47" s="39"/>
      <c r="BG47" s="39"/>
      <c r="BH47" s="57" t="s">
        <v>251</v>
      </c>
      <c r="BI47" s="55" t="s">
        <v>250</v>
      </c>
      <c r="BJ47" s="57">
        <v>10.11</v>
      </c>
    </row>
    <row r="48" spans="1:62" s="65" customFormat="1" ht="90">
      <c r="A48" s="42">
        <v>236</v>
      </c>
      <c r="B48" s="46" t="s">
        <v>221</v>
      </c>
      <c r="C48" s="46" t="s">
        <v>222</v>
      </c>
      <c r="D48" s="46" t="s">
        <v>223</v>
      </c>
      <c r="E48" s="46" t="s">
        <v>224</v>
      </c>
      <c r="F48" s="46" t="s">
        <v>229</v>
      </c>
      <c r="G48" s="46" t="s">
        <v>230</v>
      </c>
      <c r="H48" s="46">
        <v>450200300</v>
      </c>
      <c r="I48" s="46" t="s">
        <v>231</v>
      </c>
      <c r="J48" s="47">
        <v>13</v>
      </c>
      <c r="K48" s="46" t="s">
        <v>81</v>
      </c>
      <c r="L48" s="46" t="s">
        <v>248</v>
      </c>
      <c r="M48" s="47">
        <v>10</v>
      </c>
      <c r="N48" s="46">
        <v>5.8</v>
      </c>
      <c r="O48" s="43"/>
      <c r="P48" s="44">
        <f>+Tabla1[[#This Row],[Meta Ejecutada Vigencia4]]/Tabla1[[#This Row],[Meta Programada Vigencia]]</f>
        <v>0</v>
      </c>
      <c r="Q48" s="44">
        <f>+Tabla1[[#This Row],[Meta Ejecutada Vigencia4]]/Tabla1[[#This Row],[Meta Programada Cuatrienio3]]</f>
        <v>0</v>
      </c>
      <c r="R48" s="43"/>
      <c r="S48" s="43"/>
      <c r="T48" s="43"/>
      <c r="U48" s="43"/>
      <c r="V48" s="43"/>
      <c r="W48" s="43"/>
      <c r="X48" s="43"/>
      <c r="Y48" s="43"/>
      <c r="Z48" s="51">
        <v>0</v>
      </c>
      <c r="AA48" s="43"/>
      <c r="AB48" s="43"/>
      <c r="AC48" s="43"/>
      <c r="AD48" s="43"/>
      <c r="AE48" s="51">
        <v>702284533</v>
      </c>
      <c r="AF48" s="43"/>
      <c r="AG48" s="43"/>
      <c r="AH48" s="43"/>
      <c r="AI48" s="43"/>
      <c r="AJ48" s="51">
        <v>0</v>
      </c>
      <c r="AK48" s="43"/>
      <c r="AL48" s="43"/>
      <c r="AM48" s="51">
        <v>0</v>
      </c>
      <c r="AN48" s="45">
        <f>SUM(Tabla1[[#This Row],[Recursos propios 2025]:[Otros 2025]])</f>
        <v>702284533</v>
      </c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5">
        <f>SUM(Tabla1[[#This Row],[Recursos propios 20252]:[Otros 202515]])</f>
        <v>0</v>
      </c>
      <c r="BD48" s="45">
        <f>+Tabla1[[#This Row],[Total Comprometido 2025]]/Tabla1[[#This Row],[Total 2025]]</f>
        <v>0</v>
      </c>
      <c r="BE48" s="43"/>
      <c r="BF48" s="43"/>
      <c r="BG48" s="43"/>
      <c r="BH48" s="46" t="s">
        <v>251</v>
      </c>
      <c r="BI48" s="55" t="s">
        <v>250</v>
      </c>
      <c r="BJ48" s="46">
        <v>10</v>
      </c>
    </row>
    <row r="49" spans="1:62" s="65" customFormat="1" ht="234">
      <c r="A49" s="38">
        <v>251</v>
      </c>
      <c r="B49" s="57" t="s">
        <v>221</v>
      </c>
      <c r="C49" s="57" t="s">
        <v>222</v>
      </c>
      <c r="D49" s="57" t="s">
        <v>232</v>
      </c>
      <c r="E49" s="57" t="s">
        <v>233</v>
      </c>
      <c r="F49" s="57" t="s">
        <v>234</v>
      </c>
      <c r="G49" s="57" t="s">
        <v>235</v>
      </c>
      <c r="H49" s="57">
        <v>459903100</v>
      </c>
      <c r="I49" s="57" t="s">
        <v>236</v>
      </c>
      <c r="J49" s="57">
        <v>9</v>
      </c>
      <c r="K49" s="57" t="s">
        <v>81</v>
      </c>
      <c r="L49" s="57" t="s">
        <v>247</v>
      </c>
      <c r="M49" s="57">
        <v>9</v>
      </c>
      <c r="N49" s="57">
        <v>9</v>
      </c>
      <c r="O49" s="39"/>
      <c r="P49" s="40">
        <f>+Tabla1[[#This Row],[Meta Ejecutada Vigencia4]]/Tabla1[[#This Row],[Meta Programada Vigencia]]</f>
        <v>0</v>
      </c>
      <c r="Q49" s="40">
        <f>+Tabla1[[#This Row],[Meta Ejecutada Vigencia4]]/Tabla1[[#This Row],[Meta Programada Cuatrienio3]]</f>
        <v>0</v>
      </c>
      <c r="R49" s="39"/>
      <c r="S49" s="39"/>
      <c r="T49" s="39"/>
      <c r="U49" s="39"/>
      <c r="V49" s="39"/>
      <c r="W49" s="39"/>
      <c r="X49" s="39"/>
      <c r="Y49" s="39"/>
      <c r="Z49" s="51">
        <v>2000000000</v>
      </c>
      <c r="AA49" s="39"/>
      <c r="AB49" s="39"/>
      <c r="AC49" s="39"/>
      <c r="AD49" s="39"/>
      <c r="AE49" s="51">
        <v>0</v>
      </c>
      <c r="AF49" s="39"/>
      <c r="AG49" s="39"/>
      <c r="AH49" s="39"/>
      <c r="AI49" s="39"/>
      <c r="AJ49" s="51">
        <v>0</v>
      </c>
      <c r="AK49" s="39"/>
      <c r="AL49" s="39"/>
      <c r="AM49" s="51">
        <v>0</v>
      </c>
      <c r="AN49" s="41">
        <f>SUM(Tabla1[[#This Row],[Recursos propios 2025]:[Otros 2025]])</f>
        <v>2000000000</v>
      </c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41">
        <f>SUM(Tabla1[[#This Row],[Recursos propios 20252]:[Otros 202515]])</f>
        <v>0</v>
      </c>
      <c r="BD49" s="41">
        <f>+Tabla1[[#This Row],[Total Comprometido 2025]]/Tabla1[[#This Row],[Total 2025]]</f>
        <v>0</v>
      </c>
      <c r="BE49" s="39"/>
      <c r="BF49" s="39"/>
      <c r="BG49" s="39"/>
      <c r="BH49" s="57" t="s">
        <v>251</v>
      </c>
      <c r="BI49" s="55" t="s">
        <v>250</v>
      </c>
      <c r="BJ49" s="57">
        <v>16</v>
      </c>
    </row>
    <row r="50" spans="1:62" s="65" customFormat="1" ht="234">
      <c r="A50" s="38">
        <v>252</v>
      </c>
      <c r="B50" s="46" t="s">
        <v>221</v>
      </c>
      <c r="C50" s="46" t="s">
        <v>222</v>
      </c>
      <c r="D50" s="46" t="s">
        <v>232</v>
      </c>
      <c r="E50" s="46" t="s">
        <v>233</v>
      </c>
      <c r="F50" s="46" t="s">
        <v>237</v>
      </c>
      <c r="G50" s="46" t="s">
        <v>238</v>
      </c>
      <c r="H50" s="46">
        <v>459901100</v>
      </c>
      <c r="I50" s="46" t="s">
        <v>239</v>
      </c>
      <c r="J50" s="47">
        <v>0</v>
      </c>
      <c r="K50" s="46" t="s">
        <v>81</v>
      </c>
      <c r="L50" s="46" t="s">
        <v>248</v>
      </c>
      <c r="M50" s="47">
        <v>5</v>
      </c>
      <c r="N50" s="46">
        <v>1.5</v>
      </c>
      <c r="O50" s="39"/>
      <c r="P50" s="40">
        <f>+Tabla1[[#This Row],[Meta Ejecutada Vigencia4]]/Tabla1[[#This Row],[Meta Programada Vigencia]]</f>
        <v>0</v>
      </c>
      <c r="Q50" s="40">
        <f>+Tabla1[[#This Row],[Meta Ejecutada Vigencia4]]/Tabla1[[#This Row],[Meta Programada Cuatrienio3]]</f>
        <v>0</v>
      </c>
      <c r="R50" s="39"/>
      <c r="S50" s="39"/>
      <c r="T50" s="39"/>
      <c r="U50" s="39"/>
      <c r="V50" s="39"/>
      <c r="W50" s="39"/>
      <c r="X50" s="39"/>
      <c r="Y50" s="39"/>
      <c r="Z50" s="51">
        <v>400000000</v>
      </c>
      <c r="AA50" s="39"/>
      <c r="AB50" s="39"/>
      <c r="AC50" s="39"/>
      <c r="AD50" s="39"/>
      <c r="AE50" s="51">
        <v>0</v>
      </c>
      <c r="AF50" s="39"/>
      <c r="AG50" s="39"/>
      <c r="AH50" s="39"/>
      <c r="AI50" s="39"/>
      <c r="AJ50" s="51">
        <v>0</v>
      </c>
      <c r="AK50" s="39"/>
      <c r="AL50" s="39"/>
      <c r="AM50" s="51">
        <v>0</v>
      </c>
      <c r="AN50" s="41">
        <f>SUM(Tabla1[[#This Row],[Recursos propios 2025]:[Otros 2025]])</f>
        <v>400000000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41">
        <f>SUM(Tabla1[[#This Row],[Recursos propios 20252]:[Otros 202515]])</f>
        <v>0</v>
      </c>
      <c r="BD50" s="41">
        <f>+Tabla1[[#This Row],[Total Comprometido 2025]]/Tabla1[[#This Row],[Total 2025]]</f>
        <v>0</v>
      </c>
      <c r="BE50" s="39"/>
      <c r="BF50" s="39"/>
      <c r="BG50" s="39"/>
      <c r="BH50" s="46" t="s">
        <v>251</v>
      </c>
      <c r="BI50" s="55" t="s">
        <v>250</v>
      </c>
      <c r="BJ50" s="46">
        <v>16</v>
      </c>
    </row>
    <row r="51" spans="1:62" s="65" customFormat="1" ht="234">
      <c r="A51" s="42">
        <v>253</v>
      </c>
      <c r="B51" s="57" t="s">
        <v>221</v>
      </c>
      <c r="C51" s="57" t="s">
        <v>222</v>
      </c>
      <c r="D51" s="57" t="s">
        <v>232</v>
      </c>
      <c r="E51" s="57" t="s">
        <v>233</v>
      </c>
      <c r="F51" s="57" t="s">
        <v>240</v>
      </c>
      <c r="G51" s="57" t="s">
        <v>241</v>
      </c>
      <c r="H51" s="57">
        <v>459900600</v>
      </c>
      <c r="I51" s="57" t="s">
        <v>242</v>
      </c>
      <c r="J51" s="57">
        <v>0</v>
      </c>
      <c r="K51" s="57" t="s">
        <v>81</v>
      </c>
      <c r="L51" s="57" t="s">
        <v>248</v>
      </c>
      <c r="M51" s="57">
        <v>4</v>
      </c>
      <c r="N51" s="57">
        <v>1.5</v>
      </c>
      <c r="O51" s="43"/>
      <c r="P51" s="44">
        <f>+Tabla1[[#This Row],[Meta Ejecutada Vigencia4]]/Tabla1[[#This Row],[Meta Programada Vigencia]]</f>
        <v>0</v>
      </c>
      <c r="Q51" s="44">
        <f>+Tabla1[[#This Row],[Meta Ejecutada Vigencia4]]/Tabla1[[#This Row],[Meta Programada Cuatrienio3]]</f>
        <v>0</v>
      </c>
      <c r="R51" s="43"/>
      <c r="S51" s="43"/>
      <c r="T51" s="43"/>
      <c r="U51" s="43"/>
      <c r="V51" s="43"/>
      <c r="W51" s="43"/>
      <c r="X51" s="43"/>
      <c r="Y51" s="43"/>
      <c r="Z51" s="51">
        <v>100000000</v>
      </c>
      <c r="AA51" s="43"/>
      <c r="AB51" s="43"/>
      <c r="AC51" s="43"/>
      <c r="AD51" s="43"/>
      <c r="AE51" s="51">
        <v>0</v>
      </c>
      <c r="AF51" s="43"/>
      <c r="AG51" s="43"/>
      <c r="AH51" s="43"/>
      <c r="AI51" s="43"/>
      <c r="AJ51" s="51">
        <v>0</v>
      </c>
      <c r="AK51" s="43"/>
      <c r="AL51" s="43"/>
      <c r="AM51" s="51">
        <v>0</v>
      </c>
      <c r="AN51" s="45">
        <f>SUM(Tabla1[[#This Row],[Recursos propios 2025]:[Otros 2025]])</f>
        <v>100000000</v>
      </c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5">
        <f>SUM(Tabla1[[#This Row],[Recursos propios 20252]:[Otros 202515]])</f>
        <v>0</v>
      </c>
      <c r="BD51" s="45">
        <f>+Tabla1[[#This Row],[Total Comprometido 2025]]/Tabla1[[#This Row],[Total 2025]]</f>
        <v>0</v>
      </c>
      <c r="BE51" s="43"/>
      <c r="BF51" s="43"/>
      <c r="BG51" s="43"/>
      <c r="BH51" s="57" t="s">
        <v>251</v>
      </c>
      <c r="BI51" s="55" t="s">
        <v>250</v>
      </c>
      <c r="BJ51" s="57">
        <v>16</v>
      </c>
    </row>
    <row r="52" spans="1:62" s="65" customFormat="1" ht="162">
      <c r="A52" s="42">
        <v>303</v>
      </c>
      <c r="B52" s="57" t="s">
        <v>74</v>
      </c>
      <c r="C52" s="57" t="s">
        <v>75</v>
      </c>
      <c r="D52" s="57" t="s">
        <v>76</v>
      </c>
      <c r="E52" s="57" t="s">
        <v>77</v>
      </c>
      <c r="F52" s="57" t="s">
        <v>243</v>
      </c>
      <c r="G52" s="57" t="s">
        <v>244</v>
      </c>
      <c r="H52" s="57">
        <v>210201000</v>
      </c>
      <c r="I52" s="57" t="s">
        <v>245</v>
      </c>
      <c r="J52" s="57">
        <v>4100</v>
      </c>
      <c r="K52" s="57" t="s">
        <v>246</v>
      </c>
      <c r="L52" s="57" t="s">
        <v>248</v>
      </c>
      <c r="M52" s="57">
        <v>4100</v>
      </c>
      <c r="N52" s="57">
        <v>1100</v>
      </c>
      <c r="O52" s="43"/>
      <c r="P52" s="44">
        <f>+Tabla1[[#This Row],[Meta Ejecutada Vigencia4]]/Tabla1[[#This Row],[Meta Programada Vigencia]]</f>
        <v>0</v>
      </c>
      <c r="Q52" s="44">
        <f>+Tabla1[[#This Row],[Meta Ejecutada Vigencia4]]/Tabla1[[#This Row],[Meta Programada Cuatrienio3]]</f>
        <v>0</v>
      </c>
      <c r="R52" s="43"/>
      <c r="S52" s="43"/>
      <c r="T52" s="43"/>
      <c r="U52" s="43"/>
      <c r="V52" s="43"/>
      <c r="W52" s="43"/>
      <c r="X52" s="43"/>
      <c r="Y52" s="43"/>
      <c r="Z52" s="51">
        <v>0</v>
      </c>
      <c r="AA52" s="43"/>
      <c r="AB52" s="43"/>
      <c r="AC52" s="43"/>
      <c r="AD52" s="43"/>
      <c r="AE52" s="51">
        <v>0</v>
      </c>
      <c r="AF52" s="43"/>
      <c r="AG52" s="43"/>
      <c r="AH52" s="43"/>
      <c r="AI52" s="43"/>
      <c r="AJ52" s="51">
        <v>0</v>
      </c>
      <c r="AK52" s="43"/>
      <c r="AL52" s="43"/>
      <c r="AM52" s="51">
        <v>3500000000</v>
      </c>
      <c r="AN52" s="45">
        <f>SUM(Tabla1[[#This Row],[Recursos propios 2025]:[Otros 2025]])</f>
        <v>3500000000</v>
      </c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5">
        <f>SUM(Tabla1[[#This Row],[Recursos propios 20252]:[Otros 202515]])</f>
        <v>0</v>
      </c>
      <c r="BD52" s="45">
        <f>+Tabla1[[#This Row],[Total Comprometido 2025]]/Tabla1[[#This Row],[Total 2025]]</f>
        <v>0</v>
      </c>
      <c r="BE52" s="43"/>
      <c r="BF52" s="43"/>
      <c r="BG52" s="43"/>
      <c r="BH52" s="57" t="s">
        <v>249</v>
      </c>
      <c r="BI52" s="55" t="s">
        <v>250</v>
      </c>
      <c r="BJ52" s="57">
        <v>16</v>
      </c>
    </row>
  </sheetData>
  <sheetProtection algorithmName="SHA-512" hashValue="mPVkffD/ZYxfNiUnVMgB+itOUr8gCaX5QsQe3Kd5xswoTjqDSaDaIgr9Yif7Tqqgvq26NyGQl6JbRldx+5+LRA==" saltValue="cbRZp1yEtevjgsfQWzmciA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2025-01-31T17:28:42Z</dcterms:modified>
</cp:coreProperties>
</file>